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Users\mnagasu1\Build_Orchestrator_Tool\Bot_UI_Test\BotuiAutomation\src\test\resources\TestData\"/>
    </mc:Choice>
  </mc:AlternateContent>
  <xr:revisionPtr revIDLastSave="0" documentId="13_ncr:1_{64069B16-DE2D-4CF9-A1BD-3E1D96A157B2}" xr6:coauthVersionLast="45" xr6:coauthVersionMax="45" xr10:uidLastSave="{00000000-0000-0000-0000-000000000000}"/>
  <bookViews>
    <workbookView xWindow="-110" yWindow="-110" windowWidth="19420" windowHeight="10420" tabRatio="788" firstSheet="17" activeTab="17" xr2:uid="{00000000-000D-0000-FFFF-FFFF00000000}"/>
  </bookViews>
  <sheets>
    <sheet name="Common Data" sheetId="4" r:id="rId1"/>
    <sheet name="Login" sheetId="1" r:id="rId2"/>
    <sheet name="NewInternetRequest" sheetId="2" r:id="rId3"/>
    <sheet name="NewPhoneRequest" sheetId="5" r:id="rId4"/>
    <sheet name="ModifyInternetRequest" sheetId="6" r:id="rId5"/>
    <sheet name="DecomInternetRequest" sheetId="8" r:id="rId6"/>
    <sheet name="ModifyPhoneRequest" sheetId="11" r:id="rId7"/>
    <sheet name="DecomPhoneRequest" sheetId="12" r:id="rId8"/>
    <sheet name="MoveInternetRequest" sheetId="13" r:id="rId9"/>
    <sheet name="MovePhoneRequest" sheetId="14" r:id="rId10"/>
    <sheet name="ChangeProviderInternetRequest" sheetId="15" r:id="rId11"/>
    <sheet name="ChangeProviderPhoneRequest" sheetId="16" r:id="rId12"/>
    <sheet name="ReturnModemRequest" sheetId="7" r:id="rId13"/>
    <sheet name="ReturnModemRequestBackup" sheetId="9" r:id="rId14"/>
    <sheet name="ModifyInternetRequestBackup" sheetId="10" r:id="rId15"/>
    <sheet name="HomePageElements" sheetId="17" r:id="rId16"/>
    <sheet name="ServiceOrderSearchRequest" sheetId="24" r:id="rId17"/>
    <sheet name="WirelessBackup" sheetId="19" r:id="rId18"/>
    <sheet name="WirelessServiceRequest" sheetId="20" r:id="rId19"/>
    <sheet name="WirelessAdvanceSearchRequest" sheetId="21" r:id="rId20"/>
    <sheet name="WirelessGeneralSearchRequest" sheetId="22" r:id="rId21"/>
    <sheet name="WirelessVerifyData" sheetId="23" r:id="rId22"/>
    <sheet name="WirelessProviderRequest" sheetId="25" r:id="rId23"/>
    <sheet name="RequestSearch" sheetId="27" r:id="rId24"/>
    <sheet name="CostSpeedApproval" sheetId="28" r:id="rId25"/>
  </sheets>
  <definedNames>
    <definedName name="_xlnm._FilterDatabase" localSheetId="15" hidden="1">HomePageElements!$A$1:$D$1</definedName>
    <definedName name="_xlnm._FilterDatabase" localSheetId="18" hidden="1">WirelessServiceRequest!$A$1:$BP$42</definedName>
    <definedName name="_xlnm._FilterDatabase" localSheetId="21" hidden="1">WirelessVerifyData!$A$1:$BH$11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P17" i="28" l="1"/>
  <c r="BP16" i="28"/>
  <c r="BP15" i="28"/>
  <c r="BY14" i="28"/>
  <c r="BX14" i="28"/>
  <c r="BS14" i="28" s="1"/>
  <c r="BR14" i="28"/>
  <c r="BQ14" i="28"/>
  <c r="BP14" i="28"/>
  <c r="BT14" i="28" s="1"/>
  <c r="BM14" i="28"/>
  <c r="BD14" i="28"/>
  <c r="AN14" i="28"/>
  <c r="H14" i="28"/>
  <c r="BP13" i="28"/>
  <c r="BP12" i="28"/>
  <c r="BP11" i="28"/>
  <c r="BY10" i="28"/>
  <c r="BW10" i="28" s="1"/>
  <c r="BX10" i="28"/>
  <c r="BS10" i="28" s="1"/>
  <c r="BR10" i="28"/>
  <c r="BQ10" i="28"/>
  <c r="BP10" i="28"/>
  <c r="BT10" i="28" s="1"/>
  <c r="BM10" i="28"/>
  <c r="BD10" i="28"/>
  <c r="AN10" i="28"/>
  <c r="H10" i="28"/>
  <c r="BP9" i="28"/>
  <c r="BP8" i="28"/>
  <c r="BP7" i="28"/>
  <c r="BY6" i="28"/>
  <c r="BW6" i="28" s="1"/>
  <c r="BX6" i="28"/>
  <c r="BS6" i="28" s="1"/>
  <c r="BR6" i="28"/>
  <c r="BQ6" i="28"/>
  <c r="BP6" i="28"/>
  <c r="BT6" i="28" s="1"/>
  <c r="BM6" i="28"/>
  <c r="BD6" i="28"/>
  <c r="AN6" i="28"/>
  <c r="H6" i="28"/>
  <c r="BP5" i="28"/>
  <c r="BP4" i="28"/>
  <c r="BP3" i="28"/>
  <c r="BY2" i="28"/>
  <c r="BW2" i="28" s="1"/>
  <c r="BX2" i="28"/>
  <c r="BS2" i="28" s="1"/>
  <c r="BR2" i="28"/>
  <c r="BQ2" i="28"/>
  <c r="BP2" i="28"/>
  <c r="BT2" i="28" s="1"/>
  <c r="BM2" i="28"/>
  <c r="BD2" i="28"/>
  <c r="AN2" i="28"/>
  <c r="H2" i="28"/>
  <c r="M11" i="27"/>
  <c r="E11" i="27"/>
  <c r="D5" i="25"/>
  <c r="F3" i="25"/>
  <c r="E3" i="25"/>
  <c r="D3" i="25"/>
  <c r="BH2" i="22"/>
  <c r="AW2" i="22"/>
  <c r="AV2" i="22"/>
  <c r="AU2" i="22"/>
  <c r="AT2" i="22"/>
  <c r="AH2" i="22"/>
  <c r="AF2" i="22"/>
  <c r="BH2" i="21"/>
  <c r="AW2" i="21"/>
  <c r="AV2" i="21"/>
  <c r="AU2" i="21"/>
  <c r="AT2" i="21"/>
  <c r="AH2" i="21"/>
  <c r="AF2" i="21"/>
  <c r="BN42" i="20"/>
  <c r="BK42" i="20" s="1"/>
  <c r="BM42" i="20"/>
  <c r="BH42" i="20" s="1"/>
  <c r="AZ42" i="20"/>
  <c r="AO42" i="20"/>
  <c r="AN42" i="20"/>
  <c r="AM42" i="20"/>
  <c r="AL42" i="20"/>
  <c r="Z42" i="20"/>
  <c r="X42" i="20"/>
  <c r="BN41" i="20"/>
  <c r="BL41" i="20" s="1"/>
  <c r="BM41" i="20"/>
  <c r="BJ41" i="20" s="1"/>
  <c r="AZ41" i="20"/>
  <c r="AO41" i="20"/>
  <c r="AN41" i="20"/>
  <c r="AM41" i="20"/>
  <c r="AL41" i="20"/>
  <c r="Z41" i="20"/>
  <c r="X41" i="20"/>
  <c r="BN40" i="20"/>
  <c r="BM40" i="20"/>
  <c r="BH40" i="20" s="1"/>
  <c r="AZ40" i="20"/>
  <c r="AO40" i="20"/>
  <c r="AN40" i="20"/>
  <c r="AM40" i="20"/>
  <c r="AL40" i="20"/>
  <c r="Z40" i="20"/>
  <c r="X40" i="20"/>
  <c r="BN39" i="20"/>
  <c r="BL39" i="20" s="1"/>
  <c r="BM39" i="20"/>
  <c r="BJ39" i="20" s="1"/>
  <c r="AZ39" i="20"/>
  <c r="AO39" i="20"/>
  <c r="AN39" i="20"/>
  <c r="AM39" i="20"/>
  <c r="AL39" i="20"/>
  <c r="Z39" i="20"/>
  <c r="X39" i="20"/>
  <c r="BN38" i="20"/>
  <c r="BM38" i="20"/>
  <c r="BH38" i="20" s="1"/>
  <c r="AZ38" i="20"/>
  <c r="AO38" i="20"/>
  <c r="AN38" i="20"/>
  <c r="AM38" i="20"/>
  <c r="AL38" i="20"/>
  <c r="Z38" i="20"/>
  <c r="X38" i="20"/>
  <c r="BN37" i="20"/>
  <c r="BL37" i="20" s="1"/>
  <c r="BM37" i="20"/>
  <c r="BH37" i="20" s="1"/>
  <c r="AZ37" i="20"/>
  <c r="AO37" i="20"/>
  <c r="AN37" i="20"/>
  <c r="AM37" i="20"/>
  <c r="AL37" i="20"/>
  <c r="Z37" i="20"/>
  <c r="X37" i="20"/>
  <c r="BN36" i="20"/>
  <c r="BM36" i="20"/>
  <c r="BH36" i="20" s="1"/>
  <c r="AZ36" i="20"/>
  <c r="AO36" i="20"/>
  <c r="AN36" i="20"/>
  <c r="AM36" i="20"/>
  <c r="AL36" i="20"/>
  <c r="Z36" i="20"/>
  <c r="X36" i="20"/>
  <c r="BN35" i="20"/>
  <c r="BK35" i="20" s="1"/>
  <c r="BM35" i="20"/>
  <c r="BJ35" i="20" s="1"/>
  <c r="AZ35" i="20"/>
  <c r="AO35" i="20"/>
  <c r="AN35" i="20"/>
  <c r="AM35" i="20"/>
  <c r="AL35" i="20"/>
  <c r="Z35" i="20"/>
  <c r="X35" i="20"/>
  <c r="BN34" i="20"/>
  <c r="BM34" i="20"/>
  <c r="BH34" i="20" s="1"/>
  <c r="AZ34" i="20"/>
  <c r="AO34" i="20"/>
  <c r="AN34" i="20"/>
  <c r="AM34" i="20"/>
  <c r="AL34" i="20"/>
  <c r="Z34" i="20"/>
  <c r="X34" i="20"/>
  <c r="BN33" i="20"/>
  <c r="BL33" i="20" s="1"/>
  <c r="BM33" i="20"/>
  <c r="BH33" i="20" s="1"/>
  <c r="AZ33" i="20"/>
  <c r="AO33" i="20"/>
  <c r="AN33" i="20"/>
  <c r="AM33" i="20"/>
  <c r="AL33" i="20"/>
  <c r="Z33" i="20"/>
  <c r="X33" i="20"/>
  <c r="BN32" i="20"/>
  <c r="BM32" i="20"/>
  <c r="BJ32" i="20" s="1"/>
  <c r="AZ32" i="20"/>
  <c r="AO32" i="20"/>
  <c r="AN32" i="20"/>
  <c r="AM32" i="20"/>
  <c r="AL32" i="20"/>
  <c r="Z32" i="20"/>
  <c r="X32" i="20"/>
  <c r="BN31" i="20"/>
  <c r="BL31" i="20" s="1"/>
  <c r="BM31" i="20"/>
  <c r="BJ31" i="20" s="1"/>
  <c r="AZ31" i="20"/>
  <c r="AO31" i="20"/>
  <c r="AN31" i="20"/>
  <c r="AM31" i="20"/>
  <c r="AL31" i="20"/>
  <c r="Z31" i="20"/>
  <c r="X31" i="20"/>
  <c r="BN30" i="20"/>
  <c r="BM30" i="20"/>
  <c r="BI30" i="20" s="1"/>
  <c r="AZ30" i="20"/>
  <c r="AO30" i="20"/>
  <c r="AN30" i="20"/>
  <c r="AM30" i="20"/>
  <c r="AL30" i="20"/>
  <c r="Z30" i="20"/>
  <c r="X30" i="20"/>
  <c r="BN29" i="20"/>
  <c r="BK29" i="20" s="1"/>
  <c r="BM29" i="20"/>
  <c r="BH29" i="20" s="1"/>
  <c r="AZ29" i="20"/>
  <c r="AO29" i="20"/>
  <c r="AN29" i="20"/>
  <c r="AM29" i="20"/>
  <c r="AL29" i="20"/>
  <c r="Z29" i="20"/>
  <c r="X29" i="20"/>
  <c r="BN28" i="20"/>
  <c r="BK28" i="20" s="1"/>
  <c r="BM28" i="20"/>
  <c r="BI28" i="20" s="1"/>
  <c r="AZ28" i="20"/>
  <c r="AO28" i="20"/>
  <c r="AN28" i="20"/>
  <c r="AM28" i="20"/>
  <c r="AL28" i="20"/>
  <c r="Z28" i="20"/>
  <c r="X28" i="20"/>
  <c r="BN27" i="20"/>
  <c r="BK27" i="20" s="1"/>
  <c r="BM27" i="20"/>
  <c r="BH27" i="20" s="1"/>
  <c r="AZ27" i="20"/>
  <c r="AO27" i="20"/>
  <c r="AN27" i="20"/>
  <c r="AM27" i="20"/>
  <c r="AL27" i="20"/>
  <c r="Z27" i="20"/>
  <c r="X27" i="20"/>
  <c r="BN26" i="20"/>
  <c r="BM26" i="20"/>
  <c r="BI26" i="20" s="1"/>
  <c r="AZ26" i="20"/>
  <c r="AO26" i="20"/>
  <c r="AN26" i="20"/>
  <c r="AM26" i="20"/>
  <c r="AL26" i="20"/>
  <c r="Z26" i="20"/>
  <c r="X26" i="20"/>
  <c r="BN25" i="20"/>
  <c r="BK25" i="20" s="1"/>
  <c r="BM25" i="20"/>
  <c r="BI25" i="20" s="1"/>
  <c r="AZ25" i="20"/>
  <c r="AO25" i="20"/>
  <c r="AN25" i="20"/>
  <c r="AM25" i="20"/>
  <c r="AL25" i="20"/>
  <c r="Z25" i="20"/>
  <c r="X25" i="20"/>
  <c r="BN24" i="20"/>
  <c r="BK24" i="20" s="1"/>
  <c r="BM24" i="20"/>
  <c r="BI24" i="20" s="1"/>
  <c r="AZ24" i="20"/>
  <c r="AO24" i="20"/>
  <c r="AN24" i="20"/>
  <c r="AM24" i="20"/>
  <c r="AL24" i="20"/>
  <c r="Z24" i="20"/>
  <c r="X24" i="20"/>
  <c r="BN23" i="20"/>
  <c r="BK23" i="20" s="1"/>
  <c r="BM23" i="20"/>
  <c r="BJ23" i="20" s="1"/>
  <c r="AZ23" i="20"/>
  <c r="AO23" i="20"/>
  <c r="AN23" i="20"/>
  <c r="AM23" i="20"/>
  <c r="AL23" i="20"/>
  <c r="Z23" i="20"/>
  <c r="X23" i="20"/>
  <c r="BN22" i="20"/>
  <c r="BM22" i="20"/>
  <c r="BJ22" i="20" s="1"/>
  <c r="AZ22" i="20"/>
  <c r="AO22" i="20"/>
  <c r="AN22" i="20"/>
  <c r="AM22" i="20"/>
  <c r="AL22" i="20"/>
  <c r="Z22" i="20"/>
  <c r="X22" i="20"/>
  <c r="BN21" i="20"/>
  <c r="BK21" i="20" s="1"/>
  <c r="BM21" i="20"/>
  <c r="BJ21" i="20" s="1"/>
  <c r="AZ21" i="20"/>
  <c r="AO21" i="20"/>
  <c r="AN21" i="20"/>
  <c r="AM21" i="20"/>
  <c r="AL21" i="20"/>
  <c r="Z21" i="20"/>
  <c r="X21" i="20"/>
  <c r="BN20" i="20"/>
  <c r="BK20" i="20" s="1"/>
  <c r="BM20" i="20"/>
  <c r="BI20" i="20" s="1"/>
  <c r="AZ20" i="20"/>
  <c r="AO20" i="20"/>
  <c r="AN20" i="20"/>
  <c r="AM20" i="20"/>
  <c r="AL20" i="20"/>
  <c r="Z20" i="20"/>
  <c r="X20" i="20"/>
  <c r="BN19" i="20"/>
  <c r="BL19" i="20" s="1"/>
  <c r="BM19" i="20"/>
  <c r="BH19" i="20" s="1"/>
  <c r="AZ19" i="20"/>
  <c r="AO19" i="20"/>
  <c r="AN19" i="20"/>
  <c r="AM19" i="20"/>
  <c r="AL19" i="20"/>
  <c r="Z19" i="20"/>
  <c r="X19" i="20"/>
  <c r="BN18" i="20"/>
  <c r="BM18" i="20"/>
  <c r="BI18" i="20" s="1"/>
  <c r="AZ18" i="20"/>
  <c r="AO18" i="20"/>
  <c r="AN18" i="20"/>
  <c r="AM18" i="20"/>
  <c r="AL18" i="20"/>
  <c r="Z18" i="20"/>
  <c r="X18" i="20"/>
  <c r="BN17" i="20"/>
  <c r="BL17" i="20" s="1"/>
  <c r="BM17" i="20"/>
  <c r="BH17" i="20" s="1"/>
  <c r="AZ17" i="20"/>
  <c r="AO17" i="20"/>
  <c r="AN17" i="20"/>
  <c r="AM17" i="20"/>
  <c r="AL17" i="20"/>
  <c r="Z17" i="20"/>
  <c r="X17" i="20"/>
  <c r="BN16" i="20"/>
  <c r="BK16" i="20" s="1"/>
  <c r="BM16" i="20"/>
  <c r="BJ16" i="20" s="1"/>
  <c r="AZ16" i="20"/>
  <c r="AO16" i="20"/>
  <c r="AN16" i="20"/>
  <c r="AM16" i="20"/>
  <c r="AL16" i="20"/>
  <c r="Z16" i="20"/>
  <c r="X16" i="20"/>
  <c r="BN15" i="20"/>
  <c r="BL15" i="20" s="1"/>
  <c r="BM15" i="20"/>
  <c r="BH15" i="20" s="1"/>
  <c r="AZ15" i="20"/>
  <c r="AO15" i="20"/>
  <c r="AN15" i="20"/>
  <c r="AM15" i="20"/>
  <c r="AL15" i="20"/>
  <c r="Z15" i="20"/>
  <c r="X15" i="20"/>
  <c r="BN14" i="20"/>
  <c r="BL14" i="20" s="1"/>
  <c r="BM14" i="20"/>
  <c r="BJ14" i="20" s="1"/>
  <c r="AZ14" i="20"/>
  <c r="AO14" i="20"/>
  <c r="AN14" i="20"/>
  <c r="AM14" i="20"/>
  <c r="AL14" i="20"/>
  <c r="Z14" i="20"/>
  <c r="X14" i="20"/>
  <c r="BN13" i="20"/>
  <c r="BL13" i="20" s="1"/>
  <c r="BM13" i="20"/>
  <c r="BH13" i="20" s="1"/>
  <c r="AZ13" i="20"/>
  <c r="AO13" i="20"/>
  <c r="AN13" i="20"/>
  <c r="AM13" i="20"/>
  <c r="AL13" i="20"/>
  <c r="Z13" i="20"/>
  <c r="X13" i="20"/>
  <c r="BN12" i="20"/>
  <c r="BK12" i="20" s="1"/>
  <c r="BM12" i="20"/>
  <c r="BJ12" i="20" s="1"/>
  <c r="AZ12" i="20"/>
  <c r="AO12" i="20"/>
  <c r="AN12" i="20"/>
  <c r="AM12" i="20"/>
  <c r="AL12" i="20"/>
  <c r="Z12" i="20"/>
  <c r="X12" i="20"/>
  <c r="BN11" i="20"/>
  <c r="BL11" i="20" s="1"/>
  <c r="BM11" i="20"/>
  <c r="BH11" i="20" s="1"/>
  <c r="AZ11" i="20"/>
  <c r="AO11" i="20"/>
  <c r="AN11" i="20"/>
  <c r="AM11" i="20"/>
  <c r="AL11" i="20"/>
  <c r="Z11" i="20"/>
  <c r="X11" i="20"/>
  <c r="BN10" i="20"/>
  <c r="BK10" i="20" s="1"/>
  <c r="BM10" i="20"/>
  <c r="BJ10" i="20" s="1"/>
  <c r="AZ10" i="20"/>
  <c r="AO10" i="20"/>
  <c r="AN10" i="20"/>
  <c r="AM10" i="20"/>
  <c r="AL10" i="20"/>
  <c r="Z10" i="20"/>
  <c r="X10" i="20"/>
  <c r="BN9" i="20"/>
  <c r="BL9" i="20" s="1"/>
  <c r="BM9" i="20"/>
  <c r="BH9" i="20" s="1"/>
  <c r="AZ9" i="20"/>
  <c r="AO9" i="20"/>
  <c r="AN9" i="20"/>
  <c r="AM9" i="20"/>
  <c r="AL9" i="20"/>
  <c r="Z9" i="20"/>
  <c r="X9" i="20"/>
  <c r="BN8" i="20"/>
  <c r="BK8" i="20" s="1"/>
  <c r="BM8" i="20"/>
  <c r="BJ8" i="20" s="1"/>
  <c r="AZ8" i="20"/>
  <c r="AO8" i="20"/>
  <c r="AN8" i="20"/>
  <c r="AM8" i="20"/>
  <c r="AL8" i="20"/>
  <c r="Z8" i="20"/>
  <c r="X8" i="20"/>
  <c r="BN7" i="20"/>
  <c r="BL7" i="20" s="1"/>
  <c r="BM7" i="20"/>
  <c r="BH7" i="20" s="1"/>
  <c r="AZ7" i="20"/>
  <c r="AO7" i="20"/>
  <c r="AN7" i="20"/>
  <c r="AM7" i="20"/>
  <c r="AL7" i="20"/>
  <c r="Z7" i="20"/>
  <c r="X7" i="20"/>
  <c r="BN6" i="20"/>
  <c r="BK6" i="20" s="1"/>
  <c r="BM6" i="20"/>
  <c r="BJ6" i="20" s="1"/>
  <c r="AZ6" i="20"/>
  <c r="AO6" i="20"/>
  <c r="AN6" i="20"/>
  <c r="AM6" i="20"/>
  <c r="AL6" i="20"/>
  <c r="Z6" i="20"/>
  <c r="X6" i="20"/>
  <c r="BN5" i="20"/>
  <c r="BM5" i="20"/>
  <c r="BH5" i="20" s="1"/>
  <c r="AZ5" i="20"/>
  <c r="AO5" i="20"/>
  <c r="AN5" i="20"/>
  <c r="AM5" i="20"/>
  <c r="AL5" i="20"/>
  <c r="Z5" i="20"/>
  <c r="X5" i="20"/>
  <c r="BN4" i="20"/>
  <c r="BM4" i="20"/>
  <c r="BH4" i="20" s="1"/>
  <c r="AZ4" i="20"/>
  <c r="AO4" i="20"/>
  <c r="AN4" i="20"/>
  <c r="AM4" i="20"/>
  <c r="AL4" i="20"/>
  <c r="Z4" i="20"/>
  <c r="X4" i="20"/>
  <c r="BN3" i="20"/>
  <c r="BK3" i="20" s="1"/>
  <c r="BM3" i="20"/>
  <c r="BJ3" i="20" s="1"/>
  <c r="AZ3" i="20"/>
  <c r="AO3" i="20"/>
  <c r="AN3" i="20"/>
  <c r="AM3" i="20"/>
  <c r="AL3" i="20"/>
  <c r="Z3" i="20"/>
  <c r="X3" i="20"/>
  <c r="BN2" i="20"/>
  <c r="BL2" i="20" s="1"/>
  <c r="BM2" i="20"/>
  <c r="BH2" i="20" s="1"/>
  <c r="AZ2" i="20"/>
  <c r="AO2" i="20"/>
  <c r="AN2" i="20"/>
  <c r="AM2" i="20"/>
  <c r="AL2" i="20"/>
  <c r="Z2" i="20"/>
  <c r="X2" i="20"/>
  <c r="E11" i="24"/>
  <c r="E10" i="24"/>
  <c r="E9" i="24"/>
  <c r="CC7" i="10"/>
  <c r="CA7" i="10" s="1"/>
  <c r="CB7" i="10"/>
  <c r="BY7" i="10" s="1"/>
  <c r="BV7" i="10"/>
  <c r="BU7" i="10"/>
  <c r="BR7" i="10"/>
  <c r="BX7" i="10" s="1"/>
  <c r="BO7" i="10"/>
  <c r="AV7" i="10"/>
  <c r="G7" i="10"/>
  <c r="CC6" i="10"/>
  <c r="CB6" i="10"/>
  <c r="BW6" i="10" s="1"/>
  <c r="BV6" i="10"/>
  <c r="BU6" i="10"/>
  <c r="BR6" i="10"/>
  <c r="BX6" i="10" s="1"/>
  <c r="BO6" i="10"/>
  <c r="AV6" i="10"/>
  <c r="G6" i="10"/>
  <c r="CC5" i="10"/>
  <c r="BZ5" i="10" s="1"/>
  <c r="CB5" i="10"/>
  <c r="BY5" i="10" s="1"/>
  <c r="BV5" i="10"/>
  <c r="BU5" i="10"/>
  <c r="BR5" i="10"/>
  <c r="BX5" i="10" s="1"/>
  <c r="BO5" i="10"/>
  <c r="AV5" i="10"/>
  <c r="G5" i="10"/>
  <c r="CC4" i="10"/>
  <c r="CA4" i="10" s="1"/>
  <c r="CB4" i="10"/>
  <c r="BY4" i="10" s="1"/>
  <c r="BV4" i="10"/>
  <c r="BU4" i="10"/>
  <c r="BR4" i="10"/>
  <c r="BX4" i="10" s="1"/>
  <c r="BO4" i="10"/>
  <c r="AV4" i="10"/>
  <c r="G4" i="10"/>
  <c r="CC3" i="10"/>
  <c r="CA3" i="10" s="1"/>
  <c r="CB3" i="10"/>
  <c r="BY3" i="10" s="1"/>
  <c r="BV3" i="10"/>
  <c r="BU3" i="10"/>
  <c r="BR3" i="10"/>
  <c r="BX3" i="10" s="1"/>
  <c r="BO3" i="10"/>
  <c r="AV3" i="10"/>
  <c r="G3" i="10"/>
  <c r="CC2" i="10"/>
  <c r="CB2" i="10"/>
  <c r="BW2" i="10" s="1"/>
  <c r="BV2" i="10"/>
  <c r="BU2" i="10"/>
  <c r="BR2" i="10"/>
  <c r="BX2" i="10" s="1"/>
  <c r="BO2" i="10"/>
  <c r="AV2" i="10"/>
  <c r="G2" i="10"/>
  <c r="BL19" i="9"/>
  <c r="BJ19" i="9"/>
  <c r="AZ19" i="9"/>
  <c r="AY19" i="9"/>
  <c r="AX19" i="9"/>
  <c r="H19" i="9"/>
  <c r="CH18" i="9"/>
  <c r="CF18" i="9" s="1"/>
  <c r="CG18" i="9"/>
  <c r="CB18" i="9" s="1"/>
  <c r="CA18" i="9"/>
  <c r="BZ18" i="9"/>
  <c r="BW18" i="9"/>
  <c r="CC18" i="9" s="1"/>
  <c r="BT18" i="9"/>
  <c r="AZ18" i="9"/>
  <c r="AY18" i="9"/>
  <c r="AX18" i="9"/>
  <c r="H18" i="9"/>
  <c r="CH17" i="9"/>
  <c r="CE17" i="9" s="1"/>
  <c r="CG17" i="9"/>
  <c r="CD17" i="9" s="1"/>
  <c r="CA17" i="9"/>
  <c r="BZ17" i="9"/>
  <c r="BW17" i="9"/>
  <c r="CC17" i="9" s="1"/>
  <c r="BT17" i="9"/>
  <c r="AZ17" i="9"/>
  <c r="AY17" i="9"/>
  <c r="AX17" i="9"/>
  <c r="H17" i="9"/>
  <c r="CH16" i="9"/>
  <c r="CE16" i="9" s="1"/>
  <c r="CG16" i="9"/>
  <c r="CD16" i="9" s="1"/>
  <c r="CA16" i="9"/>
  <c r="BZ16" i="9"/>
  <c r="BW16" i="9"/>
  <c r="CC16" i="9" s="1"/>
  <c r="BT16" i="9"/>
  <c r="AZ16" i="9"/>
  <c r="AY16" i="9"/>
  <c r="AX16" i="9"/>
  <c r="H16" i="9"/>
  <c r="CH15" i="9"/>
  <c r="CG15" i="9"/>
  <c r="CB15" i="9" s="1"/>
  <c r="CA15" i="9"/>
  <c r="BZ15" i="9"/>
  <c r="BW15" i="9"/>
  <c r="CC15" i="9" s="1"/>
  <c r="BT15" i="9"/>
  <c r="AZ15" i="9"/>
  <c r="AY15" i="9"/>
  <c r="AX15" i="9"/>
  <c r="H15" i="9"/>
  <c r="CH14" i="9"/>
  <c r="CE14" i="9" s="1"/>
  <c r="CG14" i="9"/>
  <c r="CD14" i="9" s="1"/>
  <c r="CA14" i="9"/>
  <c r="BZ14" i="9"/>
  <c r="BW14" i="9"/>
  <c r="CC14" i="9" s="1"/>
  <c r="BT14" i="9"/>
  <c r="AZ14" i="9"/>
  <c r="AY14" i="9"/>
  <c r="AX14" i="9"/>
  <c r="H14" i="9"/>
  <c r="CH13" i="9"/>
  <c r="CE13" i="9" s="1"/>
  <c r="CG13" i="9"/>
  <c r="CD13" i="9" s="1"/>
  <c r="CA13" i="9"/>
  <c r="BZ13" i="9"/>
  <c r="BW13" i="9"/>
  <c r="CC13" i="9" s="1"/>
  <c r="BT13" i="9"/>
  <c r="AZ13" i="9"/>
  <c r="AY13" i="9"/>
  <c r="AX13" i="9"/>
  <c r="H13" i="9"/>
  <c r="CH12" i="9"/>
  <c r="CE12" i="9" s="1"/>
  <c r="CG12" i="9"/>
  <c r="CD12" i="9" s="1"/>
  <c r="CA12" i="9"/>
  <c r="BZ12" i="9"/>
  <c r="BW12" i="9"/>
  <c r="CC12" i="9" s="1"/>
  <c r="BT12" i="9"/>
  <c r="AZ12" i="9"/>
  <c r="AY12" i="9"/>
  <c r="AX12" i="9"/>
  <c r="H12" i="9"/>
  <c r="CH11" i="9"/>
  <c r="CF11" i="9" s="1"/>
  <c r="CG11" i="9"/>
  <c r="CB11" i="9" s="1"/>
  <c r="CA11" i="9"/>
  <c r="BZ11" i="9"/>
  <c r="BW11" i="9"/>
  <c r="CC11" i="9" s="1"/>
  <c r="BT11" i="9"/>
  <c r="AZ11" i="9"/>
  <c r="AY11" i="9"/>
  <c r="AX11" i="9"/>
  <c r="H11" i="9"/>
  <c r="CH10" i="9"/>
  <c r="CF10" i="9" s="1"/>
  <c r="CG10" i="9"/>
  <c r="CB10" i="9" s="1"/>
  <c r="CA10" i="9"/>
  <c r="BZ10" i="9"/>
  <c r="BW10" i="9"/>
  <c r="CC10" i="9" s="1"/>
  <c r="BT10" i="9"/>
  <c r="AZ10" i="9"/>
  <c r="AY10" i="9"/>
  <c r="AX10" i="9"/>
  <c r="H10" i="9"/>
  <c r="CH9" i="9"/>
  <c r="CF9" i="9" s="1"/>
  <c r="CG9" i="9"/>
  <c r="CB9" i="9" s="1"/>
  <c r="CA9" i="9"/>
  <c r="BZ9" i="9"/>
  <c r="BW9" i="9"/>
  <c r="CC9" i="9" s="1"/>
  <c r="BT9" i="9"/>
  <c r="AZ9" i="9"/>
  <c r="AY9" i="9"/>
  <c r="AX9" i="9"/>
  <c r="H9" i="9"/>
  <c r="CH8" i="9"/>
  <c r="CF8" i="9" s="1"/>
  <c r="CG8" i="9"/>
  <c r="CD8" i="9" s="1"/>
  <c r="CA8" i="9"/>
  <c r="BZ8" i="9"/>
  <c r="BW8" i="9"/>
  <c r="CC8" i="9" s="1"/>
  <c r="BT8" i="9"/>
  <c r="AZ8" i="9"/>
  <c r="AY8" i="9"/>
  <c r="AX8" i="9"/>
  <c r="H8" i="9"/>
  <c r="CH7" i="9"/>
  <c r="CF7" i="9" s="1"/>
  <c r="CG7" i="9"/>
  <c r="CD7" i="9" s="1"/>
  <c r="CA7" i="9"/>
  <c r="BZ7" i="9"/>
  <c r="BW7" i="9"/>
  <c r="CC7" i="9" s="1"/>
  <c r="BT7" i="9"/>
  <c r="AZ7" i="9"/>
  <c r="AY7" i="9"/>
  <c r="AX7" i="9"/>
  <c r="H7" i="9"/>
  <c r="CH6" i="9"/>
  <c r="CE6" i="9" s="1"/>
  <c r="CG6" i="9"/>
  <c r="CD6" i="9" s="1"/>
  <c r="CA6" i="9"/>
  <c r="BZ6" i="9"/>
  <c r="BW6" i="9"/>
  <c r="CC6" i="9" s="1"/>
  <c r="BT6" i="9"/>
  <c r="AZ6" i="9"/>
  <c r="AY6" i="9"/>
  <c r="AX6" i="9"/>
  <c r="H6" i="9"/>
  <c r="CH5" i="9"/>
  <c r="CF5" i="9" s="1"/>
  <c r="CG5" i="9"/>
  <c r="CB5" i="9" s="1"/>
  <c r="CA5" i="9"/>
  <c r="BZ5" i="9"/>
  <c r="BW5" i="9"/>
  <c r="CC5" i="9" s="1"/>
  <c r="BT5" i="9"/>
  <c r="AZ5" i="9"/>
  <c r="AY5" i="9"/>
  <c r="AX5" i="9"/>
  <c r="H5" i="9"/>
  <c r="CH4" i="9"/>
  <c r="CE4" i="9" s="1"/>
  <c r="CG4" i="9"/>
  <c r="CD4" i="9" s="1"/>
  <c r="CA4" i="9"/>
  <c r="BZ4" i="9"/>
  <c r="BW4" i="9"/>
  <c r="CC4" i="9" s="1"/>
  <c r="BT4" i="9"/>
  <c r="AZ4" i="9"/>
  <c r="AY4" i="9"/>
  <c r="AX4" i="9"/>
  <c r="H4" i="9"/>
  <c r="CH3" i="9"/>
  <c r="CF3" i="9" s="1"/>
  <c r="CG3" i="9"/>
  <c r="CD3" i="9" s="1"/>
  <c r="CA3" i="9"/>
  <c r="BZ3" i="9"/>
  <c r="BW3" i="9"/>
  <c r="CC3" i="9" s="1"/>
  <c r="BT3" i="9"/>
  <c r="AZ3" i="9"/>
  <c r="AY3" i="9"/>
  <c r="AX3" i="9"/>
  <c r="H3" i="9"/>
  <c r="CH2" i="9"/>
  <c r="CE2" i="9" s="1"/>
  <c r="CG2" i="9"/>
  <c r="CD2" i="9" s="1"/>
  <c r="CA2" i="9"/>
  <c r="BZ2" i="9"/>
  <c r="BW2" i="9"/>
  <c r="CC2" i="9" s="1"/>
  <c r="BT2" i="9"/>
  <c r="AZ2" i="9"/>
  <c r="AY2" i="9"/>
  <c r="AX2" i="9"/>
  <c r="H2" i="9"/>
  <c r="CI9" i="7"/>
  <c r="CG9" i="7" s="1"/>
  <c r="CH9" i="7"/>
  <c r="CC9" i="7" s="1"/>
  <c r="CB9" i="7"/>
  <c r="CA9" i="7"/>
  <c r="BX9" i="7"/>
  <c r="CD9" i="7" s="1"/>
  <c r="BU9" i="7"/>
  <c r="AZ9" i="7"/>
  <c r="AY9" i="7"/>
  <c r="AX9" i="7"/>
  <c r="H9" i="7"/>
  <c r="CI8" i="7"/>
  <c r="CG8" i="7" s="1"/>
  <c r="CH8" i="7"/>
  <c r="CE8" i="7" s="1"/>
  <c r="CB8" i="7"/>
  <c r="CA8" i="7"/>
  <c r="BX8" i="7"/>
  <c r="CD8" i="7" s="1"/>
  <c r="BU8" i="7"/>
  <c r="AZ8" i="7"/>
  <c r="AY8" i="7"/>
  <c r="AX8" i="7"/>
  <c r="H8" i="7"/>
  <c r="CI7" i="7"/>
  <c r="CG7" i="7" s="1"/>
  <c r="CH7" i="7"/>
  <c r="CE7" i="7" s="1"/>
  <c r="CB7" i="7"/>
  <c r="CA7" i="7"/>
  <c r="BX7" i="7"/>
  <c r="CD7" i="7" s="1"/>
  <c r="BU7" i="7"/>
  <c r="AZ7" i="7"/>
  <c r="AY7" i="7"/>
  <c r="AX7" i="7"/>
  <c r="H7" i="7"/>
  <c r="CI6" i="7"/>
  <c r="CF6" i="7" s="1"/>
  <c r="CH6" i="7"/>
  <c r="CE6" i="7" s="1"/>
  <c r="CB6" i="7"/>
  <c r="CA6" i="7"/>
  <c r="BX6" i="7"/>
  <c r="CD6" i="7" s="1"/>
  <c r="BU6" i="7"/>
  <c r="AZ6" i="7"/>
  <c r="AY6" i="7"/>
  <c r="AX6" i="7"/>
  <c r="H6" i="7"/>
  <c r="CI5" i="7"/>
  <c r="CG5" i="7" s="1"/>
  <c r="CH5" i="7"/>
  <c r="CC5" i="7" s="1"/>
  <c r="CB5" i="7"/>
  <c r="CA5" i="7"/>
  <c r="BX5" i="7"/>
  <c r="CD5" i="7" s="1"/>
  <c r="BU5" i="7"/>
  <c r="AZ5" i="7"/>
  <c r="AY5" i="7"/>
  <c r="AX5" i="7"/>
  <c r="H5" i="7"/>
  <c r="CI4" i="7"/>
  <c r="CG4" i="7" s="1"/>
  <c r="CH4" i="7"/>
  <c r="CE4" i="7" s="1"/>
  <c r="CB4" i="7"/>
  <c r="CA4" i="7"/>
  <c r="BX4" i="7"/>
  <c r="CD4" i="7" s="1"/>
  <c r="BU4" i="7"/>
  <c r="AZ4" i="7"/>
  <c r="AY4" i="7"/>
  <c r="AX4" i="7"/>
  <c r="H4" i="7"/>
  <c r="CI3" i="7"/>
  <c r="CG3" i="7" s="1"/>
  <c r="CH3" i="7"/>
  <c r="CE3" i="7" s="1"/>
  <c r="CB3" i="7"/>
  <c r="CA3" i="7"/>
  <c r="BX3" i="7"/>
  <c r="CD3" i="7" s="1"/>
  <c r="BU3" i="7"/>
  <c r="AZ3" i="7"/>
  <c r="AY3" i="7"/>
  <c r="AX3" i="7"/>
  <c r="H3" i="7"/>
  <c r="CI2" i="7"/>
  <c r="CF2" i="7" s="1"/>
  <c r="CH2" i="7"/>
  <c r="CE2" i="7" s="1"/>
  <c r="CB2" i="7"/>
  <c r="CA2" i="7"/>
  <c r="BX2" i="7"/>
  <c r="CD2" i="7" s="1"/>
  <c r="BU2" i="7"/>
  <c r="AZ2" i="7"/>
  <c r="AY2" i="7"/>
  <c r="AX2" i="7"/>
  <c r="H2" i="7"/>
  <c r="DA2" i="16"/>
  <c r="CN2" i="16"/>
  <c r="CL2" i="16" s="1"/>
  <c r="CM2" i="16"/>
  <c r="CJ2" i="16" s="1"/>
  <c r="CG2" i="16"/>
  <c r="CF2" i="16"/>
  <c r="CC2" i="16"/>
  <c r="CI2" i="16" s="1"/>
  <c r="BZ2" i="16"/>
  <c r="BF2" i="16"/>
  <c r="AT2" i="16"/>
  <c r="AK2" i="16"/>
  <c r="G2" i="16"/>
  <c r="CT2" i="15"/>
  <c r="CN2" i="15"/>
  <c r="CK2" i="15" s="1"/>
  <c r="CM2" i="15"/>
  <c r="CJ2" i="15" s="1"/>
  <c r="CG2" i="15"/>
  <c r="CF2" i="15"/>
  <c r="CC2" i="15"/>
  <c r="CI2" i="15" s="1"/>
  <c r="BZ2" i="15"/>
  <c r="BF2" i="15"/>
  <c r="AT2" i="15"/>
  <c r="AK2" i="15"/>
  <c r="G2" i="15"/>
  <c r="CN2" i="14"/>
  <c r="CL2" i="14" s="1"/>
  <c r="CM2" i="14"/>
  <c r="CH2" i="14" s="1"/>
  <c r="CG2" i="14"/>
  <c r="CF2" i="14"/>
  <c r="CC2" i="14"/>
  <c r="CI2" i="14" s="1"/>
  <c r="BZ2" i="14"/>
  <c r="BF2" i="14"/>
  <c r="AT2" i="14"/>
  <c r="AK2" i="14"/>
  <c r="G2" i="14"/>
  <c r="CN2" i="13"/>
  <c r="CK2" i="13" s="1"/>
  <c r="CM2" i="13"/>
  <c r="CJ2" i="13" s="1"/>
  <c r="CG2" i="13"/>
  <c r="CF2" i="13"/>
  <c r="CC2" i="13"/>
  <c r="CI2" i="13" s="1"/>
  <c r="BZ2" i="13"/>
  <c r="BF2" i="13"/>
  <c r="AT2" i="13"/>
  <c r="AK2" i="13"/>
  <c r="G2" i="13"/>
  <c r="BB2" i="12"/>
  <c r="AY2" i="12" s="1"/>
  <c r="BA2" i="12"/>
  <c r="AX2" i="12" s="1"/>
  <c r="AU2" i="12"/>
  <c r="AT2" i="12"/>
  <c r="AS2" i="12"/>
  <c r="AW2" i="12" s="1"/>
  <c r="AR2" i="12"/>
  <c r="AM2" i="12"/>
  <c r="AC2" i="12"/>
  <c r="G2" i="12"/>
  <c r="CL2" i="11"/>
  <c r="CJ2" i="11" s="1"/>
  <c r="CK2" i="11"/>
  <c r="CH2" i="11" s="1"/>
  <c r="CE2" i="11"/>
  <c r="CD2" i="11"/>
  <c r="CC2" i="11"/>
  <c r="BZ2" i="11"/>
  <c r="CG2" i="11" s="1"/>
  <c r="BW2" i="11"/>
  <c r="AV2" i="11"/>
  <c r="G2" i="11"/>
  <c r="BW2" i="8"/>
  <c r="BU2" i="8" s="1"/>
  <c r="BV2" i="8"/>
  <c r="BS2" i="8" s="1"/>
  <c r="BP2" i="8"/>
  <c r="BO2" i="8"/>
  <c r="BN2" i="8"/>
  <c r="BK2" i="8"/>
  <c r="BR2" i="8" s="1"/>
  <c r="BH2" i="8"/>
  <c r="AL2" i="8"/>
  <c r="G2" i="8"/>
  <c r="CE2" i="6"/>
  <c r="CB2" i="6" s="1"/>
  <c r="CD2" i="6"/>
  <c r="CA2" i="6" s="1"/>
  <c r="BX2" i="6"/>
  <c r="BW2" i="6"/>
  <c r="BV2" i="6"/>
  <c r="BS2" i="6"/>
  <c r="BZ2" i="6" s="1"/>
  <c r="BP2" i="6"/>
  <c r="AV2" i="6"/>
  <c r="G2" i="6"/>
  <c r="BZ2" i="5"/>
  <c r="BX2" i="5" s="1"/>
  <c r="BY2" i="5"/>
  <c r="BV2" i="5" s="1"/>
  <c r="BS2" i="5"/>
  <c r="BR2" i="5"/>
  <c r="BO2" i="5"/>
  <c r="BU2" i="5" s="1"/>
  <c r="BL2" i="5"/>
  <c r="BC2" i="5"/>
  <c r="AM2" i="5"/>
  <c r="G2" i="5"/>
  <c r="BZ2" i="2"/>
  <c r="BW2" i="2" s="1"/>
  <c r="BY2" i="2"/>
  <c r="BV2" i="2" s="1"/>
  <c r="BS2" i="2"/>
  <c r="BR2" i="2"/>
  <c r="BO2" i="2"/>
  <c r="BU2" i="2" s="1"/>
  <c r="BL2" i="2"/>
  <c r="BC2" i="2"/>
  <c r="AM2" i="2"/>
  <c r="G2" i="2"/>
  <c r="B4" i="4"/>
  <c r="BH8" i="20" l="1"/>
  <c r="BH23" i="20"/>
  <c r="CL2" i="15"/>
  <c r="BI36" i="20"/>
  <c r="AV2" i="12"/>
  <c r="BI2" i="20"/>
  <c r="BH24" i="20"/>
  <c r="BK37" i="20"/>
  <c r="BU6" i="28"/>
  <c r="BL24" i="20"/>
  <c r="BI41" i="20"/>
  <c r="CE9" i="7"/>
  <c r="CD18" i="9"/>
  <c r="BJ9" i="20"/>
  <c r="BI23" i="20"/>
  <c r="BU14" i="28"/>
  <c r="CH2" i="15"/>
  <c r="CC4" i="7"/>
  <c r="CD9" i="9"/>
  <c r="BI39" i="20"/>
  <c r="BT2" i="5"/>
  <c r="BQ2" i="8"/>
  <c r="BJ2" i="20"/>
  <c r="BH14" i="20"/>
  <c r="BL23" i="20"/>
  <c r="BH26" i="20"/>
  <c r="BL28" i="20"/>
  <c r="BK33" i="20"/>
  <c r="BK39" i="20"/>
  <c r="BV6" i="28"/>
  <c r="CF3" i="7"/>
  <c r="BL12" i="20"/>
  <c r="BH25" i="20"/>
  <c r="BJ26" i="20"/>
  <c r="BK31" i="20"/>
  <c r="BI42" i="20"/>
  <c r="BT2" i="2"/>
  <c r="BY2" i="6"/>
  <c r="CF2" i="11"/>
  <c r="BW4" i="10"/>
  <c r="BJ25" i="20"/>
  <c r="BI29" i="20"/>
  <c r="CE8" i="9"/>
  <c r="BK14" i="20"/>
  <c r="BH16" i="20"/>
  <c r="BJ29" i="20"/>
  <c r="CE7" i="9"/>
  <c r="CF13" i="9"/>
  <c r="BZ4" i="10"/>
  <c r="BI27" i="20"/>
  <c r="CE5" i="7"/>
  <c r="CF4" i="9"/>
  <c r="CF17" i="9"/>
  <c r="BL3" i="20"/>
  <c r="BH6" i="20"/>
  <c r="BK11" i="20"/>
  <c r="BJ24" i="20"/>
  <c r="BJ27" i="20"/>
  <c r="BI33" i="20"/>
  <c r="BI37" i="20"/>
  <c r="BW2" i="5"/>
  <c r="BT2" i="8"/>
  <c r="AX2" i="8" s="1"/>
  <c r="CI2" i="11"/>
  <c r="CH2" i="16"/>
  <c r="CF4" i="7"/>
  <c r="BH21" i="20"/>
  <c r="BH35" i="20"/>
  <c r="BK41" i="20"/>
  <c r="BX2" i="2"/>
  <c r="BD2" i="2" s="1"/>
  <c r="BB2" i="2" s="1"/>
  <c r="CC2" i="6"/>
  <c r="BH2" i="6" s="1"/>
  <c r="AZ2" i="12"/>
  <c r="CK2" i="16"/>
  <c r="CF7" i="7"/>
  <c r="CF8" i="7"/>
  <c r="CB4" i="9"/>
  <c r="CD11" i="9"/>
  <c r="CB17" i="9"/>
  <c r="BL17" i="9" s="1"/>
  <c r="BW7" i="10"/>
  <c r="BL6" i="20"/>
  <c r="BH10" i="20"/>
  <c r="BI17" i="20"/>
  <c r="BI21" i="20"/>
  <c r="BL29" i="20"/>
  <c r="BI31" i="20"/>
  <c r="BI35" i="20"/>
  <c r="BL42" i="20"/>
  <c r="CC8" i="7"/>
  <c r="BH31" i="20"/>
  <c r="CJ2" i="14"/>
  <c r="CE3" i="9"/>
  <c r="CD5" i="9"/>
  <c r="CB8" i="9"/>
  <c r="CD10" i="9"/>
  <c r="CE11" i="9"/>
  <c r="CF16" i="9"/>
  <c r="BW3" i="10"/>
  <c r="BI9" i="20"/>
  <c r="BI10" i="20"/>
  <c r="BJ17" i="20"/>
  <c r="BL20" i="20"/>
  <c r="BJ28" i="20"/>
  <c r="BJ34" i="20"/>
  <c r="CF12" i="9"/>
  <c r="CB14" i="9"/>
  <c r="CB16" i="9"/>
  <c r="BZ3" i="10"/>
  <c r="CA5" i="10"/>
  <c r="BZ7" i="10"/>
  <c r="BI4" i="20"/>
  <c r="BJ5" i="20"/>
  <c r="BI6" i="20"/>
  <c r="BK7" i="20"/>
  <c r="BL8" i="20"/>
  <c r="BL10" i="20"/>
  <c r="BH12" i="20"/>
  <c r="BI13" i="20"/>
  <c r="BI14" i="20"/>
  <c r="BK15" i="20"/>
  <c r="BL16" i="20"/>
  <c r="BI19" i="20"/>
  <c r="BL27" i="20"/>
  <c r="BL35" i="20"/>
  <c r="BU10" i="28"/>
  <c r="CC3" i="7"/>
  <c r="CC7" i="7"/>
  <c r="CB3" i="9"/>
  <c r="BJ3" i="9" s="1"/>
  <c r="CB7" i="9"/>
  <c r="CD15" i="9"/>
  <c r="BY2" i="10"/>
  <c r="BJ4" i="20"/>
  <c r="BJ13" i="20"/>
  <c r="BJ18" i="20"/>
  <c r="BJ19" i="20"/>
  <c r="BJ33" i="20"/>
  <c r="BI34" i="20"/>
  <c r="BJ37" i="20"/>
  <c r="BI38" i="20"/>
  <c r="BH39" i="20"/>
  <c r="BH41" i="20"/>
  <c r="BJ42" i="20"/>
  <c r="BU2" i="28"/>
  <c r="BV10" i="28"/>
  <c r="CB12" i="9"/>
  <c r="BJ12" i="9" s="1"/>
  <c r="CB13" i="9"/>
  <c r="BI5" i="20"/>
  <c r="BJ36" i="20"/>
  <c r="CH2" i="13"/>
  <c r="CL2" i="13"/>
  <c r="CC2" i="7"/>
  <c r="CG2" i="7"/>
  <c r="CC6" i="7"/>
  <c r="CG6" i="7"/>
  <c r="CB2" i="9"/>
  <c r="CF2" i="9"/>
  <c r="CB6" i="9"/>
  <c r="CF6" i="9"/>
  <c r="CF14" i="9"/>
  <c r="CF15" i="9"/>
  <c r="CE15" i="9"/>
  <c r="CE18" i="9"/>
  <c r="BY6" i="10"/>
  <c r="BK2" i="20"/>
  <c r="BI3" i="20"/>
  <c r="BL4" i="20"/>
  <c r="BK4" i="20"/>
  <c r="CK2" i="14"/>
  <c r="CF5" i="7"/>
  <c r="CF9" i="7"/>
  <c r="CE5" i="9"/>
  <c r="CE9" i="9"/>
  <c r="CE10" i="9"/>
  <c r="CA6" i="10"/>
  <c r="BZ6" i="10"/>
  <c r="BL5" i="20"/>
  <c r="BK5" i="20"/>
  <c r="CA2" i="10"/>
  <c r="BZ2" i="10"/>
  <c r="BW5" i="10"/>
  <c r="BH3" i="20"/>
  <c r="BK26" i="20"/>
  <c r="BL26" i="20"/>
  <c r="BL30" i="20"/>
  <c r="BK30" i="20"/>
  <c r="BW14" i="28"/>
  <c r="BV14" i="28"/>
  <c r="BK19" i="20"/>
  <c r="BH20" i="20"/>
  <c r="BH22" i="20"/>
  <c r="BK22" i="20"/>
  <c r="BL22" i="20"/>
  <c r="BL38" i="20"/>
  <c r="BK38" i="20"/>
  <c r="BI7" i="20"/>
  <c r="BI8" i="20"/>
  <c r="BK9" i="20"/>
  <c r="BI11" i="20"/>
  <c r="BI12" i="20"/>
  <c r="BK13" i="20"/>
  <c r="BI15" i="20"/>
  <c r="BI16" i="20"/>
  <c r="BK17" i="20"/>
  <c r="BH18" i="20"/>
  <c r="BK18" i="20"/>
  <c r="BL18" i="20"/>
  <c r="BJ20" i="20"/>
  <c r="BI22" i="20"/>
  <c r="BL25" i="20"/>
  <c r="BH32" i="20"/>
  <c r="BI32" i="20"/>
  <c r="BL36" i="20"/>
  <c r="BK36" i="20"/>
  <c r="BL40" i="20"/>
  <c r="BK40" i="20"/>
  <c r="BJ7" i="20"/>
  <c r="BJ11" i="20"/>
  <c r="BJ15" i="20"/>
  <c r="BL21" i="20"/>
  <c r="BH28" i="20"/>
  <c r="BH30" i="20"/>
  <c r="BJ30" i="20"/>
  <c r="BL32" i="20"/>
  <c r="BK32" i="20"/>
  <c r="BL34" i="20"/>
  <c r="BK34" i="20"/>
  <c r="BJ38" i="20"/>
  <c r="BI40" i="20"/>
  <c r="BV2" i="28"/>
  <c r="BJ40" i="20"/>
  <c r="BN2" i="11" l="1"/>
  <c r="BM7" i="7"/>
  <c r="AZ2" i="5"/>
  <c r="BO2" i="15"/>
  <c r="BN2" i="15" s="1"/>
  <c r="AH25" i="20"/>
  <c r="BP25" i="20" s="1"/>
  <c r="BJ17" i="9"/>
  <c r="BE6" i="28"/>
  <c r="BC6" i="28" s="1"/>
  <c r="AH8" i="20"/>
  <c r="BP8" i="20" s="1"/>
  <c r="BJ10" i="9"/>
  <c r="AO2" i="12"/>
  <c r="BK4" i="7"/>
  <c r="BE2" i="28"/>
  <c r="BC2" i="28" s="1"/>
  <c r="BO2" i="14"/>
  <c r="BM2" i="14" s="1"/>
  <c r="BK8" i="7"/>
  <c r="BE4" i="10"/>
  <c r="AL2" i="12"/>
  <c r="BA6" i="28"/>
  <c r="BL3" i="9"/>
  <c r="BE2" i="15"/>
  <c r="BJ11" i="9"/>
  <c r="AH41" i="20"/>
  <c r="AK41" i="20" s="1"/>
  <c r="BM5" i="7"/>
  <c r="AH24" i="20"/>
  <c r="BO2" i="16"/>
  <c r="BM2" i="16" s="1"/>
  <c r="BJ16" i="9"/>
  <c r="BD2" i="5"/>
  <c r="BB2" i="5" s="1"/>
  <c r="AH23" i="20"/>
  <c r="AQ23" i="20" s="1"/>
  <c r="BG4" i="10"/>
  <c r="BA14" i="28"/>
  <c r="AH39" i="20"/>
  <c r="AE39" i="20" s="1"/>
  <c r="AH33" i="20"/>
  <c r="AK33" i="20" s="1"/>
  <c r="BL11" i="9"/>
  <c r="BJ4" i="9"/>
  <c r="BJ7" i="9"/>
  <c r="BO2" i="11"/>
  <c r="AH13" i="20"/>
  <c r="BD13" i="20" s="1"/>
  <c r="BE2" i="16"/>
  <c r="AH14" i="20"/>
  <c r="AE14" i="20" s="1"/>
  <c r="AH27" i="20"/>
  <c r="BD27" i="20" s="1"/>
  <c r="AH29" i="20"/>
  <c r="BP29" i="20" s="1"/>
  <c r="BF2" i="6"/>
  <c r="AZ2" i="8"/>
  <c r="BM4" i="7"/>
  <c r="AH17" i="20"/>
  <c r="AP17" i="20" s="1"/>
  <c r="AH12" i="20"/>
  <c r="BP12" i="20" s="1"/>
  <c r="BM9" i="7"/>
  <c r="BL13" i="9"/>
  <c r="AH37" i="20"/>
  <c r="AP37" i="20" s="1"/>
  <c r="BJ9" i="9"/>
  <c r="AH3" i="20"/>
  <c r="BD3" i="20" s="1"/>
  <c r="BJ13" i="9"/>
  <c r="BL4" i="9"/>
  <c r="AH42" i="20"/>
  <c r="AP42" i="20" s="1"/>
  <c r="BK3" i="7"/>
  <c r="BG7" i="10"/>
  <c r="BG3" i="10"/>
  <c r="BJ8" i="9"/>
  <c r="AH31" i="20"/>
  <c r="AI31" i="20" s="1"/>
  <c r="AH28" i="20"/>
  <c r="AK28" i="20" s="1"/>
  <c r="AH9" i="20"/>
  <c r="AI9" i="20" s="1"/>
  <c r="AH2" i="20"/>
  <c r="BP2" i="20" s="1"/>
  <c r="BL7" i="9"/>
  <c r="AH10" i="20"/>
  <c r="AP10" i="20" s="1"/>
  <c r="BG2" i="10"/>
  <c r="BK7" i="7"/>
  <c r="BE14" i="28"/>
  <c r="BC14" i="28" s="1"/>
  <c r="BE2" i="10"/>
  <c r="BE6" i="10"/>
  <c r="AH4" i="20"/>
  <c r="AP4" i="20" s="1"/>
  <c r="BM3" i="7"/>
  <c r="BA10" i="28"/>
  <c r="AH6" i="20"/>
  <c r="AK6" i="20" s="1"/>
  <c r="BL16" i="9"/>
  <c r="BM8" i="7"/>
  <c r="AH35" i="20"/>
  <c r="AK35" i="20" s="1"/>
  <c r="AQ29" i="20"/>
  <c r="AH19" i="20"/>
  <c r="AI19" i="20" s="1"/>
  <c r="BL15" i="9"/>
  <c r="BL8" i="9"/>
  <c r="AH34" i="20"/>
  <c r="BD34" i="20" s="1"/>
  <c r="AH16" i="20"/>
  <c r="AQ16" i="20" s="1"/>
  <c r="BE10" i="28"/>
  <c r="BC10" i="28" s="1"/>
  <c r="AH26" i="20"/>
  <c r="BD26" i="20" s="1"/>
  <c r="BE3" i="10"/>
  <c r="BL5" i="9"/>
  <c r="BJ14" i="9"/>
  <c r="AZ2" i="2"/>
  <c r="AH21" i="20"/>
  <c r="BD21" i="20" s="1"/>
  <c r="AH5" i="20"/>
  <c r="BD5" i="20" s="1"/>
  <c r="BL12" i="9"/>
  <c r="AH11" i="20"/>
  <c r="AP11" i="20" s="1"/>
  <c r="BL9" i="9"/>
  <c r="BK5" i="7"/>
  <c r="AH30" i="20"/>
  <c r="AP30" i="20" s="1"/>
  <c r="AH40" i="20"/>
  <c r="BP40" i="20" s="1"/>
  <c r="BA2" i="28"/>
  <c r="AH20" i="20"/>
  <c r="AP20" i="20" s="1"/>
  <c r="BJ15" i="9"/>
  <c r="BE2" i="14"/>
  <c r="BE7" i="10"/>
  <c r="BL2" i="9"/>
  <c r="BJ2" i="9"/>
  <c r="AH15" i="20"/>
  <c r="BL18" i="9"/>
  <c r="BJ18" i="9"/>
  <c r="BL6" i="9"/>
  <c r="BJ6" i="9"/>
  <c r="BK9" i="7"/>
  <c r="BG6" i="10"/>
  <c r="BO2" i="13"/>
  <c r="BE2" i="13"/>
  <c r="AH38" i="20"/>
  <c r="AH36" i="20"/>
  <c r="AH32" i="20"/>
  <c r="AH18" i="20"/>
  <c r="AH22" i="20"/>
  <c r="BL14" i="9"/>
  <c r="BM2" i="7"/>
  <c r="BK2" i="7"/>
  <c r="BJ5" i="9"/>
  <c r="AH7" i="20"/>
  <c r="BG5" i="10"/>
  <c r="BE5" i="10"/>
  <c r="BM6" i="7"/>
  <c r="BK6" i="7"/>
  <c r="BL10" i="9"/>
  <c r="BM2" i="15" l="1"/>
  <c r="AE8" i="20"/>
  <c r="AE41" i="20"/>
  <c r="AP41" i="20"/>
  <c r="AI8" i="20"/>
  <c r="AP8" i="20"/>
  <c r="AE25" i="20"/>
  <c r="AI25" i="20"/>
  <c r="BD25" i="20"/>
  <c r="AK25" i="20"/>
  <c r="AQ25" i="20"/>
  <c r="AP25" i="20"/>
  <c r="BD8" i="20"/>
  <c r="AQ8" i="20"/>
  <c r="AK8" i="20"/>
  <c r="BN2" i="14"/>
  <c r="AK23" i="20"/>
  <c r="AI23" i="20"/>
  <c r="BP16" i="20"/>
  <c r="BP13" i="20"/>
  <c r="BD9" i="20"/>
  <c r="AI13" i="20"/>
  <c r="AE29" i="20"/>
  <c r="AE13" i="20"/>
  <c r="AQ35" i="20"/>
  <c r="AQ13" i="20"/>
  <c r="AP13" i="20"/>
  <c r="AK9" i="20"/>
  <c r="AP29" i="20"/>
  <c r="AI29" i="20"/>
  <c r="AE23" i="20"/>
  <c r="AQ42" i="20"/>
  <c r="AI17" i="20"/>
  <c r="AK13" i="20"/>
  <c r="AI42" i="20"/>
  <c r="AP16" i="20"/>
  <c r="AP33" i="20"/>
  <c r="BP35" i="20"/>
  <c r="AP27" i="20"/>
  <c r="AE3" i="20"/>
  <c r="AI27" i="20"/>
  <c r="AQ31" i="20"/>
  <c r="AI3" i="20"/>
  <c r="AK27" i="20"/>
  <c r="AQ41" i="20"/>
  <c r="AP31" i="20"/>
  <c r="AI20" i="20"/>
  <c r="BP34" i="20"/>
  <c r="BP3" i="20"/>
  <c r="BP27" i="20"/>
  <c r="BD11" i="20"/>
  <c r="BD41" i="20"/>
  <c r="AI41" i="20"/>
  <c r="AQ2" i="20"/>
  <c r="AQ30" i="20"/>
  <c r="BD4" i="20"/>
  <c r="BP31" i="20"/>
  <c r="BD42" i="20"/>
  <c r="BD31" i="20"/>
  <c r="AK42" i="20"/>
  <c r="AP3" i="20"/>
  <c r="AK3" i="20"/>
  <c r="AP12" i="20"/>
  <c r="AE27" i="20"/>
  <c r="AQ27" i="20"/>
  <c r="AQ11" i="20"/>
  <c r="AQ4" i="20"/>
  <c r="AE31" i="20"/>
  <c r="AK31" i="20"/>
  <c r="AQ3" i="20"/>
  <c r="AI12" i="20"/>
  <c r="BD33" i="20"/>
  <c r="AP21" i="20"/>
  <c r="AE12" i="20"/>
  <c r="AQ9" i="20"/>
  <c r="AE9" i="20"/>
  <c r="BD10" i="20"/>
  <c r="AK14" i="20"/>
  <c r="BD24" i="20"/>
  <c r="AP24" i="20"/>
  <c r="AI24" i="20"/>
  <c r="AE24" i="20"/>
  <c r="AK24" i="20"/>
  <c r="BP24" i="20"/>
  <c r="AQ24" i="20"/>
  <c r="BD23" i="20"/>
  <c r="AP23" i="20"/>
  <c r="AP35" i="20"/>
  <c r="BN2" i="16"/>
  <c r="AK12" i="20"/>
  <c r="AQ12" i="20"/>
  <c r="AQ28" i="20"/>
  <c r="BP11" i="20"/>
  <c r="AE33" i="20"/>
  <c r="AI33" i="20"/>
  <c r="AK40" i="20"/>
  <c r="AI16" i="20"/>
  <c r="BP9" i="20"/>
  <c r="AP9" i="20"/>
  <c r="AK39" i="20"/>
  <c r="AQ37" i="20"/>
  <c r="AQ10" i="20"/>
  <c r="AE10" i="20"/>
  <c r="AE35" i="20"/>
  <c r="AI35" i="20"/>
  <c r="BP33" i="20"/>
  <c r="AQ33" i="20"/>
  <c r="BP23" i="20"/>
  <c r="BD35" i="20"/>
  <c r="BD12" i="20"/>
  <c r="AI11" i="20"/>
  <c r="AE11" i="20"/>
  <c r="BD16" i="20"/>
  <c r="AI34" i="20"/>
  <c r="BP37" i="20"/>
  <c r="AK29" i="20"/>
  <c r="BD40" i="20"/>
  <c r="BD29" i="20"/>
  <c r="BD2" i="20"/>
  <c r="AK20" i="20"/>
  <c r="BD28" i="20"/>
  <c r="BP4" i="20"/>
  <c r="AK17" i="20"/>
  <c r="BD17" i="20"/>
  <c r="BP21" i="20"/>
  <c r="AP39" i="20"/>
  <c r="AE37" i="20"/>
  <c r="AK2" i="20"/>
  <c r="BD20" i="20"/>
  <c r="AI4" i="20"/>
  <c r="AE4" i="20"/>
  <c r="AQ17" i="20"/>
  <c r="AE17" i="20"/>
  <c r="AQ21" i="20"/>
  <c r="BP39" i="20"/>
  <c r="BD37" i="20"/>
  <c r="AK37" i="20"/>
  <c r="AI39" i="20"/>
  <c r="AE2" i="20"/>
  <c r="AE20" i="20"/>
  <c r="AK4" i="20"/>
  <c r="BP17" i="20"/>
  <c r="AK21" i="20"/>
  <c r="AI37" i="20"/>
  <c r="AQ39" i="20"/>
  <c r="BD39" i="20"/>
  <c r="BD14" i="20"/>
  <c r="AP14" i="20"/>
  <c r="AI14" i="20"/>
  <c r="BP14" i="20"/>
  <c r="AQ14" i="20"/>
  <c r="AI2" i="20"/>
  <c r="AP2" i="20"/>
  <c r="AQ26" i="20"/>
  <c r="BD30" i="20"/>
  <c r="AE28" i="20"/>
  <c r="BP28" i="20"/>
  <c r="BP5" i="20"/>
  <c r="BP10" i="20"/>
  <c r="AP28" i="20"/>
  <c r="BD6" i="20"/>
  <c r="AE26" i="20"/>
  <c r="BP30" i="20"/>
  <c r="BP26" i="20"/>
  <c r="AI28" i="20"/>
  <c r="AK10" i="20"/>
  <c r="AI10" i="20"/>
  <c r="AI26" i="20"/>
  <c r="AK26" i="20"/>
  <c r="AI30" i="20"/>
  <c r="AE30" i="20"/>
  <c r="AE5" i="20"/>
  <c r="AI5" i="20"/>
  <c r="BD19" i="20"/>
  <c r="AP19" i="20"/>
  <c r="AE40" i="20"/>
  <c r="AE19" i="20"/>
  <c r="AK19" i="20"/>
  <c r="AP26" i="20"/>
  <c r="AK30" i="20"/>
  <c r="AP5" i="20"/>
  <c r="AK5" i="20"/>
  <c r="BP19" i="20"/>
  <c r="AQ19" i="20"/>
  <c r="AQ40" i="20"/>
  <c r="AP40" i="20"/>
  <c r="AQ5" i="20"/>
  <c r="AE6" i="20"/>
  <c r="BP6" i="20"/>
  <c r="AQ6" i="20"/>
  <c r="AI6" i="20"/>
  <c r="AP6" i="20"/>
  <c r="AQ20" i="20"/>
  <c r="BP20" i="20"/>
  <c r="AQ34" i="20"/>
  <c r="AE34" i="20"/>
  <c r="AK11" i="20"/>
  <c r="AE16" i="20"/>
  <c r="AI21" i="20"/>
  <c r="AK34" i="20"/>
  <c r="AP34" i="20"/>
  <c r="AK16" i="20"/>
  <c r="AE21" i="20"/>
  <c r="AI40" i="20"/>
  <c r="AP7" i="20"/>
  <c r="AE7" i="20"/>
  <c r="BP7" i="20"/>
  <c r="AQ7" i="20"/>
  <c r="AK7" i="20"/>
  <c r="BD7" i="20"/>
  <c r="AI7" i="20"/>
  <c r="BP22" i="20"/>
  <c r="BD22" i="20"/>
  <c r="AK22" i="20"/>
  <c r="AQ22" i="20"/>
  <c r="AP22" i="20"/>
  <c r="AI22" i="20"/>
  <c r="AE22" i="20"/>
  <c r="AP38" i="20"/>
  <c r="AE38" i="20"/>
  <c r="BP38" i="20"/>
  <c r="BD38" i="20"/>
  <c r="AK38" i="20"/>
  <c r="AQ38" i="20"/>
  <c r="AI38" i="20"/>
  <c r="BP18" i="20"/>
  <c r="BD18" i="20"/>
  <c r="AI18" i="20"/>
  <c r="AP18" i="20"/>
  <c r="AK18" i="20"/>
  <c r="AQ18" i="20"/>
  <c r="AE18" i="20"/>
  <c r="AP32" i="20"/>
  <c r="AE32" i="20"/>
  <c r="BP32" i="20"/>
  <c r="BD32" i="20"/>
  <c r="AK32" i="20"/>
  <c r="AQ32" i="20"/>
  <c r="AI32" i="20"/>
  <c r="AP36" i="20"/>
  <c r="AE36" i="20"/>
  <c r="BP36" i="20"/>
  <c r="BD36" i="20"/>
  <c r="AK36" i="20"/>
  <c r="AQ36" i="20"/>
  <c r="AI36" i="20"/>
  <c r="BN2" i="13"/>
  <c r="BM2" i="13"/>
  <c r="AP15" i="20"/>
  <c r="AE15" i="20"/>
  <c r="BP15" i="20"/>
  <c r="AQ15" i="20"/>
  <c r="AK15" i="20"/>
  <c r="BD15" i="20"/>
  <c r="AI15" i="20"/>
</calcChain>
</file>

<file path=xl/sharedStrings.xml><?xml version="1.0" encoding="utf-8"?>
<sst xmlns="http://schemas.openxmlformats.org/spreadsheetml/2006/main" count="7661" uniqueCount="1541">
  <si>
    <t>Notation</t>
  </si>
  <si>
    <t>UserName</t>
  </si>
  <si>
    <t>Password</t>
  </si>
  <si>
    <t>ValidLogin</t>
  </si>
  <si>
    <t>mshar107</t>
  </si>
  <si>
    <t>InvalidLogin</t>
  </si>
  <si>
    <t>mshar108</t>
  </si>
  <si>
    <t>mshar110</t>
  </si>
  <si>
    <t>mshar111</t>
  </si>
  <si>
    <t>abcd2</t>
  </si>
  <si>
    <t>abcd3</t>
  </si>
  <si>
    <t>abcd4</t>
  </si>
  <si>
    <t>No</t>
  </si>
  <si>
    <t>testCaseID</t>
  </si>
  <si>
    <t>testDescription</t>
  </si>
  <si>
    <t>managerName</t>
  </si>
  <si>
    <t>Date</t>
  </si>
  <si>
    <t>Business Requestor</t>
  </si>
  <si>
    <t>Netwrok Engineer</t>
  </si>
  <si>
    <t>k32</t>
  </si>
  <si>
    <t>Netwrok Manager</t>
  </si>
  <si>
    <t>DCF Engineer</t>
  </si>
  <si>
    <t>DCF Manager</t>
  </si>
  <si>
    <t>Yes</t>
  </si>
  <si>
    <t>assignToSelect</t>
  </si>
  <si>
    <t>requesterName</t>
  </si>
  <si>
    <t>createDate</t>
  </si>
  <si>
    <t>requesterEmail</t>
  </si>
  <si>
    <t>recipientId</t>
  </si>
  <si>
    <t>recipientName</t>
  </si>
  <si>
    <t>recipientEmail</t>
  </si>
  <si>
    <t>secondaryEmail</t>
  </si>
  <si>
    <t>hiredDate</t>
  </si>
  <si>
    <t>workPhoneNumber</t>
  </si>
  <si>
    <t>homeCellNumber</t>
  </si>
  <si>
    <t>secondaryContactName</t>
  </si>
  <si>
    <t>secondaryPhoneNumber</t>
  </si>
  <si>
    <t>managerEmail</t>
  </si>
  <si>
    <t>managerPhoneNumber</t>
  </si>
  <si>
    <t>glCode</t>
  </si>
  <si>
    <t>address1</t>
  </si>
  <si>
    <t>address2</t>
  </si>
  <si>
    <t>city</t>
  </si>
  <si>
    <t>state</t>
  </si>
  <si>
    <t>zipCode</t>
  </si>
  <si>
    <t>moveServices</t>
  </si>
  <si>
    <t>decomInternet</t>
  </si>
  <si>
    <t>decomPhone</t>
  </si>
  <si>
    <t>newInternet</t>
  </si>
  <si>
    <t>newPhone</t>
  </si>
  <si>
    <t>modifyInternet</t>
  </si>
  <si>
    <t>modifyPhone</t>
  </si>
  <si>
    <t>nameChange</t>
  </si>
  <si>
    <t>otherRequest</t>
  </si>
  <si>
    <t>requestedInternetProvider</t>
  </si>
  <si>
    <t>prequalifiedProvider</t>
  </si>
  <si>
    <t>providedInstallationDate</t>
  </si>
  <si>
    <t>installationPrefAM</t>
  </si>
  <si>
    <t>installationPrefPM</t>
  </si>
  <si>
    <t>installationPrefNP</t>
  </si>
  <si>
    <t>otherNotes</t>
  </si>
  <si>
    <t>requestPtmstmNotes</t>
  </si>
  <si>
    <t>requestSave</t>
  </si>
  <si>
    <t>requestClose</t>
  </si>
  <si>
    <t>333-33-333</t>
  </si>
  <si>
    <t>444-44-444</t>
  </si>
  <si>
    <t>555-55-555</t>
  </si>
  <si>
    <t>add1</t>
  </si>
  <si>
    <t>add2</t>
  </si>
  <si>
    <t>KL</t>
  </si>
  <si>
    <t>Comcast</t>
  </si>
  <si>
    <t>AM</t>
  </si>
  <si>
    <t>Save</t>
  </si>
  <si>
    <t>requestID</t>
  </si>
  <si>
    <t xml:space="preserve">Verify the functionality of NewInternet Request Creation
</t>
  </si>
  <si>
    <t>NewInternetRequest</t>
  </si>
  <si>
    <t>provider</t>
  </si>
  <si>
    <t>orderNumber</t>
  </si>
  <si>
    <t>Internet-Cable</t>
  </si>
  <si>
    <t>serviceType</t>
  </si>
  <si>
    <t>accountNumber</t>
  </si>
  <si>
    <t>downloadSpeed</t>
  </si>
  <si>
    <t>uploadSpeed</t>
  </si>
  <si>
    <t>provisioningContactName</t>
  </si>
  <si>
    <t>provisioningContactPhone</t>
  </si>
  <si>
    <t>servicePhoneNumber</t>
  </si>
  <si>
    <t>200</t>
  </si>
  <si>
    <t>testprovision</t>
  </si>
  <si>
    <t>22-2-22-2</t>
  </si>
  <si>
    <t>testcircuit</t>
  </si>
  <si>
    <t>3-3-3-333</t>
  </si>
  <si>
    <t>serviceCircuit</t>
  </si>
  <si>
    <t>defaultGateway</t>
  </si>
  <si>
    <t>12.12.12.12</t>
  </si>
  <si>
    <t>siteSurveyDate</t>
  </si>
  <si>
    <t>installationScheduleDt</t>
  </si>
  <si>
    <t>siteSurveyTimeFrom</t>
  </si>
  <si>
    <t>siteSurveyTimeTo</t>
  </si>
  <si>
    <t>09:09 AM</t>
  </si>
  <si>
    <t>06:06 PM</t>
  </si>
  <si>
    <t>installationScheduledTimeFrom</t>
  </si>
  <si>
    <t>installationScheduledTimeTo</t>
  </si>
  <si>
    <t>installationCompletedDate</t>
  </si>
  <si>
    <t>10:10 AM</t>
  </si>
  <si>
    <t>10:10 PM</t>
  </si>
  <si>
    <t>Month</t>
  </si>
  <si>
    <t>Year</t>
  </si>
  <si>
    <t>TodayDate</t>
  </si>
  <si>
    <t>HH</t>
  </si>
  <si>
    <t>MM</t>
  </si>
  <si>
    <t>Time</t>
  </si>
  <si>
    <t>08989</t>
  </si>
  <si>
    <t>VENUGOPAL VEMULA</t>
  </si>
  <si>
    <t>VENUGOPAL</t>
  </si>
  <si>
    <t>venugopal_vemula1@optum.com</t>
  </si>
  <si>
    <t>rowNumber</t>
  </si>
  <si>
    <t>currentInternetProvider</t>
  </si>
  <si>
    <t>Tprovider1</t>
  </si>
  <si>
    <t>cancellationDate</t>
  </si>
  <si>
    <t>cancelInstallationPrefAM</t>
  </si>
  <si>
    <t>caneclInstallationPrefPM</t>
  </si>
  <si>
    <t>cancelInstallationPrefNP</t>
  </si>
  <si>
    <t>MUGGU APARNA</t>
  </si>
  <si>
    <t>aparna_muggu3@optum.com</t>
  </si>
  <si>
    <t>01-15-2018</t>
  </si>
  <si>
    <t>RAVEESH RAO</t>
  </si>
  <si>
    <t>raveesh_rao@optum.com</t>
  </si>
  <si>
    <t>124/622-8895</t>
  </si>
  <si>
    <t>41346-08874-INDIN519-788296---</t>
  </si>
  <si>
    <t>TS_TC_1</t>
  </si>
  <si>
    <t>Verify the functionality of NewPhone Workflow</t>
  </si>
  <si>
    <t>001213190</t>
  </si>
  <si>
    <t>A SUSHMA</t>
  </si>
  <si>
    <t>sushma_appam@optum.com</t>
  </si>
  <si>
    <t>02-08-2017</t>
  </si>
  <si>
    <t>GOURAV YADAV</t>
  </si>
  <si>
    <t>gouravyadav@optum.com</t>
  </si>
  <si>
    <t>120/333-5152</t>
  </si>
  <si>
    <t>41346-08875-INDIN538-788284---</t>
  </si>
  <si>
    <t>Auto Phone1</t>
  </si>
  <si>
    <t>Auto Phone2</t>
  </si>
  <si>
    <t>Auto Phone City</t>
  </si>
  <si>
    <t>Phone-Phone (POTS)</t>
  </si>
  <si>
    <t>callerID</t>
  </si>
  <si>
    <t>voiceMail</t>
  </si>
  <si>
    <t>callForwarding</t>
  </si>
  <si>
    <t>callWaiting</t>
  </si>
  <si>
    <t>threewayCalling</t>
  </si>
  <si>
    <t>other</t>
  </si>
  <si>
    <t>internationalDailing</t>
  </si>
  <si>
    <t>requestedPhoneCarrier</t>
  </si>
  <si>
    <t>NewPhoneRequest</t>
  </si>
  <si>
    <t>AU</t>
  </si>
  <si>
    <t>PM</t>
  </si>
  <si>
    <t>2</t>
  </si>
  <si>
    <t>Brandenburg Telecom</t>
  </si>
  <si>
    <t>001333541</t>
  </si>
  <si>
    <t>AJAY KUMAR MATHI</t>
  </si>
  <si>
    <t>mathi_ajaykumar@optum.com</t>
  </si>
  <si>
    <t>05-09-2011</t>
  </si>
  <si>
    <t>GOURAV MEHTA</t>
  </si>
  <si>
    <t>gourav_mehta@optum.com</t>
  </si>
  <si>
    <t>783/856-1477</t>
  </si>
  <si>
    <t>41346-08874-INDIN519-788284---</t>
  </si>
  <si>
    <t>TS_TC_3</t>
  </si>
  <si>
    <t>TS_TC_4</t>
  </si>
  <si>
    <t xml:space="preserve">Verify the ReturnModem Email
</t>
  </si>
  <si>
    <t>ModifyInternetRequest</t>
  </si>
  <si>
    <t>internetModifcationServiceType</t>
  </si>
  <si>
    <t>Cable</t>
  </si>
  <si>
    <t>internetModificationPreferencePM</t>
  </si>
  <si>
    <t>internetModificationPreferenceAM</t>
  </si>
  <si>
    <t>internetModificationPreferencenp</t>
  </si>
  <si>
    <t>currentModificationISP</t>
  </si>
  <si>
    <t>requestedModificationISP</t>
  </si>
  <si>
    <t>internetModificationDate</t>
  </si>
  <si>
    <t>status</t>
  </si>
  <si>
    <t>Active</t>
  </si>
  <si>
    <t>3</t>
  </si>
  <si>
    <t>4</t>
  </si>
  <si>
    <t>5</t>
  </si>
  <si>
    <t>6</t>
  </si>
  <si>
    <t>1061933</t>
  </si>
  <si>
    <t>1061934</t>
  </si>
  <si>
    <t>DecomInternetRequest</t>
  </si>
  <si>
    <t>Verify the functionality of DecomInternet Workflow</t>
  </si>
  <si>
    <t>Auto Decom Internet1</t>
  </si>
  <si>
    <t>Auto DecomIF2</t>
  </si>
  <si>
    <t>DD</t>
  </si>
  <si>
    <t>056755</t>
  </si>
  <si>
    <t>Auto DecomIF City</t>
  </si>
  <si>
    <t>orderDate</t>
  </si>
  <si>
    <t>1</t>
  </si>
  <si>
    <t>3 Rivers Communications</t>
  </si>
  <si>
    <t>Adelphia</t>
  </si>
  <si>
    <t>ALL WEST CABLE</t>
  </si>
  <si>
    <t>Citizens Telephone Company</t>
  </si>
  <si>
    <t>Co-Mo Electric Coop Inc</t>
  </si>
  <si>
    <t>Farmers Mutual</t>
  </si>
  <si>
    <t>1061959</t>
  </si>
  <si>
    <t>assignToMSID</t>
  </si>
  <si>
    <t>assignToName</t>
  </si>
  <si>
    <t>NAGA SUNDAR MACHIRAJU</t>
  </si>
  <si>
    <t>billingAccountNumber</t>
  </si>
  <si>
    <t>billingInventoryNumber</t>
  </si>
  <si>
    <t>billingacc1</t>
  </si>
  <si>
    <t>billinginvntry1</t>
  </si>
  <si>
    <t>edit</t>
  </si>
  <si>
    <t>installTechName</t>
  </si>
  <si>
    <t>installTechPhone</t>
  </si>
  <si>
    <t>modemBrandModel</t>
  </si>
  <si>
    <t>modemMacAddress</t>
  </si>
  <si>
    <t>edittechname</t>
  </si>
  <si>
    <t>edittechphone</t>
  </si>
  <si>
    <t>editmodem</t>
  </si>
  <si>
    <t>12:12:12:12</t>
  </si>
  <si>
    <t>1061971</t>
  </si>
  <si>
    <t>decomRequestID</t>
  </si>
  <si>
    <t>ReturnModemRequest</t>
  </si>
  <si>
    <t>currentModificationCarrier</t>
  </si>
  <si>
    <t>requestedModificationCarrier</t>
  </si>
  <si>
    <t>phoneModificationNumber</t>
  </si>
  <si>
    <t>isModifyNumber</t>
  </si>
  <si>
    <t>phoneModificationDate</t>
  </si>
  <si>
    <t>phoneModificationPreferenceAM</t>
  </si>
  <si>
    <t>phoneModificationPreferencePM</t>
  </si>
  <si>
    <t>phoneModificationPreferenceNP</t>
  </si>
  <si>
    <t>note</t>
  </si>
  <si>
    <t>Phone modification using Selenium Automation Script.</t>
  </si>
  <si>
    <t>ModifyPhoneRequest</t>
  </si>
  <si>
    <t>1234-123-12</t>
  </si>
  <si>
    <t>Phone-Other Phone</t>
  </si>
  <si>
    <t>Internet-DSL</t>
  </si>
  <si>
    <t>SBC SWBell</t>
  </si>
  <si>
    <t xml:space="preserve">Verify the Modify Internet Email
</t>
  </si>
  <si>
    <t xml:space="preserve">Verify the Modify Phone
</t>
  </si>
  <si>
    <t>phoneCancelationCarrier</t>
  </si>
  <si>
    <t>phoneCancelationDate</t>
  </si>
  <si>
    <t>phoneCancelationPreferenceAM</t>
  </si>
  <si>
    <t>phoneCancelationPreferencePM</t>
  </si>
  <si>
    <t>phoneCancelationPreferenceNP</t>
  </si>
  <si>
    <t>Decom Phone Workflow Automation Testing</t>
  </si>
  <si>
    <t>phoneCancelationNumber</t>
  </si>
  <si>
    <t>44-44-44</t>
  </si>
  <si>
    <t>Verify the functionality of Decom Phone Workflow</t>
  </si>
  <si>
    <t>DecomPhoneRequest</t>
  </si>
  <si>
    <t xml:space="preserve">Verify the functionality of MoveNewInternet Request Creation
</t>
  </si>
  <si>
    <t>moveToAddress1</t>
  </si>
  <si>
    <t>moveToAddress2</t>
  </si>
  <si>
    <t>moveToCity</t>
  </si>
  <si>
    <t>moveToState</t>
  </si>
  <si>
    <t>moveToZipCode</t>
  </si>
  <si>
    <t>internalremoveinternet</t>
  </si>
  <si>
    <t>internetCancelationProvider</t>
  </si>
  <si>
    <t>internetCancelationDate</t>
  </si>
  <si>
    <t>internetCancelationPreferenceAM</t>
  </si>
  <si>
    <t>internetCancelationPreferencePM</t>
  </si>
  <si>
    <t>internetCancelationPreferenceNP</t>
  </si>
  <si>
    <t>internetCancelationNotes</t>
  </si>
  <si>
    <t>internaladdinternet</t>
  </si>
  <si>
    <t>internetInstallationProvider</t>
  </si>
  <si>
    <t>internetprequalifiedProvider</t>
  </si>
  <si>
    <t>internetInstallationDate</t>
  </si>
  <si>
    <t>internetInstallationPreferenceAM</t>
  </si>
  <si>
    <t>internetInstallationPreferencePM</t>
  </si>
  <si>
    <t>internetInstallationPreferenceNP</t>
  </si>
  <si>
    <t>internetInstallationNotes</t>
  </si>
  <si>
    <t>moveFromAddress1</t>
  </si>
  <si>
    <t>moveFromAddress2</t>
  </si>
  <si>
    <t>moveFromCity</t>
  </si>
  <si>
    <t>moveFromState</t>
  </si>
  <si>
    <t>moveFromZipCode</t>
  </si>
  <si>
    <t>localProvider</t>
  </si>
  <si>
    <t>servicebillingAccountNumber</t>
  </si>
  <si>
    <t>servicebillingInventoryNumber</t>
  </si>
  <si>
    <t>costException</t>
  </si>
  <si>
    <t>speedException</t>
  </si>
  <si>
    <t>modemPurchase</t>
  </si>
  <si>
    <t>multiportmodem</t>
  </si>
  <si>
    <t>staticIp</t>
  </si>
  <si>
    <t>movefromadd1</t>
  </si>
  <si>
    <t>movefromadd2</t>
  </si>
  <si>
    <t>moveformcity1</t>
  </si>
  <si>
    <t>SS</t>
  </si>
  <si>
    <t>Move Request selenium Automation</t>
  </si>
  <si>
    <t>movetoadd1</t>
  </si>
  <si>
    <t>mvoetoadd2</t>
  </si>
  <si>
    <t>mvoetocity</t>
  </si>
  <si>
    <t>MoveCancel</t>
  </si>
  <si>
    <t>NP</t>
  </si>
  <si>
    <t>Move Internet Selenium Automation</t>
  </si>
  <si>
    <t>Test</t>
  </si>
  <si>
    <t>Close</t>
  </si>
  <si>
    <t>testTechName</t>
  </si>
  <si>
    <t>testTechPhone</t>
  </si>
  <si>
    <t>testmodem</t>
  </si>
  <si>
    <t>12.12.112</t>
  </si>
  <si>
    <t>MoveInternetRequest</t>
  </si>
  <si>
    <t>09877</t>
  </si>
  <si>
    <t>MovePhoneRequest</t>
  </si>
  <si>
    <t xml:space="preserve">Verify the functionality of MovePhoneRequest Creation
</t>
  </si>
  <si>
    <t>internalremovephone</t>
  </si>
  <si>
    <t>phoneCancelationNotes</t>
  </si>
  <si>
    <t>internaladdphone</t>
  </si>
  <si>
    <t>phoneInstallaitionCarrier</t>
  </si>
  <si>
    <t>phnprequalifiedProvider</t>
  </si>
  <si>
    <t>phoneInstallaitionDate</t>
  </si>
  <si>
    <t>phoneInstallaitionPreferenceAM</t>
  </si>
  <si>
    <t>phoneInstallaitionPreferencePM</t>
  </si>
  <si>
    <t>phoneInstallaitionPreferenceNP</t>
  </si>
  <si>
    <t>phoneInstallaitionNotes</t>
  </si>
  <si>
    <t>444-44-44</t>
  </si>
  <si>
    <t>Move Phone Selenium Automation</t>
  </si>
  <si>
    <t>Move Phone Request selenium Automation</t>
  </si>
  <si>
    <t>localProvier</t>
  </si>
  <si>
    <t>requestNotes</t>
  </si>
  <si>
    <t>New Internet Workflow Testing using Automation</t>
  </si>
  <si>
    <t>New Phone Workflow Testing using Automation</t>
  </si>
  <si>
    <t>Cox Local1</t>
  </si>
  <si>
    <t>Cox</t>
  </si>
  <si>
    <t>ChangeProviderInternetRequest</t>
  </si>
  <si>
    <t>Change Provider using selenium Automation</t>
  </si>
  <si>
    <t>Change Provider Internet Selenium Automation</t>
  </si>
  <si>
    <t xml:space="preserve">Verify the functionality of Change Provider Internet Request Creation
</t>
  </si>
  <si>
    <t>Verify Change Provider Internet workflow using Automation Selenium</t>
  </si>
  <si>
    <t xml:space="preserve">Verify the functionality of Change Provider Phone
</t>
  </si>
  <si>
    <t>ChangeProviderPhoneRequest</t>
  </si>
  <si>
    <t>Test Change Provider Phone using Selenium Automation</t>
  </si>
  <si>
    <t>TS_TC_2</t>
  </si>
  <si>
    <t>TS_TC_5</t>
  </si>
  <si>
    <t>TS_TC_6</t>
  </si>
  <si>
    <t>333-33-331</t>
  </si>
  <si>
    <t>333-33-332</t>
  </si>
  <si>
    <t>333-33-334</t>
  </si>
  <si>
    <t>333-33-335</t>
  </si>
  <si>
    <t>333-33-336</t>
  </si>
  <si>
    <t>333-33-337</t>
  </si>
  <si>
    <t>333-33-338</t>
  </si>
  <si>
    <t>333-33-339</t>
  </si>
  <si>
    <t>333-33-340</t>
  </si>
  <si>
    <t>333-33-341</t>
  </si>
  <si>
    <t>333-33-342</t>
  </si>
  <si>
    <t>333-33-343</t>
  </si>
  <si>
    <t>333-33-344</t>
  </si>
  <si>
    <t>333-33-345</t>
  </si>
  <si>
    <t>333-33-346</t>
  </si>
  <si>
    <t>333-33-347</t>
  </si>
  <si>
    <t>333-33-348</t>
  </si>
  <si>
    <t>444-44-444-1</t>
  </si>
  <si>
    <t>444-44-444-2</t>
  </si>
  <si>
    <t>444-44-444-3</t>
  </si>
  <si>
    <t>444-44-444-4</t>
  </si>
  <si>
    <t>444-44-444-5</t>
  </si>
  <si>
    <t>444-44-444-6</t>
  </si>
  <si>
    <t>444-44-444-7</t>
  </si>
  <si>
    <t>444-44-444-8</t>
  </si>
  <si>
    <t>444-44-444-9</t>
  </si>
  <si>
    <t>444-44-444-10</t>
  </si>
  <si>
    <t>444-44-444-11</t>
  </si>
  <si>
    <t>444-44-444-12</t>
  </si>
  <si>
    <t>444-44-444-13</t>
  </si>
  <si>
    <t>444-44-444-14</t>
  </si>
  <si>
    <t>444-44-444-15</t>
  </si>
  <si>
    <t>444-44-444-16</t>
  </si>
  <si>
    <t>444-44-444-17</t>
  </si>
  <si>
    <t>444-44-444-18</t>
  </si>
  <si>
    <t>555-55-5551</t>
  </si>
  <si>
    <t>555-55-5552</t>
  </si>
  <si>
    <t>555-55-5553</t>
  </si>
  <si>
    <t>555-55-5554</t>
  </si>
  <si>
    <t>555-55-5555</t>
  </si>
  <si>
    <t>555-55-5556</t>
  </si>
  <si>
    <t>555-55-5557</t>
  </si>
  <si>
    <t>555-55-5558</t>
  </si>
  <si>
    <t>555-55-5559</t>
  </si>
  <si>
    <t>555-55-5560</t>
  </si>
  <si>
    <t>555-55-5561</t>
  </si>
  <si>
    <t>555-55-5562</t>
  </si>
  <si>
    <t>555-55-5563</t>
  </si>
  <si>
    <t>555-55-5564</t>
  </si>
  <si>
    <t>555-55-5565</t>
  </si>
  <si>
    <t>555-55-5566</t>
  </si>
  <si>
    <t>555-55-5567</t>
  </si>
  <si>
    <t>555-55-5568</t>
  </si>
  <si>
    <t>666661</t>
  </si>
  <si>
    <t>666662</t>
  </si>
  <si>
    <t>666663</t>
  </si>
  <si>
    <t>666664</t>
  </si>
  <si>
    <t>666665</t>
  </si>
  <si>
    <t>666666</t>
  </si>
  <si>
    <t>666667</t>
  </si>
  <si>
    <t>666668</t>
  </si>
  <si>
    <t>666669</t>
  </si>
  <si>
    <t>666670</t>
  </si>
  <si>
    <t>666671</t>
  </si>
  <si>
    <t>666672</t>
  </si>
  <si>
    <t>666673</t>
  </si>
  <si>
    <t>666674</t>
  </si>
  <si>
    <t>666675</t>
  </si>
  <si>
    <t>666676</t>
  </si>
  <si>
    <t>666677</t>
  </si>
  <si>
    <t>666678</t>
  </si>
  <si>
    <t>add3</t>
  </si>
  <si>
    <t>add4</t>
  </si>
  <si>
    <t>add5</t>
  </si>
  <si>
    <t>add6</t>
  </si>
  <si>
    <t>add7</t>
  </si>
  <si>
    <t>add8</t>
  </si>
  <si>
    <t>add9</t>
  </si>
  <si>
    <t>add10</t>
  </si>
  <si>
    <t>add11</t>
  </si>
  <si>
    <t>add12</t>
  </si>
  <si>
    <t>add13</t>
  </si>
  <si>
    <t>add14</t>
  </si>
  <si>
    <t>add15</t>
  </si>
  <si>
    <t>add16</t>
  </si>
  <si>
    <t>add17</t>
  </si>
  <si>
    <t>add18</t>
  </si>
  <si>
    <t>add21</t>
  </si>
  <si>
    <t>add22</t>
  </si>
  <si>
    <t>add23</t>
  </si>
  <si>
    <t>add24</t>
  </si>
  <si>
    <t>add25</t>
  </si>
  <si>
    <t>add26</t>
  </si>
  <si>
    <t>add27</t>
  </si>
  <si>
    <t>add28</t>
  </si>
  <si>
    <t>add29</t>
  </si>
  <si>
    <t>add30</t>
  </si>
  <si>
    <t>add31</t>
  </si>
  <si>
    <t>add32</t>
  </si>
  <si>
    <t>add33</t>
  </si>
  <si>
    <t>add34</t>
  </si>
  <si>
    <t>add35</t>
  </si>
  <si>
    <t>add36</t>
  </si>
  <si>
    <t>add37</t>
  </si>
  <si>
    <t>add38</t>
  </si>
  <si>
    <t>KA</t>
  </si>
  <si>
    <t>KB</t>
  </si>
  <si>
    <t>KC</t>
  </si>
  <si>
    <t>KD</t>
  </si>
  <si>
    <t>KE</t>
  </si>
  <si>
    <t>KF</t>
  </si>
  <si>
    <t>KG</t>
  </si>
  <si>
    <t>KH</t>
  </si>
  <si>
    <t>KI</t>
  </si>
  <si>
    <t>KJ</t>
  </si>
  <si>
    <t>KK</t>
  </si>
  <si>
    <t>KM</t>
  </si>
  <si>
    <t>KN</t>
  </si>
  <si>
    <t>KO</t>
  </si>
  <si>
    <t>KP</t>
  </si>
  <si>
    <t>08981</t>
  </si>
  <si>
    <t>08982</t>
  </si>
  <si>
    <t>08983</t>
  </si>
  <si>
    <t>08984</t>
  </si>
  <si>
    <t>08985</t>
  </si>
  <si>
    <t>08986</t>
  </si>
  <si>
    <t>08987</t>
  </si>
  <si>
    <t>08988</t>
  </si>
  <si>
    <t>08990</t>
  </si>
  <si>
    <t>08991</t>
  </si>
  <si>
    <t>08992</t>
  </si>
  <si>
    <t>08993</t>
  </si>
  <si>
    <t>08994</t>
  </si>
  <si>
    <t>08995</t>
  </si>
  <si>
    <t>08996</t>
  </si>
  <si>
    <t>08997</t>
  </si>
  <si>
    <t>08998</t>
  </si>
  <si>
    <t>billingacc2</t>
  </si>
  <si>
    <t>billingacc3</t>
  </si>
  <si>
    <t>billingacc4</t>
  </si>
  <si>
    <t>billingacc5</t>
  </si>
  <si>
    <t>billingacc6</t>
  </si>
  <si>
    <t>billingacc7</t>
  </si>
  <si>
    <t>billingacc8</t>
  </si>
  <si>
    <t>billingacc9</t>
  </si>
  <si>
    <t>billingacc10</t>
  </si>
  <si>
    <t>billingacc11</t>
  </si>
  <si>
    <t>billingacc12</t>
  </si>
  <si>
    <t>billingacc13</t>
  </si>
  <si>
    <t>billingacc14</t>
  </si>
  <si>
    <t>billingacc15</t>
  </si>
  <si>
    <t>billingacc16</t>
  </si>
  <si>
    <t>billingacc17</t>
  </si>
  <si>
    <t>billingacc18</t>
  </si>
  <si>
    <t>billinginvntry2</t>
  </si>
  <si>
    <t>billinginvntry3</t>
  </si>
  <si>
    <t>billinginvntry4</t>
  </si>
  <si>
    <t>billinginvntry5</t>
  </si>
  <si>
    <t>billinginvntry6</t>
  </si>
  <si>
    <t>billinginvntry7</t>
  </si>
  <si>
    <t>billinginvntry8</t>
  </si>
  <si>
    <t>billinginvntry9</t>
  </si>
  <si>
    <t>billinginvntry10</t>
  </si>
  <si>
    <t>billinginvntry11</t>
  </si>
  <si>
    <t>billinginvntry12</t>
  </si>
  <si>
    <t>billinginvntry13</t>
  </si>
  <si>
    <t>billinginvntry14</t>
  </si>
  <si>
    <t>billinginvntry15</t>
  </si>
  <si>
    <t>billinginvntry16</t>
  </si>
  <si>
    <t>billinginvntry17</t>
  </si>
  <si>
    <t>billinginvntry18</t>
  </si>
  <si>
    <t>edittechname1</t>
  </si>
  <si>
    <t>edittechname2</t>
  </si>
  <si>
    <t>edittechname3</t>
  </si>
  <si>
    <t>edittechname4</t>
  </si>
  <si>
    <t>edittechname5</t>
  </si>
  <si>
    <t>edittechname6</t>
  </si>
  <si>
    <t>edittechname7</t>
  </si>
  <si>
    <t>edittechname8</t>
  </si>
  <si>
    <t>edittechname9</t>
  </si>
  <si>
    <t>edittechname10</t>
  </si>
  <si>
    <t>edittechname11</t>
  </si>
  <si>
    <t>edittechname12</t>
  </si>
  <si>
    <t>edittechname13</t>
  </si>
  <si>
    <t>edittechname14</t>
  </si>
  <si>
    <t>edittechname15</t>
  </si>
  <si>
    <t>edittechname16</t>
  </si>
  <si>
    <t>edittechname17</t>
  </si>
  <si>
    <t>edittechname18</t>
  </si>
  <si>
    <t>edittechphone1</t>
  </si>
  <si>
    <t>edittechphone2</t>
  </si>
  <si>
    <t>edittechphone3</t>
  </si>
  <si>
    <t>edittechphone4</t>
  </si>
  <si>
    <t>edittechphone5</t>
  </si>
  <si>
    <t>edittechphone6</t>
  </si>
  <si>
    <t>edittechphone7</t>
  </si>
  <si>
    <t>edittechphone8</t>
  </si>
  <si>
    <t>edittechphone9</t>
  </si>
  <si>
    <t>edittechphone10</t>
  </si>
  <si>
    <t>edittechphone11</t>
  </si>
  <si>
    <t>edittechphone12</t>
  </si>
  <si>
    <t>edittechphone13</t>
  </si>
  <si>
    <t>edittechphone14</t>
  </si>
  <si>
    <t>edittechphone15</t>
  </si>
  <si>
    <t>edittechphone16</t>
  </si>
  <si>
    <t>edittechphone17</t>
  </si>
  <si>
    <t>edittechphone18</t>
  </si>
  <si>
    <t>editmodem1</t>
  </si>
  <si>
    <t>editmodem2</t>
  </si>
  <si>
    <t>editmodem3</t>
  </si>
  <si>
    <t>editmodem4</t>
  </si>
  <si>
    <t>editmodem5</t>
  </si>
  <si>
    <t>editmodem6</t>
  </si>
  <si>
    <t>editmodem7</t>
  </si>
  <si>
    <t>editmodem8</t>
  </si>
  <si>
    <t>editmodem9</t>
  </si>
  <si>
    <t>editmodem10</t>
  </si>
  <si>
    <t>editmodem11</t>
  </si>
  <si>
    <t>editmodem12</t>
  </si>
  <si>
    <t>editmodem13</t>
  </si>
  <si>
    <t>editmodem14</t>
  </si>
  <si>
    <t>editmodem15</t>
  </si>
  <si>
    <t>editmodem16</t>
  </si>
  <si>
    <t>editmodem17</t>
  </si>
  <si>
    <t>editmodem18</t>
  </si>
  <si>
    <t>12:12:12:01</t>
  </si>
  <si>
    <t>12:12:12:02</t>
  </si>
  <si>
    <t>12:12:12:03</t>
  </si>
  <si>
    <t>12:12:12:04</t>
  </si>
  <si>
    <t>12:12:12:05</t>
  </si>
  <si>
    <t>12:12:12:06</t>
  </si>
  <si>
    <t>12:12:12:07</t>
  </si>
  <si>
    <t>12:12:12:08</t>
  </si>
  <si>
    <t>12:12:12:09</t>
  </si>
  <si>
    <t>12:12:12:10</t>
  </si>
  <si>
    <t>12:12:12:11</t>
  </si>
  <si>
    <t>12:12:12:13</t>
  </si>
  <si>
    <t>12:12:12:14</t>
  </si>
  <si>
    <t>12:12:12:15</t>
  </si>
  <si>
    <t>12:12:12:16</t>
  </si>
  <si>
    <t>12:12:12:17</t>
  </si>
  <si>
    <t>12:12:12:18</t>
  </si>
  <si>
    <t>ForReturnModem1</t>
  </si>
  <si>
    <t>ForReturnModem2</t>
  </si>
  <si>
    <t>ForReturnModem3</t>
  </si>
  <si>
    <t>commZoom</t>
  </si>
  <si>
    <t>Glandorf Telephone Company</t>
  </si>
  <si>
    <t>Lake Connections</t>
  </si>
  <si>
    <t>Premier Communications</t>
  </si>
  <si>
    <t>Bandera Electric</t>
  </si>
  <si>
    <t>Continuum</t>
  </si>
  <si>
    <t>Gtel Teleconnections                                                                                         </t>
  </si>
  <si>
    <t>NSight Telservices</t>
  </si>
  <si>
    <t>Service Electric</t>
  </si>
  <si>
    <t>Bledsoe Telephone Cooperative</t>
  </si>
  <si>
    <t>CPWS - Columbia Power &amp; Water Systems</t>
  </si>
  <si>
    <t>AcenTek</t>
  </si>
  <si>
    <t xml:space="preserve">OzarksGo                                                                                                                                                    </t>
  </si>
  <si>
    <t xml:space="preserve">TDS Telecom                                                                                                                                      - </t>
  </si>
  <si>
    <t>Buckeye Broadband</t>
  </si>
  <si>
    <t>Fidelity Communications</t>
  </si>
  <si>
    <t>Boycom   </t>
  </si>
  <si>
    <t>ForReturnModem4</t>
  </si>
  <si>
    <t>ForReturnModem5</t>
  </si>
  <si>
    <t>ForReturnModem6</t>
  </si>
  <si>
    <t>ForReturnModem7</t>
  </si>
  <si>
    <t>ForReturnModem8</t>
  </si>
  <si>
    <t>ForReturnModem9</t>
  </si>
  <si>
    <t>ForReturnModem10</t>
  </si>
  <si>
    <t>ForReturnModem11</t>
  </si>
  <si>
    <t>ForReturnModem12</t>
  </si>
  <si>
    <t>ForReturnModem13</t>
  </si>
  <si>
    <t>ForReturnModem14</t>
  </si>
  <si>
    <t>ForReturnModem15</t>
  </si>
  <si>
    <t>ForReturnModem16</t>
  </si>
  <si>
    <t>ForReturnModem17</t>
  </si>
  <si>
    <t>ForReturnModem18</t>
  </si>
  <si>
    <t>ForReturnModem31</t>
  </si>
  <si>
    <t>ForReturnModem32</t>
  </si>
  <si>
    <t>ForReturnModem33</t>
  </si>
  <si>
    <t>ForReturnModem34</t>
  </si>
  <si>
    <t>ForReturnModem35</t>
  </si>
  <si>
    <t>ForReturnModem36</t>
  </si>
  <si>
    <t>ForReturnModem37</t>
  </si>
  <si>
    <t>ForReturnModem38</t>
  </si>
  <si>
    <t>ForReturnModem39</t>
  </si>
  <si>
    <t>ForReturnModem40</t>
  </si>
  <si>
    <t>ForReturnModem41</t>
  </si>
  <si>
    <t>ForReturnModem42</t>
  </si>
  <si>
    <t>ForReturnModem43</t>
  </si>
  <si>
    <t>ForReturnModem44</t>
  </si>
  <si>
    <t>ForReturnModem45</t>
  </si>
  <si>
    <t>ForReturnModem46</t>
  </si>
  <si>
    <t>ForReturnModem47</t>
  </si>
  <si>
    <t>ForReturnModem48</t>
  </si>
  <si>
    <t>testprovision1</t>
  </si>
  <si>
    <t>testprovision2</t>
  </si>
  <si>
    <t>testprovision3</t>
  </si>
  <si>
    <t>testprovision4</t>
  </si>
  <si>
    <t>testprovision5</t>
  </si>
  <si>
    <t>testprovision6</t>
  </si>
  <si>
    <t>testprovision7</t>
  </si>
  <si>
    <t>testprovision8</t>
  </si>
  <si>
    <t>testprovision9</t>
  </si>
  <si>
    <t>testprovision10</t>
  </si>
  <si>
    <t>testprovision11</t>
  </si>
  <si>
    <t>testprovision12</t>
  </si>
  <si>
    <t>testprovision13</t>
  </si>
  <si>
    <t>testprovision14</t>
  </si>
  <si>
    <t>testprovision15</t>
  </si>
  <si>
    <t>testprovision16</t>
  </si>
  <si>
    <t>testprovision17</t>
  </si>
  <si>
    <t>testprovision18</t>
  </si>
  <si>
    <t>22-2-22-21</t>
  </si>
  <si>
    <t>22-2-22-22</t>
  </si>
  <si>
    <t>22-2-22-23</t>
  </si>
  <si>
    <t>22-2-22-24</t>
  </si>
  <si>
    <t>22-2-22-25</t>
  </si>
  <si>
    <t>22-2-22-26</t>
  </si>
  <si>
    <t>22-2-22-27</t>
  </si>
  <si>
    <t>22-2-22-28</t>
  </si>
  <si>
    <t>22-2-22-29</t>
  </si>
  <si>
    <t>22-2-22-30</t>
  </si>
  <si>
    <t>22-2-22-31</t>
  </si>
  <si>
    <t>22-2-22-32</t>
  </si>
  <si>
    <t>22-2-22-33</t>
  </si>
  <si>
    <t>22-2-22-34</t>
  </si>
  <si>
    <t>22-2-22-35</t>
  </si>
  <si>
    <t>22-2-22-36</t>
  </si>
  <si>
    <t>22-2-22-37</t>
  </si>
  <si>
    <t>22-2-22-38</t>
  </si>
  <si>
    <t>testcircuit1</t>
  </si>
  <si>
    <t>testcircuit2</t>
  </si>
  <si>
    <t>testcircuit3</t>
  </si>
  <si>
    <t>testcircuit4</t>
  </si>
  <si>
    <t>testcircuit5</t>
  </si>
  <si>
    <t>testcircuit6</t>
  </si>
  <si>
    <t>testcircuit7</t>
  </si>
  <si>
    <t>testcircuit8</t>
  </si>
  <si>
    <t>testcircuit9</t>
  </si>
  <si>
    <t>testcircuit10</t>
  </si>
  <si>
    <t>testcircuit11</t>
  </si>
  <si>
    <t>testcircuit12</t>
  </si>
  <si>
    <t>testcircuit13</t>
  </si>
  <si>
    <t>testcircuit14</t>
  </si>
  <si>
    <t>testcircuit15</t>
  </si>
  <si>
    <t>testcircuit16</t>
  </si>
  <si>
    <t>testcircuit17</t>
  </si>
  <si>
    <t>testcircuit18</t>
  </si>
  <si>
    <t>3-3-3-3331</t>
  </si>
  <si>
    <t>3-3-3-3332</t>
  </si>
  <si>
    <t>3-3-3-3333</t>
  </si>
  <si>
    <t>3-3-3-3334</t>
  </si>
  <si>
    <t>3-3-3-3335</t>
  </si>
  <si>
    <t>3-3-3-3336</t>
  </si>
  <si>
    <t>3-3-3-3337</t>
  </si>
  <si>
    <t>3-3-3-3338</t>
  </si>
  <si>
    <t>3-3-3-3339</t>
  </si>
  <si>
    <t>3-3-3-3340</t>
  </si>
  <si>
    <t>3-3-3-3341</t>
  </si>
  <si>
    <t>3-3-3-3342</t>
  </si>
  <si>
    <t>3-3-3-3343</t>
  </si>
  <si>
    <t>3-3-3-3344</t>
  </si>
  <si>
    <t>3-3-3-3345</t>
  </si>
  <si>
    <t>3-3-3-3346</t>
  </si>
  <si>
    <t>3-3-3-3347</t>
  </si>
  <si>
    <t>3-3-3-3348</t>
  </si>
  <si>
    <t>12.12.12.13</t>
  </si>
  <si>
    <t>12.12.12.14</t>
  </si>
  <si>
    <t>12.12.12.15</t>
  </si>
  <si>
    <t>12.12.12.16</t>
  </si>
  <si>
    <t>12.12.12.17</t>
  </si>
  <si>
    <t>12.12.12.18</t>
  </si>
  <si>
    <t>12.12.12.19</t>
  </si>
  <si>
    <t>12.12.12.20</t>
  </si>
  <si>
    <t>12.12.12.21</t>
  </si>
  <si>
    <t>12.12.12.22</t>
  </si>
  <si>
    <t>12.12.12.23</t>
  </si>
  <si>
    <t>12.12.12.24</t>
  </si>
  <si>
    <t>12.12.12.25</t>
  </si>
  <si>
    <t>12.12.12.26</t>
  </si>
  <si>
    <t>12.12.12.27</t>
  </si>
  <si>
    <t>12.12.12.28</t>
  </si>
  <si>
    <t>12.12.12.29</t>
  </si>
  <si>
    <t>7</t>
  </si>
  <si>
    <t>8</t>
  </si>
  <si>
    <t>9</t>
  </si>
  <si>
    <t>10</t>
  </si>
  <si>
    <t>11</t>
  </si>
  <si>
    <t>12</t>
  </si>
  <si>
    <t>13</t>
  </si>
  <si>
    <t>14</t>
  </si>
  <si>
    <t>15</t>
  </si>
  <si>
    <t>16</t>
  </si>
  <si>
    <t>17</t>
  </si>
  <si>
    <t>TS_TC_7</t>
  </si>
  <si>
    <t>TS_TC_8</t>
  </si>
  <si>
    <t>TS_TC_9</t>
  </si>
  <si>
    <t>TS_TC_10</t>
  </si>
  <si>
    <t>TS_TC_11</t>
  </si>
  <si>
    <t>TS_TC_12</t>
  </si>
  <si>
    <t>TS_TC_13</t>
  </si>
  <si>
    <t>TS_TC_14</t>
  </si>
  <si>
    <t>TS_TC_15</t>
  </si>
  <si>
    <t>TS_TC_16</t>
  </si>
  <si>
    <t>TS_TC_17</t>
  </si>
  <si>
    <t>TS_TC_18</t>
  </si>
  <si>
    <t>1062979</t>
  </si>
  <si>
    <t>1062981</t>
  </si>
  <si>
    <t>1062982</t>
  </si>
  <si>
    <t>1062983</t>
  </si>
  <si>
    <t>1062984</t>
  </si>
  <si>
    <t>1062985</t>
  </si>
  <si>
    <t>1062988</t>
  </si>
  <si>
    <t>1062989</t>
  </si>
  <si>
    <t>1062990</t>
  </si>
  <si>
    <t>1062992</t>
  </si>
  <si>
    <t>1062994</t>
  </si>
  <si>
    <t>1062995</t>
  </si>
  <si>
    <t>1062996</t>
  </si>
  <si>
    <t>Boycom</t>
  </si>
  <si>
    <t>Gtel Teleconnections                                                                        </t>
  </si>
  <si>
    <t xml:space="preserve">OzarksGo                                                                                                                               </t>
  </si>
  <si>
    <t xml:space="preserve">TDS Telecom                                                                                                                             - </t>
  </si>
  <si>
    <t>OzarksGo</t>
  </si>
  <si>
    <t>TDS Telecom</t>
  </si>
  <si>
    <t/>
  </si>
  <si>
    <t>ReturnModem</t>
  </si>
  <si>
    <t>HomePageElements</t>
  </si>
  <si>
    <t>NS Broadband Work From Home Portal
Welcome,   Venugopal, Vemula
   Log Out
Speed Test
Questions/Feedback/Wish for Broadband WFH teams
Potential Internet Providers Servicing your Zip code
 Home
 TeleCommuter Search
 Admin
 Entitlement
 Wireless
 Help
Dashboard
 Refresh
Telecommuter Statistics
117
Pending Service Order(s)
370
Completed Service Order(s)
1
Pending Action(s)
My Current Services
+ Phone
+ Phone
+ Internet
+ Internet
+ Internet
+ Internet
+ Internet
+ Internet
+ Internet
+ Internet
+ Internet
+ Internet
+ Internet
+ Internet
+ Internet
+ Internet
+ Internet
+ Internet
+ Internet
+ Internet
+ Phone
Open Request(s)
RequestID Action Recipient Status Requested #
1052166 Decommission ADITYA CHHABRA ASSIGNED 10-24-2018
1052185 New ADITYA CHHABRA ASSIGNED 10-29-2018
1052416 Move ADITYA CHHABRA ASSIGNED 10-30-2018
1052475 Move ADITYA CHHABRA ASSIGNED 12-06-2018
1052500 Decommission MARUVADA SRI KRISHNA CHAITANYA ASSIGNED 12-10-2018
Showing 1 to 5 of 245 entries
FirstPrevious12345NextLast
Speed/Cost Approval(s)
RequestID Recipient Provider Local Provider Action
No data to display
Showing 0 to 0 of 0 entries
FirstPreviousNextLast
Pending Service Orders
RequestID Action Service Type Recipient Provider Local Provider Status Requested #
RITM0130442-1012222 Move DSL HEIDI WILLIAMS AT&amp;T Exception 12-21-2017 |Cancel|
RITM0371339-1048186 Move Phone (POTS) LATRELLE GONZALEZ Granite Order created 05-25-2018 |Cancel|
RITM0371339-1048186 Move Cable LATRELLE GONZALEZ Comcast Waiting on Installation 05-25-2018 |Reschedule|Cancel|
RITM0381390-1049276 Move Cable SHARON SMITH Spectrum - Charter Reschedule Requested 06-05-2018 |Cancel|
RITM0384309-1049524 Move Fiber ROSA RODRIGUEZ Verizon Waiting on Disconnect 07-02-2018 |Cancel|
Showing 1 to 5 of 117 entries
FirstPrevious12345NextLast
Pending Entitlements
EmployeeId Recipient Customer Type Hired Date #
000449056 RUTH STRIZIC FTT 10-17-2005 Entitle
000598111 ELIZABETH LUTZ FTT 03-31-2008 Entitle
Showing 1 to 2 of 2 entries
FirstPrevious1NextLast
Completed Service Orders
RequestID Action Service Type Recipient Provider Local Provider Status Requested Completed
297603 Other DSL HEIDI WILLIAMS AT&amp;T Closed
300429 Other DSL RUTH STRIZIC CenturyLink Closed
300477 Other Phone (POTS) RUTH STRIZIC CenturyLink Closed
304379 Other Cable TRISH AUSTIN Charter Closed
304401 Other Cable SHARON SMITH Charter Closed
Showing 1 to 5 of 370 entries
FirstPrevious12345NextLast
© Optum 2020, Inc. - All Rights Reserved. Build: 20200305_114212</t>
  </si>
  <si>
    <t>NS Broadband Work From Home Portal
Welcome,   Venugopal, Vemula
   Log Out</t>
  </si>
  <si>
    <t>NS Broadband Work From Home Portal</t>
  </si>
  <si>
    <t>Welcome,   Venugopal, Vemula
   Log Out</t>
  </si>
  <si>
    <t>Venugopal, Vemula</t>
  </si>
  <si>
    <t>Log Out</t>
  </si>
  <si>
    <t>Speed Test</t>
  </si>
  <si>
    <t>Questions/Feedback/Wish for Broadband WFH teams</t>
  </si>
  <si>
    <t>Potential Internet Providers Servicing your Zip code</t>
  </si>
  <si>
    <t xml:space="preserve"> Home
 TeleCommuter Search
 Admin
 Entitlement
 Wireless
 Help
Dashboard
 Refresh
Telecommuter Statistics
117
Pending Service Order(s)
370
Completed Service Order(s)
1
Pending Action(s)
My Current Services
+ Phone
+ Phone
+ Internet
+ Internet
+ Internet
+ Internet
+ Internet
+ Internet
+ Internet
+ Internet
+ Internet
+ Internet
+ Internet
+ Internet
+ Internet
+ Internet
+ Internet
+ Internet
+ Internet
+ Internet
+ Phone
Open Request(s)
RequestID Action Recipient Status Requested #
1052166 Decommission ADITYA CHHABRA ASSIGNED 10-24-2018
1052185 New ADITYA CHHABRA ASSIGNED 10-29-2018
1052416 Move ADITYA CHHABRA ASSIGNED 10-30-2018
1052475 Move ADITYA CHHABRA ASSIGNED 12-06-2018
1052500 Decommission MARUVADA SRI KRISHNA CHAITANYA ASSIGNED 12-10-2018
Showing 1 to 5 of 245 entries
FirstPrevious12345NextLast
Speed/Cost Approval(s)
RequestID Recipient Provider Local Provider Action
No data to display
Showing 0 to 0 of 0 entries
FirstPreviousNextLast
Pending Service Orders
RequestID Action Service Type Recipient Provider Local Provider Status Requested #
RITM0130442-1012222 Move DSL HEIDI WILLIAMS AT&amp;T Exception 12-21-2017 |Cancel|
RITM0371339-1048186 Move Phone (POTS) LATRELLE GONZALEZ Granite Order created 05-25-2018 |Cancel|
RITM0371339-1048186 Move Cable LATRELLE GONZALEZ Comcast Waiting on Installation 05-25-2018 |Reschedule|Cancel|
RITM0381390-1049276 Move Cable SHARON SMITH Spectrum - Charter Reschedule Requested 06-05-2018 |Cancel|
RITM0384309-1049524 Move Fiber ROSA RODRIGUEZ Verizon Waiting on Disconnect 07-02-2018 |Cancel|
Showing 1 to 5 of 117 entries
FirstPrevious12345NextLast
Pending Entitlements
EmployeeId Recipient Customer Type Hired Date #
000449056 RUTH STRIZIC FTT 10-17-2005 Entitle
000598111 ELIZABETH LUTZ FTT 03-31-2008 Entitle
Showing 1 to 2 of 2 entries
FirstPrevious1NextLast
Completed Service Orders
RequestID Action Service Type Recipient Provider Local Provider Status Requested Completed
297603 Other DSL HEIDI WILLIAMS AT&amp;T Closed
300429 Other DSL RUTH STRIZIC CenturyLink Closed
300477 Other Phone (POTS) RUTH STRIZIC CenturyLink Closed
304379 Other Cable TRISH AUSTIN Charter Closed
304401 Other Cable SHARON SMITH Charter Closed
Showing 1 to 5 of 370 entries
FirstPrevious12345NextLast
© Optum 2020, Inc. - All Rights Reserved. Build: 20200305_114212</t>
  </si>
  <si>
    <t xml:space="preserve"> Home
 TeleCommuter Search
 Admin
 Entitlement
 Wireless
 Help</t>
  </si>
  <si>
    <t xml:space="preserve"> Home</t>
  </si>
  <si>
    <t xml:space="preserve"> TeleCommuter Search</t>
  </si>
  <si>
    <t xml:space="preserve"> Admin</t>
  </si>
  <si>
    <t xml:space="preserve"> Entitlement</t>
  </si>
  <si>
    <t xml:space="preserve"> Wireless</t>
  </si>
  <si>
    <t xml:space="preserve"> Help</t>
  </si>
  <si>
    <t>Dashboard
 Refresh
Telecommuter Statistics
117
Pending Service Order(s)
370
Completed Service Order(s)
1
Pending Action(s)
My Current Services
+ Phone
+ Phone
+ Internet
+ Internet
+ Internet
+ Internet
+ Internet
+ Internet
+ Internet
+ Internet
+ Internet
+ Internet
+ Internet
+ Internet
+ Internet
+ Internet
+ Internet
+ Internet
+ Internet
+ Internet
+ Phone
Open Request(s)
RequestID Action Recipient Status Requested #
1052166 Decommission ADITYA CHHABRA ASSIGNED 10-24-2018
1052185 New ADITYA CHHABRA ASSIGNED 10-29-2018
1052416 Move ADITYA CHHABRA ASSIGNED 10-30-2018
1052475 Move ADITYA CHHABRA ASSIGNED 12-06-2018
1052500 Decommission MARUVADA SRI KRISHNA CHAITANYA ASSIGNED 12-10-2018
Showing 1 to 5 of 245 entries
FirstPrevious12345NextLast
Speed/Cost Approval(s)
RequestID Recipient Provider Local Provider Action
No data to display
Showing 0 to 0 of 0 entries
FirstPreviousNextLast
Pending Service Orders
RequestID Action Service Type Recipient Provider Local Provider Status Requested #
RITM0130442-1012222 Move DSL HEIDI WILLIAMS AT&amp;T Exception 12-21-2017 |Cancel|
RITM0371339-1048186 Move Phone (POTS) LATRELLE GONZALEZ Granite Order created 05-25-2018 |Cancel|
RITM0371339-1048186 Move Cable LATRELLE GONZALEZ Comcast Waiting on Installation 05-25-2018 |Reschedule|Cancel|
RITM0381390-1049276 Move Cable SHARON SMITH Spectrum - Charter Reschedule Requested 06-05-2018 |Cancel|
RITM0384309-1049524 Move Fiber ROSA RODRIGUEZ Verizon Waiting on Disconnect 07-02-2018 |Cancel|
Showing 1 to 5 of 117 entries
FirstPrevious12345NextLast
Pending Entitlements
EmployeeId Recipient Customer Type Hired Date #
000449056 RUTH STRIZIC FTT 10-17-2005 Entitle
000598111 ELIZABETH LUTZ FTT 03-31-2008 Entitle
Showing 1 to 2 of 2 entries
FirstPrevious1NextLast
Completed Service Orders
RequestID Action Service Type Recipient Provider Local Provider Status Requested Completed
297603 Other DSL HEIDI WILLIAMS AT&amp;T Closed
300429 Other DSL RUTH STRIZIC CenturyLink Closed
300477 Other Phone (POTS) RUTH STRIZIC CenturyLink Closed
304379 Other Cable TRISH AUSTIN Charter Closed
304401 Other Cable SHARON SMITH Charter Closed
Showing 1 to 5 of 370 entries
FirstPrevious12345NextLast</t>
  </si>
  <si>
    <t>Dashboard
 Refresh</t>
  </si>
  <si>
    <t>Dashboard</t>
  </si>
  <si>
    <t xml:space="preserve"> Refresh</t>
  </si>
  <si>
    <t>Telecommuter Statistics
117
Pending Service Order(s)
370
Completed Service Order(s)
1
Pending Action(s)</t>
  </si>
  <si>
    <t>Telecommuter Statistics</t>
  </si>
  <si>
    <t>117
Pending Service Order(s)
370
Completed Service Order(s)
1
Pending Action(s)</t>
  </si>
  <si>
    <t>117
Pending Service Order(s)</t>
  </si>
  <si>
    <t>117</t>
  </si>
  <si>
    <t>370
Completed Service Order(s)</t>
  </si>
  <si>
    <t>370</t>
  </si>
  <si>
    <t>1
Pending Action(s)</t>
  </si>
  <si>
    <t>My Current Services
+ Phone
+ Phone
+ Internet
+ Internet
+ Internet
+ Internet
+ Internet
+ Internet
+ Internet
+ Internet
+ Internet
+ Internet
+ Internet
+ Internet
+ Internet
+ Internet
+ Internet
+ Internet
+ Internet
+ Internet
+ Phone</t>
  </si>
  <si>
    <t>My Current Services</t>
  </si>
  <si>
    <t>+ Phone
+ Phone
+ Internet
+ Internet
+ Internet
+ Internet
+ Internet
+ Internet
+ Internet
+ Internet
+ Internet
+ Internet
+ Internet
+ Internet
+ Internet
+ Internet
+ Internet
+ Internet
+ Internet
+ Internet
+ Phone</t>
  </si>
  <si>
    <t>+ Phone</t>
  </si>
  <si>
    <t>+</t>
  </si>
  <si>
    <t>+ Internet</t>
  </si>
  <si>
    <t>Open Request(s)
RequestID Action Recipient Status Requested #
1052166 Decommission ADITYA CHHABRA ASSIGNED 10-24-2018
1052185 New ADITYA CHHABRA ASSIGNED 10-29-2018
1052416 Move ADITYA CHHABRA ASSIGNED 10-30-2018
1052475 Move ADITYA CHHABRA ASSIGNED 12-06-2018
1052500 Decommission MARUVADA SRI KRISHNA CHAITANYA ASSIGNED 12-10-2018
Showing 1 to 5 of 245 entries
FirstPrevious12345NextLast</t>
  </si>
  <si>
    <t>Open Request(s)</t>
  </si>
  <si>
    <t>RequestID Action Recipient Status Requested #
1052166 Decommission ADITYA CHHABRA ASSIGNED 10-24-2018
1052185 New ADITYA CHHABRA ASSIGNED 10-29-2018
1052416 Move ADITYA CHHABRA ASSIGNED 10-30-2018
1052475 Move ADITYA CHHABRA ASSIGNED 12-06-2018
1052500 Decommission MARUVADA SRI KRISHNA CHAITANYA ASSIGNED 12-10-2018
Showing 1 to 5 of 245 entries
FirstPrevious12345NextLast</t>
  </si>
  <si>
    <t>RequestID Action Recipient Status Requested #
1052166 Decommission ADITYA CHHABRA ASSIGNED 10-24-2018
1052185 New ADITYA CHHABRA ASSIGNED 10-29-2018
1052416 Move ADITYA CHHABRA ASSIGNED 10-30-2018
1052475 Move ADITYA CHHABRA ASSIGNED 12-06-2018
1052500 Decommission MARUVADA SRI KRISHNA CHAITANYA ASSIGNED 12-10-2018</t>
  </si>
  <si>
    <t>TEST</t>
  </si>
  <si>
    <t>Wireless</t>
  </si>
  <si>
    <t>Saved Search Select</t>
  </si>
  <si>
    <t>Select</t>
  </si>
  <si>
    <t>Search Search Reset</t>
  </si>
  <si>
    <t>Search</t>
  </si>
  <si>
    <t>Reset</t>
  </si>
  <si>
    <t>+ Advanced Search</t>
  </si>
  <si>
    <t>Show 102550100 entries</t>
  </si>
  <si>
    <t>Employee ID</t>
  </si>
  <si>
    <t>Provider</t>
  </si>
  <si>
    <t>AT&amp;T</t>
  </si>
  <si>
    <t>FirstPrevious1NextLast</t>
  </si>
  <si>
    <t>First</t>
  </si>
  <si>
    <t>Previous</t>
  </si>
  <si>
    <t>Next</t>
  </si>
  <si>
    <t>Last</t>
  </si>
  <si>
    <t>AllText</t>
  </si>
  <si>
    <t>WirelessRequest</t>
  </si>
  <si>
    <t>ErrorWords</t>
  </si>
  <si>
    <t>Wireless Service Saved Search Select</t>
  </si>
  <si>
    <t>Wireless Service</t>
  </si>
  <si>
    <t>Search Reset</t>
  </si>
  <si>
    <t>New Service  Refresh</t>
  </si>
  <si>
    <t>New Service</t>
  </si>
  <si>
    <t>Request Employee ID Recipient Provider Device Type Domestic Data usage International Data usage Device Phone Number MTN Status</t>
  </si>
  <si>
    <t>Request</t>
  </si>
  <si>
    <t>Recipient</t>
  </si>
  <si>
    <t>Device Type</t>
  </si>
  <si>
    <t>Domestic Data usage</t>
  </si>
  <si>
    <t>International Data usage</t>
  </si>
  <si>
    <t>Device Phone Number</t>
  </si>
  <si>
    <t>MTN Status</t>
  </si>
  <si>
    <t>1 001221889 LIGIA THISMON-LOPEZ Sprint Cell Phone 1 2 9542438233 Active</t>
  </si>
  <si>
    <t>LIGIA THISMON-LOPEZ</t>
  </si>
  <si>
    <t>Sprint</t>
  </si>
  <si>
    <t>Cell Phone</t>
  </si>
  <si>
    <t>2 001313011 MAHESH BABU EMANDHI AT&amp;T WiFi 1 2 40-121-1211 Active</t>
  </si>
  <si>
    <t>MAHESH BABU EMANDHI</t>
  </si>
  <si>
    <t>WiFi</t>
  </si>
  <si>
    <t>3 001520074 MEGAN MARDO AT&amp;T Tablets-Hand held device 4018346030 Active</t>
  </si>
  <si>
    <t>MEGAN MARDO</t>
  </si>
  <si>
    <t>Tablets-Hand held device</t>
  </si>
  <si>
    <t>4 001520074 MEGAN MARDO AT&amp;T Tablets-Hand held device 4018346030 Active</t>
  </si>
  <si>
    <t>5 001520074 MEGAN MARDO AT&amp;T Tablets-Hand held device 4018346030 Active</t>
  </si>
  <si>
    <t>6 001520074 MEGAN MARDO AT&amp;T Tablets-Hand held device 4018346030 Active</t>
  </si>
  <si>
    <t>7 001313011 MAHESH BABU EMANDHI Sprint WiFi 3 6 32432423 Active</t>
  </si>
  <si>
    <t>8 001313011 MAHESH BABU EMANDHI Sprint WiFi 34234234 Active</t>
  </si>
  <si>
    <t>9 001313011 MAHESH BABU EMANDHI Sprint WiFi 3242343242 Active</t>
  </si>
  <si>
    <t>10 001313011 MAHESH BABU EMANDHI Sprint WiFi 12312312 Active</t>
  </si>
  <si>
    <t>Showing 1 to 2 of 2 entries</t>
  </si>
  <si>
    <t>© Optum 2020, Inc. - All Rights Reserved. Build: 20200313_060640</t>
  </si>
  <si>
    <t>NS</t>
  </si>
  <si>
    <t>Venugopal</t>
  </si>
  <si>
    <t>Vemula</t>
  </si>
  <si>
    <t>WFH</t>
  </si>
  <si>
    <t>MTN</t>
  </si>
  <si>
    <t>LIGIA</t>
  </si>
  <si>
    <t>THISMON</t>
  </si>
  <si>
    <t>LOPEZ</t>
  </si>
  <si>
    <t>MAHESH</t>
  </si>
  <si>
    <t>BABU</t>
  </si>
  <si>
    <t>EMANDHI</t>
  </si>
  <si>
    <t>MEGAN</t>
  </si>
  <si>
    <t>MARDO</t>
  </si>
  <si>
    <t>Optum</t>
  </si>
  <si>
    <t>Inc.</t>
  </si>
  <si>
    <t>Reserved.</t>
  </si>
  <si>
    <t>Build:</t>
  </si>
  <si>
    <t xml:space="preserve">Verify the save of WirelessService
</t>
  </si>
  <si>
    <t>deviceApprovalDate</t>
  </si>
  <si>
    <t>deviceApprovedBy</t>
  </si>
  <si>
    <t>overageAcknowledgeDate</t>
  </si>
  <si>
    <t>overageAcknowledgeBy</t>
  </si>
  <si>
    <t>lastEntitlementDate</t>
  </si>
  <si>
    <t>lastEntitlementBy</t>
  </si>
  <si>
    <t>providerBillingAccountNumber</t>
  </si>
  <si>
    <t>mTNStatus</t>
  </si>
  <si>
    <t>deviceType</t>
  </si>
  <si>
    <t>devicePhoneNumber</t>
  </si>
  <si>
    <t>equipmentName</t>
  </si>
  <si>
    <t>devicePricePlan</t>
  </si>
  <si>
    <t>devicePricePlanDescription</t>
  </si>
  <si>
    <t>deviceStartDate</t>
  </si>
  <si>
    <t>deviceEndDateDevice</t>
  </si>
  <si>
    <t>contractStartDate</t>
  </si>
  <si>
    <t>deviceContractEndDate</t>
  </si>
  <si>
    <t>deviceIMEINumber</t>
  </si>
  <si>
    <t>deviceSIMNumber</t>
  </si>
  <si>
    <t>deviceIPNumber</t>
  </si>
  <si>
    <t>machineName</t>
  </si>
  <si>
    <t>domesticData</t>
  </si>
  <si>
    <t>intrnlCallsMOU</t>
  </si>
  <si>
    <t>intrnlData</t>
  </si>
  <si>
    <t>intrnlText</t>
  </si>
  <si>
    <t>billDate</t>
  </si>
  <si>
    <t>equipmentAmount</t>
  </si>
  <si>
    <t>earlyTermination</t>
  </si>
  <si>
    <t>totalBill</t>
  </si>
  <si>
    <t>deviceOrderNumber</t>
  </si>
  <si>
    <t>specialHandling</t>
  </si>
  <si>
    <t>wirelessteamNotes</t>
  </si>
  <si>
    <t>lastUpdatedBy</t>
  </si>
  <si>
    <t>lastUpdatedDate</t>
  </si>
  <si>
    <t>employeeID</t>
  </si>
  <si>
    <t>employeeFirstName</t>
  </si>
  <si>
    <t>employeeLastName</t>
  </si>
  <si>
    <t>hireDate</t>
  </si>
  <si>
    <t>terminationDate</t>
  </si>
  <si>
    <t>employeeBusinessPhone</t>
  </si>
  <si>
    <t>employeeEmail</t>
  </si>
  <si>
    <t>gLCode</t>
  </si>
  <si>
    <t>activateEntitlement</t>
  </si>
  <si>
    <t>activateEmployee</t>
  </si>
  <si>
    <t>VEMULA</t>
  </si>
  <si>
    <t>123-123-12</t>
  </si>
  <si>
    <t>cherala_satyanarayana@optum.com</t>
  </si>
  <si>
    <t>SATYA CHERALA</t>
  </si>
  <si>
    <t>city33</t>
  </si>
  <si>
    <t>JK</t>
  </si>
  <si>
    <t>WirelessServiceRequest</t>
  </si>
  <si>
    <t>02323</t>
  </si>
  <si>
    <t>234-234-99</t>
  </si>
  <si>
    <t>TestHorizonEE</t>
  </si>
  <si>
    <t>domesticCallsMOU</t>
  </si>
  <si>
    <t>domesticText</t>
  </si>
  <si>
    <t>devicepp</t>
  </si>
  <si>
    <t>IMEI0099999</t>
  </si>
  <si>
    <t>namett</t>
  </si>
  <si>
    <t>345</t>
  </si>
  <si>
    <t>890</t>
  </si>
  <si>
    <t>900</t>
  </si>
  <si>
    <t>device032420201145</t>
  </si>
  <si>
    <t>90909090888</t>
  </si>
  <si>
    <t>pro ! @ # $ ^ &amp; * ( ) _ - + = { } [ ] / ; : &lt; &gt; , . ? NM</t>
  </si>
  <si>
    <t>PHIL ! @ # $ ^ &amp; * ( ) _ - + = { } [ ] / ; : &lt; &gt; , . ? KL</t>
  </si>
  <si>
    <t>devi ! @ # $ ^ &amp; * ( ) _ - + = { } [ ] / ; : &lt; &gt; , . ? B</t>
  </si>
  <si>
    <t>n! @ # $ ^ &amp; * ( ) _ - + = { } [ ] / ; : &lt; &gt; , . ?B</t>
  </si>
  <si>
    <t>d ! @ # $ ^ &amp; * ( ) _ - + = { } [ ] / ; : &lt; &gt; , . ? B</t>
  </si>
  <si>
    <t>d! @ # $ ^ &amp; * ( ) _ - + = { } [ ] / ; : &lt; &gt; , . ?B</t>
  </si>
  <si>
    <t>i! @ # $ ^ &amp; * ( ) _ - + = { } [ ] / ; : &lt; &gt; , . ?K</t>
  </si>
  <si>
    <t>I ! @ # $ ^ &amp; * ( ) _ - + = { } [ ] / ; : &lt; &gt; , . ? B</t>
  </si>
  <si>
    <t>in ! @ # $ ^ &amp; * ( ) _ - + = { } [ ] / ; : &lt; &gt; , . ? B</t>
  </si>
  <si>
    <t>spec ! @ # $ ^ &amp; * ( ) _ - + = { } [ ] / ; : &lt; &gt; , . ?</t>
  </si>
  <si>
    <t>wi ! @ # $ ^ &amp; * ( ) _ - + = { } [ ] / ; : &lt; &gt; , . ? N</t>
  </si>
  <si>
    <t>001451877</t>
  </si>
  <si>
    <t>provBillingNumbersrch</t>
  </si>
  <si>
    <t>devicePhnNumbrSrch</t>
  </si>
  <si>
    <t>deviceOrdrNumbSrch</t>
  </si>
  <si>
    <t>provider1</t>
  </si>
  <si>
    <t>provider2</t>
  </si>
  <si>
    <t>provider3</t>
  </si>
  <si>
    <t>saveSearchProvider</t>
  </si>
  <si>
    <t>multiProviderAuto</t>
  </si>
  <si>
    <t xml:space="preserve">Verify the search of WirelessService using Provider
</t>
  </si>
  <si>
    <t>WirelessServiceSearchRequestDeviceType</t>
  </si>
  <si>
    <t xml:space="preserve">Verify the search of WirelessService using DeviceType
</t>
  </si>
  <si>
    <t>devicesType1</t>
  </si>
  <si>
    <t>devicesType2</t>
  </si>
  <si>
    <t>deviceTypeAuto</t>
  </si>
  <si>
    <t>mTNStatus1</t>
  </si>
  <si>
    <t>mTNStatus2</t>
  </si>
  <si>
    <t>WirelessServiceSearchRequestMTNStatus</t>
  </si>
  <si>
    <t xml:space="preserve">Verify the search of WirelessService using MTN Status
</t>
  </si>
  <si>
    <t>MTNStatusAuto</t>
  </si>
  <si>
    <t xml:space="preserve">Verify the search of WirelessService using Provider Billing Account Number
</t>
  </si>
  <si>
    <t>WirelessServiceSearchRequestBillingAccountNumber</t>
  </si>
  <si>
    <t>billingAccNumAuto</t>
  </si>
  <si>
    <t>WirelessServiceSearchRequestDivicePhoneNumber</t>
  </si>
  <si>
    <t xml:space="preserve">Verify the search of WirelessService using Device Phone Number
</t>
  </si>
  <si>
    <t>devicePhoneNumberAuto</t>
  </si>
  <si>
    <t>WirelessServiceSearchRequestDiviceOrderNumber</t>
  </si>
  <si>
    <t xml:space="preserve">Verify the search of WirelessService using Device Order Number
</t>
  </si>
  <si>
    <t>deviceOrderNumberAuto</t>
  </si>
  <si>
    <t>TestComcast</t>
  </si>
  <si>
    <t>Should be blank</t>
  </si>
  <si>
    <t>WirelessServiceSearchMultipleSearchCriteria</t>
  </si>
  <si>
    <t xml:space="preserve">Verify the search of WirelessService using multi search criteria
</t>
  </si>
  <si>
    <t>Verizon</t>
  </si>
  <si>
    <t>multiSearchCriteriaAuto</t>
  </si>
  <si>
    <t>searchString</t>
  </si>
  <si>
    <t>WirelessSearchUsingEmpName</t>
  </si>
  <si>
    <t>WirelessSearchUsingEmpID</t>
  </si>
  <si>
    <t xml:space="preserve">Verify the search of Wireless General Search using Emp Name
</t>
  </si>
  <si>
    <t xml:space="preserve">Verify the search of Wireless General Search using Emp ID
</t>
  </si>
  <si>
    <t>WirelessSearchUsingDevicePhoneNumber</t>
  </si>
  <si>
    <t xml:space="preserve">Verify the search of Wireless General Search using Device Phone Number
</t>
  </si>
  <si>
    <t>WirelessSearchUsingDeviceRequestId</t>
  </si>
  <si>
    <t xml:space="preserve">Verify the search of Wireless General Search using Request id
</t>
  </si>
  <si>
    <t>WirelessServiceSearchRequestProvider</t>
  </si>
  <si>
    <t xml:space="preserve">Verify the search of Wireless General Search using Billing Acc Number
</t>
  </si>
  <si>
    <t>WirelessSearchUsingBillingAccNumber</t>
  </si>
  <si>
    <t>WirelessSearchUsingDeviceOrderNumber</t>
  </si>
  <si>
    <t xml:space="preserve">Verify the search of Wireless General Search using Device Order Number
</t>
  </si>
  <si>
    <t>Device009999</t>
  </si>
  <si>
    <t>device040620201229</t>
  </si>
  <si>
    <t>result</t>
  </si>
  <si>
    <t>02402221</t>
  </si>
  <si>
    <t>7318799186</t>
  </si>
  <si>
    <t>4436309642</t>
  </si>
  <si>
    <t>6513560152</t>
  </si>
  <si>
    <t>6156362424</t>
  </si>
  <si>
    <t>4802866370</t>
  </si>
  <si>
    <t>6123919815</t>
  </si>
  <si>
    <t>7274122191</t>
  </si>
  <si>
    <t>7703716383</t>
  </si>
  <si>
    <t>8048697078</t>
  </si>
  <si>
    <t>NETGEAR</t>
  </si>
  <si>
    <t>Apple</t>
  </si>
  <si>
    <t>HP</t>
  </si>
  <si>
    <t>Samsung</t>
  </si>
  <si>
    <t>AC797S</t>
  </si>
  <si>
    <t>iPhone 7 A1778</t>
  </si>
  <si>
    <t>LT4211</t>
  </si>
  <si>
    <t>SM-G930A</t>
  </si>
  <si>
    <t>iPhone 6s A1633</t>
  </si>
  <si>
    <t>353073095723029</t>
  </si>
  <si>
    <t>359470074300577</t>
  </si>
  <si>
    <t>359339051080884</t>
  </si>
  <si>
    <t>353075099219458</t>
  </si>
  <si>
    <t>355681070088925</t>
  </si>
  <si>
    <t>353339071274976</t>
  </si>
  <si>
    <t>015253000786143</t>
  </si>
  <si>
    <t>356389100018172</t>
  </si>
  <si>
    <t>89014103270701617516</t>
  </si>
  <si>
    <t>89014102271701461583</t>
  </si>
  <si>
    <t>89014103272212381715</t>
  </si>
  <si>
    <t>89014104271922286908</t>
  </si>
  <si>
    <t>89014103279003345536</t>
  </si>
  <si>
    <t>89014104277733213163</t>
  </si>
  <si>
    <t>89014104271205542902</t>
  </si>
  <si>
    <t>89014104278728693310</t>
  </si>
  <si>
    <t>89014103271909256263</t>
  </si>
  <si>
    <t>89014103272070186594</t>
  </si>
  <si>
    <t>MBLSEL5GBDCLTEZJ</t>
  </si>
  <si>
    <t>MBLSEL5GBIPLTXF</t>
  </si>
  <si>
    <t>MBLSEL5GBDCLTEXE</t>
  </si>
  <si>
    <t>MBLSEL5GBSLTECT</t>
  </si>
  <si>
    <t>001373610</t>
  </si>
  <si>
    <t>001008524</t>
  </si>
  <si>
    <t>001224376</t>
  </si>
  <si>
    <t>000783593</t>
  </si>
  <si>
    <t>001271982</t>
  </si>
  <si>
    <t>001023102</t>
  </si>
  <si>
    <t>000061682</t>
  </si>
  <si>
    <t>000902353</t>
  </si>
  <si>
    <t>000794370</t>
  </si>
  <si>
    <t>001523948</t>
  </si>
  <si>
    <t>2018-09-12</t>
  </si>
  <si>
    <t>2018-02-13</t>
  </si>
  <si>
    <t>2019-08-06</t>
  </si>
  <si>
    <t>2014-03-13</t>
  </si>
  <si>
    <t>2016-12-07</t>
  </si>
  <si>
    <t>2015-06-24</t>
  </si>
  <si>
    <t>2018-09-13</t>
  </si>
  <si>
    <t>2014-05-08</t>
  </si>
  <si>
    <t>2019-11-07</t>
  </si>
  <si>
    <t>2019-12-18</t>
  </si>
  <si>
    <t>2019-02-27</t>
  </si>
  <si>
    <t>2019-01-24</t>
  </si>
  <si>
    <t>2016-05-27</t>
  </si>
  <si>
    <t>2020-09-12</t>
  </si>
  <si>
    <t>2020-02-13</t>
  </si>
  <si>
    <t>2021-02-27</t>
  </si>
  <si>
    <t>2021-01-24</t>
  </si>
  <si>
    <t>2020-09-13</t>
  </si>
  <si>
    <t>2018-05-27</t>
  </si>
  <si>
    <t>2021-11-07</t>
  </si>
  <si>
    <t>2021-12-18</t>
  </si>
  <si>
    <t>ALICIA</t>
  </si>
  <si>
    <t>WEAVER</t>
  </si>
  <si>
    <t>TONYA</t>
  </si>
  <si>
    <t>DARR</t>
  </si>
  <si>
    <t>KELLY</t>
  </si>
  <si>
    <t>ARLETTE</t>
  </si>
  <si>
    <t>CAMACHO</t>
  </si>
  <si>
    <t>LEDA</t>
  </si>
  <si>
    <t>KUBIAK</t>
  </si>
  <si>
    <t>PATRICIA</t>
  </si>
  <si>
    <t>QUINN</t>
  </si>
  <si>
    <t>MOYER</t>
  </si>
  <si>
    <t>ELIZABETH</t>
  </si>
  <si>
    <t>SHARON</t>
  </si>
  <si>
    <t>BRUCE</t>
  </si>
  <si>
    <t>TERESA</t>
  </si>
  <si>
    <t>BENNETT</t>
  </si>
  <si>
    <t>CYNTHIA</t>
  </si>
  <si>
    <t>BOWMAN</t>
  </si>
  <si>
    <t>E WEST</t>
  </si>
  <si>
    <t>dom calls</t>
  </si>
  <si>
    <t>dom text 32</t>
  </si>
  <si>
    <t>dom data 89</t>
  </si>
  <si>
    <t>intrl call23</t>
  </si>
  <si>
    <t>int tet90</t>
  </si>
  <si>
    <t>intrn data</t>
  </si>
  <si>
    <t>special handling text</t>
  </si>
  <si>
    <t>wireless testing notes</t>
  </si>
  <si>
    <t>WirelessServiceDuplicateCheck</t>
  </si>
  <si>
    <t xml:space="preserve">Verify the Duplicate Service Creation is restricted
</t>
  </si>
  <si>
    <t>devicecontractStartDate</t>
  </si>
  <si>
    <t>Pass</t>
  </si>
  <si>
    <t>Fail</t>
  </si>
  <si>
    <t>000739636</t>
  </si>
  <si>
    <t>OKEKE</t>
  </si>
  <si>
    <t>6122004241</t>
  </si>
  <si>
    <t>22231</t>
  </si>
  <si>
    <t>ServiceOrderSearchUsingEmpName</t>
  </si>
  <si>
    <t>ServiceOrderSearchUsingEmpID</t>
  </si>
  <si>
    <t>ServiceOrderSearchUsingRequestNumber</t>
  </si>
  <si>
    <t xml:space="preserve">Verify the search of Service order using Emp Name
</t>
  </si>
  <si>
    <t xml:space="preserve">Verify the search of Service order  using Emp ID
</t>
  </si>
  <si>
    <t xml:space="preserve">Verify the search of Service order  using Request Number
</t>
  </si>
  <si>
    <t xml:space="preserve">Verify the search of Service order  using Request ID
</t>
  </si>
  <si>
    <t>ServiceOrderSearchUsingRequestID</t>
  </si>
  <si>
    <t>ServiceOrderSearchUsingOrderNumber</t>
  </si>
  <si>
    <t xml:space="preserve">Verify the search of Service order  using Order Number
</t>
  </si>
  <si>
    <t>ServiceOrderSearchUsingAccountNumber</t>
  </si>
  <si>
    <t xml:space="preserve">Verify the search of Service order  using Account Number
</t>
  </si>
  <si>
    <t>ServiceOrderSearchUsingProvider</t>
  </si>
  <si>
    <t xml:space="preserve">Verify the search of Service order  using Provider
</t>
  </si>
  <si>
    <t>1057933</t>
  </si>
  <si>
    <t>GRAOR01</t>
  </si>
  <si>
    <t>acc031820201147</t>
  </si>
  <si>
    <t xml:space="preserve">Verify the New Wireless Service
</t>
  </si>
  <si>
    <t>Frontier</t>
  </si>
  <si>
    <t>ReturnModem2</t>
  </si>
  <si>
    <t>COMCAST LOCAL1</t>
  </si>
  <si>
    <t>Frontier Prdr1</t>
  </si>
  <si>
    <t>1063995</t>
  </si>
  <si>
    <t>RITM0080641</t>
  </si>
  <si>
    <t>JEANNETTE</t>
  </si>
  <si>
    <t>WirelessEditService</t>
  </si>
  <si>
    <t xml:space="preserve">Verify the Edit Wireless Service
</t>
  </si>
  <si>
    <t>ED</t>
  </si>
  <si>
    <t>99999</t>
  </si>
  <si>
    <t>deviceAccountNumber</t>
  </si>
  <si>
    <t>Type</t>
  </si>
  <si>
    <t>Ninternet</t>
  </si>
  <si>
    <t>Nphone</t>
  </si>
  <si>
    <t>Mint</t>
  </si>
  <si>
    <t>DInt</t>
  </si>
  <si>
    <t>MPh</t>
  </si>
  <si>
    <t>DPh</t>
  </si>
  <si>
    <t>MoveInt</t>
  </si>
  <si>
    <t>MovePh</t>
  </si>
  <si>
    <t>ChnInt</t>
  </si>
  <si>
    <t>ChnPh</t>
  </si>
  <si>
    <t>WirelessNewProvider</t>
  </si>
  <si>
    <t>WirelessEditProvider</t>
  </si>
  <si>
    <t xml:space="preserve">Verify New Provider
</t>
  </si>
  <si>
    <t>Verify Edit Provider</t>
  </si>
  <si>
    <t>providerName</t>
  </si>
  <si>
    <t>providerDescription</t>
  </si>
  <si>
    <t>portalURL</t>
  </si>
  <si>
    <t>deactiveStatus</t>
  </si>
  <si>
    <t>deviceType1</t>
  </si>
  <si>
    <t>pricePlanCode1</t>
  </si>
  <si>
    <t>pricePlanName1</t>
  </si>
  <si>
    <t>cost1</t>
  </si>
  <si>
    <t>deviceType2</t>
  </si>
  <si>
    <t>pricePlanCode2</t>
  </si>
  <si>
    <t>pricePlanName2</t>
  </si>
  <si>
    <t>cost2</t>
  </si>
  <si>
    <t>deviceType3</t>
  </si>
  <si>
    <t>pricePlanCode3</t>
  </si>
  <si>
    <t>pricePlanName3</t>
  </si>
  <si>
    <t>cost3</t>
  </si>
  <si>
    <t>contactName1</t>
  </si>
  <si>
    <t>Description1</t>
  </si>
  <si>
    <t>emailID1</t>
  </si>
  <si>
    <t>contactNumber1</t>
  </si>
  <si>
    <t>contactName2</t>
  </si>
  <si>
    <t>Description2</t>
  </si>
  <si>
    <t>emailID2</t>
  </si>
  <si>
    <t>contactNumber2</t>
  </si>
  <si>
    <t>price plan 1</t>
  </si>
  <si>
    <t>Price Plane Name 1</t>
  </si>
  <si>
    <t>price plan 2</t>
  </si>
  <si>
    <t>Price Plane Name 2</t>
  </si>
  <si>
    <t>Cname1</t>
  </si>
  <si>
    <t>cname des1</t>
  </si>
  <si>
    <t>con1@testt.com</t>
  </si>
  <si>
    <t>123-234-567</t>
  </si>
  <si>
    <t>Cname2</t>
  </si>
  <si>
    <t>cname des2</t>
  </si>
  <si>
    <t>con2@testt.com</t>
  </si>
  <si>
    <t>123-234-999</t>
  </si>
  <si>
    <t>price plan 3</t>
  </si>
  <si>
    <t>Price Plane Name 3</t>
  </si>
  <si>
    <t>WirelessSearchProvider</t>
  </si>
  <si>
    <t>Verify Search Provider</t>
  </si>
  <si>
    <t>Auto</t>
  </si>
  <si>
    <t>WirelessResetSearchProvider</t>
  </si>
  <si>
    <t>Verify Reset Search</t>
  </si>
  <si>
    <t>add230</t>
  </si>
  <si>
    <t>https://www.TestAutoProvider6.com</t>
  </si>
  <si>
    <t>https://www.TestAutoProvider6edit.com</t>
  </si>
  <si>
    <t>Granite</t>
  </si>
  <si>
    <t>T-Mobile</t>
  </si>
  <si>
    <t>*****5812</t>
  </si>
  <si>
    <t>7865105852</t>
  </si>
  <si>
    <t>001250332</t>
  </si>
  <si>
    <t>0842341029-00001</t>
  </si>
  <si>
    <t>ServiceOrderAdvanceSearchUsingMulitpleProviders</t>
  </si>
  <si>
    <t>Verify Service order Advance Search - Multiple Providers - Save Search</t>
  </si>
  <si>
    <t>ServiceOrderAdvanceSearchUsingMulitpleStatus</t>
  </si>
  <si>
    <t>Verify Service order Advance Search - Multiple Status - Save Search</t>
  </si>
  <si>
    <t>status1</t>
  </si>
  <si>
    <t>status2</t>
  </si>
  <si>
    <t>status3</t>
  </si>
  <si>
    <t>Reject Cost Approval</t>
  </si>
  <si>
    <t>multiStatusAuto</t>
  </si>
  <si>
    <t>Exception - Auto</t>
  </si>
  <si>
    <t>ServiceOrderAdvanceSearchUsingMulitpleCriteria</t>
  </si>
  <si>
    <t>Verify Service order Advance Search - Multiple Criteria - Save Search</t>
  </si>
  <si>
    <t>multipleCriteriaAuto</t>
  </si>
  <si>
    <t>assignee1</t>
  </si>
  <si>
    <t>assignee2</t>
  </si>
  <si>
    <t>assignee3</t>
  </si>
  <si>
    <t>status4</t>
  </si>
  <si>
    <t>BURKS ROBIN</t>
  </si>
  <si>
    <t>EMANDHI MAHESH BABU</t>
  </si>
  <si>
    <t>requestType1</t>
  </si>
  <si>
    <t>requestType2</t>
  </si>
  <si>
    <t>requestType3</t>
  </si>
  <si>
    <t>New</t>
  </si>
  <si>
    <t>Decommission</t>
  </si>
  <si>
    <t>Move</t>
  </si>
  <si>
    <t>Order confirmed</t>
  </si>
  <si>
    <t>Waiting on Installation</t>
  </si>
  <si>
    <t>Waiting for Cost Approval</t>
  </si>
  <si>
    <t>Exception</t>
  </si>
  <si>
    <t>Mediacom</t>
  </si>
  <si>
    <t>assignee1MSID</t>
  </si>
  <si>
    <t>assignee2MSID</t>
  </si>
  <si>
    <t>assignee3MSID</t>
  </si>
  <si>
    <t>rburks4</t>
  </si>
  <si>
    <t>vvenugo7</t>
  </si>
  <si>
    <t>ebabu</t>
  </si>
  <si>
    <t>ServiceOrderAdvanceSearchUsingAccountNumber</t>
  </si>
  <si>
    <t>Verify Service order Advance Search - Account Number</t>
  </si>
  <si>
    <t>accNumAuto</t>
  </si>
  <si>
    <t>acc</t>
  </si>
  <si>
    <t>accountNumberSearchString</t>
  </si>
  <si>
    <t>ServiceOrderAdvanceSearchColorYellow</t>
  </si>
  <si>
    <t>Verify Service order Advance Search - Pending Installation Confirmation</t>
  </si>
  <si>
    <t>Pending Installation Confirmation</t>
  </si>
  <si>
    <t>ServiceOrderAdvanceSearchColorOrange</t>
  </si>
  <si>
    <t>Verify Service order Advance Search - Exception</t>
  </si>
  <si>
    <t>ServiceOrderAdvanceSearchColorBlue</t>
  </si>
  <si>
    <t>Verify Service order Advance Search - Reschedule Requested</t>
  </si>
  <si>
    <t>Reschedule Requested</t>
  </si>
  <si>
    <t>ServiceOrderAdvanceSearchColorPink</t>
  </si>
  <si>
    <t>Verify Service order Advance Search - Service Orders has same address</t>
  </si>
  <si>
    <t>Service Orders has same address</t>
  </si>
  <si>
    <t>Service Order cancelled by Requester</t>
  </si>
  <si>
    <t>Waiting for Speed/Cost Approval</t>
  </si>
  <si>
    <t>ServiceOrderAdvanceSearchColorPurple</t>
  </si>
  <si>
    <t>ServiceOrderAdvanceSearchColorCoral</t>
  </si>
  <si>
    <t>Verify Service order Advance Search - Service Order cancelled by Requester</t>
  </si>
  <si>
    <t>Verify Service order Advance Search - Waiting for Speed/Cost Approval</t>
  </si>
  <si>
    <t>background-color: rgb(255, 230, 51);</t>
  </si>
  <si>
    <t>background-color: rgb(255, 165, 0);</t>
  </si>
  <si>
    <t>background-color: rgb(66, 244, 244);</t>
  </si>
  <si>
    <t>background-color: rgb(255, 192, 203);</t>
  </si>
  <si>
    <t>background-color: rgb(213, 129, 234);</t>
  </si>
  <si>
    <t>background-color: rgb(248, 131, 121);</t>
  </si>
  <si>
    <t>PenInstConYelloAuto</t>
  </si>
  <si>
    <t>ExeOrangeAuto</t>
  </si>
  <si>
    <t>ResReqBlueAuto</t>
  </si>
  <si>
    <t>SameAddPinkAuto</t>
  </si>
  <si>
    <t>CanReqPurpleAuto</t>
  </si>
  <si>
    <t>WaiCostSpeedCoralAuto</t>
  </si>
  <si>
    <t>colorCoding</t>
  </si>
  <si>
    <t>Blue Stream</t>
  </si>
  <si>
    <t>BCT</t>
  </si>
  <si>
    <t>TESTACC12</t>
  </si>
  <si>
    <t>Suspend</t>
  </si>
  <si>
    <t>Deactivate</t>
  </si>
  <si>
    <t>RequestGeneralSearchUsingAddress</t>
  </si>
  <si>
    <t>RequestGeneralSearchUsingEmpName</t>
  </si>
  <si>
    <t>RequestGeneralSearchUsingEmpID</t>
  </si>
  <si>
    <t>RequestGeneralSearchUsingRequestNumber</t>
  </si>
  <si>
    <t>RequestGeneralSearchUsingRequestID</t>
  </si>
  <si>
    <t xml:space="preserve">Verify the search of Request using Emp Name
</t>
  </si>
  <si>
    <t xml:space="preserve">Verify the search of Request using Emp ID
</t>
  </si>
  <si>
    <t xml:space="preserve">Verify the search of Request using Request Number
</t>
  </si>
  <si>
    <t xml:space="preserve">Verify the search of Request using Request ID
</t>
  </si>
  <si>
    <t xml:space="preserve">Verify the search of Request using Address
</t>
  </si>
  <si>
    <t>RITM0111172</t>
  </si>
  <si>
    <t>1055280</t>
  </si>
  <si>
    <t>searchString2</t>
  </si>
  <si>
    <t>VENKATA</t>
  </si>
  <si>
    <t>searchString3</t>
  </si>
  <si>
    <t>Karimnagar</t>
  </si>
  <si>
    <t xml:space="preserve">Verify the search of Request using City
</t>
  </si>
  <si>
    <t>Cleveland</t>
  </si>
  <si>
    <t>RequestGeneralSearchUsingCity</t>
  </si>
  <si>
    <t>assignee</t>
  </si>
  <si>
    <t>Verify Requests Advance Search - Assignee - Save Search</t>
  </si>
  <si>
    <t>vvenka13</t>
  </si>
  <si>
    <t>assigneeAuto</t>
  </si>
  <si>
    <t>requestType</t>
  </si>
  <si>
    <t>savedSearch</t>
  </si>
  <si>
    <t>assigneeMSID</t>
  </si>
  <si>
    <t>V VENKATA</t>
  </si>
  <si>
    <t>RequestAdvanceSearchUsingAssignee</t>
  </si>
  <si>
    <t>RequestAdvanceSearchUsingStatus</t>
  </si>
  <si>
    <t>Verify Requests Advance Search - Status - Save Search</t>
  </si>
  <si>
    <t>INPROGRESS</t>
  </si>
  <si>
    <t>statusAuto</t>
  </si>
  <si>
    <t>RequestAdvanceSearchUsingRequestType</t>
  </si>
  <si>
    <t>Verify Requests Advance Search - Request Type - Save Search</t>
  </si>
  <si>
    <t>moveAuto</t>
  </si>
  <si>
    <t>requestDate</t>
  </si>
  <si>
    <t>RequestAdvanceSearchUsingRequestDate</t>
  </si>
  <si>
    <t>Verify Requests Advance Search - Request Date - Save Search</t>
  </si>
  <si>
    <t>requestDateAuto</t>
  </si>
  <si>
    <t>RequestAdvanceSearchUsingCity</t>
  </si>
  <si>
    <t>Verify Requests Advance Search - City - Save Search</t>
  </si>
  <si>
    <t>Huntersville</t>
  </si>
  <si>
    <t>cityAuto</t>
  </si>
  <si>
    <t>RequestAdvanceSearchUsingState</t>
  </si>
  <si>
    <t>Verify Requests Advance Search - State - Save Search</t>
  </si>
  <si>
    <t>NC</t>
  </si>
  <si>
    <t>stateAuto</t>
  </si>
  <si>
    <t>RequestAdvanceSearchUsingZip</t>
  </si>
  <si>
    <t>Verify Requests Advance Search - Zip - Save Search</t>
  </si>
  <si>
    <t>27214</t>
  </si>
  <si>
    <t>zipAuto</t>
  </si>
  <si>
    <t>Move Requests has Active Status</t>
  </si>
  <si>
    <t>Verify Request Advance Search - Move Requests has Active Status</t>
  </si>
  <si>
    <t>RequestAdvanceSearchColorMoveActiveLGreen</t>
  </si>
  <si>
    <t>background-color: rgb(144, 238, 144);</t>
  </si>
  <si>
    <t>RequestAdvanceSearchColorMoveCancelDGreen</t>
  </si>
  <si>
    <t>Verify Request Advance Search - Move Requests has Cancel Status</t>
  </si>
  <si>
    <t>Move Requests has Cancel Status</t>
  </si>
  <si>
    <t>background-color: rgb(34, 139, 34);</t>
  </si>
  <si>
    <t>background-color: rgb(196, 136, 75);</t>
  </si>
  <si>
    <t>Verify Request Advance Search - Request Internet-Phone</t>
  </si>
  <si>
    <t>Request has both Internet &amp; Phone</t>
  </si>
  <si>
    <t>Requests with same Address</t>
  </si>
  <si>
    <t>Telecommuter isn't associated with Company</t>
  </si>
  <si>
    <t>background-color: rgb(51, 173, 255);</t>
  </si>
  <si>
    <t>background-color: rgb(255, 0, 0);</t>
  </si>
  <si>
    <t>Verify Request Advance Search - Request with Same Address</t>
  </si>
  <si>
    <t>Verify Request Advance Search - Telecommuter Not Associated</t>
  </si>
  <si>
    <t>TS_TC_19</t>
  </si>
  <si>
    <t>Verify Request Advance Search - Exception</t>
  </si>
  <si>
    <t>moveLightGreenAuto</t>
  </si>
  <si>
    <t>moveDarkGreenAuto</t>
  </si>
  <si>
    <t>intPhoneBrownAuto</t>
  </si>
  <si>
    <t>terminatedRedAuto</t>
  </si>
  <si>
    <t>excepOrangeAuto</t>
  </si>
  <si>
    <t>RequestAdvanceSearchColorInternetPhoneBrown</t>
  </si>
  <si>
    <t>RequestAdvanceSearchColorSameAddressPink</t>
  </si>
  <si>
    <t>RequestAdvanceSearchColorNotAssociatedRed</t>
  </si>
  <si>
    <t>RequestAdvanceSearchColorExceptionOrange</t>
  </si>
  <si>
    <t>RequestAdvanceSearchColorDuplicateBlue</t>
  </si>
  <si>
    <t>TS_TC_20</t>
  </si>
  <si>
    <t>Verify Request Advance Search - Duplicate Request</t>
  </si>
  <si>
    <t>Duplicate Requests to same Customer</t>
  </si>
  <si>
    <t>duplicateBlueAuto</t>
  </si>
  <si>
    <t>sameAddPinkAuto</t>
  </si>
  <si>
    <t>RequestAdvanceSearchMultipleCriteria</t>
  </si>
  <si>
    <t>TS_TC_21</t>
  </si>
  <si>
    <t>Verify Request Advance Search - Multiple Criteria</t>
  </si>
  <si>
    <t>RequestSearchMultipleCriteria</t>
  </si>
  <si>
    <t>multipleCrieteriaAuto</t>
  </si>
  <si>
    <t>add</t>
  </si>
  <si>
    <t>001164576</t>
  </si>
  <si>
    <t>001009388</t>
  </si>
  <si>
    <t>TestAutoProvider7</t>
  </si>
  <si>
    <t>TestAutoProvider07012020</t>
  </si>
  <si>
    <t>InternetCostApprovalReject</t>
  </si>
  <si>
    <t>InternetCostApprovalApprove</t>
  </si>
  <si>
    <t>InternetSpeedApprovalApprove</t>
  </si>
  <si>
    <t>InternetSpeedApprovalReject</t>
  </si>
  <si>
    <t>InternetCostSpeedApproval_CostReject</t>
  </si>
  <si>
    <t>InternetCostSpeedApproval_CostApproval</t>
  </si>
  <si>
    <t>InternetCostSpeedApproval_SpeedReject</t>
  </si>
  <si>
    <t>InternetCostSpeedApproval_SpeedApproval</t>
  </si>
  <si>
    <t xml:space="preserve">Verify the functionality of InternetCostApprovalApprove
</t>
  </si>
  <si>
    <t xml:space="preserve">Verify the functionality of InternetCostApprovalReject
</t>
  </si>
  <si>
    <t>Verify the functionality of InternetSpeedApprovalApprove</t>
  </si>
  <si>
    <t>Verify the functionality of InternetSpeedApprovalReject</t>
  </si>
  <si>
    <t>Verify the functionality of InternetCostSpeedApproval_CostReject</t>
  </si>
  <si>
    <t xml:space="preserve">Verify the functionality of InternetCostSpeedApproval_CostApproval
</t>
  </si>
  <si>
    <t xml:space="preserve">Verify the functionality of InternetCostSpeedApproval_SpeedReject
</t>
  </si>
  <si>
    <t xml:space="preserve">Verify the functionality of InternetCostSpeedApproval_SpeedApproval
</t>
  </si>
  <si>
    <t>costApprovalStatus</t>
  </si>
  <si>
    <t>costSpeedApprovalReason</t>
  </si>
  <si>
    <t>Automation Testing - Cost Approval Reject</t>
  </si>
  <si>
    <t>emailids</t>
  </si>
  <si>
    <t>Approved Speed/Cost</t>
  </si>
  <si>
    <t>Automation Testing - Cost Approval Approve</t>
  </si>
  <si>
    <t>Automation Testing - Speed Approval Reject</t>
  </si>
  <si>
    <t>Automation Testing - Speed Approval Approve</t>
  </si>
  <si>
    <t>90</t>
  </si>
  <si>
    <t>speedapprovalReason</t>
  </si>
  <si>
    <t>Reject Cost/Speed Approval</t>
  </si>
  <si>
    <t>Automation Testing - Cost/Speed  Approval Cost Approve</t>
  </si>
  <si>
    <t>Automation Testing - Cost/Speed  Approval Cost Reject</t>
  </si>
  <si>
    <t>Automation Testing - Cost/Speed  Approval Speed Approve</t>
  </si>
  <si>
    <t>Automation Testing - Cost/Speed  Approval Speed Reject</t>
  </si>
  <si>
    <t>Waiting for Speed Approval</t>
  </si>
  <si>
    <t>searchServiceType</t>
  </si>
  <si>
    <t>ModifyInternetCostApprovalReject</t>
  </si>
  <si>
    <t xml:space="preserve">Verify the functionality of ModifyInternetCostApprovalReject
</t>
  </si>
  <si>
    <t>Order created</t>
  </si>
  <si>
    <t>Modify</t>
  </si>
  <si>
    <t>searchrequestID</t>
  </si>
  <si>
    <t>ModifyInternetCostApprovalApprove</t>
  </si>
  <si>
    <t xml:space="preserve">Verify the functionality of ModifyInternetCostApprovalApprove
</t>
  </si>
  <si>
    <t>ModifyInternetSpeedApprovalReject</t>
  </si>
  <si>
    <t>ModifyInternetSpeedApprovalApprove</t>
  </si>
  <si>
    <t>Verify the functionality of ModifyInternetSpeedApprovalReject</t>
  </si>
  <si>
    <t>Verify the functionality of ModifyInternetSpeedApprovalApprove</t>
  </si>
  <si>
    <t>ModifyInternetCostSpeedApproval_CostReject</t>
  </si>
  <si>
    <t>ModifyInternetCostSpeedApproval_CostApproval</t>
  </si>
  <si>
    <t>ModifyInternetCostSpeedApproval_SpeedReject</t>
  </si>
  <si>
    <t>ModifyInternetCostSpeedApproval_SpeedApproval</t>
  </si>
  <si>
    <t>Verify the functionality of ModifyInternetCostSpeedApproval_CostReject</t>
  </si>
  <si>
    <t xml:space="preserve">Verify the functionality of ModifyInternetCostSpeedApproval_CostApproval
</t>
  </si>
  <si>
    <t xml:space="preserve">Verify the functionality of ModifyInternetCostSpeedApproval_SpeedReject
</t>
  </si>
  <si>
    <t xml:space="preserve">Verify the functionality of ModifyInternetCostSpeedApproval_SpeedApproval
</t>
  </si>
  <si>
    <t>1054473</t>
  </si>
  <si>
    <t>1066042</t>
  </si>
  <si>
    <t>1066043</t>
  </si>
  <si>
    <t>18</t>
  </si>
  <si>
    <t>19</t>
  </si>
  <si>
    <t>20</t>
  </si>
  <si>
    <t>21</t>
  </si>
  <si>
    <t>22</t>
  </si>
  <si>
    <t>23</t>
  </si>
  <si>
    <t>24</t>
  </si>
  <si>
    <t>36</t>
  </si>
  <si>
    <t>37</t>
  </si>
  <si>
    <t>000059048</t>
  </si>
  <si>
    <t>000028738</t>
  </si>
  <si>
    <t>000360346</t>
  </si>
  <si>
    <t>000594890</t>
  </si>
  <si>
    <t>000382169</t>
  </si>
  <si>
    <t>000473005</t>
  </si>
  <si>
    <t>000059051</t>
  </si>
  <si>
    <t>000264141</t>
  </si>
  <si>
    <t>000656535</t>
  </si>
  <si>
    <t>000468174</t>
  </si>
  <si>
    <t>000059057</t>
  </si>
  <si>
    <t>000492767</t>
  </si>
  <si>
    <t>000059049</t>
  </si>
  <si>
    <t>000654280</t>
  </si>
  <si>
    <t>000006860</t>
  </si>
  <si>
    <t>000790289</t>
  </si>
  <si>
    <t>000067554</t>
  </si>
  <si>
    <t>000615831</t>
  </si>
  <si>
    <t>000028745</t>
  </si>
  <si>
    <t>000016782</t>
  </si>
  <si>
    <t>001049753</t>
  </si>
  <si>
    <t>000996022</t>
  </si>
  <si>
    <t>000620130</t>
  </si>
  <si>
    <t>25</t>
  </si>
  <si>
    <t>26</t>
  </si>
  <si>
    <t>27</t>
  </si>
  <si>
    <t>28</t>
  </si>
  <si>
    <t>29</t>
  </si>
  <si>
    <t>30</t>
  </si>
  <si>
    <t>31</t>
  </si>
  <si>
    <t>32</t>
  </si>
  <si>
    <t>33</t>
  </si>
  <si>
    <t>34</t>
  </si>
  <si>
    <t>35</t>
  </si>
  <si>
    <t>38</t>
  </si>
  <si>
    <t>39</t>
  </si>
  <si>
    <t>40</t>
  </si>
  <si>
    <t>41</t>
  </si>
  <si>
    <t>43807</t>
  </si>
  <si>
    <t>43808</t>
  </si>
  <si>
    <t>43809</t>
  </si>
  <si>
    <t>43810</t>
  </si>
  <si>
    <t>43811</t>
  </si>
  <si>
    <t>43812</t>
  </si>
  <si>
    <t>43813</t>
  </si>
  <si>
    <t>43814</t>
  </si>
  <si>
    <t>43815</t>
  </si>
  <si>
    <t>43816</t>
  </si>
  <si>
    <t>43817</t>
  </si>
  <si>
    <t>43818</t>
  </si>
  <si>
    <t>43819</t>
  </si>
  <si>
    <t>43820</t>
  </si>
  <si>
    <t>43821</t>
  </si>
  <si>
    <t>43822</t>
  </si>
  <si>
    <t>43823</t>
  </si>
  <si>
    <t>43824</t>
  </si>
  <si>
    <t>43825</t>
  </si>
  <si>
    <t>43826</t>
  </si>
  <si>
    <t>43827</t>
  </si>
  <si>
    <t>43828</t>
  </si>
  <si>
    <t>43829</t>
  </si>
  <si>
    <t>43830</t>
  </si>
  <si>
    <t>43831</t>
  </si>
  <si>
    <t>43832</t>
  </si>
  <si>
    <t>43833</t>
  </si>
  <si>
    <t>43834</t>
  </si>
  <si>
    <t>43835</t>
  </si>
  <si>
    <t>43836</t>
  </si>
  <si>
    <t>43837</t>
  </si>
  <si>
    <t>43838</t>
  </si>
  <si>
    <t>43839</t>
  </si>
  <si>
    <t>43840</t>
  </si>
  <si>
    <t>43841</t>
  </si>
  <si>
    <t>43842</t>
  </si>
  <si>
    <t>43843</t>
  </si>
  <si>
    <t>43844</t>
  </si>
  <si>
    <t>43845</t>
  </si>
  <si>
    <t>1066200</t>
  </si>
  <si>
    <t>1066202</t>
  </si>
  <si>
    <t>1066203</t>
  </si>
  <si>
    <t>1066204</t>
  </si>
  <si>
    <t>1066205</t>
  </si>
  <si>
    <t>1066206</t>
  </si>
  <si>
    <t>1066207</t>
  </si>
  <si>
    <t>1066208</t>
  </si>
  <si>
    <t>1066209</t>
  </si>
  <si>
    <t>1066210</t>
  </si>
  <si>
    <t>sa_nslanwan</t>
  </si>
  <si>
    <t>WAm3jqgt</t>
  </si>
  <si>
    <t>Status:</t>
  </si>
  <si>
    <t>Site Details</t>
  </si>
  <si>
    <t>Leg. MailRoute:</t>
  </si>
  <si>
    <t>Address:</t>
  </si>
  <si>
    <t>City:</t>
  </si>
  <si>
    <t>State:</t>
  </si>
  <si>
    <t>Zip Code:</t>
  </si>
  <si>
    <t>Country:</t>
  </si>
  <si>
    <t>S</t>
  </si>
  <si>
    <t>create subnets  for dhcp flag  false  sad size is S</t>
  </si>
  <si>
    <t>CA005</t>
  </si>
  <si>
    <t>ca005</t>
  </si>
  <si>
    <t>CreateSubnetwithDhcpFalse</t>
  </si>
  <si>
    <t>abcd1</t>
  </si>
  <si>
    <t>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</si>
</sst>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mm/dd/yy;@"/>
    <numFmt numFmtId="166" formatCode="m/d/yy;@"/>
    <numFmt numFmtId="167" formatCode="[$-409]h:mm\ AM/PM;@"/>
    <numFmt numFmtId="168" formatCode="mm\-dd\-yyyy;@"/>
  </numFmts>
  <fonts count="12">
    <font>
      <sz val="11"/>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sz val="14"/>
      <color theme="1"/>
      <name val="Calibri"/>
      <family val="2"/>
      <scheme val="minor"/>
    </font>
    <font>
      <sz val="14"/>
      <color theme="1"/>
      <name val="Calibri"/>
      <family val="2"/>
      <scheme val="minor"/>
    </font>
    <font>
      <u/>
      <sz val="14"/>
      <color theme="10"/>
      <name val="Calibri"/>
      <family val="2"/>
      <scheme val="minor"/>
    </font>
    <font>
      <b/>
      <sz val="11"/>
      <color theme="1"/>
      <name val="Calibri"/>
      <family val="2"/>
      <scheme val="minor"/>
    </font>
    <font>
      <sz val="8"/>
      <name val="Calibri"/>
      <family val="2"/>
      <scheme val="minor"/>
    </font>
    <font>
      <sz val="14"/>
      <color rgb="FF333333"/>
      <name val="Helvetica Neue"/>
      <family val="2"/>
    </font>
  </fonts>
  <fills count="10">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rgb="FFFF0000"/>
        <bgColor indexed="64"/>
      </patternFill>
    </fill>
    <fill>
      <patternFill patternType="solid">
        <fgColor theme="9" tint="0.39997558519241921"/>
        <bgColor indexed="64"/>
      </patternFill>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indexed="1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99">
    <xf numFmtId="0" fontId="0" fillId="0" borderId="0" xfId="0"/>
    <xf numFmtId="164" fontId="3" fillId="2" borderId="1" xfId="0" applyNumberFormat="1" applyFont="1" applyFill="1" applyBorder="1" applyAlignment="1">
      <alignment vertical="top"/>
    </xf>
    <xf numFmtId="164" fontId="3" fillId="2" borderId="0" xfId="0" applyNumberFormat="1" applyFont="1" applyFill="1" applyAlignment="1">
      <alignment vertical="top"/>
    </xf>
    <xf numFmtId="164" fontId="4" fillId="3" borderId="1" xfId="0" applyNumberFormat="1" applyFont="1" applyFill="1" applyBorder="1" applyAlignment="1">
      <alignment vertical="top"/>
    </xf>
    <xf numFmtId="164" fontId="4" fillId="3" borderId="1" xfId="0" applyNumberFormat="1" applyFont="1" applyFill="1" applyBorder="1" applyAlignment="1">
      <alignment vertical="top" wrapText="1"/>
    </xf>
    <xf numFmtId="164" fontId="4" fillId="0" borderId="1" xfId="0" applyNumberFormat="1" applyFont="1" applyBorder="1" applyAlignment="1">
      <alignment vertical="top"/>
    </xf>
    <xf numFmtId="164" fontId="4" fillId="0" borderId="0" xfId="0" applyNumberFormat="1" applyFont="1" applyAlignment="1">
      <alignment vertical="top"/>
    </xf>
    <xf numFmtId="164" fontId="5" fillId="3" borderId="1" xfId="1" applyNumberFormat="1" applyFill="1" applyBorder="1" applyAlignment="1">
      <alignment vertical="top"/>
    </xf>
    <xf numFmtId="49" fontId="4" fillId="3" borderId="1" xfId="0" applyNumberFormat="1" applyFont="1" applyFill="1" applyBorder="1" applyAlignment="1">
      <alignment vertical="top"/>
    </xf>
    <xf numFmtId="165" fontId="4" fillId="3" borderId="1" xfId="0" applyNumberFormat="1" applyFont="1" applyFill="1" applyBorder="1" applyAlignment="1">
      <alignment vertical="top"/>
    </xf>
    <xf numFmtId="15" fontId="4" fillId="3" borderId="1" xfId="0" applyNumberFormat="1" applyFont="1" applyFill="1" applyBorder="1" applyAlignment="1">
      <alignment vertical="top"/>
    </xf>
    <xf numFmtId="49" fontId="3" fillId="2" borderId="1" xfId="0" applyNumberFormat="1" applyFont="1" applyFill="1" applyBorder="1" applyAlignment="1">
      <alignment vertical="top"/>
    </xf>
    <xf numFmtId="49" fontId="4" fillId="0" borderId="0" xfId="0" applyNumberFormat="1" applyFont="1" applyAlignment="1">
      <alignment vertical="top"/>
    </xf>
    <xf numFmtId="49" fontId="5" fillId="3" borderId="1" xfId="1" applyNumberFormat="1" applyFill="1" applyBorder="1" applyAlignment="1">
      <alignment vertical="top"/>
    </xf>
    <xf numFmtId="166" fontId="3" fillId="3" borderId="1" xfId="0" applyNumberFormat="1" applyFont="1" applyFill="1" applyBorder="1" applyAlignment="1">
      <alignment vertical="top"/>
    </xf>
    <xf numFmtId="49" fontId="4" fillId="0" borderId="1" xfId="0" applyNumberFormat="1" applyFont="1" applyBorder="1" applyAlignment="1">
      <alignment vertical="top"/>
    </xf>
    <xf numFmtId="164" fontId="3" fillId="2" borderId="0" xfId="0" applyNumberFormat="1" applyFont="1" applyFill="1" applyBorder="1" applyAlignment="1">
      <alignment vertical="top"/>
    </xf>
    <xf numFmtId="1" fontId="4" fillId="3" borderId="1" xfId="0" applyNumberFormat="1" applyFont="1" applyFill="1" applyBorder="1" applyAlignment="1">
      <alignment vertical="top"/>
    </xf>
    <xf numFmtId="14" fontId="4" fillId="3" borderId="0" xfId="0" applyNumberFormat="1" applyFont="1" applyFill="1" applyAlignment="1">
      <alignment vertical="top"/>
    </xf>
    <xf numFmtId="1" fontId="4" fillId="3" borderId="0" xfId="0" applyNumberFormat="1" applyFont="1" applyFill="1" applyAlignment="1">
      <alignment vertical="top"/>
    </xf>
    <xf numFmtId="167" fontId="4" fillId="3" borderId="0" xfId="0" applyNumberFormat="1" applyFont="1" applyFill="1" applyAlignment="1">
      <alignment vertical="top"/>
    </xf>
    <xf numFmtId="49" fontId="0" fillId="0" borderId="0" xfId="0" applyNumberFormat="1"/>
    <xf numFmtId="49" fontId="3" fillId="2" borderId="1" xfId="0" applyNumberFormat="1" applyFont="1" applyFill="1" applyBorder="1" applyAlignment="1">
      <alignment horizontal="center" vertical="top"/>
    </xf>
    <xf numFmtId="49" fontId="4" fillId="0" borderId="1" xfId="0" applyNumberFormat="1" applyFont="1" applyBorder="1" applyAlignment="1">
      <alignment horizontal="center" vertical="top"/>
    </xf>
    <xf numFmtId="49" fontId="3" fillId="2" borderId="1" xfId="0" applyNumberFormat="1" applyFont="1" applyFill="1" applyBorder="1" applyAlignment="1">
      <alignment horizontal="left" vertical="top"/>
    </xf>
    <xf numFmtId="49" fontId="4" fillId="0" borderId="1" xfId="0" applyNumberFormat="1" applyFont="1" applyBorder="1" applyAlignment="1">
      <alignment horizontal="left" vertical="top"/>
    </xf>
    <xf numFmtId="164" fontId="4" fillId="3" borderId="2" xfId="0" applyNumberFormat="1" applyFont="1" applyFill="1" applyBorder="1" applyAlignment="1">
      <alignment vertical="top"/>
    </xf>
    <xf numFmtId="164" fontId="6" fillId="2" borderId="1" xfId="0" applyNumberFormat="1" applyFont="1" applyFill="1" applyBorder="1" applyAlignment="1">
      <alignment vertical="top"/>
    </xf>
    <xf numFmtId="49" fontId="6" fillId="2" borderId="1" xfId="0" applyNumberFormat="1" applyFont="1" applyFill="1" applyBorder="1" applyAlignment="1">
      <alignment horizontal="center" vertical="top"/>
    </xf>
    <xf numFmtId="49" fontId="6" fillId="2" borderId="1" xfId="0" applyNumberFormat="1" applyFont="1" applyFill="1" applyBorder="1" applyAlignment="1">
      <alignment vertical="top"/>
    </xf>
    <xf numFmtId="164" fontId="6" fillId="2" borderId="0" xfId="0" applyNumberFormat="1" applyFont="1" applyFill="1" applyBorder="1" applyAlignment="1">
      <alignment vertical="top"/>
    </xf>
    <xf numFmtId="164" fontId="6" fillId="2" borderId="0" xfId="0" applyNumberFormat="1" applyFont="1" applyFill="1" applyAlignment="1">
      <alignment vertical="top"/>
    </xf>
    <xf numFmtId="164" fontId="7" fillId="3" borderId="1" xfId="0" applyNumberFormat="1" applyFont="1" applyFill="1" applyBorder="1" applyAlignment="1">
      <alignment vertical="top"/>
    </xf>
    <xf numFmtId="164" fontId="7" fillId="3" borderId="1" xfId="0" applyNumberFormat="1" applyFont="1" applyFill="1" applyBorder="1" applyAlignment="1">
      <alignment vertical="top" wrapText="1"/>
    </xf>
    <xf numFmtId="166" fontId="6" fillId="3" borderId="1" xfId="0" applyNumberFormat="1" applyFont="1" applyFill="1" applyBorder="1" applyAlignment="1">
      <alignment vertical="top"/>
    </xf>
    <xf numFmtId="164" fontId="8" fillId="3" borderId="1" xfId="1" applyNumberFormat="1" applyFont="1" applyFill="1" applyBorder="1" applyAlignment="1">
      <alignment vertical="top"/>
    </xf>
    <xf numFmtId="49" fontId="7" fillId="3" borderId="1" xfId="0" applyNumberFormat="1" applyFont="1" applyFill="1" applyBorder="1" applyAlignment="1">
      <alignment vertical="top"/>
    </xf>
    <xf numFmtId="15" fontId="7" fillId="3" borderId="1" xfId="0" applyNumberFormat="1" applyFont="1" applyFill="1" applyBorder="1" applyAlignment="1">
      <alignment vertical="top"/>
    </xf>
    <xf numFmtId="49" fontId="7" fillId="0" borderId="1" xfId="0" applyNumberFormat="1" applyFont="1" applyBorder="1" applyAlignment="1">
      <alignment vertical="top"/>
    </xf>
    <xf numFmtId="49" fontId="8" fillId="3" borderId="1" xfId="1" applyNumberFormat="1" applyFont="1" applyFill="1" applyBorder="1" applyAlignment="1">
      <alignment vertical="top"/>
    </xf>
    <xf numFmtId="49" fontId="7" fillId="0" borderId="0" xfId="0" applyNumberFormat="1" applyFont="1"/>
    <xf numFmtId="165" fontId="7" fillId="3" borderId="1" xfId="0" applyNumberFormat="1" applyFont="1" applyFill="1" applyBorder="1" applyAlignment="1">
      <alignment vertical="top"/>
    </xf>
    <xf numFmtId="1" fontId="7" fillId="3" borderId="1" xfId="0" applyNumberFormat="1" applyFont="1" applyFill="1" applyBorder="1" applyAlignment="1">
      <alignment vertical="top"/>
    </xf>
    <xf numFmtId="1" fontId="7" fillId="3" borderId="0" xfId="0" applyNumberFormat="1" applyFont="1" applyFill="1" applyAlignment="1">
      <alignment vertical="top"/>
    </xf>
    <xf numFmtId="14" fontId="7" fillId="3" borderId="0" xfId="0" applyNumberFormat="1" applyFont="1" applyFill="1" applyAlignment="1">
      <alignment vertical="top"/>
    </xf>
    <xf numFmtId="167" fontId="7" fillId="3" borderId="0" xfId="0" applyNumberFormat="1" applyFont="1" applyFill="1" applyAlignment="1">
      <alignment vertical="top"/>
    </xf>
    <xf numFmtId="49" fontId="7" fillId="0" borderId="0" xfId="0" applyNumberFormat="1" applyFont="1" applyAlignment="1">
      <alignment vertical="top"/>
    </xf>
    <xf numFmtId="164" fontId="7" fillId="0" borderId="0" xfId="0" applyNumberFormat="1" applyFont="1" applyAlignment="1">
      <alignment vertical="top"/>
    </xf>
    <xf numFmtId="164" fontId="7" fillId="0" borderId="1" xfId="0" applyNumberFormat="1" applyFont="1" applyBorder="1" applyAlignment="1">
      <alignment vertical="top"/>
    </xf>
    <xf numFmtId="49" fontId="7" fillId="0" borderId="1" xfId="0" applyNumberFormat="1" applyFont="1" applyBorder="1" applyAlignment="1">
      <alignment horizontal="center" vertical="top"/>
    </xf>
    <xf numFmtId="49" fontId="6" fillId="2" borderId="0" xfId="0" applyNumberFormat="1" applyFont="1" applyFill="1" applyAlignment="1">
      <alignment horizontal="left" vertical="top"/>
    </xf>
    <xf numFmtId="49" fontId="7" fillId="0" borderId="0" xfId="0" applyNumberFormat="1" applyFont="1" applyAlignment="1">
      <alignment horizontal="left" vertical="top"/>
    </xf>
    <xf numFmtId="0" fontId="0" fillId="4" borderId="0" xfId="0" applyFill="1"/>
    <xf numFmtId="0" fontId="9" fillId="5" borderId="0" xfId="0" applyFont="1" applyFill="1"/>
    <xf numFmtId="166" fontId="4" fillId="3" borderId="1" xfId="0" applyNumberFormat="1" applyFont="1" applyFill="1" applyBorder="1" applyAlignment="1">
      <alignment vertical="top"/>
    </xf>
    <xf numFmtId="0" fontId="0" fillId="0" borderId="1" xfId="0" applyBorder="1"/>
    <xf numFmtId="164" fontId="4" fillId="4" borderId="1" xfId="0" applyNumberFormat="1" applyFont="1" applyFill="1" applyBorder="1" applyAlignment="1">
      <alignment vertical="top"/>
    </xf>
    <xf numFmtId="0" fontId="0" fillId="4" borderId="1" xfId="0" applyFill="1" applyBorder="1"/>
    <xf numFmtId="49" fontId="4" fillId="4" borderId="1" xfId="0" applyNumberFormat="1" applyFont="1" applyFill="1" applyBorder="1" applyAlignment="1">
      <alignment vertical="top"/>
    </xf>
    <xf numFmtId="49" fontId="4" fillId="4" borderId="1" xfId="0" applyNumberFormat="1" applyFont="1" applyFill="1" applyBorder="1" applyAlignment="1">
      <alignment horizontal="center" vertical="top"/>
    </xf>
    <xf numFmtId="164" fontId="4" fillId="3" borderId="3" xfId="0" applyNumberFormat="1" applyFont="1" applyFill="1" applyBorder="1" applyAlignment="1">
      <alignment vertical="top"/>
    </xf>
    <xf numFmtId="164" fontId="4" fillId="3" borderId="3" xfId="0" applyNumberFormat="1" applyFont="1" applyFill="1" applyBorder="1" applyAlignment="1">
      <alignment vertical="top" wrapText="1"/>
    </xf>
    <xf numFmtId="49" fontId="4" fillId="0" borderId="3" xfId="0" applyNumberFormat="1" applyFont="1" applyBorder="1" applyAlignment="1">
      <alignment horizontal="center" vertical="top"/>
    </xf>
    <xf numFmtId="164" fontId="4" fillId="0" borderId="3" xfId="0" applyNumberFormat="1" applyFont="1" applyBorder="1" applyAlignment="1">
      <alignment vertical="top"/>
    </xf>
    <xf numFmtId="0" fontId="0" fillId="0" borderId="1" xfId="0" applyBorder="1" applyAlignment="1">
      <alignment horizontal="center"/>
    </xf>
    <xf numFmtId="49" fontId="0" fillId="0" borderId="1" xfId="0" applyNumberFormat="1" applyBorder="1"/>
    <xf numFmtId="49" fontId="3" fillId="2" borderId="0" xfId="0" applyNumberFormat="1" applyFont="1" applyFill="1" applyAlignment="1">
      <alignment vertical="top"/>
    </xf>
    <xf numFmtId="49" fontId="4" fillId="3" borderId="1" xfId="0" applyNumberFormat="1" applyFont="1" applyFill="1" applyBorder="1" applyAlignment="1">
      <alignment vertical="top" wrapText="1"/>
    </xf>
    <xf numFmtId="0" fontId="0" fillId="6" borderId="4" xfId="0" applyFill="1" applyBorder="1" applyAlignment="1">
      <alignment horizontal="center"/>
    </xf>
    <xf numFmtId="0" fontId="0" fillId="7" borderId="4" xfId="0" applyFill="1" applyBorder="1" applyAlignment="1">
      <alignment horizontal="center"/>
    </xf>
    <xf numFmtId="0" fontId="0" fillId="6" borderId="4" xfId="0" applyFill="1" applyBorder="1" applyAlignment="1"/>
    <xf numFmtId="0" fontId="0" fillId="7" borderId="4" xfId="0" applyFill="1" applyBorder="1" applyAlignment="1"/>
    <xf numFmtId="49" fontId="0" fillId="8" borderId="4" xfId="0" applyNumberFormat="1" applyFill="1" applyBorder="1" applyAlignment="1">
      <alignment horizontal="center"/>
    </xf>
    <xf numFmtId="0" fontId="0" fillId="8" borderId="1" xfId="0" applyFill="1" applyBorder="1"/>
    <xf numFmtId="0" fontId="0" fillId="9" borderId="0" xfId="0" applyFill="1"/>
    <xf numFmtId="164" fontId="3" fillId="2" borderId="5" xfId="0" applyNumberFormat="1" applyFont="1" applyFill="1" applyBorder="1" applyAlignment="1">
      <alignment vertical="top"/>
    </xf>
    <xf numFmtId="49" fontId="0" fillId="0" borderId="1" xfId="0" applyNumberFormat="1" applyBorder="1" applyAlignment="1">
      <alignment horizontal="left"/>
    </xf>
    <xf numFmtId="49" fontId="4" fillId="3" borderId="5" xfId="0" applyNumberFormat="1" applyFont="1" applyFill="1" applyBorder="1" applyAlignment="1">
      <alignment vertical="top"/>
    </xf>
    <xf numFmtId="49" fontId="4" fillId="3" borderId="5" xfId="0" applyNumberFormat="1" applyFont="1" applyFill="1" applyBorder="1" applyAlignment="1">
      <alignment vertical="top" wrapText="1"/>
    </xf>
    <xf numFmtId="1" fontId="0" fillId="0" borderId="0" xfId="0" applyNumberFormat="1"/>
    <xf numFmtId="164" fontId="4" fillId="3" borderId="5" xfId="0" applyNumberFormat="1" applyFont="1" applyFill="1" applyBorder="1" applyAlignment="1">
      <alignment vertical="top"/>
    </xf>
    <xf numFmtId="0" fontId="0" fillId="0" borderId="5" xfId="0" applyFill="1" applyBorder="1" applyAlignment="1">
      <alignment horizontal="center"/>
    </xf>
    <xf numFmtId="164" fontId="4" fillId="3" borderId="0" xfId="0" applyNumberFormat="1" applyFont="1" applyFill="1" applyBorder="1" applyAlignment="1">
      <alignment vertical="top"/>
    </xf>
    <xf numFmtId="49" fontId="0" fillId="0" borderId="0" xfId="0" applyNumberFormat="1" applyBorder="1"/>
    <xf numFmtId="0" fontId="0" fillId="0" borderId="5" xfId="0" applyBorder="1" applyAlignment="1">
      <alignment horizontal="center"/>
    </xf>
    <xf numFmtId="49" fontId="0" fillId="0" borderId="0" xfId="0" applyNumberFormat="1" applyFill="1" applyBorder="1"/>
    <xf numFmtId="14" fontId="0" fillId="0" borderId="0" xfId="0" applyNumberFormat="1" applyFill="1" applyBorder="1" applyAlignment="1">
      <alignment horizontal="left"/>
    </xf>
    <xf numFmtId="168" fontId="0" fillId="0" borderId="0" xfId="0" applyNumberFormat="1" applyFill="1" applyBorder="1" applyAlignment="1">
      <alignment horizontal="left"/>
    </xf>
    <xf numFmtId="164" fontId="6" fillId="2" borderId="1" xfId="0" applyNumberFormat="1" applyFont="1" applyFill="1" applyBorder="1" applyAlignment="1">
      <alignment vertical="top" wrapText="1"/>
    </xf>
    <xf numFmtId="164" fontId="7" fillId="0" borderId="1" xfId="0" applyNumberFormat="1" applyFont="1" applyBorder="1" applyAlignment="1">
      <alignment vertical="top" wrapText="1"/>
    </xf>
    <xf numFmtId="0" fontId="0" fillId="0" borderId="0" xfId="0" applyAlignment="1">
      <alignment horizontal="center"/>
    </xf>
    <xf numFmtId="49" fontId="7" fillId="3" borderId="0" xfId="0" applyNumberFormat="1" applyFont="1" applyFill="1" applyBorder="1" applyAlignment="1">
      <alignment vertical="top"/>
    </xf>
    <xf numFmtId="49" fontId="7" fillId="3" borderId="1" xfId="0" applyNumberFormat="1" applyFont="1" applyFill="1" applyBorder="1" applyAlignment="1">
      <alignment vertical="top" wrapText="1"/>
    </xf>
    <xf numFmtId="164" fontId="7" fillId="0" borderId="0" xfId="0" applyNumberFormat="1" applyFont="1" applyAlignment="1">
      <alignment vertical="top" wrapText="1"/>
    </xf>
    <xf numFmtId="49" fontId="2" fillId="3" borderId="1" xfId="0" applyNumberFormat="1" applyFont="1" applyFill="1" applyBorder="1" applyAlignment="1">
      <alignment vertical="top"/>
    </xf>
    <xf numFmtId="49" fontId="1" fillId="3" borderId="1" xfId="0" applyNumberFormat="1" applyFont="1" applyFill="1" applyBorder="1" applyAlignment="1">
      <alignment vertical="top"/>
    </xf>
    <xf numFmtId="0" fontId="7" fillId="3" borderId="1" xfId="0" applyNumberFormat="1" applyFont="1" applyFill="1" applyBorder="1" applyAlignment="1">
      <alignment vertical="top"/>
    </xf>
    <xf numFmtId="0" fontId="0" fillId="0" borderId="0" xfId="0" applyAlignment="1">
      <alignment wrapText="1"/>
    </xf>
    <xf numFmtId="0" fontId="11"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660066"/>
      <color rgb="FF00863D"/>
      <color rgb="FF37C50B"/>
      <color rgb="FF00EE6C"/>
      <color rgb="FFD0F9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mailto:sushma_appam@optum.com" TargetMode="External"/><Relationship Id="rId2" Type="http://schemas.openxmlformats.org/officeDocument/2006/relationships/hyperlink" Target="mailto:raveesh_rao@optum.com" TargetMode="External"/><Relationship Id="rId1" Type="http://schemas.openxmlformats.org/officeDocument/2006/relationships/hyperlink" Target="mailto:venugopal_vemula1@optum.com" TargetMode="External"/><Relationship Id="rId4" Type="http://schemas.openxmlformats.org/officeDocument/2006/relationships/hyperlink" Target="mailto:sushma_appam@optum.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aparna_muggu3@optum.com" TargetMode="External"/><Relationship Id="rId2" Type="http://schemas.openxmlformats.org/officeDocument/2006/relationships/hyperlink" Target="mailto:aparna_muggu3@optum.com" TargetMode="External"/><Relationship Id="rId1" Type="http://schemas.openxmlformats.org/officeDocument/2006/relationships/hyperlink" Target="mailto:venugopal_vemula1@optum.com" TargetMode="External"/><Relationship Id="rId4" Type="http://schemas.openxmlformats.org/officeDocument/2006/relationships/hyperlink" Target="mailto:raveesh_rao@optum.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sushma_appam@optum.com" TargetMode="External"/><Relationship Id="rId2" Type="http://schemas.openxmlformats.org/officeDocument/2006/relationships/hyperlink" Target="mailto:raveesh_rao@optum.com" TargetMode="External"/><Relationship Id="rId1" Type="http://schemas.openxmlformats.org/officeDocument/2006/relationships/hyperlink" Target="mailto:venugopal_vemula1@optum.com" TargetMode="External"/><Relationship Id="rId4" Type="http://schemas.openxmlformats.org/officeDocument/2006/relationships/hyperlink" Target="mailto:sushma_appam@optum.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venugopal_vemula1@optum.com" TargetMode="External"/><Relationship Id="rId13" Type="http://schemas.openxmlformats.org/officeDocument/2006/relationships/hyperlink" Target="mailto:venugopal_vemula1@optum.com" TargetMode="External"/><Relationship Id="rId18" Type="http://schemas.openxmlformats.org/officeDocument/2006/relationships/hyperlink" Target="mailto:mathi_ajaykumar@optum.com" TargetMode="External"/><Relationship Id="rId26" Type="http://schemas.openxmlformats.org/officeDocument/2006/relationships/hyperlink" Target="mailto:venugopal_vemula1@optum.com" TargetMode="External"/><Relationship Id="rId3" Type="http://schemas.openxmlformats.org/officeDocument/2006/relationships/hyperlink" Target="mailto:mathi_ajaykumar@optum.com" TargetMode="External"/><Relationship Id="rId21" Type="http://schemas.openxmlformats.org/officeDocument/2006/relationships/hyperlink" Target="mailto:mathi_ajaykumar@optum.com" TargetMode="External"/><Relationship Id="rId7" Type="http://schemas.openxmlformats.org/officeDocument/2006/relationships/hyperlink" Target="mailto:venugopal_vemula1@optum.com" TargetMode="External"/><Relationship Id="rId12" Type="http://schemas.openxmlformats.org/officeDocument/2006/relationships/hyperlink" Target="mailto:mathi_ajaykumar@optum.com" TargetMode="External"/><Relationship Id="rId17" Type="http://schemas.openxmlformats.org/officeDocument/2006/relationships/hyperlink" Target="mailto:mathi_ajaykumar@optum.com" TargetMode="External"/><Relationship Id="rId25" Type="http://schemas.openxmlformats.org/officeDocument/2006/relationships/hyperlink" Target="mailto:venugopal_vemula1@optum.com" TargetMode="External"/><Relationship Id="rId2" Type="http://schemas.openxmlformats.org/officeDocument/2006/relationships/hyperlink" Target="mailto:venugopal_vemula1@optum.com" TargetMode="External"/><Relationship Id="rId16" Type="http://schemas.openxmlformats.org/officeDocument/2006/relationships/hyperlink" Target="mailto:mathi_ajaykumar@optum.com" TargetMode="External"/><Relationship Id="rId20" Type="http://schemas.openxmlformats.org/officeDocument/2006/relationships/hyperlink" Target="mailto:venugopal_vemula1@optum.com" TargetMode="External"/><Relationship Id="rId29" Type="http://schemas.openxmlformats.org/officeDocument/2006/relationships/hyperlink" Target="mailto:venugopal_vemula1@optum.com" TargetMode="External"/><Relationship Id="rId1" Type="http://schemas.openxmlformats.org/officeDocument/2006/relationships/hyperlink" Target="mailto:venugopal_vemula1@optum.com" TargetMode="External"/><Relationship Id="rId6" Type="http://schemas.openxmlformats.org/officeDocument/2006/relationships/hyperlink" Target="mailto:mathi_ajaykumar@optum.com" TargetMode="External"/><Relationship Id="rId11" Type="http://schemas.openxmlformats.org/officeDocument/2006/relationships/hyperlink" Target="mailto:mathi_ajaykumar@optum.com" TargetMode="External"/><Relationship Id="rId24" Type="http://schemas.openxmlformats.org/officeDocument/2006/relationships/hyperlink" Target="mailto:mathi_ajaykumar@optum.com" TargetMode="External"/><Relationship Id="rId32" Type="http://schemas.openxmlformats.org/officeDocument/2006/relationships/hyperlink" Target="mailto:venugopal_vemula1@optum.com" TargetMode="External"/><Relationship Id="rId5" Type="http://schemas.openxmlformats.org/officeDocument/2006/relationships/hyperlink" Target="mailto:mathi_ajaykumar@optum.com" TargetMode="External"/><Relationship Id="rId15" Type="http://schemas.openxmlformats.org/officeDocument/2006/relationships/hyperlink" Target="mailto:mathi_ajaykumar@optum.com" TargetMode="External"/><Relationship Id="rId23" Type="http://schemas.openxmlformats.org/officeDocument/2006/relationships/hyperlink" Target="mailto:mathi_ajaykumar@optum.com" TargetMode="External"/><Relationship Id="rId28" Type="http://schemas.openxmlformats.org/officeDocument/2006/relationships/hyperlink" Target="mailto:venugopal_vemula1@optum.com" TargetMode="External"/><Relationship Id="rId10" Type="http://schemas.openxmlformats.org/officeDocument/2006/relationships/hyperlink" Target="mailto:mathi_ajaykumar@optum.com" TargetMode="External"/><Relationship Id="rId19" Type="http://schemas.openxmlformats.org/officeDocument/2006/relationships/hyperlink" Target="mailto:venugopal_vemula1@optum.com" TargetMode="External"/><Relationship Id="rId31" Type="http://schemas.openxmlformats.org/officeDocument/2006/relationships/hyperlink" Target="mailto:venugopal_vemula1@optum.com" TargetMode="External"/><Relationship Id="rId4" Type="http://schemas.openxmlformats.org/officeDocument/2006/relationships/hyperlink" Target="mailto:mathi_ajaykumar@optum.com" TargetMode="External"/><Relationship Id="rId9" Type="http://schemas.openxmlformats.org/officeDocument/2006/relationships/hyperlink" Target="mailto:mathi_ajaykumar@optum.com" TargetMode="External"/><Relationship Id="rId14" Type="http://schemas.openxmlformats.org/officeDocument/2006/relationships/hyperlink" Target="mailto:venugopal_vemula1@optum.com" TargetMode="External"/><Relationship Id="rId22" Type="http://schemas.openxmlformats.org/officeDocument/2006/relationships/hyperlink" Target="mailto:mathi_ajaykumar@optum.com" TargetMode="External"/><Relationship Id="rId27" Type="http://schemas.openxmlformats.org/officeDocument/2006/relationships/hyperlink" Target="mailto:venugopal_vemula1@optum.com" TargetMode="External"/><Relationship Id="rId30" Type="http://schemas.openxmlformats.org/officeDocument/2006/relationships/hyperlink" Target="mailto:venugopal_vemula1@optum.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mailto:venugopal_vemula1@optum.com" TargetMode="External"/><Relationship Id="rId18" Type="http://schemas.openxmlformats.org/officeDocument/2006/relationships/hyperlink" Target="mailto:mathi_ajaykumar@optum.com" TargetMode="External"/><Relationship Id="rId26" Type="http://schemas.openxmlformats.org/officeDocument/2006/relationships/hyperlink" Target="mailto:venugopal_vemula1@optum.com" TargetMode="External"/><Relationship Id="rId39" Type="http://schemas.openxmlformats.org/officeDocument/2006/relationships/hyperlink" Target="mailto:mathi_ajaykumar@optum.com" TargetMode="External"/><Relationship Id="rId21" Type="http://schemas.openxmlformats.org/officeDocument/2006/relationships/hyperlink" Target="mailto:mathi_ajaykumar@optum.com" TargetMode="External"/><Relationship Id="rId34" Type="http://schemas.openxmlformats.org/officeDocument/2006/relationships/hyperlink" Target="mailto:mathi_ajaykumar@optum.com" TargetMode="External"/><Relationship Id="rId42" Type="http://schemas.openxmlformats.org/officeDocument/2006/relationships/hyperlink" Target="mailto:mathi_ajaykumar@optum.com" TargetMode="External"/><Relationship Id="rId47" Type="http://schemas.openxmlformats.org/officeDocument/2006/relationships/hyperlink" Target="mailto:mathi_ajaykumar@optum.com" TargetMode="External"/><Relationship Id="rId50" Type="http://schemas.openxmlformats.org/officeDocument/2006/relationships/hyperlink" Target="mailto:venugopal_vemula1@optum.com" TargetMode="External"/><Relationship Id="rId55" Type="http://schemas.openxmlformats.org/officeDocument/2006/relationships/hyperlink" Target="mailto:venugopal_vemula1@optum.com" TargetMode="External"/><Relationship Id="rId63" Type="http://schemas.openxmlformats.org/officeDocument/2006/relationships/hyperlink" Target="mailto:venugopal_vemula1@optum.com" TargetMode="External"/><Relationship Id="rId68" Type="http://schemas.openxmlformats.org/officeDocument/2006/relationships/hyperlink" Target="mailto:venugopal_vemula1@optum.com" TargetMode="External"/><Relationship Id="rId7" Type="http://schemas.openxmlformats.org/officeDocument/2006/relationships/hyperlink" Target="mailto:venugopal_vemula1@optum.com" TargetMode="External"/><Relationship Id="rId71" Type="http://schemas.openxmlformats.org/officeDocument/2006/relationships/hyperlink" Target="mailto:venugopal_vemula1@optum.com" TargetMode="External"/><Relationship Id="rId2" Type="http://schemas.openxmlformats.org/officeDocument/2006/relationships/hyperlink" Target="mailto:venugopal_vemula1@optum.com" TargetMode="External"/><Relationship Id="rId16" Type="http://schemas.openxmlformats.org/officeDocument/2006/relationships/hyperlink" Target="mailto:mathi_ajaykumar@optum.com" TargetMode="External"/><Relationship Id="rId29" Type="http://schemas.openxmlformats.org/officeDocument/2006/relationships/hyperlink" Target="mailto:mathi_ajaykumar@optum.com" TargetMode="External"/><Relationship Id="rId1" Type="http://schemas.openxmlformats.org/officeDocument/2006/relationships/hyperlink" Target="mailto:venugopal_vemula1@optum.com" TargetMode="External"/><Relationship Id="rId6" Type="http://schemas.openxmlformats.org/officeDocument/2006/relationships/hyperlink" Target="mailto:mathi_ajaykumar@optum.com" TargetMode="External"/><Relationship Id="rId11" Type="http://schemas.openxmlformats.org/officeDocument/2006/relationships/hyperlink" Target="mailto:mathi_ajaykumar@optum.com" TargetMode="External"/><Relationship Id="rId24" Type="http://schemas.openxmlformats.org/officeDocument/2006/relationships/hyperlink" Target="mailto:mathi_ajaykumar@optum.com" TargetMode="External"/><Relationship Id="rId32" Type="http://schemas.openxmlformats.org/officeDocument/2006/relationships/hyperlink" Target="mailto:venugopal_vemula1@optum.com" TargetMode="External"/><Relationship Id="rId37" Type="http://schemas.openxmlformats.org/officeDocument/2006/relationships/hyperlink" Target="mailto:venugopal_vemula1@optum.com" TargetMode="External"/><Relationship Id="rId40" Type="http://schemas.openxmlformats.org/officeDocument/2006/relationships/hyperlink" Target="mailto:mathi_ajaykumar@optum.com" TargetMode="External"/><Relationship Id="rId45" Type="http://schemas.openxmlformats.org/officeDocument/2006/relationships/hyperlink" Target="mailto:mathi_ajaykumar@optum.com" TargetMode="External"/><Relationship Id="rId53" Type="http://schemas.openxmlformats.org/officeDocument/2006/relationships/hyperlink" Target="mailto:mathi_ajaykumar@optum.com" TargetMode="External"/><Relationship Id="rId58" Type="http://schemas.openxmlformats.org/officeDocument/2006/relationships/hyperlink" Target="mailto:venugopal_vemula1@optum.com" TargetMode="External"/><Relationship Id="rId66" Type="http://schemas.openxmlformats.org/officeDocument/2006/relationships/hyperlink" Target="mailto:venugopal_vemula1@optum.com" TargetMode="External"/><Relationship Id="rId5" Type="http://schemas.openxmlformats.org/officeDocument/2006/relationships/hyperlink" Target="mailto:mathi_ajaykumar@optum.com" TargetMode="External"/><Relationship Id="rId15" Type="http://schemas.openxmlformats.org/officeDocument/2006/relationships/hyperlink" Target="mailto:mathi_ajaykumar@optum.com" TargetMode="External"/><Relationship Id="rId23" Type="http://schemas.openxmlformats.org/officeDocument/2006/relationships/hyperlink" Target="mailto:mathi_ajaykumar@optum.com" TargetMode="External"/><Relationship Id="rId28" Type="http://schemas.openxmlformats.org/officeDocument/2006/relationships/hyperlink" Target="mailto:mathi_ajaykumar@optum.com" TargetMode="External"/><Relationship Id="rId36" Type="http://schemas.openxmlformats.org/officeDocument/2006/relationships/hyperlink" Target="mailto:mathi_ajaykumar@optum.com" TargetMode="External"/><Relationship Id="rId49" Type="http://schemas.openxmlformats.org/officeDocument/2006/relationships/hyperlink" Target="mailto:venugopal_vemula1@optum.com" TargetMode="External"/><Relationship Id="rId57" Type="http://schemas.openxmlformats.org/officeDocument/2006/relationships/hyperlink" Target="mailto:venugopal_vemula1@optum.com" TargetMode="External"/><Relationship Id="rId61" Type="http://schemas.openxmlformats.org/officeDocument/2006/relationships/hyperlink" Target="mailto:venugopal_vemula1@optum.com" TargetMode="External"/><Relationship Id="rId10" Type="http://schemas.openxmlformats.org/officeDocument/2006/relationships/hyperlink" Target="mailto:mathi_ajaykumar@optum.com" TargetMode="External"/><Relationship Id="rId19" Type="http://schemas.openxmlformats.org/officeDocument/2006/relationships/hyperlink" Target="mailto:venugopal_vemula1@optum.com" TargetMode="External"/><Relationship Id="rId31" Type="http://schemas.openxmlformats.org/officeDocument/2006/relationships/hyperlink" Target="mailto:venugopal_vemula1@optum.com" TargetMode="External"/><Relationship Id="rId44" Type="http://schemas.openxmlformats.org/officeDocument/2006/relationships/hyperlink" Target="mailto:venugopal_vemula1@optum.com" TargetMode="External"/><Relationship Id="rId52" Type="http://schemas.openxmlformats.org/officeDocument/2006/relationships/hyperlink" Target="mailto:mathi_ajaykumar@optum.com" TargetMode="External"/><Relationship Id="rId60" Type="http://schemas.openxmlformats.org/officeDocument/2006/relationships/hyperlink" Target="mailto:venugopal_vemula1@optum.com" TargetMode="External"/><Relationship Id="rId65" Type="http://schemas.openxmlformats.org/officeDocument/2006/relationships/hyperlink" Target="mailto:venugopal_vemula1@optum.com" TargetMode="External"/><Relationship Id="rId4" Type="http://schemas.openxmlformats.org/officeDocument/2006/relationships/hyperlink" Target="mailto:mathi_ajaykumar@optum.com" TargetMode="External"/><Relationship Id="rId9" Type="http://schemas.openxmlformats.org/officeDocument/2006/relationships/hyperlink" Target="mailto:mathi_ajaykumar@optum.com" TargetMode="External"/><Relationship Id="rId14" Type="http://schemas.openxmlformats.org/officeDocument/2006/relationships/hyperlink" Target="mailto:venugopal_vemula1@optum.com" TargetMode="External"/><Relationship Id="rId22" Type="http://schemas.openxmlformats.org/officeDocument/2006/relationships/hyperlink" Target="mailto:mathi_ajaykumar@optum.com" TargetMode="External"/><Relationship Id="rId27" Type="http://schemas.openxmlformats.org/officeDocument/2006/relationships/hyperlink" Target="mailto:mathi_ajaykumar@optum.com" TargetMode="External"/><Relationship Id="rId30" Type="http://schemas.openxmlformats.org/officeDocument/2006/relationships/hyperlink" Target="mailto:mathi_ajaykumar@optum.com" TargetMode="External"/><Relationship Id="rId35" Type="http://schemas.openxmlformats.org/officeDocument/2006/relationships/hyperlink" Target="mailto:mathi_ajaykumar@optum.com" TargetMode="External"/><Relationship Id="rId43" Type="http://schemas.openxmlformats.org/officeDocument/2006/relationships/hyperlink" Target="mailto:venugopal_vemula1@optum.com" TargetMode="External"/><Relationship Id="rId48" Type="http://schemas.openxmlformats.org/officeDocument/2006/relationships/hyperlink" Target="mailto:mathi_ajaykumar@optum.com" TargetMode="External"/><Relationship Id="rId56" Type="http://schemas.openxmlformats.org/officeDocument/2006/relationships/hyperlink" Target="mailto:venugopal_vemula1@optum.com" TargetMode="External"/><Relationship Id="rId64" Type="http://schemas.openxmlformats.org/officeDocument/2006/relationships/hyperlink" Target="mailto:venugopal_vemula1@optum.com" TargetMode="External"/><Relationship Id="rId69" Type="http://schemas.openxmlformats.org/officeDocument/2006/relationships/hyperlink" Target="mailto:venugopal_vemula1@optum.com" TargetMode="External"/><Relationship Id="rId8" Type="http://schemas.openxmlformats.org/officeDocument/2006/relationships/hyperlink" Target="mailto:venugopal_vemula1@optum.com" TargetMode="External"/><Relationship Id="rId51" Type="http://schemas.openxmlformats.org/officeDocument/2006/relationships/hyperlink" Target="mailto:mathi_ajaykumar@optum.com" TargetMode="External"/><Relationship Id="rId72" Type="http://schemas.openxmlformats.org/officeDocument/2006/relationships/hyperlink" Target="mailto:venugopal_vemula1@optum.com" TargetMode="External"/><Relationship Id="rId3" Type="http://schemas.openxmlformats.org/officeDocument/2006/relationships/hyperlink" Target="mailto:mathi_ajaykumar@optum.com" TargetMode="External"/><Relationship Id="rId12" Type="http://schemas.openxmlformats.org/officeDocument/2006/relationships/hyperlink" Target="mailto:mathi_ajaykumar@optum.com" TargetMode="External"/><Relationship Id="rId17" Type="http://schemas.openxmlformats.org/officeDocument/2006/relationships/hyperlink" Target="mailto:mathi_ajaykumar@optum.com" TargetMode="External"/><Relationship Id="rId25" Type="http://schemas.openxmlformats.org/officeDocument/2006/relationships/hyperlink" Target="mailto:venugopal_vemula1@optum.com" TargetMode="External"/><Relationship Id="rId33" Type="http://schemas.openxmlformats.org/officeDocument/2006/relationships/hyperlink" Target="mailto:mathi_ajaykumar@optum.com" TargetMode="External"/><Relationship Id="rId38" Type="http://schemas.openxmlformats.org/officeDocument/2006/relationships/hyperlink" Target="mailto:venugopal_vemula1@optum.com" TargetMode="External"/><Relationship Id="rId46" Type="http://schemas.openxmlformats.org/officeDocument/2006/relationships/hyperlink" Target="mailto:mathi_ajaykumar@optum.com" TargetMode="External"/><Relationship Id="rId59" Type="http://schemas.openxmlformats.org/officeDocument/2006/relationships/hyperlink" Target="mailto:venugopal_vemula1@optum.com" TargetMode="External"/><Relationship Id="rId67" Type="http://schemas.openxmlformats.org/officeDocument/2006/relationships/hyperlink" Target="mailto:venugopal_vemula1@optum.com" TargetMode="External"/><Relationship Id="rId20" Type="http://schemas.openxmlformats.org/officeDocument/2006/relationships/hyperlink" Target="mailto:venugopal_vemula1@optum.com" TargetMode="External"/><Relationship Id="rId41" Type="http://schemas.openxmlformats.org/officeDocument/2006/relationships/hyperlink" Target="mailto:mathi_ajaykumar@optum.com" TargetMode="External"/><Relationship Id="rId54" Type="http://schemas.openxmlformats.org/officeDocument/2006/relationships/hyperlink" Target="mailto:mathi_ajaykumar@optum.com" TargetMode="External"/><Relationship Id="rId62" Type="http://schemas.openxmlformats.org/officeDocument/2006/relationships/hyperlink" Target="mailto:venugopal_vemula1@optum.com" TargetMode="External"/><Relationship Id="rId70" Type="http://schemas.openxmlformats.org/officeDocument/2006/relationships/hyperlink" Target="mailto:venugopal_vemula1@optum.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mathi_ajaykumar@optum.com" TargetMode="External"/><Relationship Id="rId13" Type="http://schemas.openxmlformats.org/officeDocument/2006/relationships/hyperlink" Target="mailto:mathi_ajaykumar@optum.com" TargetMode="External"/><Relationship Id="rId18" Type="http://schemas.openxmlformats.org/officeDocument/2006/relationships/hyperlink" Target="mailto:venugopal_vemula1@optum.com" TargetMode="External"/><Relationship Id="rId3" Type="http://schemas.openxmlformats.org/officeDocument/2006/relationships/hyperlink" Target="mailto:gourav_mehta@optum.com" TargetMode="External"/><Relationship Id="rId21" Type="http://schemas.openxmlformats.org/officeDocument/2006/relationships/hyperlink" Target="mailto:mathi_ajaykumar@optum.com" TargetMode="External"/><Relationship Id="rId7" Type="http://schemas.openxmlformats.org/officeDocument/2006/relationships/hyperlink" Target="mailto:mathi_ajaykumar@optum.com" TargetMode="External"/><Relationship Id="rId12" Type="http://schemas.openxmlformats.org/officeDocument/2006/relationships/hyperlink" Target="mailto:gourav_mehta@optum.com" TargetMode="External"/><Relationship Id="rId17" Type="http://schemas.openxmlformats.org/officeDocument/2006/relationships/hyperlink" Target="mailto:venugopal_vemula1@optum.com" TargetMode="External"/><Relationship Id="rId2" Type="http://schemas.openxmlformats.org/officeDocument/2006/relationships/hyperlink" Target="mailto:venugopal_vemula1@optum.com" TargetMode="External"/><Relationship Id="rId16" Type="http://schemas.openxmlformats.org/officeDocument/2006/relationships/hyperlink" Target="mailto:mathi_ajaykumar@optum.com" TargetMode="External"/><Relationship Id="rId20" Type="http://schemas.openxmlformats.org/officeDocument/2006/relationships/hyperlink" Target="mailto:gourav_mehta@optum.com" TargetMode="External"/><Relationship Id="rId1" Type="http://schemas.openxmlformats.org/officeDocument/2006/relationships/hyperlink" Target="mailto:venugopal_vemula1@optum.com" TargetMode="External"/><Relationship Id="rId6" Type="http://schemas.openxmlformats.org/officeDocument/2006/relationships/hyperlink" Target="mailto:mathi_ajaykumar@optum.com" TargetMode="External"/><Relationship Id="rId11" Type="http://schemas.openxmlformats.org/officeDocument/2006/relationships/hyperlink" Target="mailto:gourav_mehta@optum.com" TargetMode="External"/><Relationship Id="rId24" Type="http://schemas.openxmlformats.org/officeDocument/2006/relationships/hyperlink" Target="mailto:mathi_ajaykumar@optum.com" TargetMode="External"/><Relationship Id="rId5" Type="http://schemas.openxmlformats.org/officeDocument/2006/relationships/hyperlink" Target="mailto:mathi_ajaykumar@optum.com" TargetMode="External"/><Relationship Id="rId15" Type="http://schemas.openxmlformats.org/officeDocument/2006/relationships/hyperlink" Target="mailto:mathi_ajaykumar@optum.com" TargetMode="External"/><Relationship Id="rId23" Type="http://schemas.openxmlformats.org/officeDocument/2006/relationships/hyperlink" Target="mailto:mathi_ajaykumar@optum.com" TargetMode="External"/><Relationship Id="rId10" Type="http://schemas.openxmlformats.org/officeDocument/2006/relationships/hyperlink" Target="mailto:venugopal_vemula1@optum.com" TargetMode="External"/><Relationship Id="rId19" Type="http://schemas.openxmlformats.org/officeDocument/2006/relationships/hyperlink" Target="mailto:gourav_mehta@optum.com" TargetMode="External"/><Relationship Id="rId4" Type="http://schemas.openxmlformats.org/officeDocument/2006/relationships/hyperlink" Target="mailto:gourav_mehta@optum.com" TargetMode="External"/><Relationship Id="rId9" Type="http://schemas.openxmlformats.org/officeDocument/2006/relationships/hyperlink" Target="mailto:venugopal_vemula1@optum.com" TargetMode="External"/><Relationship Id="rId14" Type="http://schemas.openxmlformats.org/officeDocument/2006/relationships/hyperlink" Target="mailto:mathi_ajaykumar@optum.com" TargetMode="External"/><Relationship Id="rId22" Type="http://schemas.openxmlformats.org/officeDocument/2006/relationships/hyperlink" Target="mailto:mathi_ajaykumar@optum.com" TargetMode="External"/></Relationships>
</file>

<file path=xl/worksheets/_rels/sheet19.xml.rels><?xml version="1.0" encoding="UTF-8" standalone="yes"?>
<Relationships xmlns="http://schemas.openxmlformats.org/package/2006/relationships"><Relationship Id="rId13" Type="http://schemas.openxmlformats.org/officeDocument/2006/relationships/hyperlink" Target="mailto:venugopal_vemula1@optum.com" TargetMode="External"/><Relationship Id="rId18" Type="http://schemas.openxmlformats.org/officeDocument/2006/relationships/hyperlink" Target="mailto:venugopal_vemula1@optum.com" TargetMode="External"/><Relationship Id="rId26" Type="http://schemas.openxmlformats.org/officeDocument/2006/relationships/hyperlink" Target="mailto:venugopal_vemula1@optum.com" TargetMode="External"/><Relationship Id="rId39" Type="http://schemas.openxmlformats.org/officeDocument/2006/relationships/hyperlink" Target="mailto:cherala_satyanarayana@optum.com" TargetMode="External"/><Relationship Id="rId21" Type="http://schemas.openxmlformats.org/officeDocument/2006/relationships/hyperlink" Target="mailto:venugopal_vemula1@optum.com" TargetMode="External"/><Relationship Id="rId34" Type="http://schemas.openxmlformats.org/officeDocument/2006/relationships/hyperlink" Target="mailto:cherala_satyanarayana@optum.com" TargetMode="External"/><Relationship Id="rId42" Type="http://schemas.openxmlformats.org/officeDocument/2006/relationships/hyperlink" Target="mailto:cherala_satyanarayana@optum.com" TargetMode="External"/><Relationship Id="rId47" Type="http://schemas.openxmlformats.org/officeDocument/2006/relationships/hyperlink" Target="mailto:cherala_satyanarayana@optum.com" TargetMode="External"/><Relationship Id="rId50" Type="http://schemas.openxmlformats.org/officeDocument/2006/relationships/hyperlink" Target="mailto:cherala_satyanarayana@optum.com" TargetMode="External"/><Relationship Id="rId55" Type="http://schemas.openxmlformats.org/officeDocument/2006/relationships/hyperlink" Target="mailto:venugopal_vemula1@optum.com" TargetMode="External"/><Relationship Id="rId63" Type="http://schemas.openxmlformats.org/officeDocument/2006/relationships/hyperlink" Target="mailto:venugopal_vemula1@optum.com" TargetMode="External"/><Relationship Id="rId68" Type="http://schemas.openxmlformats.org/officeDocument/2006/relationships/hyperlink" Target="mailto:venugopal_vemula1@optum.com" TargetMode="External"/><Relationship Id="rId76" Type="http://schemas.openxmlformats.org/officeDocument/2006/relationships/hyperlink" Target="mailto:cherala_satyanarayana@optum.com" TargetMode="External"/><Relationship Id="rId84" Type="http://schemas.openxmlformats.org/officeDocument/2006/relationships/printerSettings" Target="../printerSettings/printerSettings5.bin"/><Relationship Id="rId7" Type="http://schemas.openxmlformats.org/officeDocument/2006/relationships/hyperlink" Target="mailto:venugopal_vemula1@optum.com" TargetMode="External"/><Relationship Id="rId71" Type="http://schemas.openxmlformats.org/officeDocument/2006/relationships/hyperlink" Target="mailto:cherala_satyanarayana@optum.com" TargetMode="External"/><Relationship Id="rId2" Type="http://schemas.openxmlformats.org/officeDocument/2006/relationships/hyperlink" Target="mailto:cherala_satyanarayana@optum.com" TargetMode="External"/><Relationship Id="rId16" Type="http://schemas.openxmlformats.org/officeDocument/2006/relationships/hyperlink" Target="mailto:venugopal_vemula1@optum.com" TargetMode="External"/><Relationship Id="rId29" Type="http://schemas.openxmlformats.org/officeDocument/2006/relationships/hyperlink" Target="mailto:venugopal_vemula1@optum.com" TargetMode="External"/><Relationship Id="rId11" Type="http://schemas.openxmlformats.org/officeDocument/2006/relationships/hyperlink" Target="mailto:venugopal_vemula1@optum.com" TargetMode="External"/><Relationship Id="rId24" Type="http://schemas.openxmlformats.org/officeDocument/2006/relationships/hyperlink" Target="mailto:venugopal_vemula1@optum.com" TargetMode="External"/><Relationship Id="rId32" Type="http://schemas.openxmlformats.org/officeDocument/2006/relationships/hyperlink" Target="mailto:cherala_satyanarayana@optum.com" TargetMode="External"/><Relationship Id="rId37" Type="http://schemas.openxmlformats.org/officeDocument/2006/relationships/hyperlink" Target="mailto:cherala_satyanarayana@optum.com" TargetMode="External"/><Relationship Id="rId40" Type="http://schemas.openxmlformats.org/officeDocument/2006/relationships/hyperlink" Target="mailto:cherala_satyanarayana@optum.com" TargetMode="External"/><Relationship Id="rId45" Type="http://schemas.openxmlformats.org/officeDocument/2006/relationships/hyperlink" Target="mailto:cherala_satyanarayana@optum.com" TargetMode="External"/><Relationship Id="rId53" Type="http://schemas.openxmlformats.org/officeDocument/2006/relationships/hyperlink" Target="mailto:pooja.pittala@optum.com" TargetMode="External"/><Relationship Id="rId58" Type="http://schemas.openxmlformats.org/officeDocument/2006/relationships/hyperlink" Target="mailto:venugopal_vemula1@optum.com" TargetMode="External"/><Relationship Id="rId66" Type="http://schemas.openxmlformats.org/officeDocument/2006/relationships/hyperlink" Target="mailto:venugopal_vemula1@optum.com" TargetMode="External"/><Relationship Id="rId74" Type="http://schemas.openxmlformats.org/officeDocument/2006/relationships/hyperlink" Target="mailto:cherala_satyanarayana@optum.com" TargetMode="External"/><Relationship Id="rId79" Type="http://schemas.openxmlformats.org/officeDocument/2006/relationships/hyperlink" Target="mailto:cherala_satyanarayana@optum.com" TargetMode="External"/><Relationship Id="rId5" Type="http://schemas.openxmlformats.org/officeDocument/2006/relationships/hyperlink" Target="mailto:venugopal_vemula1@optum.com" TargetMode="External"/><Relationship Id="rId61" Type="http://schemas.openxmlformats.org/officeDocument/2006/relationships/hyperlink" Target="mailto:venugopal_vemula1@optum.com" TargetMode="External"/><Relationship Id="rId82" Type="http://schemas.openxmlformats.org/officeDocument/2006/relationships/hyperlink" Target="mailto:cherala_satyanarayana@optum.com" TargetMode="External"/><Relationship Id="rId10" Type="http://schemas.openxmlformats.org/officeDocument/2006/relationships/hyperlink" Target="mailto:venugopal_vemula1@optum.com" TargetMode="External"/><Relationship Id="rId19" Type="http://schemas.openxmlformats.org/officeDocument/2006/relationships/hyperlink" Target="mailto:venugopal_vemula1@optum.com" TargetMode="External"/><Relationship Id="rId31" Type="http://schemas.openxmlformats.org/officeDocument/2006/relationships/hyperlink" Target="mailto:cherala_satyanarayana@optum.com" TargetMode="External"/><Relationship Id="rId44" Type="http://schemas.openxmlformats.org/officeDocument/2006/relationships/hyperlink" Target="mailto:cherala_satyanarayana@optum.com" TargetMode="External"/><Relationship Id="rId52" Type="http://schemas.openxmlformats.org/officeDocument/2006/relationships/hyperlink" Target="mailto:cherala_satyanarayana@optum.com" TargetMode="External"/><Relationship Id="rId60" Type="http://schemas.openxmlformats.org/officeDocument/2006/relationships/hyperlink" Target="mailto:venugopal_vemula1@optum.com" TargetMode="External"/><Relationship Id="rId65" Type="http://schemas.openxmlformats.org/officeDocument/2006/relationships/hyperlink" Target="mailto:venugopal_vemula1@optum.com" TargetMode="External"/><Relationship Id="rId73" Type="http://schemas.openxmlformats.org/officeDocument/2006/relationships/hyperlink" Target="mailto:cherala_satyanarayana@optum.com" TargetMode="External"/><Relationship Id="rId78" Type="http://schemas.openxmlformats.org/officeDocument/2006/relationships/hyperlink" Target="mailto:cherala_satyanarayana@optum.com" TargetMode="External"/><Relationship Id="rId81" Type="http://schemas.openxmlformats.org/officeDocument/2006/relationships/hyperlink" Target="mailto:cherala_satyanarayana@optum.com" TargetMode="External"/><Relationship Id="rId4" Type="http://schemas.openxmlformats.org/officeDocument/2006/relationships/hyperlink" Target="mailto:cherala_satyanarayana@optum.com" TargetMode="External"/><Relationship Id="rId9" Type="http://schemas.openxmlformats.org/officeDocument/2006/relationships/hyperlink" Target="mailto:venugopal_vemula1@optum.com" TargetMode="External"/><Relationship Id="rId14" Type="http://schemas.openxmlformats.org/officeDocument/2006/relationships/hyperlink" Target="mailto:venugopal_vemula1@optum.com" TargetMode="External"/><Relationship Id="rId22" Type="http://schemas.openxmlformats.org/officeDocument/2006/relationships/hyperlink" Target="mailto:venugopal_vemula1@optum.com" TargetMode="External"/><Relationship Id="rId27" Type="http://schemas.openxmlformats.org/officeDocument/2006/relationships/hyperlink" Target="mailto:venugopal_vemula1@optum.com" TargetMode="External"/><Relationship Id="rId30" Type="http://schemas.openxmlformats.org/officeDocument/2006/relationships/hyperlink" Target="mailto:cherala_satyanarayana@optum.com" TargetMode="External"/><Relationship Id="rId35" Type="http://schemas.openxmlformats.org/officeDocument/2006/relationships/hyperlink" Target="mailto:cherala_satyanarayana@optum.com" TargetMode="External"/><Relationship Id="rId43" Type="http://schemas.openxmlformats.org/officeDocument/2006/relationships/hyperlink" Target="mailto:cherala_satyanarayana@optum.com" TargetMode="External"/><Relationship Id="rId48" Type="http://schemas.openxmlformats.org/officeDocument/2006/relationships/hyperlink" Target="mailto:cherala_satyanarayana@optum.com" TargetMode="External"/><Relationship Id="rId56" Type="http://schemas.openxmlformats.org/officeDocument/2006/relationships/hyperlink" Target="mailto:venugopal_vemula1@optum.com" TargetMode="External"/><Relationship Id="rId64" Type="http://schemas.openxmlformats.org/officeDocument/2006/relationships/hyperlink" Target="mailto:venugopal_vemula1@optum.com" TargetMode="External"/><Relationship Id="rId69" Type="http://schemas.openxmlformats.org/officeDocument/2006/relationships/hyperlink" Target="mailto:cherala_satyanarayana@optum.com" TargetMode="External"/><Relationship Id="rId77" Type="http://schemas.openxmlformats.org/officeDocument/2006/relationships/hyperlink" Target="mailto:cherala_satyanarayana@optum.com" TargetMode="External"/><Relationship Id="rId8" Type="http://schemas.openxmlformats.org/officeDocument/2006/relationships/hyperlink" Target="mailto:venugopal_vemula1@optum.com" TargetMode="External"/><Relationship Id="rId51" Type="http://schemas.openxmlformats.org/officeDocument/2006/relationships/hyperlink" Target="mailto:cherala_satyanarayana@optum.com" TargetMode="External"/><Relationship Id="rId72" Type="http://schemas.openxmlformats.org/officeDocument/2006/relationships/hyperlink" Target="mailto:cherala_satyanarayana@optum.com" TargetMode="External"/><Relationship Id="rId80" Type="http://schemas.openxmlformats.org/officeDocument/2006/relationships/hyperlink" Target="mailto:cherala_satyanarayana@optum.com" TargetMode="External"/><Relationship Id="rId3" Type="http://schemas.openxmlformats.org/officeDocument/2006/relationships/hyperlink" Target="mailto:venugopal_vemula1@optum.com" TargetMode="External"/><Relationship Id="rId12" Type="http://schemas.openxmlformats.org/officeDocument/2006/relationships/hyperlink" Target="mailto:venugopal_vemula1@optum.com" TargetMode="External"/><Relationship Id="rId17" Type="http://schemas.openxmlformats.org/officeDocument/2006/relationships/hyperlink" Target="mailto:venugopal_vemula1@optum.com" TargetMode="External"/><Relationship Id="rId25" Type="http://schemas.openxmlformats.org/officeDocument/2006/relationships/hyperlink" Target="mailto:venugopal_vemula1@optum.com" TargetMode="External"/><Relationship Id="rId33" Type="http://schemas.openxmlformats.org/officeDocument/2006/relationships/hyperlink" Target="mailto:cherala_satyanarayana@optum.com" TargetMode="External"/><Relationship Id="rId38" Type="http://schemas.openxmlformats.org/officeDocument/2006/relationships/hyperlink" Target="mailto:cherala_satyanarayana@optum.com" TargetMode="External"/><Relationship Id="rId46" Type="http://schemas.openxmlformats.org/officeDocument/2006/relationships/hyperlink" Target="mailto:cherala_satyanarayana@optum.com" TargetMode="External"/><Relationship Id="rId59" Type="http://schemas.openxmlformats.org/officeDocument/2006/relationships/hyperlink" Target="mailto:venugopal_vemula1@optum.com" TargetMode="External"/><Relationship Id="rId67" Type="http://schemas.openxmlformats.org/officeDocument/2006/relationships/hyperlink" Target="mailto:venugopal_vemula1@optum.com" TargetMode="External"/><Relationship Id="rId20" Type="http://schemas.openxmlformats.org/officeDocument/2006/relationships/hyperlink" Target="mailto:venugopal_vemula1@optum.com" TargetMode="External"/><Relationship Id="rId41" Type="http://schemas.openxmlformats.org/officeDocument/2006/relationships/hyperlink" Target="mailto:cherala_satyanarayana@optum.com" TargetMode="External"/><Relationship Id="rId54" Type="http://schemas.openxmlformats.org/officeDocument/2006/relationships/hyperlink" Target="mailto:venugopal_vemula1@optum.com" TargetMode="External"/><Relationship Id="rId62" Type="http://schemas.openxmlformats.org/officeDocument/2006/relationships/hyperlink" Target="mailto:venugopal_vemula1@optum.com" TargetMode="External"/><Relationship Id="rId70" Type="http://schemas.openxmlformats.org/officeDocument/2006/relationships/hyperlink" Target="mailto:cherala_satyanarayana@optum.com" TargetMode="External"/><Relationship Id="rId75" Type="http://schemas.openxmlformats.org/officeDocument/2006/relationships/hyperlink" Target="mailto:cherala_satyanarayana@optum.com" TargetMode="External"/><Relationship Id="rId83" Type="http://schemas.openxmlformats.org/officeDocument/2006/relationships/hyperlink" Target="mailto:cherala_satyanarayana@optum.com" TargetMode="External"/><Relationship Id="rId1" Type="http://schemas.openxmlformats.org/officeDocument/2006/relationships/hyperlink" Target="mailto:venugopal_vemula1@optum.com" TargetMode="External"/><Relationship Id="rId6" Type="http://schemas.openxmlformats.org/officeDocument/2006/relationships/hyperlink" Target="mailto:cherala_satyanarayana@optum.com" TargetMode="External"/><Relationship Id="rId15" Type="http://schemas.openxmlformats.org/officeDocument/2006/relationships/hyperlink" Target="mailto:venugopal_vemula1@optum.com" TargetMode="External"/><Relationship Id="rId23" Type="http://schemas.openxmlformats.org/officeDocument/2006/relationships/hyperlink" Target="mailto:venugopal_vemula1@optum.com" TargetMode="External"/><Relationship Id="rId28" Type="http://schemas.openxmlformats.org/officeDocument/2006/relationships/hyperlink" Target="mailto:venugopal_vemula1@optum.com" TargetMode="External"/><Relationship Id="rId36" Type="http://schemas.openxmlformats.org/officeDocument/2006/relationships/hyperlink" Target="mailto:cherala_satyanarayana@optum.com" TargetMode="External"/><Relationship Id="rId49" Type="http://schemas.openxmlformats.org/officeDocument/2006/relationships/hyperlink" Target="mailto:cherala_satyanarayana@optum.com" TargetMode="External"/><Relationship Id="rId57" Type="http://schemas.openxmlformats.org/officeDocument/2006/relationships/hyperlink" Target="mailto:venugopal_vemula1@optum.com" TargetMode="Externa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cherala_satyanarayana@optum.com" TargetMode="External"/><Relationship Id="rId1" Type="http://schemas.openxmlformats.org/officeDocument/2006/relationships/hyperlink" Target="mailto:venugopal_vemula1@optum.com" TargetMode="Externa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cherala_satyanarayana@optum.com" TargetMode="External"/><Relationship Id="rId1" Type="http://schemas.openxmlformats.org/officeDocument/2006/relationships/hyperlink" Target="mailto:venugopal_vemula1@optum.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3.xml.rels><?xml version="1.0" encoding="UTF-8" standalone="yes"?>
<Relationships xmlns="http://schemas.openxmlformats.org/package/2006/relationships"><Relationship Id="rId3" Type="http://schemas.openxmlformats.org/officeDocument/2006/relationships/hyperlink" Target="mailto:con2@testt.com" TargetMode="External"/><Relationship Id="rId7" Type="http://schemas.openxmlformats.org/officeDocument/2006/relationships/printerSettings" Target="../printerSettings/printerSettings9.bin"/><Relationship Id="rId2" Type="http://schemas.openxmlformats.org/officeDocument/2006/relationships/hyperlink" Target="mailto:con1@testt.com" TargetMode="External"/><Relationship Id="rId1" Type="http://schemas.openxmlformats.org/officeDocument/2006/relationships/hyperlink" Target="https://www.testautoprovider6.com/" TargetMode="External"/><Relationship Id="rId6" Type="http://schemas.openxmlformats.org/officeDocument/2006/relationships/hyperlink" Target="mailto:con1@testt.com" TargetMode="External"/><Relationship Id="rId5" Type="http://schemas.openxmlformats.org/officeDocument/2006/relationships/hyperlink" Target="mailto:con2@testt.com" TargetMode="External"/><Relationship Id="rId4" Type="http://schemas.openxmlformats.org/officeDocument/2006/relationships/hyperlink" Target="https://www.testautoprovider6edit.com/"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8" Type="http://schemas.openxmlformats.org/officeDocument/2006/relationships/hyperlink" Target="mailto:venugopal_vemula1@optum.com" TargetMode="External"/><Relationship Id="rId13" Type="http://schemas.openxmlformats.org/officeDocument/2006/relationships/hyperlink" Target="mailto:venugopal_vemula1@optum.com" TargetMode="External"/><Relationship Id="rId3" Type="http://schemas.openxmlformats.org/officeDocument/2006/relationships/hyperlink" Target="mailto:venugopal_vemula1@optum.com" TargetMode="External"/><Relationship Id="rId7" Type="http://schemas.openxmlformats.org/officeDocument/2006/relationships/hyperlink" Target="mailto:venugopal_vemula1@optum.com" TargetMode="External"/><Relationship Id="rId12" Type="http://schemas.openxmlformats.org/officeDocument/2006/relationships/hyperlink" Target="mailto:venugopal_vemula1@optum.com" TargetMode="External"/><Relationship Id="rId17" Type="http://schemas.openxmlformats.org/officeDocument/2006/relationships/printerSettings" Target="../printerSettings/printerSettings11.bin"/><Relationship Id="rId2" Type="http://schemas.openxmlformats.org/officeDocument/2006/relationships/hyperlink" Target="mailto:venugopal_vemula1@optum.com" TargetMode="External"/><Relationship Id="rId16" Type="http://schemas.openxmlformats.org/officeDocument/2006/relationships/hyperlink" Target="mailto:venugopal_vemula1@optum.com" TargetMode="External"/><Relationship Id="rId1" Type="http://schemas.openxmlformats.org/officeDocument/2006/relationships/hyperlink" Target="mailto:venugopal_vemula1@optum.com" TargetMode="External"/><Relationship Id="rId6" Type="http://schemas.openxmlformats.org/officeDocument/2006/relationships/hyperlink" Target="mailto:venugopal_vemula1@optum.com" TargetMode="External"/><Relationship Id="rId11" Type="http://schemas.openxmlformats.org/officeDocument/2006/relationships/hyperlink" Target="mailto:venugopal_vemula1@optum.com" TargetMode="External"/><Relationship Id="rId5" Type="http://schemas.openxmlformats.org/officeDocument/2006/relationships/hyperlink" Target="mailto:venugopal_vemula1@optum.com" TargetMode="External"/><Relationship Id="rId15" Type="http://schemas.openxmlformats.org/officeDocument/2006/relationships/hyperlink" Target="mailto:venugopal_vemula1@optum.com" TargetMode="External"/><Relationship Id="rId10" Type="http://schemas.openxmlformats.org/officeDocument/2006/relationships/hyperlink" Target="mailto:venugopal_vemula1@optum.com" TargetMode="External"/><Relationship Id="rId4" Type="http://schemas.openxmlformats.org/officeDocument/2006/relationships/hyperlink" Target="mailto:venugopal_vemula1@optum.com" TargetMode="External"/><Relationship Id="rId9" Type="http://schemas.openxmlformats.org/officeDocument/2006/relationships/hyperlink" Target="mailto:venugopal_vemula1@optum.com" TargetMode="External"/><Relationship Id="rId14" Type="http://schemas.openxmlformats.org/officeDocument/2006/relationships/hyperlink" Target="mailto:venugopal_vemula1@optum.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mailto:sushma_appam@optum.com" TargetMode="External"/><Relationship Id="rId2" Type="http://schemas.openxmlformats.org/officeDocument/2006/relationships/hyperlink" Target="mailto:sushma_appam@optum.com" TargetMode="External"/><Relationship Id="rId1" Type="http://schemas.openxmlformats.org/officeDocument/2006/relationships/hyperlink" Target="mailto:venugopal_vemula1@optum.com" TargetMode="External"/><Relationship Id="rId4" Type="http://schemas.openxmlformats.org/officeDocument/2006/relationships/hyperlink" Target="mailto:gouravyadav@optum.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mathi_ajaykumar@optum.com" TargetMode="External"/><Relationship Id="rId2" Type="http://schemas.openxmlformats.org/officeDocument/2006/relationships/hyperlink" Target="mailto:gourav_mehta@optum.com" TargetMode="External"/><Relationship Id="rId1" Type="http://schemas.openxmlformats.org/officeDocument/2006/relationships/hyperlink" Target="mailto:venugopal_vemula1@optum.com" TargetMode="External"/><Relationship Id="rId5" Type="http://schemas.openxmlformats.org/officeDocument/2006/relationships/printerSettings" Target="../printerSettings/printerSettings2.bin"/><Relationship Id="rId4" Type="http://schemas.openxmlformats.org/officeDocument/2006/relationships/hyperlink" Target="mailto:mathi_ajaykumar@optum.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mathi_ajaykumar@optum.com" TargetMode="External"/><Relationship Id="rId2" Type="http://schemas.openxmlformats.org/officeDocument/2006/relationships/hyperlink" Target="mailto:gourav_mehta@optum.com" TargetMode="External"/><Relationship Id="rId1" Type="http://schemas.openxmlformats.org/officeDocument/2006/relationships/hyperlink" Target="mailto:venugopal_vemula1@optum.com" TargetMode="External"/><Relationship Id="rId5" Type="http://schemas.openxmlformats.org/officeDocument/2006/relationships/printerSettings" Target="../printerSettings/printerSettings3.bin"/><Relationship Id="rId4" Type="http://schemas.openxmlformats.org/officeDocument/2006/relationships/hyperlink" Target="mailto:mathi_ajaykumar@optum.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sushma_appam@optum.com" TargetMode="External"/><Relationship Id="rId2" Type="http://schemas.openxmlformats.org/officeDocument/2006/relationships/hyperlink" Target="mailto:sushma_appam@optum.com" TargetMode="External"/><Relationship Id="rId1" Type="http://schemas.openxmlformats.org/officeDocument/2006/relationships/hyperlink" Target="mailto:venugopal_vemula1@optum.com" TargetMode="External"/><Relationship Id="rId4" Type="http://schemas.openxmlformats.org/officeDocument/2006/relationships/hyperlink" Target="mailto:gouravyadav@optum.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sushma_appam@optum.com" TargetMode="External"/><Relationship Id="rId2" Type="http://schemas.openxmlformats.org/officeDocument/2006/relationships/hyperlink" Target="mailto:sushma_appam@optum.com" TargetMode="External"/><Relationship Id="rId1" Type="http://schemas.openxmlformats.org/officeDocument/2006/relationships/hyperlink" Target="mailto:venugopal_vemula1@optum.com" TargetMode="External"/><Relationship Id="rId4" Type="http://schemas.openxmlformats.org/officeDocument/2006/relationships/hyperlink" Target="mailto:gouravyadav@optum.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aparna_muggu3@optum.com" TargetMode="External"/><Relationship Id="rId2" Type="http://schemas.openxmlformats.org/officeDocument/2006/relationships/hyperlink" Target="mailto:aparna_muggu3@optum.com" TargetMode="External"/><Relationship Id="rId1" Type="http://schemas.openxmlformats.org/officeDocument/2006/relationships/hyperlink" Target="mailto:venugopal_vemula1@optum.com" TargetMode="External"/><Relationship Id="rId5" Type="http://schemas.openxmlformats.org/officeDocument/2006/relationships/printerSettings" Target="../printerSettings/printerSettings4.bin"/><Relationship Id="rId4" Type="http://schemas.openxmlformats.org/officeDocument/2006/relationships/hyperlink" Target="mailto:raveesh_rao@optu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6"/>
  <sheetViews>
    <sheetView workbookViewId="0">
      <selection activeCell="B4" sqref="B4"/>
    </sheetView>
  </sheetViews>
  <sheetFormatPr defaultColWidth="8.81640625" defaultRowHeight="14.5"/>
  <cols>
    <col min="1" max="1" width="17.1796875" customWidth="1" collapsed="1"/>
  </cols>
  <sheetData>
    <row r="1" spans="1:2">
      <c r="A1" t="s">
        <v>17</v>
      </c>
      <c r="B1" t="s">
        <v>4</v>
      </c>
    </row>
    <row r="2" spans="1:2">
      <c r="A2" t="s">
        <v>18</v>
      </c>
      <c r="B2" t="s">
        <v>19</v>
      </c>
    </row>
    <row r="3" spans="1:2">
      <c r="A3" t="s">
        <v>20</v>
      </c>
      <c r="B3" t="s">
        <v>4</v>
      </c>
    </row>
    <row r="4" spans="1:2">
      <c r="A4" t="s">
        <v>16</v>
      </c>
      <c r="B4" t="str">
        <f ca="1">TEXT(NOW(),"-ddmmyy")</f>
        <v>-160321</v>
      </c>
    </row>
    <row r="5" spans="1:2">
      <c r="A5" t="s">
        <v>21</v>
      </c>
      <c r="B5" t="s">
        <v>19</v>
      </c>
    </row>
    <row r="6" spans="1:2">
      <c r="A6" t="s">
        <v>22</v>
      </c>
      <c r="B6" t="s">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dimension ref="A1:CW2"/>
  <sheetViews>
    <sheetView topLeftCell="F1" workbookViewId="0">
      <selection activeCell="H6" sqref="H6"/>
    </sheetView>
  </sheetViews>
  <sheetFormatPr defaultColWidth="8.81640625" defaultRowHeight="20" customHeight="1"/>
  <cols>
    <col min="1" max="1" width="27.1796875" style="5" bestFit="1" customWidth="1" collapsed="1"/>
    <col min="2" max="2" width="20.453125" style="5" customWidth="1" collapsed="1"/>
    <col min="3" max="3" width="58.81640625" style="5" customWidth="1" collapsed="1"/>
    <col min="4" max="4" width="56.1796875" style="23" customWidth="1" collapsed="1"/>
    <col min="5" max="5" width="71" style="5" customWidth="1" collapsed="1"/>
    <col min="6" max="6" width="20.1796875" style="6" bestFit="1" customWidth="1" collapsed="1"/>
    <col min="7" max="7" width="17.81640625" style="6" customWidth="1" collapsed="1"/>
    <col min="8" max="8" width="47.81640625" style="6" bestFit="1" customWidth="1" collapsed="1"/>
    <col min="9" max="9" width="41" style="6" bestFit="1" customWidth="1" collapsed="1"/>
    <col min="10" max="10" width="50.81640625" style="6" bestFit="1" customWidth="1" collapsed="1"/>
    <col min="11" max="11" width="19.6328125" style="6" bestFit="1" customWidth="1" collapsed="1"/>
    <col min="12" max="12" width="15.1796875" style="6" customWidth="1" collapsed="1"/>
    <col min="13" max="13" width="12.453125" style="6" bestFit="1" customWidth="1" collapsed="1"/>
    <col min="14" max="14" width="19.453125" style="6" bestFit="1" customWidth="1" collapsed="1"/>
    <col min="15" max="15" width="8.81640625" style="6" collapsed="1"/>
    <col min="16" max="16" width="14.81640625" style="6" customWidth="1" collapsed="1"/>
    <col min="17" max="17" width="24.453125" style="12" bestFit="1" customWidth="1" collapsed="1"/>
    <col min="18" max="18" width="48.1796875" style="6" customWidth="1" collapsed="1"/>
    <col min="19" max="19" width="27.1796875" style="12" customWidth="1" collapsed="1"/>
    <col min="20" max="20" width="28.1796875" style="6" customWidth="1" collapsed="1"/>
    <col min="21" max="21" width="33.453125" style="6" bestFit="1" customWidth="1" collapsed="1"/>
    <col min="22" max="27" width="33.453125" style="6" customWidth="1" collapsed="1"/>
    <col min="28" max="28" width="16.81640625" style="6" bestFit="1" customWidth="1" collapsed="1"/>
    <col min="29" max="29" width="18.81640625" style="6" customWidth="1" collapsed="1"/>
    <col min="30" max="31" width="8.81640625" style="6" collapsed="1"/>
    <col min="32" max="32" width="9.1796875" style="6" bestFit="1" customWidth="1" collapsed="1"/>
    <col min="33" max="33" width="14.1796875" style="6" bestFit="1" customWidth="1" collapsed="1"/>
    <col min="34" max="45" width="8.81640625" style="6" collapsed="1"/>
    <col min="46" max="46" width="10.1796875" style="6" bestFit="1" customWidth="1" collapsed="1"/>
    <col min="47" max="52" width="8.81640625" style="6" collapsed="1"/>
    <col min="53" max="53" width="13.36328125" style="6" bestFit="1" customWidth="1" collapsed="1"/>
    <col min="54" max="55" width="31.81640625" style="6" customWidth="1" collapsed="1"/>
    <col min="56" max="56" width="14" style="6" bestFit="1" customWidth="1" collapsed="1"/>
    <col min="57" max="58" width="22.1796875" style="6" customWidth="1" collapsed="1"/>
    <col min="59" max="60" width="8.81640625" style="6" collapsed="1"/>
    <col min="61" max="61" width="25.453125" style="6" bestFit="1" customWidth="1" collapsed="1"/>
    <col min="62" max="62" width="25.81640625" style="6" bestFit="1" customWidth="1" collapsed="1"/>
    <col min="63" max="63" width="13.6328125" style="6" bestFit="1" customWidth="1" collapsed="1"/>
    <col min="64" max="64" width="21.453125" style="6" bestFit="1" customWidth="1" collapsed="1"/>
    <col min="65" max="65" width="29" style="6" bestFit="1" customWidth="1" collapsed="1"/>
    <col min="66" max="76" width="21.453125" style="6" customWidth="1" collapsed="1"/>
    <col min="77" max="77" width="16.1796875" style="6" bestFit="1" customWidth="1" collapsed="1"/>
    <col min="78" max="78" width="15.453125" style="6" bestFit="1" customWidth="1" collapsed="1"/>
    <col min="79" max="79" width="20.6328125" style="6" bestFit="1" customWidth="1" collapsed="1"/>
    <col min="80" max="80" width="15.453125" style="6" customWidth="1" collapsed="1"/>
    <col min="81" max="81" width="22.36328125" style="6" bestFit="1" customWidth="1" collapsed="1"/>
    <col min="82" max="82" width="31" style="6" bestFit="1" customWidth="1" collapsed="1"/>
    <col min="83" max="83" width="28.36328125" style="6" bestFit="1" customWidth="1" collapsed="1"/>
    <col min="84" max="84" width="26.453125" style="6" bestFit="1" customWidth="1" collapsed="1"/>
    <col min="85" max="85" width="26.453125" style="6" customWidth="1" collapsed="1"/>
    <col min="86" max="86" width="11.36328125" style="6" bestFit="1" customWidth="1" collapsed="1"/>
    <col min="87" max="87" width="8.81640625" style="6" collapsed="1"/>
    <col min="88" max="88" width="14.36328125" style="6" bestFit="1" customWidth="1" collapsed="1"/>
    <col min="89" max="90" width="8.81640625" style="6" collapsed="1"/>
    <col min="91" max="91" width="12.453125" style="6" bestFit="1" customWidth="1" collapsed="1"/>
    <col min="92" max="92" width="9.453125" style="6" bestFit="1" customWidth="1" collapsed="1"/>
    <col min="93" max="16384" width="8.81640625" style="6" collapsed="1"/>
  </cols>
  <sheetData>
    <row r="1" spans="1:101" s="2" customFormat="1" ht="15.5">
      <c r="A1" s="1" t="s">
        <v>0</v>
      </c>
      <c r="B1" s="1" t="s">
        <v>13</v>
      </c>
      <c r="C1" s="1" t="s">
        <v>14</v>
      </c>
      <c r="D1" s="22" t="s">
        <v>73</v>
      </c>
      <c r="E1" s="1" t="s">
        <v>24</v>
      </c>
      <c r="F1" s="1" t="s">
        <v>25</v>
      </c>
      <c r="G1" s="1" t="s">
        <v>26</v>
      </c>
      <c r="H1" s="1" t="s">
        <v>27</v>
      </c>
      <c r="I1" s="1" t="s">
        <v>28</v>
      </c>
      <c r="J1" s="1" t="s">
        <v>29</v>
      </c>
      <c r="K1" s="1" t="s">
        <v>30</v>
      </c>
      <c r="L1" s="1" t="s">
        <v>31</v>
      </c>
      <c r="M1" s="1" t="s">
        <v>32</v>
      </c>
      <c r="N1" s="1" t="s">
        <v>33</v>
      </c>
      <c r="O1" s="1" t="s">
        <v>34</v>
      </c>
      <c r="P1" s="1" t="s">
        <v>35</v>
      </c>
      <c r="Q1" s="11" t="s">
        <v>36</v>
      </c>
      <c r="R1" s="1" t="s">
        <v>15</v>
      </c>
      <c r="S1" s="11" t="s">
        <v>37</v>
      </c>
      <c r="T1" s="1" t="s">
        <v>38</v>
      </c>
      <c r="U1" s="1" t="s">
        <v>39</v>
      </c>
      <c r="V1" s="1" t="s">
        <v>267</v>
      </c>
      <c r="W1" s="1" t="s">
        <v>268</v>
      </c>
      <c r="X1" s="1" t="s">
        <v>269</v>
      </c>
      <c r="Y1" s="1" t="s">
        <v>270</v>
      </c>
      <c r="Z1" s="1" t="s">
        <v>271</v>
      </c>
      <c r="AA1" s="1" t="s">
        <v>227</v>
      </c>
      <c r="AB1" s="1" t="s">
        <v>247</v>
      </c>
      <c r="AC1" s="1" t="s">
        <v>248</v>
      </c>
      <c r="AD1" s="1" t="s">
        <v>249</v>
      </c>
      <c r="AE1" s="1" t="s">
        <v>250</v>
      </c>
      <c r="AF1" s="1" t="s">
        <v>251</v>
      </c>
      <c r="AG1" s="1" t="s">
        <v>45</v>
      </c>
      <c r="AH1" s="1" t="s">
        <v>46</v>
      </c>
      <c r="AI1" s="1" t="s">
        <v>301</v>
      </c>
      <c r="AJ1" s="1" t="s">
        <v>236</v>
      </c>
      <c r="AK1" s="1" t="s">
        <v>237</v>
      </c>
      <c r="AL1" s="1" t="s">
        <v>238</v>
      </c>
      <c r="AM1" s="1" t="s">
        <v>239</v>
      </c>
      <c r="AN1" s="1" t="s">
        <v>240</v>
      </c>
      <c r="AO1" s="1" t="s">
        <v>242</v>
      </c>
      <c r="AP1" s="1" t="s">
        <v>302</v>
      </c>
      <c r="AQ1" s="1" t="s">
        <v>303</v>
      </c>
      <c r="AR1" s="1" t="s">
        <v>304</v>
      </c>
      <c r="AS1" s="1" t="s">
        <v>305</v>
      </c>
      <c r="AT1" s="1" t="s">
        <v>306</v>
      </c>
      <c r="AU1" s="1" t="s">
        <v>307</v>
      </c>
      <c r="AV1" s="1" t="s">
        <v>308</v>
      </c>
      <c r="AW1" s="1" t="s">
        <v>309</v>
      </c>
      <c r="AX1" s="1" t="s">
        <v>310</v>
      </c>
      <c r="AY1" s="1" t="s">
        <v>61</v>
      </c>
      <c r="AZ1" s="1" t="s">
        <v>62</v>
      </c>
      <c r="BA1" s="1" t="s">
        <v>63</v>
      </c>
      <c r="BB1" s="1" t="s">
        <v>76</v>
      </c>
      <c r="BC1" s="1" t="s">
        <v>272</v>
      </c>
      <c r="BD1" s="1" t="s">
        <v>79</v>
      </c>
      <c r="BE1" s="1" t="s">
        <v>77</v>
      </c>
      <c r="BF1" s="1" t="s">
        <v>191</v>
      </c>
      <c r="BG1" s="1" t="s">
        <v>81</v>
      </c>
      <c r="BH1" s="1" t="s">
        <v>82</v>
      </c>
      <c r="BI1" s="1" t="s">
        <v>83</v>
      </c>
      <c r="BJ1" s="1" t="s">
        <v>84</v>
      </c>
      <c r="BK1" s="1" t="s">
        <v>91</v>
      </c>
      <c r="BL1" s="1" t="s">
        <v>85</v>
      </c>
      <c r="BM1" s="1" t="s">
        <v>273</v>
      </c>
      <c r="BN1" s="1" t="s">
        <v>274</v>
      </c>
      <c r="BO1" s="1" t="s">
        <v>80</v>
      </c>
      <c r="BP1" s="1" t="s">
        <v>275</v>
      </c>
      <c r="BQ1" s="1" t="s">
        <v>276</v>
      </c>
      <c r="BR1" s="1" t="s">
        <v>208</v>
      </c>
      <c r="BS1" s="1" t="s">
        <v>209</v>
      </c>
      <c r="BT1" s="1" t="s">
        <v>210</v>
      </c>
      <c r="BU1" s="1" t="s">
        <v>211</v>
      </c>
      <c r="BV1" s="1" t="s">
        <v>277</v>
      </c>
      <c r="BW1" s="1" t="s">
        <v>278</v>
      </c>
      <c r="BX1" s="1" t="s">
        <v>279</v>
      </c>
      <c r="BY1" s="1" t="s">
        <v>92</v>
      </c>
      <c r="BZ1" s="1" t="s">
        <v>94</v>
      </c>
      <c r="CA1" s="16" t="s">
        <v>96</v>
      </c>
      <c r="CB1" s="16" t="s">
        <v>97</v>
      </c>
      <c r="CC1" s="2" t="s">
        <v>95</v>
      </c>
      <c r="CD1" s="2" t="s">
        <v>100</v>
      </c>
      <c r="CE1" s="2" t="s">
        <v>101</v>
      </c>
      <c r="CF1" s="2" t="s">
        <v>102</v>
      </c>
      <c r="CG1" s="2" t="s">
        <v>118</v>
      </c>
      <c r="CH1" s="2" t="s">
        <v>105</v>
      </c>
      <c r="CI1" s="2" t="s">
        <v>16</v>
      </c>
      <c r="CJ1" s="2" t="s">
        <v>106</v>
      </c>
      <c r="CK1" s="2" t="s">
        <v>108</v>
      </c>
      <c r="CL1" s="2" t="s">
        <v>109</v>
      </c>
      <c r="CM1" s="2" t="s">
        <v>107</v>
      </c>
      <c r="CN1" s="2" t="s">
        <v>110</v>
      </c>
      <c r="CO1" s="2" t="s">
        <v>115</v>
      </c>
      <c r="CP1" s="2" t="s">
        <v>143</v>
      </c>
      <c r="CQ1" s="2" t="s">
        <v>144</v>
      </c>
      <c r="CR1" s="2" t="s">
        <v>145</v>
      </c>
      <c r="CS1" s="2" t="s">
        <v>146</v>
      </c>
      <c r="CT1" s="2" t="s">
        <v>147</v>
      </c>
      <c r="CU1" s="2" t="s">
        <v>148</v>
      </c>
      <c r="CV1" s="2" t="s">
        <v>149</v>
      </c>
      <c r="CW1" s="2" t="s">
        <v>1135</v>
      </c>
    </row>
    <row r="2" spans="1:101" ht="20" customHeight="1">
      <c r="A2" s="3" t="s">
        <v>299</v>
      </c>
      <c r="B2" s="3" t="s">
        <v>129</v>
      </c>
      <c r="C2" s="4" t="s">
        <v>300</v>
      </c>
      <c r="D2" t="s">
        <v>1522</v>
      </c>
      <c r="E2" s="3" t="s">
        <v>112</v>
      </c>
      <c r="F2" s="3" t="s">
        <v>113</v>
      </c>
      <c r="G2" s="14">
        <f t="shared" ref="G2" ca="1" si="0">TODAY()</f>
        <v>44271</v>
      </c>
      <c r="H2" s="7" t="s">
        <v>114</v>
      </c>
      <c r="I2" s="36" t="s">
        <v>1370</v>
      </c>
      <c r="J2" s="8" t="s">
        <v>131</v>
      </c>
      <c r="K2" s="10" t="s">
        <v>132</v>
      </c>
      <c r="L2" s="7" t="s">
        <v>133</v>
      </c>
      <c r="M2" s="7" t="s">
        <v>133</v>
      </c>
      <c r="N2" s="3" t="s">
        <v>64</v>
      </c>
      <c r="O2" s="3" t="s">
        <v>65</v>
      </c>
      <c r="P2" s="3" t="s">
        <v>66</v>
      </c>
      <c r="Q2" s="15">
        <v>66666</v>
      </c>
      <c r="R2" s="3" t="s">
        <v>125</v>
      </c>
      <c r="S2" s="13" t="s">
        <v>126</v>
      </c>
      <c r="T2" s="3" t="s">
        <v>127</v>
      </c>
      <c r="U2" s="3" t="s">
        <v>128</v>
      </c>
      <c r="V2" s="3" t="s">
        <v>280</v>
      </c>
      <c r="W2" s="3" t="s">
        <v>281</v>
      </c>
      <c r="X2" s="3" t="s">
        <v>282</v>
      </c>
      <c r="Y2" s="3" t="s">
        <v>283</v>
      </c>
      <c r="Z2" s="8" t="s">
        <v>298</v>
      </c>
      <c r="AA2" s="3" t="s">
        <v>313</v>
      </c>
      <c r="AB2" s="3" t="s">
        <v>285</v>
      </c>
      <c r="AC2" s="3" t="s">
        <v>286</v>
      </c>
      <c r="AD2" s="3" t="s">
        <v>287</v>
      </c>
      <c r="AE2" s="3" t="s">
        <v>69</v>
      </c>
      <c r="AF2" s="21" t="s">
        <v>111</v>
      </c>
      <c r="AG2" s="3" t="s">
        <v>23</v>
      </c>
      <c r="AH2" s="3" t="s">
        <v>12</v>
      </c>
      <c r="AI2" s="3" t="s">
        <v>23</v>
      </c>
      <c r="AJ2" s="3" t="s">
        <v>288</v>
      </c>
      <c r="AK2" s="9">
        <f t="shared" ref="AK2" ca="1" si="1">TODAY()</f>
        <v>44271</v>
      </c>
      <c r="AL2" s="3" t="s">
        <v>71</v>
      </c>
      <c r="AM2" s="3" t="s">
        <v>153</v>
      </c>
      <c r="AN2" s="3" t="s">
        <v>289</v>
      </c>
      <c r="AO2" s="3" t="s">
        <v>311</v>
      </c>
      <c r="AP2" s="3" t="s">
        <v>312</v>
      </c>
      <c r="AQ2" s="3" t="s">
        <v>23</v>
      </c>
      <c r="AR2" s="3" t="s">
        <v>70</v>
      </c>
      <c r="AS2" s="9" t="s">
        <v>291</v>
      </c>
      <c r="AT2" s="9">
        <f t="shared" ref="AT2" ca="1" si="2">TODAY()</f>
        <v>44271</v>
      </c>
      <c r="AU2" s="3" t="s">
        <v>71</v>
      </c>
      <c r="AV2" s="3" t="s">
        <v>153</v>
      </c>
      <c r="AW2" s="3" t="s">
        <v>289</v>
      </c>
      <c r="AX2" s="3" t="s">
        <v>312</v>
      </c>
      <c r="AY2" s="3"/>
      <c r="AZ2" s="3" t="s">
        <v>72</v>
      </c>
      <c r="BA2" s="3" t="s">
        <v>292</v>
      </c>
      <c r="BB2" t="s">
        <v>758</v>
      </c>
      <c r="BC2" s="26" t="s">
        <v>590</v>
      </c>
      <c r="BD2" s="3" t="s">
        <v>231</v>
      </c>
      <c r="BE2" s="17" t="str">
        <f ca="1">CW2&amp;CH2&amp;CI2&amp;CJ2&amp;CK2&amp;CL2</f>
        <v>MovePh31620211311</v>
      </c>
      <c r="BF2" s="9">
        <f t="shared" ref="BF2" ca="1" si="3">TODAY()</f>
        <v>44271</v>
      </c>
      <c r="BG2" s="8">
        <v>100</v>
      </c>
      <c r="BH2" s="8" t="s">
        <v>86</v>
      </c>
      <c r="BI2" s="8" t="s">
        <v>87</v>
      </c>
      <c r="BJ2" s="8" t="s">
        <v>88</v>
      </c>
      <c r="BK2" s="8" t="s">
        <v>89</v>
      </c>
      <c r="BL2" s="8" t="s">
        <v>90</v>
      </c>
      <c r="BM2" s="3" t="str">
        <f ca="1">CONCATENATE("billacc",BO2)</f>
        <v>billaccMovePh31620211311</v>
      </c>
      <c r="BN2" s="3" t="str">
        <f ca="1">CONCATENATE("billaInvntry",BO2)</f>
        <v>billaInvntryMovePh31620211311</v>
      </c>
      <c r="BO2" s="3" t="str">
        <f ca="1">CW2&amp;CH2&amp;CI2&amp;CJ2&amp;CK2&amp;CL2</f>
        <v>MovePh31620211311</v>
      </c>
      <c r="BP2" s="3" t="s">
        <v>23</v>
      </c>
      <c r="BQ2" s="3" t="s">
        <v>23</v>
      </c>
      <c r="BR2" s="3" t="s">
        <v>293</v>
      </c>
      <c r="BS2" s="3" t="s">
        <v>294</v>
      </c>
      <c r="BT2" s="3" t="s">
        <v>295</v>
      </c>
      <c r="BU2" s="3" t="s">
        <v>296</v>
      </c>
      <c r="BV2" s="3" t="s">
        <v>23</v>
      </c>
      <c r="BW2" s="3" t="s">
        <v>23</v>
      </c>
      <c r="BX2" s="3" t="s">
        <v>23</v>
      </c>
      <c r="BY2" s="8" t="s">
        <v>93</v>
      </c>
      <c r="BZ2" s="9">
        <f t="shared" ref="BZ2" ca="1" si="4">TODAY()</f>
        <v>44271</v>
      </c>
      <c r="CA2" s="8" t="s">
        <v>98</v>
      </c>
      <c r="CB2" s="8" t="s">
        <v>99</v>
      </c>
      <c r="CC2" s="9">
        <f t="shared" ref="CC2" ca="1" si="5">TODAY()</f>
        <v>44271</v>
      </c>
      <c r="CD2" s="8" t="s">
        <v>103</v>
      </c>
      <c r="CE2" s="8" t="s">
        <v>104</v>
      </c>
      <c r="CF2" s="9">
        <f ca="1">TODAY()</f>
        <v>44271</v>
      </c>
      <c r="CG2" s="9">
        <f ca="1">TODAY()</f>
        <v>44271</v>
      </c>
      <c r="CH2" s="19">
        <f t="shared" ref="CH2" ca="1" si="6">MONTH(CM2)</f>
        <v>3</v>
      </c>
      <c r="CI2" s="19">
        <f t="shared" ref="CI2" ca="1" si="7">DAY(CC2)</f>
        <v>16</v>
      </c>
      <c r="CJ2" s="19">
        <f t="shared" ref="CJ2" ca="1" si="8">YEAR(CM2)</f>
        <v>2021</v>
      </c>
      <c r="CK2" s="19">
        <f t="shared" ref="CK2" ca="1" si="9">HOUR(CN2)</f>
        <v>13</v>
      </c>
      <c r="CL2" s="19">
        <f t="shared" ref="CL2" ca="1" si="10">MINUTE(CN2)</f>
        <v>11</v>
      </c>
      <c r="CM2" s="18">
        <f t="shared" ref="CM2" ca="1" si="11">TODAY()</f>
        <v>44271</v>
      </c>
      <c r="CN2" s="20">
        <f t="shared" ref="CN2" ca="1" si="12">NOW()</f>
        <v>44271.549953703703</v>
      </c>
      <c r="CO2" s="12">
        <v>1</v>
      </c>
      <c r="CP2" s="6" t="s">
        <v>23</v>
      </c>
      <c r="CQ2" s="6" t="s">
        <v>23</v>
      </c>
      <c r="CR2" s="6" t="s">
        <v>23</v>
      </c>
      <c r="CW2" s="6" t="s">
        <v>1143</v>
      </c>
    </row>
  </sheetData>
  <hyperlinks>
    <hyperlink ref="H2" r:id="rId1" xr:uid="{00000000-0004-0000-0900-000000000000}"/>
    <hyperlink ref="S2" r:id="rId2" xr:uid="{00000000-0004-0000-0900-000001000000}"/>
    <hyperlink ref="L2" r:id="rId3" xr:uid="{00000000-0004-0000-0900-000002000000}"/>
    <hyperlink ref="M2" r:id="rId4" xr:uid="{00000000-0004-0000-0900-000003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dimension ref="A1:CX2"/>
  <sheetViews>
    <sheetView topLeftCell="F1" workbookViewId="0">
      <selection activeCell="H8" sqref="H8"/>
    </sheetView>
  </sheetViews>
  <sheetFormatPr defaultColWidth="8.81640625" defaultRowHeight="20" customHeight="1"/>
  <cols>
    <col min="1" max="1" width="27.1796875" style="5" bestFit="1" customWidth="1" collapsed="1"/>
    <col min="2" max="2" width="20.453125" style="5" customWidth="1" collapsed="1"/>
    <col min="3" max="3" width="58.81640625" style="5" customWidth="1" collapsed="1"/>
    <col min="4" max="4" width="56.1796875" style="23" customWidth="1" collapsed="1"/>
    <col min="5" max="5" width="71" style="5" customWidth="1" collapsed="1"/>
    <col min="6" max="6" width="20.1796875" style="6" bestFit="1" customWidth="1" collapsed="1"/>
    <col min="7" max="7" width="17.81640625" style="6" customWidth="1" collapsed="1"/>
    <col min="8" max="8" width="47.81640625" style="6" bestFit="1" customWidth="1" collapsed="1"/>
    <col min="9" max="9" width="41" style="6" bestFit="1" customWidth="1" collapsed="1"/>
    <col min="10" max="10" width="50.81640625" style="6" bestFit="1" customWidth="1" collapsed="1"/>
    <col min="11" max="11" width="19.6328125" style="6" bestFit="1" customWidth="1" collapsed="1"/>
    <col min="12" max="12" width="15.1796875" style="6" customWidth="1" collapsed="1"/>
    <col min="13" max="13" width="12.453125" style="6" bestFit="1" customWidth="1" collapsed="1"/>
    <col min="14" max="14" width="19.453125" style="6" bestFit="1" customWidth="1" collapsed="1"/>
    <col min="15" max="15" width="8.81640625" style="6" collapsed="1"/>
    <col min="16" max="16" width="14.81640625" style="6" customWidth="1" collapsed="1"/>
    <col min="17" max="17" width="24.453125" style="12" bestFit="1" customWidth="1" collapsed="1"/>
    <col min="18" max="18" width="48.1796875" style="6" customWidth="1" collapsed="1"/>
    <col min="19" max="19" width="27.1796875" style="12" customWidth="1" collapsed="1"/>
    <col min="20" max="20" width="28.1796875" style="6" customWidth="1" collapsed="1"/>
    <col min="21" max="21" width="33.453125" style="6" bestFit="1" customWidth="1" collapsed="1"/>
    <col min="22" max="27" width="33.453125" style="6" customWidth="1" collapsed="1"/>
    <col min="28" max="28" width="16.81640625" style="6" bestFit="1" customWidth="1" collapsed="1"/>
    <col min="29" max="29" width="18.81640625" style="6" customWidth="1" collapsed="1"/>
    <col min="30" max="31" width="8.81640625" style="6" collapsed="1"/>
    <col min="32" max="32" width="9.1796875" style="6" bestFit="1" customWidth="1" collapsed="1"/>
    <col min="33" max="33" width="14.1796875" style="6" bestFit="1" customWidth="1" collapsed="1"/>
    <col min="34" max="45" width="8.81640625" style="6" collapsed="1"/>
    <col min="46" max="46" width="10.1796875" style="6" bestFit="1" customWidth="1" collapsed="1"/>
    <col min="47" max="52" width="8.81640625" style="6" collapsed="1"/>
    <col min="53" max="53" width="13.36328125" style="6" bestFit="1" customWidth="1" collapsed="1"/>
    <col min="54" max="55" width="31.81640625" style="6" customWidth="1" collapsed="1"/>
    <col min="56" max="56" width="14" style="6" bestFit="1" customWidth="1" collapsed="1"/>
    <col min="57" max="58" width="22.1796875" style="6" customWidth="1" collapsed="1"/>
    <col min="59" max="60" width="8.81640625" style="6" collapsed="1"/>
    <col min="61" max="61" width="25.453125" style="6" bestFit="1" customWidth="1" collapsed="1"/>
    <col min="62" max="62" width="25.81640625" style="6" bestFit="1" customWidth="1" collapsed="1"/>
    <col min="63" max="63" width="13.6328125" style="6" bestFit="1" customWidth="1" collapsed="1"/>
    <col min="64" max="64" width="21.453125" style="6" bestFit="1" customWidth="1" collapsed="1"/>
    <col min="65" max="65" width="29" style="6" bestFit="1" customWidth="1" collapsed="1"/>
    <col min="66" max="76" width="21.453125" style="6" customWidth="1" collapsed="1"/>
    <col min="77" max="77" width="16.1796875" style="6" bestFit="1" customWidth="1" collapsed="1"/>
    <col min="78" max="78" width="15.453125" style="6" bestFit="1" customWidth="1" collapsed="1"/>
    <col min="79" max="79" width="20.6328125" style="6" bestFit="1" customWidth="1" collapsed="1"/>
    <col min="80" max="80" width="15.453125" style="6" customWidth="1" collapsed="1"/>
    <col min="81" max="81" width="22.36328125" style="6" bestFit="1" customWidth="1" collapsed="1"/>
    <col min="82" max="82" width="31" style="6" bestFit="1" customWidth="1" collapsed="1"/>
    <col min="83" max="83" width="28.36328125" style="6" bestFit="1" customWidth="1" collapsed="1"/>
    <col min="84" max="84" width="26.453125" style="6" bestFit="1" customWidth="1" collapsed="1"/>
    <col min="85" max="85" width="26.453125" style="6" customWidth="1" collapsed="1"/>
    <col min="86" max="86" width="11.36328125" style="6" bestFit="1" customWidth="1" collapsed="1"/>
    <col min="87" max="87" width="8.81640625" style="6" collapsed="1"/>
    <col min="88" max="88" width="14.36328125" style="6" bestFit="1" customWidth="1" collapsed="1"/>
    <col min="89" max="90" width="8.81640625" style="6" collapsed="1"/>
    <col min="91" max="91" width="12.453125" style="6" bestFit="1" customWidth="1" collapsed="1"/>
    <col min="92" max="92" width="9.453125" style="6" bestFit="1" customWidth="1" collapsed="1"/>
    <col min="93" max="16384" width="8.81640625" style="6" collapsed="1"/>
  </cols>
  <sheetData>
    <row r="1" spans="1:102" s="2" customFormat="1" ht="15.5">
      <c r="A1" s="1" t="s">
        <v>0</v>
      </c>
      <c r="B1" s="1" t="s">
        <v>13</v>
      </c>
      <c r="C1" s="1" t="s">
        <v>14</v>
      </c>
      <c r="D1" s="22" t="s">
        <v>73</v>
      </c>
      <c r="E1" s="1" t="s">
        <v>24</v>
      </c>
      <c r="F1" s="1" t="s">
        <v>25</v>
      </c>
      <c r="G1" s="1" t="s">
        <v>26</v>
      </c>
      <c r="H1" s="1" t="s">
        <v>27</v>
      </c>
      <c r="I1" s="1" t="s">
        <v>28</v>
      </c>
      <c r="J1" s="1" t="s">
        <v>29</v>
      </c>
      <c r="K1" s="1" t="s">
        <v>30</v>
      </c>
      <c r="L1" s="1" t="s">
        <v>31</v>
      </c>
      <c r="M1" s="1" t="s">
        <v>32</v>
      </c>
      <c r="N1" s="1" t="s">
        <v>33</v>
      </c>
      <c r="O1" s="1" t="s">
        <v>34</v>
      </c>
      <c r="P1" s="1" t="s">
        <v>35</v>
      </c>
      <c r="Q1" s="11" t="s">
        <v>36</v>
      </c>
      <c r="R1" s="1" t="s">
        <v>15</v>
      </c>
      <c r="S1" s="11" t="s">
        <v>37</v>
      </c>
      <c r="T1" s="1" t="s">
        <v>38</v>
      </c>
      <c r="U1" s="1" t="s">
        <v>39</v>
      </c>
      <c r="V1" s="1" t="s">
        <v>40</v>
      </c>
      <c r="W1" s="1" t="s">
        <v>41</v>
      </c>
      <c r="X1" s="1" t="s">
        <v>42</v>
      </c>
      <c r="Y1" s="1" t="s">
        <v>43</v>
      </c>
      <c r="Z1" s="1" t="s">
        <v>44</v>
      </c>
      <c r="AA1" s="1" t="s">
        <v>227</v>
      </c>
      <c r="AB1" s="1" t="s">
        <v>247</v>
      </c>
      <c r="AC1" s="1" t="s">
        <v>248</v>
      </c>
      <c r="AD1" s="1" t="s">
        <v>249</v>
      </c>
      <c r="AE1" s="1" t="s">
        <v>250</v>
      </c>
      <c r="AF1" s="1" t="s">
        <v>251</v>
      </c>
      <c r="AG1" s="1" t="s">
        <v>45</v>
      </c>
      <c r="AH1" s="1" t="s">
        <v>46</v>
      </c>
      <c r="AI1" s="1" t="s">
        <v>252</v>
      </c>
      <c r="AJ1" s="1" t="s">
        <v>253</v>
      </c>
      <c r="AK1" s="1" t="s">
        <v>254</v>
      </c>
      <c r="AL1" s="1" t="s">
        <v>255</v>
      </c>
      <c r="AM1" s="1" t="s">
        <v>256</v>
      </c>
      <c r="AN1" s="1" t="s">
        <v>257</v>
      </c>
      <c r="AO1" s="1" t="s">
        <v>258</v>
      </c>
      <c r="AP1" s="1" t="s">
        <v>259</v>
      </c>
      <c r="AQ1" s="1" t="s">
        <v>259</v>
      </c>
      <c r="AR1" s="1" t="s">
        <v>260</v>
      </c>
      <c r="AS1" s="1" t="s">
        <v>261</v>
      </c>
      <c r="AT1" s="1" t="s">
        <v>262</v>
      </c>
      <c r="AU1" s="1" t="s">
        <v>263</v>
      </c>
      <c r="AV1" s="1" t="s">
        <v>264</v>
      </c>
      <c r="AW1" s="1" t="s">
        <v>265</v>
      </c>
      <c r="AX1" s="1" t="s">
        <v>266</v>
      </c>
      <c r="AY1" s="1" t="s">
        <v>61</v>
      </c>
      <c r="AZ1" s="1" t="s">
        <v>62</v>
      </c>
      <c r="BA1" s="1" t="s">
        <v>63</v>
      </c>
      <c r="BB1" s="1" t="s">
        <v>76</v>
      </c>
      <c r="BC1" s="1" t="s">
        <v>272</v>
      </c>
      <c r="BD1" s="1" t="s">
        <v>79</v>
      </c>
      <c r="BE1" s="1" t="s">
        <v>77</v>
      </c>
      <c r="BF1" s="1" t="s">
        <v>191</v>
      </c>
      <c r="BG1" s="1" t="s">
        <v>81</v>
      </c>
      <c r="BH1" s="1" t="s">
        <v>82</v>
      </c>
      <c r="BI1" s="1" t="s">
        <v>83</v>
      </c>
      <c r="BJ1" s="1" t="s">
        <v>84</v>
      </c>
      <c r="BK1" s="1" t="s">
        <v>91</v>
      </c>
      <c r="BL1" s="1" t="s">
        <v>85</v>
      </c>
      <c r="BM1" s="1" t="s">
        <v>273</v>
      </c>
      <c r="BN1" s="1" t="s">
        <v>274</v>
      </c>
      <c r="BO1" s="1" t="s">
        <v>80</v>
      </c>
      <c r="BP1" s="1" t="s">
        <v>275</v>
      </c>
      <c r="BQ1" s="1" t="s">
        <v>276</v>
      </c>
      <c r="BR1" s="1" t="s">
        <v>208</v>
      </c>
      <c r="BS1" s="1" t="s">
        <v>209</v>
      </c>
      <c r="BT1" s="1" t="s">
        <v>210</v>
      </c>
      <c r="BU1" s="1" t="s">
        <v>211</v>
      </c>
      <c r="BV1" s="1" t="s">
        <v>277</v>
      </c>
      <c r="BW1" s="1" t="s">
        <v>278</v>
      </c>
      <c r="BX1" s="1" t="s">
        <v>279</v>
      </c>
      <c r="BY1" s="1" t="s">
        <v>92</v>
      </c>
      <c r="BZ1" s="1" t="s">
        <v>94</v>
      </c>
      <c r="CA1" s="16" t="s">
        <v>96</v>
      </c>
      <c r="CB1" s="16" t="s">
        <v>97</v>
      </c>
      <c r="CC1" s="2" t="s">
        <v>95</v>
      </c>
      <c r="CD1" s="2" t="s">
        <v>100</v>
      </c>
      <c r="CE1" s="2" t="s">
        <v>101</v>
      </c>
      <c r="CF1" s="2" t="s">
        <v>102</v>
      </c>
      <c r="CG1" s="2" t="s">
        <v>118</v>
      </c>
      <c r="CH1" s="2" t="s">
        <v>105</v>
      </c>
      <c r="CI1" s="2" t="s">
        <v>16</v>
      </c>
      <c r="CJ1" s="2" t="s">
        <v>106</v>
      </c>
      <c r="CK1" s="2" t="s">
        <v>108</v>
      </c>
      <c r="CL1" s="2" t="s">
        <v>109</v>
      </c>
      <c r="CM1" s="2" t="s">
        <v>107</v>
      </c>
      <c r="CN1" s="2" t="s">
        <v>110</v>
      </c>
      <c r="CO1" s="2" t="s">
        <v>115</v>
      </c>
      <c r="CP1" s="1" t="s">
        <v>168</v>
      </c>
      <c r="CQ1" s="1" t="s">
        <v>173</v>
      </c>
      <c r="CR1" s="1" t="s">
        <v>174</v>
      </c>
      <c r="CS1" s="1" t="s">
        <v>55</v>
      </c>
      <c r="CT1" s="1" t="s">
        <v>175</v>
      </c>
      <c r="CU1" s="1" t="s">
        <v>171</v>
      </c>
      <c r="CV1" s="1" t="s">
        <v>170</v>
      </c>
      <c r="CW1" s="1" t="s">
        <v>172</v>
      </c>
      <c r="CX1" s="2" t="s">
        <v>1135</v>
      </c>
    </row>
    <row r="2" spans="1:102" ht="20" customHeight="1">
      <c r="A2" s="3" t="s">
        <v>320</v>
      </c>
      <c r="B2" s="3" t="s">
        <v>129</v>
      </c>
      <c r="C2" s="4" t="s">
        <v>323</v>
      </c>
      <c r="D2" t="s">
        <v>1518</v>
      </c>
      <c r="E2" s="3" t="s">
        <v>112</v>
      </c>
      <c r="F2" s="3" t="s">
        <v>113</v>
      </c>
      <c r="G2" s="14">
        <f t="shared" ref="G2" ca="1" si="0">TODAY()</f>
        <v>44271</v>
      </c>
      <c r="H2" s="7" t="s">
        <v>114</v>
      </c>
      <c r="I2" s="36" t="s">
        <v>1370</v>
      </c>
      <c r="J2" s="10" t="s">
        <v>122</v>
      </c>
      <c r="K2" s="7" t="s">
        <v>123</v>
      </c>
      <c r="L2" s="7" t="s">
        <v>123</v>
      </c>
      <c r="M2" s="8" t="s">
        <v>124</v>
      </c>
      <c r="N2" s="3" t="s">
        <v>64</v>
      </c>
      <c r="O2" s="3" t="s">
        <v>65</v>
      </c>
      <c r="P2" s="3" t="s">
        <v>66</v>
      </c>
      <c r="Q2" s="15">
        <v>66666</v>
      </c>
      <c r="R2" s="3" t="s">
        <v>125</v>
      </c>
      <c r="S2" s="13" t="s">
        <v>126</v>
      </c>
      <c r="T2" s="3" t="s">
        <v>127</v>
      </c>
      <c r="U2" s="3" t="s">
        <v>128</v>
      </c>
      <c r="V2" s="3" t="s">
        <v>280</v>
      </c>
      <c r="W2" s="3" t="s">
        <v>281</v>
      </c>
      <c r="X2" s="3" t="s">
        <v>282</v>
      </c>
      <c r="Y2" s="3" t="s">
        <v>283</v>
      </c>
      <c r="Z2" s="8" t="s">
        <v>298</v>
      </c>
      <c r="AA2" s="3" t="s">
        <v>321</v>
      </c>
      <c r="AB2" s="3" t="s">
        <v>285</v>
      </c>
      <c r="AC2" s="3" t="s">
        <v>286</v>
      </c>
      <c r="AD2" s="3" t="s">
        <v>287</v>
      </c>
      <c r="AE2" s="3" t="s">
        <v>69</v>
      </c>
      <c r="AF2" s="21" t="s">
        <v>111</v>
      </c>
      <c r="AG2" s="3" t="s">
        <v>23</v>
      </c>
      <c r="AH2" s="3" t="s">
        <v>12</v>
      </c>
      <c r="AI2" s="3" t="s">
        <v>23</v>
      </c>
      <c r="AJ2" s="3" t="s">
        <v>288</v>
      </c>
      <c r="AK2" s="9">
        <f t="shared" ref="AK2" ca="1" si="1">TODAY()</f>
        <v>44271</v>
      </c>
      <c r="AL2" s="3" t="s">
        <v>71</v>
      </c>
      <c r="AM2" s="3" t="s">
        <v>153</v>
      </c>
      <c r="AN2" s="3" t="s">
        <v>289</v>
      </c>
      <c r="AO2" s="3" t="s">
        <v>322</v>
      </c>
      <c r="AP2" s="3" t="s">
        <v>23</v>
      </c>
      <c r="AQ2" s="3" t="s">
        <v>23</v>
      </c>
      <c r="AR2" s="3" t="s">
        <v>70</v>
      </c>
      <c r="AS2" s="9" t="s">
        <v>291</v>
      </c>
      <c r="AT2" s="9">
        <f t="shared" ref="AT2" ca="1" si="2">TODAY()</f>
        <v>44271</v>
      </c>
      <c r="AU2" s="3" t="s">
        <v>71</v>
      </c>
      <c r="AV2" s="3" t="s">
        <v>153</v>
      </c>
      <c r="AW2" s="3" t="s">
        <v>289</v>
      </c>
      <c r="AX2" s="3" t="s">
        <v>322</v>
      </c>
      <c r="AY2" s="3" t="s">
        <v>324</v>
      </c>
      <c r="AZ2" s="3" t="s">
        <v>72</v>
      </c>
      <c r="BA2" s="3" t="s">
        <v>292</v>
      </c>
      <c r="BB2" t="s">
        <v>758</v>
      </c>
      <c r="BC2" s="26" t="s">
        <v>591</v>
      </c>
      <c r="BD2" s="3" t="s">
        <v>78</v>
      </c>
      <c r="BE2" s="17" t="str">
        <f ca="1">CX2&amp;CH2&amp;CI2&amp;CJ2&amp;CK2&amp;CL2</f>
        <v>ChnInt31620211311</v>
      </c>
      <c r="BF2" s="9">
        <f t="shared" ref="BF2" ca="1" si="3">TODAY()</f>
        <v>44271</v>
      </c>
      <c r="BG2" s="8">
        <v>100</v>
      </c>
      <c r="BH2" s="8" t="s">
        <v>86</v>
      </c>
      <c r="BI2" s="8" t="s">
        <v>87</v>
      </c>
      <c r="BJ2" s="8" t="s">
        <v>88</v>
      </c>
      <c r="BK2" s="8" t="s">
        <v>89</v>
      </c>
      <c r="BL2" s="8" t="s">
        <v>90</v>
      </c>
      <c r="BM2" s="3" t="str">
        <f ca="1">CONCATENATE("billingacc",BO2)</f>
        <v>billingaccChnInt31620211311</v>
      </c>
      <c r="BN2" s="3" t="str">
        <f ca="1">CONCATENATE("billinvntry",BO2)</f>
        <v>billinvntryChnInt31620211311</v>
      </c>
      <c r="BO2" s="3" t="str">
        <f ca="1">CX2&amp;CH2&amp;CI2&amp;CJ2&amp;CK2&amp;CL2</f>
        <v>ChnInt31620211311</v>
      </c>
      <c r="BP2" s="3" t="s">
        <v>23</v>
      </c>
      <c r="BQ2" s="3" t="s">
        <v>23</v>
      </c>
      <c r="BR2" s="3" t="s">
        <v>293</v>
      </c>
      <c r="BS2" s="3" t="s">
        <v>294</v>
      </c>
      <c r="BT2" s="3" t="s">
        <v>295</v>
      </c>
      <c r="BU2" s="3" t="s">
        <v>296</v>
      </c>
      <c r="BV2" s="3" t="s">
        <v>23</v>
      </c>
      <c r="BW2" s="3" t="s">
        <v>23</v>
      </c>
      <c r="BX2" s="3" t="s">
        <v>23</v>
      </c>
      <c r="BY2" s="8" t="s">
        <v>93</v>
      </c>
      <c r="BZ2" s="9">
        <f t="shared" ref="BZ2" ca="1" si="4">TODAY()</f>
        <v>44271</v>
      </c>
      <c r="CA2" s="8" t="s">
        <v>98</v>
      </c>
      <c r="CB2" s="8" t="s">
        <v>99</v>
      </c>
      <c r="CC2" s="9">
        <f t="shared" ref="CC2" ca="1" si="5">TODAY()</f>
        <v>44271</v>
      </c>
      <c r="CD2" s="8" t="s">
        <v>103</v>
      </c>
      <c r="CE2" s="8" t="s">
        <v>104</v>
      </c>
      <c r="CF2" s="9">
        <f ca="1">TODAY()</f>
        <v>44271</v>
      </c>
      <c r="CG2" s="9">
        <f ca="1">TODAY()</f>
        <v>44271</v>
      </c>
      <c r="CH2" s="19">
        <f t="shared" ref="CH2" ca="1" si="6">MONTH(CM2)</f>
        <v>3</v>
      </c>
      <c r="CI2" s="19">
        <f t="shared" ref="CI2" ca="1" si="7">DAY(CC2)</f>
        <v>16</v>
      </c>
      <c r="CJ2" s="19">
        <f t="shared" ref="CJ2" ca="1" si="8">YEAR(CM2)</f>
        <v>2021</v>
      </c>
      <c r="CK2" s="19">
        <f t="shared" ref="CK2" ca="1" si="9">HOUR(CN2)</f>
        <v>13</v>
      </c>
      <c r="CL2" s="19">
        <f t="shared" ref="CL2" ca="1" si="10">MINUTE(CN2)</f>
        <v>11</v>
      </c>
      <c r="CM2" s="18">
        <f t="shared" ref="CM2" ca="1" si="11">TODAY()</f>
        <v>44271</v>
      </c>
      <c r="CN2" s="20">
        <f t="shared" ref="CN2" ca="1" si="12">NOW()</f>
        <v>44271.549953703703</v>
      </c>
      <c r="CO2" s="12">
        <v>1</v>
      </c>
      <c r="CP2" s="3" t="s">
        <v>169</v>
      </c>
      <c r="CQ2" s="3" t="s">
        <v>233</v>
      </c>
      <c r="CR2" s="3" t="s">
        <v>233</v>
      </c>
      <c r="CS2" s="9"/>
      <c r="CT2" s="9">
        <f t="shared" ref="CT2" ca="1" si="13">TODAY()</f>
        <v>44271</v>
      </c>
      <c r="CU2" s="3"/>
      <c r="CV2" s="3" t="s">
        <v>153</v>
      </c>
      <c r="CW2" s="3"/>
      <c r="CX2" s="6" t="s">
        <v>1144</v>
      </c>
    </row>
  </sheetData>
  <hyperlinks>
    <hyperlink ref="H2" r:id="rId1" xr:uid="{00000000-0004-0000-0A00-000000000000}"/>
    <hyperlink ref="K2" r:id="rId2" xr:uid="{00000000-0004-0000-0A00-000001000000}"/>
    <hyperlink ref="L2" r:id="rId3" xr:uid="{00000000-0004-0000-0A00-000002000000}"/>
    <hyperlink ref="S2" r:id="rId4" xr:uid="{00000000-0004-0000-0A00-000003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DE2"/>
  <sheetViews>
    <sheetView topLeftCell="G1" workbookViewId="0">
      <selection activeCell="I9" sqref="I9"/>
    </sheetView>
  </sheetViews>
  <sheetFormatPr defaultColWidth="8.81640625" defaultRowHeight="20" customHeight="1"/>
  <cols>
    <col min="1" max="1" width="27.1796875" style="5" bestFit="1" customWidth="1" collapsed="1"/>
    <col min="2" max="2" width="20.453125" style="5" customWidth="1" collapsed="1"/>
    <col min="3" max="3" width="58.81640625" style="5" customWidth="1" collapsed="1"/>
    <col min="4" max="4" width="56.1796875" style="23" customWidth="1" collapsed="1"/>
    <col min="5" max="5" width="71" style="5" customWidth="1" collapsed="1"/>
    <col min="6" max="6" width="20.1796875" style="6" bestFit="1" customWidth="1" collapsed="1"/>
    <col min="7" max="7" width="17.81640625" style="6" customWidth="1" collapsed="1"/>
    <col min="8" max="8" width="47.81640625" style="6" bestFit="1" customWidth="1" collapsed="1"/>
    <col min="9" max="9" width="41" style="6" bestFit="1" customWidth="1" collapsed="1"/>
    <col min="10" max="10" width="50.81640625" style="6" bestFit="1" customWidth="1" collapsed="1"/>
    <col min="11" max="11" width="19.6328125" style="6" bestFit="1" customWidth="1" collapsed="1"/>
    <col min="12" max="12" width="15.1796875" style="6" customWidth="1" collapsed="1"/>
    <col min="13" max="13" width="12.453125" style="6" bestFit="1" customWidth="1" collapsed="1"/>
    <col min="14" max="14" width="19.453125" style="6" bestFit="1" customWidth="1" collapsed="1"/>
    <col min="15" max="15" width="8.81640625" style="6" collapsed="1"/>
    <col min="16" max="16" width="14.81640625" style="6" customWidth="1" collapsed="1"/>
    <col min="17" max="17" width="24.453125" style="12" bestFit="1" customWidth="1" collapsed="1"/>
    <col min="18" max="18" width="48.1796875" style="6" customWidth="1" collapsed="1"/>
    <col min="19" max="19" width="27.1796875" style="12" customWidth="1" collapsed="1"/>
    <col min="20" max="20" width="28.1796875" style="6" customWidth="1" collapsed="1"/>
    <col min="21" max="21" width="33.453125" style="6" bestFit="1" customWidth="1" collapsed="1"/>
    <col min="22" max="27" width="33.453125" style="6" customWidth="1" collapsed="1"/>
    <col min="28" max="28" width="16.81640625" style="6" bestFit="1" customWidth="1" collapsed="1"/>
    <col min="29" max="29" width="18.81640625" style="6" customWidth="1" collapsed="1"/>
    <col min="30" max="31" width="8.81640625" style="6" collapsed="1"/>
    <col min="32" max="32" width="9.1796875" style="6" bestFit="1" customWidth="1" collapsed="1"/>
    <col min="33" max="33" width="14.1796875" style="6" bestFit="1" customWidth="1" collapsed="1"/>
    <col min="34" max="45" width="8.81640625" style="6" collapsed="1"/>
    <col min="46" max="46" width="10.1796875" style="6" bestFit="1" customWidth="1" collapsed="1"/>
    <col min="47" max="52" width="8.81640625" style="6" collapsed="1"/>
    <col min="53" max="53" width="13.36328125" style="6" bestFit="1" customWidth="1" collapsed="1"/>
    <col min="54" max="55" width="31.81640625" style="6" customWidth="1" collapsed="1"/>
    <col min="56" max="56" width="14" style="6" bestFit="1" customWidth="1" collapsed="1"/>
    <col min="57" max="58" width="22.1796875" style="6" customWidth="1" collapsed="1"/>
    <col min="59" max="60" width="8.81640625" style="6" collapsed="1"/>
    <col min="61" max="61" width="25.453125" style="6" bestFit="1" customWidth="1" collapsed="1"/>
    <col min="62" max="62" width="25.81640625" style="6" bestFit="1" customWidth="1" collapsed="1"/>
    <col min="63" max="63" width="13.6328125" style="6" bestFit="1" customWidth="1" collapsed="1"/>
    <col min="64" max="64" width="21.453125" style="6" bestFit="1" customWidth="1" collapsed="1"/>
    <col min="65" max="65" width="29" style="6" bestFit="1" customWidth="1" collapsed="1"/>
    <col min="66" max="76" width="21.453125" style="6" customWidth="1" collapsed="1"/>
    <col min="77" max="77" width="16.1796875" style="6" bestFit="1" customWidth="1" collapsed="1"/>
    <col min="78" max="78" width="15.453125" style="6" bestFit="1" customWidth="1" collapsed="1"/>
    <col min="79" max="79" width="20.6328125" style="6" bestFit="1" customWidth="1" collapsed="1"/>
    <col min="80" max="80" width="15.453125" style="6" customWidth="1" collapsed="1"/>
    <col min="81" max="81" width="22.36328125" style="6" bestFit="1" customWidth="1" collapsed="1"/>
    <col min="82" max="82" width="31" style="6" bestFit="1" customWidth="1" collapsed="1"/>
    <col min="83" max="83" width="28.36328125" style="6" bestFit="1" customWidth="1" collapsed="1"/>
    <col min="84" max="84" width="26.453125" style="6" bestFit="1" customWidth="1" collapsed="1"/>
    <col min="85" max="85" width="26.453125" style="6" customWidth="1" collapsed="1"/>
    <col min="86" max="86" width="11.36328125" style="6" bestFit="1" customWidth="1" collapsed="1"/>
    <col min="87" max="87" width="8.81640625" style="6" collapsed="1"/>
    <col min="88" max="88" width="14.36328125" style="6" bestFit="1" customWidth="1" collapsed="1"/>
    <col min="89" max="90" width="8.81640625" style="6" collapsed="1"/>
    <col min="91" max="91" width="12.453125" style="6" bestFit="1" customWidth="1" collapsed="1"/>
    <col min="92" max="92" width="9.453125" style="6" bestFit="1" customWidth="1" collapsed="1"/>
    <col min="93" max="16384" width="8.81640625" style="6" collapsed="1"/>
  </cols>
  <sheetData>
    <row r="1" spans="1:109" s="2" customFormat="1" ht="15.5">
      <c r="A1" s="1" t="s">
        <v>0</v>
      </c>
      <c r="B1" s="1" t="s">
        <v>13</v>
      </c>
      <c r="C1" s="1" t="s">
        <v>14</v>
      </c>
      <c r="D1" s="22" t="s">
        <v>73</v>
      </c>
      <c r="E1" s="1" t="s">
        <v>24</v>
      </c>
      <c r="F1" s="1" t="s">
        <v>25</v>
      </c>
      <c r="G1" s="1" t="s">
        <v>26</v>
      </c>
      <c r="H1" s="1" t="s">
        <v>27</v>
      </c>
      <c r="I1" s="1" t="s">
        <v>28</v>
      </c>
      <c r="J1" s="1" t="s">
        <v>29</v>
      </c>
      <c r="K1" s="1" t="s">
        <v>30</v>
      </c>
      <c r="L1" s="1" t="s">
        <v>31</v>
      </c>
      <c r="M1" s="1" t="s">
        <v>32</v>
      </c>
      <c r="N1" s="1" t="s">
        <v>33</v>
      </c>
      <c r="O1" s="1" t="s">
        <v>34</v>
      </c>
      <c r="P1" s="1" t="s">
        <v>35</v>
      </c>
      <c r="Q1" s="11" t="s">
        <v>36</v>
      </c>
      <c r="R1" s="1" t="s">
        <v>15</v>
      </c>
      <c r="S1" s="11" t="s">
        <v>37</v>
      </c>
      <c r="T1" s="1" t="s">
        <v>38</v>
      </c>
      <c r="U1" s="1" t="s">
        <v>39</v>
      </c>
      <c r="V1" s="1" t="s">
        <v>267</v>
      </c>
      <c r="W1" s="1" t="s">
        <v>268</v>
      </c>
      <c r="X1" s="1" t="s">
        <v>269</v>
      </c>
      <c r="Y1" s="1" t="s">
        <v>270</v>
      </c>
      <c r="Z1" s="1" t="s">
        <v>271</v>
      </c>
      <c r="AA1" s="1" t="s">
        <v>227</v>
      </c>
      <c r="AB1" s="1" t="s">
        <v>247</v>
      </c>
      <c r="AC1" s="1" t="s">
        <v>248</v>
      </c>
      <c r="AD1" s="1" t="s">
        <v>249</v>
      </c>
      <c r="AE1" s="1" t="s">
        <v>250</v>
      </c>
      <c r="AF1" s="1" t="s">
        <v>251</v>
      </c>
      <c r="AG1" s="1" t="s">
        <v>45</v>
      </c>
      <c r="AH1" s="1" t="s">
        <v>46</v>
      </c>
      <c r="AI1" s="1" t="s">
        <v>301</v>
      </c>
      <c r="AJ1" s="1" t="s">
        <v>236</v>
      </c>
      <c r="AK1" s="1" t="s">
        <v>237</v>
      </c>
      <c r="AL1" s="1" t="s">
        <v>238</v>
      </c>
      <c r="AM1" s="1" t="s">
        <v>239</v>
      </c>
      <c r="AN1" s="1" t="s">
        <v>240</v>
      </c>
      <c r="AO1" s="1" t="s">
        <v>242</v>
      </c>
      <c r="AP1" s="1" t="s">
        <v>302</v>
      </c>
      <c r="AQ1" s="1" t="s">
        <v>303</v>
      </c>
      <c r="AR1" s="1" t="s">
        <v>304</v>
      </c>
      <c r="AS1" s="1" t="s">
        <v>305</v>
      </c>
      <c r="AT1" s="1" t="s">
        <v>306</v>
      </c>
      <c r="AU1" s="1" t="s">
        <v>307</v>
      </c>
      <c r="AV1" s="1" t="s">
        <v>308</v>
      </c>
      <c r="AW1" s="1" t="s">
        <v>309</v>
      </c>
      <c r="AX1" s="1" t="s">
        <v>310</v>
      </c>
      <c r="AY1" s="1" t="s">
        <v>61</v>
      </c>
      <c r="AZ1" s="1" t="s">
        <v>62</v>
      </c>
      <c r="BA1" s="1" t="s">
        <v>63</v>
      </c>
      <c r="BB1" s="1" t="s">
        <v>76</v>
      </c>
      <c r="BC1" s="1" t="s">
        <v>272</v>
      </c>
      <c r="BD1" s="1" t="s">
        <v>79</v>
      </c>
      <c r="BE1" s="1" t="s">
        <v>77</v>
      </c>
      <c r="BF1" s="1" t="s">
        <v>191</v>
      </c>
      <c r="BG1" s="1" t="s">
        <v>81</v>
      </c>
      <c r="BH1" s="1" t="s">
        <v>82</v>
      </c>
      <c r="BI1" s="1" t="s">
        <v>83</v>
      </c>
      <c r="BJ1" s="1" t="s">
        <v>84</v>
      </c>
      <c r="BK1" s="1" t="s">
        <v>91</v>
      </c>
      <c r="BL1" s="1" t="s">
        <v>85</v>
      </c>
      <c r="BM1" s="1" t="s">
        <v>273</v>
      </c>
      <c r="BN1" s="1" t="s">
        <v>274</v>
      </c>
      <c r="BO1" s="1" t="s">
        <v>80</v>
      </c>
      <c r="BP1" s="1" t="s">
        <v>275</v>
      </c>
      <c r="BQ1" s="1" t="s">
        <v>276</v>
      </c>
      <c r="BR1" s="1" t="s">
        <v>208</v>
      </c>
      <c r="BS1" s="1" t="s">
        <v>209</v>
      </c>
      <c r="BT1" s="1" t="s">
        <v>210</v>
      </c>
      <c r="BU1" s="1" t="s">
        <v>211</v>
      </c>
      <c r="BV1" s="1" t="s">
        <v>277</v>
      </c>
      <c r="BW1" s="1" t="s">
        <v>278</v>
      </c>
      <c r="BX1" s="1" t="s">
        <v>279</v>
      </c>
      <c r="BY1" s="1" t="s">
        <v>92</v>
      </c>
      <c r="BZ1" s="1" t="s">
        <v>94</v>
      </c>
      <c r="CA1" s="16" t="s">
        <v>96</v>
      </c>
      <c r="CB1" s="16" t="s">
        <v>97</v>
      </c>
      <c r="CC1" s="2" t="s">
        <v>95</v>
      </c>
      <c r="CD1" s="2" t="s">
        <v>100</v>
      </c>
      <c r="CE1" s="2" t="s">
        <v>101</v>
      </c>
      <c r="CF1" s="2" t="s">
        <v>102</v>
      </c>
      <c r="CG1" s="2" t="s">
        <v>118</v>
      </c>
      <c r="CH1" s="2" t="s">
        <v>105</v>
      </c>
      <c r="CI1" s="2" t="s">
        <v>16</v>
      </c>
      <c r="CJ1" s="2" t="s">
        <v>106</v>
      </c>
      <c r="CK1" s="2" t="s">
        <v>108</v>
      </c>
      <c r="CL1" s="2" t="s">
        <v>109</v>
      </c>
      <c r="CM1" s="2" t="s">
        <v>107</v>
      </c>
      <c r="CN1" s="2" t="s">
        <v>110</v>
      </c>
      <c r="CO1" s="2" t="s">
        <v>115</v>
      </c>
      <c r="CP1" s="2" t="s">
        <v>143</v>
      </c>
      <c r="CQ1" s="2" t="s">
        <v>144</v>
      </c>
      <c r="CR1" s="2" t="s">
        <v>145</v>
      </c>
      <c r="CS1" s="2" t="s">
        <v>146</v>
      </c>
      <c r="CT1" s="2" t="s">
        <v>147</v>
      </c>
      <c r="CU1" s="2" t="s">
        <v>148</v>
      </c>
      <c r="CV1" s="2" t="s">
        <v>149</v>
      </c>
      <c r="CW1" s="1" t="s">
        <v>219</v>
      </c>
      <c r="CX1" s="1" t="s">
        <v>220</v>
      </c>
      <c r="CY1" s="1" t="s">
        <v>221</v>
      </c>
      <c r="CZ1" s="1" t="s">
        <v>222</v>
      </c>
      <c r="DA1" s="1" t="s">
        <v>223</v>
      </c>
      <c r="DB1" s="1" t="s">
        <v>224</v>
      </c>
      <c r="DC1" s="1" t="s">
        <v>225</v>
      </c>
      <c r="DD1" s="1" t="s">
        <v>226</v>
      </c>
      <c r="DE1" s="2" t="s">
        <v>1135</v>
      </c>
    </row>
    <row r="2" spans="1:109" ht="20" customHeight="1">
      <c r="A2" s="3" t="s">
        <v>326</v>
      </c>
      <c r="B2" s="3" t="s">
        <v>129</v>
      </c>
      <c r="C2" s="4" t="s">
        <v>325</v>
      </c>
      <c r="D2" t="s">
        <v>1523</v>
      </c>
      <c r="E2" s="3" t="s">
        <v>112</v>
      </c>
      <c r="F2" s="3" t="s">
        <v>113</v>
      </c>
      <c r="G2" s="14">
        <f t="shared" ref="G2" ca="1" si="0">TODAY()</f>
        <v>44271</v>
      </c>
      <c r="H2" s="7" t="s">
        <v>114</v>
      </c>
      <c r="I2" s="36" t="s">
        <v>1370</v>
      </c>
      <c r="J2" s="8" t="s">
        <v>131</v>
      </c>
      <c r="K2" s="10" t="s">
        <v>132</v>
      </c>
      <c r="L2" s="7" t="s">
        <v>133</v>
      </c>
      <c r="M2" s="7" t="s">
        <v>133</v>
      </c>
      <c r="N2" s="3" t="s">
        <v>64</v>
      </c>
      <c r="O2" s="3" t="s">
        <v>65</v>
      </c>
      <c r="P2" s="3" t="s">
        <v>66</v>
      </c>
      <c r="Q2" s="15">
        <v>66666</v>
      </c>
      <c r="R2" s="3" t="s">
        <v>125</v>
      </c>
      <c r="S2" s="13" t="s">
        <v>126</v>
      </c>
      <c r="T2" s="3" t="s">
        <v>127</v>
      </c>
      <c r="U2" s="3" t="s">
        <v>128</v>
      </c>
      <c r="V2" s="3" t="s">
        <v>280</v>
      </c>
      <c r="W2" s="3" t="s">
        <v>281</v>
      </c>
      <c r="X2" s="3" t="s">
        <v>282</v>
      </c>
      <c r="Y2" s="3" t="s">
        <v>283</v>
      </c>
      <c r="Z2" s="8" t="s">
        <v>298</v>
      </c>
      <c r="AA2" s="3" t="s">
        <v>327</v>
      </c>
      <c r="AB2" s="3" t="s">
        <v>285</v>
      </c>
      <c r="AC2" s="3" t="s">
        <v>286</v>
      </c>
      <c r="AD2" s="3" t="s">
        <v>287</v>
      </c>
      <c r="AE2" s="3" t="s">
        <v>69</v>
      </c>
      <c r="AF2" s="21" t="s">
        <v>111</v>
      </c>
      <c r="AG2" s="3" t="s">
        <v>23</v>
      </c>
      <c r="AH2" s="3" t="s">
        <v>12</v>
      </c>
      <c r="AI2" s="3" t="s">
        <v>23</v>
      </c>
      <c r="AJ2" s="3" t="s">
        <v>288</v>
      </c>
      <c r="AK2" s="9">
        <f t="shared" ref="AK2" ca="1" si="1">TODAY()</f>
        <v>44271</v>
      </c>
      <c r="AL2" s="3" t="s">
        <v>71</v>
      </c>
      <c r="AM2" s="3" t="s">
        <v>153</v>
      </c>
      <c r="AN2" s="3" t="s">
        <v>289</v>
      </c>
      <c r="AO2" s="3" t="s">
        <v>311</v>
      </c>
      <c r="AP2" s="3" t="s">
        <v>327</v>
      </c>
      <c r="AQ2" s="3" t="s">
        <v>23</v>
      </c>
      <c r="AR2" s="3" t="s">
        <v>70</v>
      </c>
      <c r="AS2" s="9" t="s">
        <v>291</v>
      </c>
      <c r="AT2" s="9">
        <f t="shared" ref="AT2" ca="1" si="2">TODAY()</f>
        <v>44271</v>
      </c>
      <c r="AU2" s="3" t="s">
        <v>71</v>
      </c>
      <c r="AV2" s="3" t="s">
        <v>153</v>
      </c>
      <c r="AW2" s="3" t="s">
        <v>289</v>
      </c>
      <c r="AX2" s="3" t="s">
        <v>327</v>
      </c>
      <c r="AY2" s="3"/>
      <c r="AZ2" s="3" t="s">
        <v>72</v>
      </c>
      <c r="BA2" s="3" t="s">
        <v>292</v>
      </c>
      <c r="BB2" t="s">
        <v>758</v>
      </c>
      <c r="BC2" s="26" t="s">
        <v>751</v>
      </c>
      <c r="BD2" s="3" t="s">
        <v>231</v>
      </c>
      <c r="BE2" s="17" t="str">
        <f ca="1">DE2&amp;CH2&amp;CI2&amp;CJ2&amp;CK2&amp;CL2</f>
        <v>ChnPh31620211311</v>
      </c>
      <c r="BF2" s="9">
        <f t="shared" ref="BF2" ca="1" si="3">TODAY()</f>
        <v>44271</v>
      </c>
      <c r="BG2" s="8">
        <v>100</v>
      </c>
      <c r="BH2" s="8" t="s">
        <v>86</v>
      </c>
      <c r="BI2" s="8" t="s">
        <v>87</v>
      </c>
      <c r="BJ2" s="8" t="s">
        <v>88</v>
      </c>
      <c r="BK2" s="8" t="s">
        <v>89</v>
      </c>
      <c r="BL2" s="8" t="s">
        <v>90</v>
      </c>
      <c r="BM2" s="3" t="str">
        <f ca="1">CONCATENATE("billacc",BO2)</f>
        <v>billaccChnPh31620211311</v>
      </c>
      <c r="BN2" s="3" t="str">
        <f ca="1">CONCATENATE("billaInvntry",BO2)</f>
        <v>billaInvntryChnPh31620211311</v>
      </c>
      <c r="BO2" s="3" t="str">
        <f ca="1">DE2&amp;CH2&amp;CI2&amp;CJ2&amp;CK2&amp;CL2</f>
        <v>ChnPh31620211311</v>
      </c>
      <c r="BP2" s="3" t="s">
        <v>23</v>
      </c>
      <c r="BQ2" s="3" t="s">
        <v>23</v>
      </c>
      <c r="BR2" s="3" t="s">
        <v>293</v>
      </c>
      <c r="BS2" s="3" t="s">
        <v>294</v>
      </c>
      <c r="BT2" s="3" t="s">
        <v>295</v>
      </c>
      <c r="BU2" s="3" t="s">
        <v>296</v>
      </c>
      <c r="BV2" s="3" t="s">
        <v>23</v>
      </c>
      <c r="BW2" s="3" t="s">
        <v>23</v>
      </c>
      <c r="BX2" s="3" t="s">
        <v>23</v>
      </c>
      <c r="BY2" s="8" t="s">
        <v>93</v>
      </c>
      <c r="BZ2" s="9">
        <f t="shared" ref="BZ2" ca="1" si="4">TODAY()</f>
        <v>44271</v>
      </c>
      <c r="CA2" s="8" t="s">
        <v>98</v>
      </c>
      <c r="CB2" s="8" t="s">
        <v>99</v>
      </c>
      <c r="CC2" s="9">
        <f t="shared" ref="CC2" ca="1" si="5">TODAY()</f>
        <v>44271</v>
      </c>
      <c r="CD2" s="8" t="s">
        <v>103</v>
      </c>
      <c r="CE2" s="8" t="s">
        <v>104</v>
      </c>
      <c r="CF2" s="9">
        <f ca="1">TODAY()</f>
        <v>44271</v>
      </c>
      <c r="CG2" s="9">
        <f ca="1">TODAY()</f>
        <v>44271</v>
      </c>
      <c r="CH2" s="19">
        <f t="shared" ref="CH2" ca="1" si="6">MONTH(CM2)</f>
        <v>3</v>
      </c>
      <c r="CI2" s="19">
        <f t="shared" ref="CI2" ca="1" si="7">DAY(CC2)</f>
        <v>16</v>
      </c>
      <c r="CJ2" s="19">
        <f t="shared" ref="CJ2" ca="1" si="8">YEAR(CM2)</f>
        <v>2021</v>
      </c>
      <c r="CK2" s="19">
        <f t="shared" ref="CK2" ca="1" si="9">HOUR(CN2)</f>
        <v>13</v>
      </c>
      <c r="CL2" s="19">
        <f t="shared" ref="CL2" ca="1" si="10">MINUTE(CN2)</f>
        <v>11</v>
      </c>
      <c r="CM2" s="18">
        <f t="shared" ref="CM2" ca="1" si="11">TODAY()</f>
        <v>44271</v>
      </c>
      <c r="CN2" s="20">
        <f t="shared" ref="CN2" ca="1" si="12">NOW()</f>
        <v>44271.549953703703</v>
      </c>
      <c r="CO2" s="12">
        <v>1</v>
      </c>
      <c r="CP2" s="6" t="s">
        <v>23</v>
      </c>
      <c r="CQ2" s="6" t="s">
        <v>23</v>
      </c>
      <c r="CR2" s="6" t="s">
        <v>23</v>
      </c>
      <c r="CW2" s="3" t="s">
        <v>169</v>
      </c>
      <c r="CX2" s="3" t="s">
        <v>193</v>
      </c>
      <c r="CY2" s="3" t="s">
        <v>230</v>
      </c>
      <c r="CZ2" s="9" t="s">
        <v>23</v>
      </c>
      <c r="DA2" s="9">
        <f t="shared" ref="DA2" ca="1" si="13">TODAY()</f>
        <v>44271</v>
      </c>
      <c r="DB2" s="3" t="s">
        <v>71</v>
      </c>
      <c r="DC2" s="3" t="s">
        <v>153</v>
      </c>
      <c r="DD2" s="3"/>
      <c r="DE2" s="6" t="s">
        <v>1145</v>
      </c>
    </row>
  </sheetData>
  <hyperlinks>
    <hyperlink ref="H2" r:id="rId1" xr:uid="{00000000-0004-0000-0B00-000000000000}"/>
    <hyperlink ref="S2" r:id="rId2" xr:uid="{00000000-0004-0000-0B00-000001000000}"/>
    <hyperlink ref="L2" r:id="rId3" xr:uid="{00000000-0004-0000-0B00-000002000000}"/>
    <hyperlink ref="M2" r:id="rId4" xr:uid="{00000000-0004-0000-0B00-000003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CK9"/>
  <sheetViews>
    <sheetView topLeftCell="BA1" workbookViewId="0">
      <selection activeCell="BI2" sqref="BI2:BJ9"/>
    </sheetView>
  </sheetViews>
  <sheetFormatPr defaultColWidth="8.81640625" defaultRowHeight="20" customHeight="1"/>
  <cols>
    <col min="1" max="1" width="27" style="5" customWidth="1" collapsed="1"/>
    <col min="2" max="2" width="20.453125" style="5" customWidth="1" collapsed="1"/>
    <col min="3" max="3" width="58.81640625" style="5" customWidth="1" collapsed="1"/>
    <col min="4" max="4" width="9.6328125" style="23" bestFit="1" customWidth="1" collapsed="1"/>
    <col min="5" max="5" width="16.453125" style="23" bestFit="1" customWidth="1" collapsed="1"/>
    <col min="6" max="6" width="71" style="5" customWidth="1" collapsed="1"/>
    <col min="7" max="7" width="20.1796875" style="6" bestFit="1" customWidth="1" collapsed="1"/>
    <col min="8" max="8" width="17.81640625" style="6" customWidth="1" collapsed="1"/>
    <col min="9" max="9" width="47.81640625" style="6" bestFit="1" customWidth="1" collapsed="1"/>
    <col min="10" max="10" width="41" style="6" bestFit="1" customWidth="1" collapsed="1"/>
    <col min="11" max="11" width="50.81640625" style="6" bestFit="1" customWidth="1" collapsed="1"/>
    <col min="12" max="12" width="19.6328125" style="6" bestFit="1" customWidth="1" collapsed="1"/>
    <col min="13" max="13" width="15.1796875" style="6" customWidth="1" collapsed="1"/>
    <col min="14" max="14" width="12.453125" style="6" bestFit="1" customWidth="1" collapsed="1"/>
    <col min="15" max="15" width="19.453125" style="6" bestFit="1" customWidth="1" collapsed="1"/>
    <col min="16" max="16" width="17.1796875" style="6" bestFit="1" customWidth="1" collapsed="1"/>
    <col min="17" max="17" width="14.81640625" style="6" customWidth="1" collapsed="1"/>
    <col min="18" max="18" width="24.453125" style="12" bestFit="1" customWidth="1" collapsed="1"/>
    <col min="19" max="19" width="48.1796875" style="6" customWidth="1" collapsed="1"/>
    <col min="20" max="20" width="27.1796875" style="12" customWidth="1" collapsed="1"/>
    <col min="21" max="21" width="28.1796875" style="6" customWidth="1" collapsed="1"/>
    <col min="22" max="22" width="33.453125" style="6" bestFit="1" customWidth="1" collapsed="1"/>
    <col min="23" max="24" width="33.453125" style="6" customWidth="1" collapsed="1"/>
    <col min="25" max="25" width="9.453125" style="6" bestFit="1" customWidth="1" collapsed="1"/>
    <col min="26" max="26" width="18.81640625" style="6" customWidth="1" collapsed="1"/>
    <col min="27" max="28" width="8.81640625" style="6" collapsed="1"/>
    <col min="29" max="29" width="9.1796875" style="6" bestFit="1" customWidth="1" collapsed="1"/>
    <col min="30" max="30" width="9.1796875" style="6" customWidth="1" collapsed="1"/>
    <col min="31" max="31" width="22.81640625" style="6" bestFit="1" customWidth="1" collapsed="1"/>
    <col min="32" max="35" width="9.1796875" style="6" customWidth="1" collapsed="1"/>
    <col min="36" max="36" width="14.1796875" style="6" bestFit="1" customWidth="1" collapsed="1"/>
    <col min="37" max="39" width="8.81640625" style="6" collapsed="1"/>
    <col min="40" max="40" width="10.453125" style="6" bestFit="1" customWidth="1" collapsed="1"/>
    <col min="41" max="44" width="8.81640625" style="6" collapsed="1"/>
    <col min="45" max="45" width="30.6328125" style="6" bestFit="1" customWidth="1" collapsed="1"/>
    <col min="46" max="46" width="37.81640625" style="6" bestFit="1" customWidth="1" collapsed="1"/>
    <col min="47" max="47" width="76.1796875" style="6" bestFit="1" customWidth="1" collapsed="1"/>
    <col min="48" max="48" width="37.81640625" style="6" customWidth="1" collapsed="1"/>
    <col min="49" max="50" width="8.81640625" style="6" collapsed="1"/>
    <col min="51" max="51" width="10.1796875" style="6" bestFit="1" customWidth="1" collapsed="1"/>
    <col min="52" max="52" width="10.1796875" style="6" customWidth="1" collapsed="1"/>
    <col min="53" max="59" width="8.81640625" style="6" collapsed="1"/>
    <col min="60" max="60" width="13.36328125" style="6" bestFit="1" customWidth="1" collapsed="1"/>
    <col min="61" max="61" width="38.453125" style="6" bestFit="1" customWidth="1" collapsed="1"/>
    <col min="62" max="62" width="31.81640625" style="6" customWidth="1" collapsed="1"/>
    <col min="63" max="63" width="22.1796875" style="6" customWidth="1" collapsed="1"/>
    <col min="64" max="64" width="14" style="6" bestFit="1" customWidth="1" collapsed="1"/>
    <col min="65" max="65" width="16.1796875" style="6" bestFit="1" customWidth="1" collapsed="1"/>
    <col min="66" max="66" width="9.6328125" style="6" bestFit="1" customWidth="1" collapsed="1"/>
    <col min="67" max="67" width="8.81640625" style="6" collapsed="1"/>
    <col min="68" max="68" width="25.453125" style="6" bestFit="1" customWidth="1" collapsed="1"/>
    <col min="69" max="69" width="25.81640625" style="6" bestFit="1" customWidth="1" collapsed="1"/>
    <col min="70" max="70" width="13.6328125" style="6" bestFit="1" customWidth="1" collapsed="1"/>
    <col min="71" max="71" width="21.453125" style="6" bestFit="1" customWidth="1" collapsed="1"/>
    <col min="72" max="72" width="16.1796875" style="6" bestFit="1" customWidth="1" collapsed="1"/>
    <col min="73" max="73" width="15.453125" style="6" bestFit="1" customWidth="1" collapsed="1"/>
    <col min="74" max="74" width="20.6328125" style="6" bestFit="1" customWidth="1" collapsed="1"/>
    <col min="75" max="75" width="15.453125" style="6" customWidth="1" collapsed="1"/>
    <col min="76" max="76" width="22.36328125" style="6" bestFit="1" customWidth="1" collapsed="1"/>
    <col min="77" max="77" width="31" style="6" bestFit="1" customWidth="1" collapsed="1"/>
    <col min="78" max="78" width="28.36328125" style="6" bestFit="1" customWidth="1" collapsed="1"/>
    <col min="79" max="79" width="26.453125" style="6" bestFit="1" customWidth="1" collapsed="1"/>
    <col min="80" max="80" width="26.453125" style="6" customWidth="1" collapsed="1"/>
    <col min="81" max="81" width="11.36328125" style="6" bestFit="1" customWidth="1" collapsed="1"/>
    <col min="82" max="82" width="8.81640625" style="6" collapsed="1"/>
    <col min="83" max="83" width="14.36328125" style="6" bestFit="1" customWidth="1" collapsed="1"/>
    <col min="84" max="85" width="8.81640625" style="6" collapsed="1"/>
    <col min="86" max="86" width="11.36328125" style="6" bestFit="1" customWidth="1" collapsed="1"/>
    <col min="87" max="87" width="9.453125" style="6" customWidth="1" collapsed="1"/>
    <col min="88" max="16384" width="8.81640625" style="6" collapsed="1"/>
  </cols>
  <sheetData>
    <row r="1" spans="1:89" s="2" customFormat="1" ht="20" customHeight="1">
      <c r="A1" s="1" t="s">
        <v>0</v>
      </c>
      <c r="B1" s="1" t="s">
        <v>13</v>
      </c>
      <c r="C1" s="1" t="s">
        <v>14</v>
      </c>
      <c r="D1" s="22" t="s">
        <v>73</v>
      </c>
      <c r="E1" s="22" t="s">
        <v>217</v>
      </c>
      <c r="F1" s="1" t="s">
        <v>24</v>
      </c>
      <c r="G1" s="1" t="s">
        <v>25</v>
      </c>
      <c r="H1" s="1" t="s">
        <v>26</v>
      </c>
      <c r="I1" s="1" t="s">
        <v>27</v>
      </c>
      <c r="J1" s="1" t="s">
        <v>28</v>
      </c>
      <c r="K1" s="1" t="s">
        <v>29</v>
      </c>
      <c r="L1" s="1" t="s">
        <v>30</v>
      </c>
      <c r="M1" s="1" t="s">
        <v>31</v>
      </c>
      <c r="N1" s="1" t="s">
        <v>32</v>
      </c>
      <c r="O1" s="1" t="s">
        <v>33</v>
      </c>
      <c r="P1" s="1" t="s">
        <v>34</v>
      </c>
      <c r="Q1" s="1" t="s">
        <v>35</v>
      </c>
      <c r="R1" s="11" t="s">
        <v>36</v>
      </c>
      <c r="S1" s="1" t="s">
        <v>15</v>
      </c>
      <c r="T1" s="11" t="s">
        <v>37</v>
      </c>
      <c r="U1" s="1" t="s">
        <v>38</v>
      </c>
      <c r="V1" s="1" t="s">
        <v>39</v>
      </c>
      <c r="W1" s="1" t="s">
        <v>200</v>
      </c>
      <c r="X1" s="1" t="s">
        <v>201</v>
      </c>
      <c r="Y1" s="1" t="s">
        <v>40</v>
      </c>
      <c r="Z1" s="1" t="s">
        <v>41</v>
      </c>
      <c r="AA1" s="1" t="s">
        <v>42</v>
      </c>
      <c r="AB1" s="1" t="s">
        <v>43</v>
      </c>
      <c r="AC1" s="1" t="s">
        <v>44</v>
      </c>
      <c r="AD1" s="1" t="s">
        <v>203</v>
      </c>
      <c r="AE1" s="1" t="s">
        <v>204</v>
      </c>
      <c r="AF1" s="1" t="s">
        <v>208</v>
      </c>
      <c r="AG1" s="1" t="s">
        <v>209</v>
      </c>
      <c r="AH1" s="1" t="s">
        <v>210</v>
      </c>
      <c r="AI1" s="1" t="s">
        <v>211</v>
      </c>
      <c r="AJ1" s="1" t="s">
        <v>45</v>
      </c>
      <c r="AK1" s="1" t="s">
        <v>46</v>
      </c>
      <c r="AL1" s="1" t="s">
        <v>47</v>
      </c>
      <c r="AM1" s="1" t="s">
        <v>48</v>
      </c>
      <c r="AN1" s="1" t="s">
        <v>49</v>
      </c>
      <c r="AO1" s="1" t="s">
        <v>50</v>
      </c>
      <c r="AP1" s="1" t="s">
        <v>51</v>
      </c>
      <c r="AQ1" s="1" t="s">
        <v>52</v>
      </c>
      <c r="AR1" s="1" t="s">
        <v>53</v>
      </c>
      <c r="AS1" s="1" t="s">
        <v>168</v>
      </c>
      <c r="AT1" s="1" t="s">
        <v>173</v>
      </c>
      <c r="AU1" s="1" t="s">
        <v>174</v>
      </c>
      <c r="AV1" s="1" t="s">
        <v>116</v>
      </c>
      <c r="AW1" s="1" t="s">
        <v>55</v>
      </c>
      <c r="AX1" s="1" t="s">
        <v>56</v>
      </c>
      <c r="AY1" s="1" t="s">
        <v>175</v>
      </c>
      <c r="AZ1" s="1" t="s">
        <v>191</v>
      </c>
      <c r="BA1" s="1" t="s">
        <v>171</v>
      </c>
      <c r="BB1" s="1" t="s">
        <v>170</v>
      </c>
      <c r="BC1" s="1" t="s">
        <v>119</v>
      </c>
      <c r="BD1" s="1" t="s">
        <v>172</v>
      </c>
      <c r="BE1" s="1" t="s">
        <v>60</v>
      </c>
      <c r="BF1" s="1" t="s">
        <v>61</v>
      </c>
      <c r="BG1" s="1" t="s">
        <v>62</v>
      </c>
      <c r="BH1" s="1" t="s">
        <v>63</v>
      </c>
      <c r="BI1" s="1" t="s">
        <v>76</v>
      </c>
      <c r="BJ1" s="1" t="s">
        <v>314</v>
      </c>
      <c r="BK1" s="1" t="s">
        <v>77</v>
      </c>
      <c r="BL1" s="1" t="s">
        <v>79</v>
      </c>
      <c r="BM1" s="1" t="s">
        <v>80</v>
      </c>
      <c r="BN1" s="1" t="s">
        <v>81</v>
      </c>
      <c r="BO1" s="1" t="s">
        <v>82</v>
      </c>
      <c r="BP1" s="1" t="s">
        <v>83</v>
      </c>
      <c r="BQ1" s="1" t="s">
        <v>84</v>
      </c>
      <c r="BR1" s="1" t="s">
        <v>91</v>
      </c>
      <c r="BS1" s="1" t="s">
        <v>85</v>
      </c>
      <c r="BT1" s="1" t="s">
        <v>92</v>
      </c>
      <c r="BU1" s="1" t="s">
        <v>94</v>
      </c>
      <c r="BV1" s="16" t="s">
        <v>96</v>
      </c>
      <c r="BW1" s="16" t="s">
        <v>97</v>
      </c>
      <c r="BX1" s="2" t="s">
        <v>95</v>
      </c>
      <c r="BY1" s="2" t="s">
        <v>100</v>
      </c>
      <c r="BZ1" s="2" t="s">
        <v>101</v>
      </c>
      <c r="CA1" s="2" t="s">
        <v>102</v>
      </c>
      <c r="CB1" s="2" t="s">
        <v>118</v>
      </c>
      <c r="CC1" s="2" t="s">
        <v>105</v>
      </c>
      <c r="CD1" s="2" t="s">
        <v>16</v>
      </c>
      <c r="CE1" s="2" t="s">
        <v>106</v>
      </c>
      <c r="CF1" s="2" t="s">
        <v>108</v>
      </c>
      <c r="CG1" s="2" t="s">
        <v>109</v>
      </c>
      <c r="CH1" s="2" t="s">
        <v>107</v>
      </c>
      <c r="CI1" s="2" t="s">
        <v>110</v>
      </c>
      <c r="CJ1" s="2" t="s">
        <v>115</v>
      </c>
      <c r="CK1" s="2" t="s">
        <v>176</v>
      </c>
    </row>
    <row r="2" spans="1:89" ht="20" customHeight="1">
      <c r="A2" s="3" t="s">
        <v>218</v>
      </c>
      <c r="B2" s="3" t="s">
        <v>730</v>
      </c>
      <c r="C2" s="4" t="s">
        <v>166</v>
      </c>
      <c r="D2" t="s">
        <v>1127</v>
      </c>
      <c r="E2">
        <v>1</v>
      </c>
      <c r="F2" s="3" t="s">
        <v>112</v>
      </c>
      <c r="G2" s="3" t="s">
        <v>113</v>
      </c>
      <c r="H2" s="14">
        <f t="shared" ref="H2:H9" ca="1" si="0">TODAY()</f>
        <v>44271</v>
      </c>
      <c r="I2" s="7" t="s">
        <v>114</v>
      </c>
      <c r="J2" s="8" t="s">
        <v>156</v>
      </c>
      <c r="K2" s="10" t="s">
        <v>157</v>
      </c>
      <c r="L2" s="7" t="s">
        <v>158</v>
      </c>
      <c r="M2" s="7" t="s">
        <v>158</v>
      </c>
      <c r="N2" s="8" t="s">
        <v>159</v>
      </c>
      <c r="O2" s="3" t="s">
        <v>340</v>
      </c>
      <c r="P2" s="3" t="s">
        <v>358</v>
      </c>
      <c r="Q2" s="3" t="s">
        <v>376</v>
      </c>
      <c r="R2" s="15" t="s">
        <v>394</v>
      </c>
      <c r="S2" s="3" t="s">
        <v>160</v>
      </c>
      <c r="T2" s="13" t="s">
        <v>161</v>
      </c>
      <c r="U2" s="3" t="s">
        <v>162</v>
      </c>
      <c r="V2" s="3" t="s">
        <v>163</v>
      </c>
      <c r="W2" s="3" t="s">
        <v>112</v>
      </c>
      <c r="X2" s="3" t="s">
        <v>202</v>
      </c>
      <c r="Y2" s="3" t="s">
        <v>410</v>
      </c>
      <c r="Z2" s="6" t="s">
        <v>428</v>
      </c>
      <c r="AA2" s="3" t="s">
        <v>42</v>
      </c>
      <c r="AB2" s="6" t="s">
        <v>446</v>
      </c>
      <c r="AC2" s="21" t="s">
        <v>460</v>
      </c>
      <c r="AD2" s="21" t="s">
        <v>477</v>
      </c>
      <c r="AE2" s="21" t="s">
        <v>494</v>
      </c>
      <c r="AF2" s="21" t="s">
        <v>512</v>
      </c>
      <c r="AG2" s="21" t="s">
        <v>530</v>
      </c>
      <c r="AH2" s="21" t="s">
        <v>548</v>
      </c>
      <c r="AI2" s="21" t="s">
        <v>566</v>
      </c>
      <c r="AJ2" s="3" t="s">
        <v>12</v>
      </c>
      <c r="AK2" s="3" t="s">
        <v>23</v>
      </c>
      <c r="AL2" s="3" t="s">
        <v>12</v>
      </c>
      <c r="AM2" s="3" t="s">
        <v>12</v>
      </c>
      <c r="AN2" s="3" t="s">
        <v>12</v>
      </c>
      <c r="AO2" s="3" t="s">
        <v>23</v>
      </c>
      <c r="AP2" s="3" t="s">
        <v>12</v>
      </c>
      <c r="AQ2" s="3" t="s">
        <v>12</v>
      </c>
      <c r="AR2" s="3" t="s">
        <v>12</v>
      </c>
      <c r="AS2" s="3" t="s">
        <v>169</v>
      </c>
      <c r="AT2" s="3" t="s">
        <v>600</v>
      </c>
      <c r="AU2" s="6" t="s">
        <v>585</v>
      </c>
      <c r="AV2" s="3" t="s">
        <v>618</v>
      </c>
      <c r="AX2" s="9">
        <f t="shared" ref="AX2:AZ7" ca="1" si="1">TODAY()</f>
        <v>44271</v>
      </c>
      <c r="AY2" s="9">
        <f t="shared" ca="1" si="1"/>
        <v>44271</v>
      </c>
      <c r="AZ2" s="9">
        <f t="shared" ca="1" si="1"/>
        <v>44271</v>
      </c>
      <c r="BA2" s="3"/>
      <c r="BB2" s="3" t="s">
        <v>153</v>
      </c>
      <c r="BC2" s="3" t="s">
        <v>71</v>
      </c>
      <c r="BD2" s="3"/>
      <c r="BE2" s="3"/>
      <c r="BF2" s="3"/>
      <c r="BG2" s="3" t="s">
        <v>72</v>
      </c>
      <c r="BH2" s="3"/>
      <c r="BI2" s="6" t="s">
        <v>1123</v>
      </c>
      <c r="BK2" s="17" t="str">
        <f t="shared" ref="BK2:BK9" ca="1" si="2">CC2&amp;CD2&amp;CE2&amp;CF2&amp;CG2</f>
        <v>31620211311</v>
      </c>
      <c r="BL2" s="3" t="s">
        <v>78</v>
      </c>
      <c r="BM2" s="3" t="str">
        <f t="shared" ref="BM2:BM9" ca="1" si="3">CC2&amp;CD2&amp;CE2&amp;CF2&amp;CG2</f>
        <v>31620211311</v>
      </c>
      <c r="BN2" s="8">
        <v>100</v>
      </c>
      <c r="BO2" s="8" t="s">
        <v>86</v>
      </c>
      <c r="BP2" s="8" t="s">
        <v>636</v>
      </c>
      <c r="BQ2" s="8" t="s">
        <v>654</v>
      </c>
      <c r="BR2" s="8" t="s">
        <v>672</v>
      </c>
      <c r="BS2" s="8" t="s">
        <v>690</v>
      </c>
      <c r="BT2" s="8" t="s">
        <v>707</v>
      </c>
      <c r="BU2" s="9">
        <f t="shared" ref="BU2:BU9" ca="1" si="4">TODAY()</f>
        <v>44271</v>
      </c>
      <c r="BV2" s="8" t="s">
        <v>98</v>
      </c>
      <c r="BW2" s="8" t="s">
        <v>99</v>
      </c>
      <c r="BX2" s="9">
        <f t="shared" ref="BX2:BX9" ca="1" si="5">TODAY()</f>
        <v>44271</v>
      </c>
      <c r="BY2" s="8" t="s">
        <v>103</v>
      </c>
      <c r="BZ2" s="8" t="s">
        <v>104</v>
      </c>
      <c r="CA2" s="9">
        <f t="shared" ref="CA2:CB7" ca="1" si="6">TODAY()</f>
        <v>44271</v>
      </c>
      <c r="CB2" s="9">
        <f t="shared" ca="1" si="6"/>
        <v>44271</v>
      </c>
      <c r="CC2" s="19">
        <f t="shared" ref="CC2:CC8" ca="1" si="7">MONTH(CH2)</f>
        <v>3</v>
      </c>
      <c r="CD2" s="19">
        <f t="shared" ref="CD2:CD8" ca="1" si="8">DAY(BX2)</f>
        <v>16</v>
      </c>
      <c r="CE2" s="19">
        <f t="shared" ref="CE2:CE8" ca="1" si="9">YEAR(CH2)</f>
        <v>2021</v>
      </c>
      <c r="CF2" s="19">
        <f t="shared" ref="CF2:CF8" ca="1" si="10">HOUR(CI2)</f>
        <v>13</v>
      </c>
      <c r="CG2" s="19">
        <f t="shared" ref="CG2:CG8" ca="1" si="11">MINUTE(CI2)</f>
        <v>11</v>
      </c>
      <c r="CH2" s="18">
        <f t="shared" ref="CH2:CH9" ca="1" si="12">TODAY()</f>
        <v>44271</v>
      </c>
      <c r="CI2" s="20">
        <f t="shared" ref="CI2:CI9" ca="1" si="13">NOW()</f>
        <v>44271.549953703703</v>
      </c>
      <c r="CJ2" s="12" t="s">
        <v>192</v>
      </c>
      <c r="CK2" s="6" t="s">
        <v>177</v>
      </c>
    </row>
    <row r="3" spans="1:89" ht="20" customHeight="1">
      <c r="A3" s="3" t="s">
        <v>218</v>
      </c>
      <c r="B3" s="3" t="s">
        <v>731</v>
      </c>
      <c r="C3" s="4" t="s">
        <v>166</v>
      </c>
      <c r="D3">
        <v>2</v>
      </c>
      <c r="E3">
        <v>2</v>
      </c>
      <c r="F3" s="3" t="s">
        <v>112</v>
      </c>
      <c r="G3" s="3" t="s">
        <v>113</v>
      </c>
      <c r="H3" s="14">
        <f t="shared" ca="1" si="0"/>
        <v>44271</v>
      </c>
      <c r="I3" s="7" t="s">
        <v>114</v>
      </c>
      <c r="J3" s="8" t="s">
        <v>156</v>
      </c>
      <c r="K3" s="10" t="s">
        <v>157</v>
      </c>
      <c r="L3" s="7" t="s">
        <v>158</v>
      </c>
      <c r="M3" s="7" t="s">
        <v>158</v>
      </c>
      <c r="N3" s="8" t="s">
        <v>159</v>
      </c>
      <c r="O3" s="3" t="s">
        <v>341</v>
      </c>
      <c r="P3" s="3" t="s">
        <v>359</v>
      </c>
      <c r="Q3" s="3" t="s">
        <v>377</v>
      </c>
      <c r="R3" s="15" t="s">
        <v>395</v>
      </c>
      <c r="S3" s="3" t="s">
        <v>160</v>
      </c>
      <c r="T3" s="13" t="s">
        <v>161</v>
      </c>
      <c r="U3" s="3" t="s">
        <v>162</v>
      </c>
      <c r="V3" s="3" t="s">
        <v>163</v>
      </c>
      <c r="W3" s="3" t="s">
        <v>112</v>
      </c>
      <c r="X3" s="3" t="s">
        <v>202</v>
      </c>
      <c r="Y3" s="6" t="s">
        <v>411</v>
      </c>
      <c r="Z3" s="6" t="s">
        <v>429</v>
      </c>
      <c r="AA3" s="3" t="s">
        <v>42</v>
      </c>
      <c r="AB3" s="6" t="s">
        <v>69</v>
      </c>
      <c r="AC3" s="21" t="s">
        <v>461</v>
      </c>
      <c r="AD3" s="21" t="s">
        <v>478</v>
      </c>
      <c r="AE3" s="21" t="s">
        <v>495</v>
      </c>
      <c r="AF3" s="21" t="s">
        <v>513</v>
      </c>
      <c r="AG3" s="21" t="s">
        <v>531</v>
      </c>
      <c r="AH3" s="21" t="s">
        <v>549</v>
      </c>
      <c r="AI3" s="21" t="s">
        <v>215</v>
      </c>
      <c r="AJ3" s="3" t="s">
        <v>12</v>
      </c>
      <c r="AK3" s="3" t="s">
        <v>23</v>
      </c>
      <c r="AL3" s="3" t="s">
        <v>12</v>
      </c>
      <c r="AM3" s="3" t="s">
        <v>12</v>
      </c>
      <c r="AN3" s="3" t="s">
        <v>12</v>
      </c>
      <c r="AO3" s="3" t="s">
        <v>23</v>
      </c>
      <c r="AP3" s="3" t="s">
        <v>12</v>
      </c>
      <c r="AQ3" s="3" t="s">
        <v>12</v>
      </c>
      <c r="AR3" s="3" t="s">
        <v>12</v>
      </c>
      <c r="AS3" s="3" t="s">
        <v>169</v>
      </c>
      <c r="AT3" s="3" t="s">
        <v>601</v>
      </c>
      <c r="AU3" s="6" t="s">
        <v>586</v>
      </c>
      <c r="AV3" s="3" t="s">
        <v>619</v>
      </c>
      <c r="AX3" s="9">
        <f t="shared" ca="1" si="1"/>
        <v>44271</v>
      </c>
      <c r="AY3" s="9">
        <f t="shared" ca="1" si="1"/>
        <v>44271</v>
      </c>
      <c r="AZ3" s="9">
        <f t="shared" ca="1" si="1"/>
        <v>44271</v>
      </c>
      <c r="BA3" s="3"/>
      <c r="BB3" s="3" t="s">
        <v>153</v>
      </c>
      <c r="BC3" s="3" t="s">
        <v>71</v>
      </c>
      <c r="BD3" s="3"/>
      <c r="BE3" s="3"/>
      <c r="BF3" s="3"/>
      <c r="BG3" s="3" t="s">
        <v>72</v>
      </c>
      <c r="BH3" s="3"/>
      <c r="BI3" s="6" t="s">
        <v>587</v>
      </c>
      <c r="BK3" s="17" t="str">
        <f t="shared" ca="1" si="2"/>
        <v>31620211311</v>
      </c>
      <c r="BL3" s="3" t="s">
        <v>78</v>
      </c>
      <c r="BM3" s="3" t="str">
        <f t="shared" ca="1" si="3"/>
        <v>31620211311</v>
      </c>
      <c r="BN3" s="8">
        <v>100</v>
      </c>
      <c r="BO3" s="8" t="s">
        <v>86</v>
      </c>
      <c r="BP3" s="8" t="s">
        <v>637</v>
      </c>
      <c r="BQ3" s="8" t="s">
        <v>655</v>
      </c>
      <c r="BR3" s="8" t="s">
        <v>673</v>
      </c>
      <c r="BS3" s="8" t="s">
        <v>691</v>
      </c>
      <c r="BT3" s="8" t="s">
        <v>708</v>
      </c>
      <c r="BU3" s="9">
        <f t="shared" ca="1" si="4"/>
        <v>44271</v>
      </c>
      <c r="BV3" s="8" t="s">
        <v>98</v>
      </c>
      <c r="BW3" s="8" t="s">
        <v>99</v>
      </c>
      <c r="BX3" s="9">
        <f t="shared" ca="1" si="5"/>
        <v>44271</v>
      </c>
      <c r="BY3" s="8" t="s">
        <v>103</v>
      </c>
      <c r="BZ3" s="8" t="s">
        <v>104</v>
      </c>
      <c r="CA3" s="9">
        <f t="shared" ca="1" si="6"/>
        <v>44271</v>
      </c>
      <c r="CB3" s="9">
        <f t="shared" ca="1" si="6"/>
        <v>44271</v>
      </c>
      <c r="CC3" s="19">
        <f t="shared" ca="1" si="7"/>
        <v>3</v>
      </c>
      <c r="CD3" s="19">
        <f t="shared" ca="1" si="8"/>
        <v>16</v>
      </c>
      <c r="CE3" s="19">
        <f t="shared" ca="1" si="9"/>
        <v>2021</v>
      </c>
      <c r="CF3" s="19">
        <f t="shared" ca="1" si="10"/>
        <v>13</v>
      </c>
      <c r="CG3" s="19">
        <f t="shared" ca="1" si="11"/>
        <v>11</v>
      </c>
      <c r="CH3" s="18">
        <f t="shared" ca="1" si="12"/>
        <v>44271</v>
      </c>
      <c r="CI3" s="20">
        <f t="shared" ca="1" si="13"/>
        <v>44271.549953703703</v>
      </c>
      <c r="CJ3" s="12" t="s">
        <v>154</v>
      </c>
      <c r="CK3" s="6" t="s">
        <v>177</v>
      </c>
    </row>
    <row r="4" spans="1:89" ht="20" customHeight="1">
      <c r="A4" s="3" t="s">
        <v>218</v>
      </c>
      <c r="B4" s="3" t="s">
        <v>732</v>
      </c>
      <c r="C4" s="4" t="s">
        <v>166</v>
      </c>
      <c r="D4">
        <v>3</v>
      </c>
      <c r="E4">
        <v>3</v>
      </c>
      <c r="F4" s="3" t="s">
        <v>112</v>
      </c>
      <c r="G4" s="3" t="s">
        <v>113</v>
      </c>
      <c r="H4" s="14">
        <f t="shared" ca="1" si="0"/>
        <v>44271</v>
      </c>
      <c r="I4" s="7" t="s">
        <v>114</v>
      </c>
      <c r="J4" s="8" t="s">
        <v>156</v>
      </c>
      <c r="K4" s="10" t="s">
        <v>157</v>
      </c>
      <c r="L4" s="7" t="s">
        <v>158</v>
      </c>
      <c r="M4" s="7" t="s">
        <v>158</v>
      </c>
      <c r="N4" s="8" t="s">
        <v>159</v>
      </c>
      <c r="O4" s="3" t="s">
        <v>342</v>
      </c>
      <c r="P4" s="3" t="s">
        <v>360</v>
      </c>
      <c r="Q4" s="3" t="s">
        <v>378</v>
      </c>
      <c r="R4" s="15" t="s">
        <v>396</v>
      </c>
      <c r="S4" s="3" t="s">
        <v>160</v>
      </c>
      <c r="T4" s="13" t="s">
        <v>161</v>
      </c>
      <c r="U4" s="3" t="s">
        <v>162</v>
      </c>
      <c r="V4" s="3" t="s">
        <v>163</v>
      </c>
      <c r="W4" s="3" t="s">
        <v>112</v>
      </c>
      <c r="X4" s="3" t="s">
        <v>202</v>
      </c>
      <c r="Y4" s="3" t="s">
        <v>412</v>
      </c>
      <c r="Z4" s="3" t="s">
        <v>430</v>
      </c>
      <c r="AA4" s="3" t="s">
        <v>42</v>
      </c>
      <c r="AB4" s="3" t="s">
        <v>447</v>
      </c>
      <c r="AC4" s="21" t="s">
        <v>462</v>
      </c>
      <c r="AD4" s="21" t="s">
        <v>479</v>
      </c>
      <c r="AE4" s="21" t="s">
        <v>496</v>
      </c>
      <c r="AF4" s="21" t="s">
        <v>514</v>
      </c>
      <c r="AG4" s="21" t="s">
        <v>532</v>
      </c>
      <c r="AH4" s="21" t="s">
        <v>550</v>
      </c>
      <c r="AI4" s="21" t="s">
        <v>567</v>
      </c>
      <c r="AJ4" s="3" t="s">
        <v>12</v>
      </c>
      <c r="AK4" s="3" t="s">
        <v>23</v>
      </c>
      <c r="AL4" s="3" t="s">
        <v>12</v>
      </c>
      <c r="AM4" s="3" t="s">
        <v>12</v>
      </c>
      <c r="AN4" s="3" t="s">
        <v>12</v>
      </c>
      <c r="AO4" s="3" t="s">
        <v>23</v>
      </c>
      <c r="AP4" s="3" t="s">
        <v>12</v>
      </c>
      <c r="AQ4" s="3" t="s">
        <v>12</v>
      </c>
      <c r="AR4" s="3" t="s">
        <v>12</v>
      </c>
      <c r="AS4" s="3" t="s">
        <v>169</v>
      </c>
      <c r="AT4" s="3" t="s">
        <v>602</v>
      </c>
      <c r="AU4" s="6" t="s">
        <v>587</v>
      </c>
      <c r="AV4" s="3" t="s">
        <v>620</v>
      </c>
      <c r="AX4" s="9">
        <f t="shared" ca="1" si="1"/>
        <v>44271</v>
      </c>
      <c r="AY4" s="9">
        <f t="shared" ca="1" si="1"/>
        <v>44271</v>
      </c>
      <c r="AZ4" s="9">
        <f t="shared" ca="1" si="1"/>
        <v>44271</v>
      </c>
      <c r="BA4" s="3"/>
      <c r="BB4" s="3" t="s">
        <v>153</v>
      </c>
      <c r="BC4" s="3" t="s">
        <v>71</v>
      </c>
      <c r="BD4" s="3"/>
      <c r="BE4" s="3"/>
      <c r="BF4" s="3"/>
      <c r="BG4" s="3" t="s">
        <v>72</v>
      </c>
      <c r="BH4" s="3"/>
      <c r="BI4" s="6" t="s">
        <v>1123</v>
      </c>
      <c r="BJ4" s="6" t="s">
        <v>1126</v>
      </c>
      <c r="BK4" s="17" t="str">
        <f t="shared" ca="1" si="2"/>
        <v>31620211311</v>
      </c>
      <c r="BL4" s="3" t="s">
        <v>78</v>
      </c>
      <c r="BM4" s="3" t="str">
        <f t="shared" ca="1" si="3"/>
        <v>31620211311</v>
      </c>
      <c r="BN4" s="8">
        <v>100</v>
      </c>
      <c r="BO4" s="8" t="s">
        <v>86</v>
      </c>
      <c r="BP4" s="8" t="s">
        <v>638</v>
      </c>
      <c r="BQ4" s="8" t="s">
        <v>656</v>
      </c>
      <c r="BR4" s="8" t="s">
        <v>674</v>
      </c>
      <c r="BS4" s="8" t="s">
        <v>692</v>
      </c>
      <c r="BT4" s="8" t="s">
        <v>709</v>
      </c>
      <c r="BU4" s="9">
        <f t="shared" ca="1" si="4"/>
        <v>44271</v>
      </c>
      <c r="BV4" s="8" t="s">
        <v>98</v>
      </c>
      <c r="BW4" s="8" t="s">
        <v>99</v>
      </c>
      <c r="BX4" s="9">
        <f t="shared" ca="1" si="5"/>
        <v>44271</v>
      </c>
      <c r="BY4" s="8" t="s">
        <v>103</v>
      </c>
      <c r="BZ4" s="8" t="s">
        <v>104</v>
      </c>
      <c r="CA4" s="9">
        <f t="shared" ca="1" si="6"/>
        <v>44271</v>
      </c>
      <c r="CB4" s="9">
        <f t="shared" ca="1" si="6"/>
        <v>44271</v>
      </c>
      <c r="CC4" s="19">
        <f t="shared" ca="1" si="7"/>
        <v>3</v>
      </c>
      <c r="CD4" s="19">
        <f t="shared" ca="1" si="8"/>
        <v>16</v>
      </c>
      <c r="CE4" s="19">
        <f t="shared" ca="1" si="9"/>
        <v>2021</v>
      </c>
      <c r="CF4" s="19">
        <f t="shared" ca="1" si="10"/>
        <v>13</v>
      </c>
      <c r="CG4" s="19">
        <f t="shared" ca="1" si="11"/>
        <v>11</v>
      </c>
      <c r="CH4" s="18">
        <f t="shared" ca="1" si="12"/>
        <v>44271</v>
      </c>
      <c r="CI4" s="20">
        <f t="shared" ca="1" si="13"/>
        <v>44271.549953703703</v>
      </c>
      <c r="CJ4" s="12" t="s">
        <v>178</v>
      </c>
      <c r="CK4" s="6" t="s">
        <v>177</v>
      </c>
    </row>
    <row r="5" spans="1:89" ht="20" customHeight="1">
      <c r="A5" s="3" t="s">
        <v>218</v>
      </c>
      <c r="B5" s="3" t="s">
        <v>733</v>
      </c>
      <c r="C5" s="4" t="s">
        <v>166</v>
      </c>
      <c r="D5">
        <v>4</v>
      </c>
      <c r="E5">
        <v>4</v>
      </c>
      <c r="F5" s="3" t="s">
        <v>112</v>
      </c>
      <c r="G5" s="3" t="s">
        <v>113</v>
      </c>
      <c r="H5" s="14">
        <f t="shared" ca="1" si="0"/>
        <v>44271</v>
      </c>
      <c r="I5" s="7" t="s">
        <v>114</v>
      </c>
      <c r="J5" s="8" t="s">
        <v>156</v>
      </c>
      <c r="K5" s="10" t="s">
        <v>157</v>
      </c>
      <c r="L5" s="7" t="s">
        <v>158</v>
      </c>
      <c r="M5" s="7" t="s">
        <v>158</v>
      </c>
      <c r="N5" s="8" t="s">
        <v>159</v>
      </c>
      <c r="O5" s="3" t="s">
        <v>343</v>
      </c>
      <c r="P5" s="3" t="s">
        <v>361</v>
      </c>
      <c r="Q5" s="3" t="s">
        <v>379</v>
      </c>
      <c r="R5" s="15" t="s">
        <v>397</v>
      </c>
      <c r="S5" s="3" t="s">
        <v>160</v>
      </c>
      <c r="T5" s="13" t="s">
        <v>161</v>
      </c>
      <c r="U5" s="3" t="s">
        <v>162</v>
      </c>
      <c r="V5" s="3" t="s">
        <v>163</v>
      </c>
      <c r="W5" s="3" t="s">
        <v>112</v>
      </c>
      <c r="X5" s="3" t="s">
        <v>202</v>
      </c>
      <c r="Y5" s="6" t="s">
        <v>413</v>
      </c>
      <c r="Z5" s="6" t="s">
        <v>431</v>
      </c>
      <c r="AA5" s="3" t="s">
        <v>42</v>
      </c>
      <c r="AB5" s="6" t="s">
        <v>447</v>
      </c>
      <c r="AC5" s="21" t="s">
        <v>463</v>
      </c>
      <c r="AD5" s="21" t="s">
        <v>480</v>
      </c>
      <c r="AE5" s="21" t="s">
        <v>497</v>
      </c>
      <c r="AF5" s="21" t="s">
        <v>515</v>
      </c>
      <c r="AG5" s="21" t="s">
        <v>533</v>
      </c>
      <c r="AH5" s="21" t="s">
        <v>551</v>
      </c>
      <c r="AI5" s="21" t="s">
        <v>568</v>
      </c>
      <c r="AJ5" s="3" t="s">
        <v>12</v>
      </c>
      <c r="AK5" s="3" t="s">
        <v>23</v>
      </c>
      <c r="AL5" s="3" t="s">
        <v>12</v>
      </c>
      <c r="AM5" s="3" t="s">
        <v>12</v>
      </c>
      <c r="AN5" s="3" t="s">
        <v>12</v>
      </c>
      <c r="AO5" s="3" t="s">
        <v>23</v>
      </c>
      <c r="AP5" s="3" t="s">
        <v>12</v>
      </c>
      <c r="AQ5" s="3" t="s">
        <v>12</v>
      </c>
      <c r="AR5" s="3" t="s">
        <v>12</v>
      </c>
      <c r="AS5" s="3" t="s">
        <v>169</v>
      </c>
      <c r="AT5" s="3" t="s">
        <v>603</v>
      </c>
      <c r="AU5" s="6" t="s">
        <v>755</v>
      </c>
      <c r="AV5" s="3" t="s">
        <v>621</v>
      </c>
      <c r="AX5" s="9">
        <f t="shared" ca="1" si="1"/>
        <v>44271</v>
      </c>
      <c r="AY5" s="9">
        <f t="shared" ca="1" si="1"/>
        <v>44271</v>
      </c>
      <c r="AZ5" s="9">
        <f t="shared" ca="1" si="1"/>
        <v>44271</v>
      </c>
      <c r="BA5" s="3"/>
      <c r="BB5" s="3" t="s">
        <v>153</v>
      </c>
      <c r="BC5" s="3" t="s">
        <v>71</v>
      </c>
      <c r="BD5" s="3"/>
      <c r="BE5" s="3"/>
      <c r="BF5" s="3"/>
      <c r="BG5" s="3" t="s">
        <v>72</v>
      </c>
      <c r="BH5" s="3"/>
      <c r="BI5" t="s">
        <v>1124</v>
      </c>
      <c r="BJ5" s="6" t="s">
        <v>579</v>
      </c>
      <c r="BK5" s="17" t="str">
        <f t="shared" ca="1" si="2"/>
        <v>31620211311</v>
      </c>
      <c r="BL5" s="3" t="s">
        <v>78</v>
      </c>
      <c r="BM5" s="3" t="str">
        <f t="shared" ca="1" si="3"/>
        <v>31620211311</v>
      </c>
      <c r="BN5" s="8">
        <v>100</v>
      </c>
      <c r="BO5" s="8" t="s">
        <v>86</v>
      </c>
      <c r="BP5" s="8" t="s">
        <v>639</v>
      </c>
      <c r="BQ5" s="8" t="s">
        <v>657</v>
      </c>
      <c r="BR5" s="8" t="s">
        <v>675</v>
      </c>
      <c r="BS5" s="8" t="s">
        <v>693</v>
      </c>
      <c r="BT5" s="8" t="s">
        <v>710</v>
      </c>
      <c r="BU5" s="9">
        <f t="shared" ca="1" si="4"/>
        <v>44271</v>
      </c>
      <c r="BV5" s="8" t="s">
        <v>98</v>
      </c>
      <c r="BW5" s="8" t="s">
        <v>99</v>
      </c>
      <c r="BX5" s="9">
        <f t="shared" ca="1" si="5"/>
        <v>44271</v>
      </c>
      <c r="BY5" s="8" t="s">
        <v>103</v>
      </c>
      <c r="BZ5" s="8" t="s">
        <v>104</v>
      </c>
      <c r="CA5" s="9">
        <f t="shared" ca="1" si="6"/>
        <v>44271</v>
      </c>
      <c r="CB5" s="9">
        <f t="shared" ca="1" si="6"/>
        <v>44271</v>
      </c>
      <c r="CC5" s="19">
        <f t="shared" ca="1" si="7"/>
        <v>3</v>
      </c>
      <c r="CD5" s="19">
        <f t="shared" ca="1" si="8"/>
        <v>16</v>
      </c>
      <c r="CE5" s="19">
        <f t="shared" ca="1" si="9"/>
        <v>2021</v>
      </c>
      <c r="CF5" s="19">
        <f t="shared" ca="1" si="10"/>
        <v>13</v>
      </c>
      <c r="CG5" s="19">
        <f t="shared" ca="1" si="11"/>
        <v>11</v>
      </c>
      <c r="CH5" s="18">
        <f t="shared" ca="1" si="12"/>
        <v>44271</v>
      </c>
      <c r="CI5" s="20">
        <f t="shared" ca="1" si="13"/>
        <v>44271.549953703703</v>
      </c>
      <c r="CJ5" s="12" t="s">
        <v>179</v>
      </c>
      <c r="CK5" s="6" t="s">
        <v>177</v>
      </c>
    </row>
    <row r="6" spans="1:89" ht="20" customHeight="1">
      <c r="A6" s="3" t="s">
        <v>218</v>
      </c>
      <c r="B6" s="3" t="s">
        <v>734</v>
      </c>
      <c r="C6" s="4" t="s">
        <v>166</v>
      </c>
      <c r="D6">
        <v>5</v>
      </c>
      <c r="E6">
        <v>5</v>
      </c>
      <c r="F6" s="3" t="s">
        <v>112</v>
      </c>
      <c r="G6" s="3" t="s">
        <v>113</v>
      </c>
      <c r="H6" s="14">
        <f t="shared" ca="1" si="0"/>
        <v>44271</v>
      </c>
      <c r="I6" s="7" t="s">
        <v>114</v>
      </c>
      <c r="J6" s="8" t="s">
        <v>156</v>
      </c>
      <c r="K6" s="10" t="s">
        <v>157</v>
      </c>
      <c r="L6" s="7" t="s">
        <v>158</v>
      </c>
      <c r="M6" s="7" t="s">
        <v>158</v>
      </c>
      <c r="N6" s="8" t="s">
        <v>159</v>
      </c>
      <c r="O6" s="3" t="s">
        <v>344</v>
      </c>
      <c r="P6" s="3" t="s">
        <v>362</v>
      </c>
      <c r="Q6" s="3" t="s">
        <v>380</v>
      </c>
      <c r="R6" s="15" t="s">
        <v>398</v>
      </c>
      <c r="S6" s="3" t="s">
        <v>160</v>
      </c>
      <c r="T6" s="13" t="s">
        <v>161</v>
      </c>
      <c r="U6" s="3" t="s">
        <v>162</v>
      </c>
      <c r="V6" s="3" t="s">
        <v>163</v>
      </c>
      <c r="W6" s="3" t="s">
        <v>112</v>
      </c>
      <c r="X6" s="3" t="s">
        <v>202</v>
      </c>
      <c r="Y6" s="3" t="s">
        <v>414</v>
      </c>
      <c r="Z6" s="6" t="s">
        <v>432</v>
      </c>
      <c r="AA6" s="3" t="s">
        <v>42</v>
      </c>
      <c r="AB6" s="6" t="s">
        <v>448</v>
      </c>
      <c r="AC6" s="21" t="s">
        <v>464</v>
      </c>
      <c r="AD6" s="21" t="s">
        <v>481</v>
      </c>
      <c r="AE6" s="21" t="s">
        <v>498</v>
      </c>
      <c r="AF6" s="21" t="s">
        <v>516</v>
      </c>
      <c r="AG6" s="21" t="s">
        <v>534</v>
      </c>
      <c r="AH6" s="21" t="s">
        <v>552</v>
      </c>
      <c r="AI6" s="21" t="s">
        <v>569</v>
      </c>
      <c r="AJ6" s="3" t="s">
        <v>12</v>
      </c>
      <c r="AK6" s="3" t="s">
        <v>23</v>
      </c>
      <c r="AL6" s="3" t="s">
        <v>12</v>
      </c>
      <c r="AM6" s="3" t="s">
        <v>12</v>
      </c>
      <c r="AN6" s="3" t="s">
        <v>12</v>
      </c>
      <c r="AO6" s="3" t="s">
        <v>23</v>
      </c>
      <c r="AP6" s="3" t="s">
        <v>12</v>
      </c>
      <c r="AQ6" s="3" t="s">
        <v>12</v>
      </c>
      <c r="AR6" s="3" t="s">
        <v>12</v>
      </c>
      <c r="AS6" s="3" t="s">
        <v>169</v>
      </c>
      <c r="AT6" s="3" t="s">
        <v>604</v>
      </c>
      <c r="AU6" s="6" t="s">
        <v>756</v>
      </c>
      <c r="AV6" s="3" t="s">
        <v>622</v>
      </c>
      <c r="AX6" s="9">
        <f t="shared" ca="1" si="1"/>
        <v>44271</v>
      </c>
      <c r="AY6" s="9">
        <f t="shared" ca="1" si="1"/>
        <v>44271</v>
      </c>
      <c r="AZ6" s="9">
        <f t="shared" ca="1" si="1"/>
        <v>44271</v>
      </c>
      <c r="BA6" s="3"/>
      <c r="BB6" s="3" t="s">
        <v>153</v>
      </c>
      <c r="BC6" s="3" t="s">
        <v>71</v>
      </c>
      <c r="BD6" s="3"/>
      <c r="BE6" s="3"/>
      <c r="BF6" s="3"/>
      <c r="BG6" s="3" t="s">
        <v>72</v>
      </c>
      <c r="BH6" s="3"/>
      <c r="BI6" s="6" t="s">
        <v>70</v>
      </c>
      <c r="BJ6" s="6" t="s">
        <v>587</v>
      </c>
      <c r="BK6" s="17" t="str">
        <f t="shared" ca="1" si="2"/>
        <v>31620211311</v>
      </c>
      <c r="BL6" s="3" t="s">
        <v>78</v>
      </c>
      <c r="BM6" s="3" t="str">
        <f t="shared" ca="1" si="3"/>
        <v>31620211311</v>
      </c>
      <c r="BN6" s="8">
        <v>100</v>
      </c>
      <c r="BO6" s="8" t="s">
        <v>86</v>
      </c>
      <c r="BP6" s="8" t="s">
        <v>640</v>
      </c>
      <c r="BQ6" s="8" t="s">
        <v>658</v>
      </c>
      <c r="BR6" s="8" t="s">
        <v>676</v>
      </c>
      <c r="BS6" s="8" t="s">
        <v>694</v>
      </c>
      <c r="BT6" s="8" t="s">
        <v>711</v>
      </c>
      <c r="BU6" s="9">
        <f t="shared" ca="1" si="4"/>
        <v>44271</v>
      </c>
      <c r="BV6" s="8" t="s">
        <v>98</v>
      </c>
      <c r="BW6" s="8" t="s">
        <v>99</v>
      </c>
      <c r="BX6" s="9">
        <f t="shared" ca="1" si="5"/>
        <v>44271</v>
      </c>
      <c r="BY6" s="8" t="s">
        <v>103</v>
      </c>
      <c r="BZ6" s="8" t="s">
        <v>104</v>
      </c>
      <c r="CA6" s="9">
        <f t="shared" ca="1" si="6"/>
        <v>44271</v>
      </c>
      <c r="CB6" s="9">
        <f t="shared" ca="1" si="6"/>
        <v>44271</v>
      </c>
      <c r="CC6" s="19">
        <f t="shared" ca="1" si="7"/>
        <v>3</v>
      </c>
      <c r="CD6" s="19">
        <f t="shared" ca="1" si="8"/>
        <v>16</v>
      </c>
      <c r="CE6" s="19">
        <f t="shared" ca="1" si="9"/>
        <v>2021</v>
      </c>
      <c r="CF6" s="19">
        <f t="shared" ca="1" si="10"/>
        <v>13</v>
      </c>
      <c r="CG6" s="19">
        <f t="shared" ca="1" si="11"/>
        <v>11</v>
      </c>
      <c r="CH6" s="18">
        <f t="shared" ca="1" si="12"/>
        <v>44271</v>
      </c>
      <c r="CI6" s="20">
        <f t="shared" ca="1" si="13"/>
        <v>44271.549953703703</v>
      </c>
      <c r="CJ6" s="12" t="s">
        <v>180</v>
      </c>
      <c r="CK6" s="6" t="s">
        <v>177</v>
      </c>
    </row>
    <row r="7" spans="1:89" ht="20" customHeight="1">
      <c r="A7" s="3" t="s">
        <v>218</v>
      </c>
      <c r="B7" s="3" t="s">
        <v>735</v>
      </c>
      <c r="C7" s="4" t="s">
        <v>166</v>
      </c>
      <c r="D7">
        <v>6</v>
      </c>
      <c r="E7">
        <v>6</v>
      </c>
      <c r="F7" s="3" t="s">
        <v>112</v>
      </c>
      <c r="G7" s="3" t="s">
        <v>113</v>
      </c>
      <c r="H7" s="14">
        <f t="shared" ca="1" si="0"/>
        <v>44271</v>
      </c>
      <c r="I7" s="7" t="s">
        <v>114</v>
      </c>
      <c r="J7" s="8" t="s">
        <v>156</v>
      </c>
      <c r="K7" s="10" t="s">
        <v>157</v>
      </c>
      <c r="L7" s="7" t="s">
        <v>158</v>
      </c>
      <c r="M7" s="7" t="s">
        <v>158</v>
      </c>
      <c r="N7" s="8" t="s">
        <v>159</v>
      </c>
      <c r="O7" s="3" t="s">
        <v>345</v>
      </c>
      <c r="P7" s="3" t="s">
        <v>363</v>
      </c>
      <c r="Q7" s="3" t="s">
        <v>381</v>
      </c>
      <c r="R7" s="15" t="s">
        <v>399</v>
      </c>
      <c r="S7" s="3" t="s">
        <v>160</v>
      </c>
      <c r="T7" s="13" t="s">
        <v>161</v>
      </c>
      <c r="U7" s="3" t="s">
        <v>162</v>
      </c>
      <c r="V7" s="3" t="s">
        <v>163</v>
      </c>
      <c r="W7" s="3" t="s">
        <v>112</v>
      </c>
      <c r="X7" s="3" t="s">
        <v>202</v>
      </c>
      <c r="Y7" s="6" t="s">
        <v>415</v>
      </c>
      <c r="Z7" s="3" t="s">
        <v>433</v>
      </c>
      <c r="AA7" s="3" t="s">
        <v>42</v>
      </c>
      <c r="AB7" s="3" t="s">
        <v>449</v>
      </c>
      <c r="AC7" s="21" t="s">
        <v>465</v>
      </c>
      <c r="AD7" s="21" t="s">
        <v>482</v>
      </c>
      <c r="AE7" s="21" t="s">
        <v>499</v>
      </c>
      <c r="AF7" s="21" t="s">
        <v>517</v>
      </c>
      <c r="AG7" s="21" t="s">
        <v>535</v>
      </c>
      <c r="AH7" s="21" t="s">
        <v>553</v>
      </c>
      <c r="AI7" s="21" t="s">
        <v>570</v>
      </c>
      <c r="AJ7" s="3" t="s">
        <v>12</v>
      </c>
      <c r="AK7" s="3" t="s">
        <v>23</v>
      </c>
      <c r="AL7" s="3" t="s">
        <v>12</v>
      </c>
      <c r="AM7" s="3" t="s">
        <v>12</v>
      </c>
      <c r="AN7" s="3" t="s">
        <v>12</v>
      </c>
      <c r="AO7" s="3" t="s">
        <v>23</v>
      </c>
      <c r="AP7" s="3" t="s">
        <v>12</v>
      </c>
      <c r="AQ7" s="3" t="s">
        <v>12</v>
      </c>
      <c r="AR7" s="3" t="s">
        <v>12</v>
      </c>
      <c r="AS7" s="3" t="s">
        <v>169</v>
      </c>
      <c r="AT7" s="3" t="s">
        <v>605</v>
      </c>
      <c r="AU7" s="6" t="s">
        <v>590</v>
      </c>
      <c r="AV7" s="3" t="s">
        <v>623</v>
      </c>
      <c r="AX7" s="9">
        <f t="shared" ca="1" si="1"/>
        <v>44271</v>
      </c>
      <c r="AY7" s="9">
        <f t="shared" ca="1" si="1"/>
        <v>44271</v>
      </c>
      <c r="AZ7" s="9">
        <f t="shared" ca="1" si="1"/>
        <v>44271</v>
      </c>
      <c r="BA7" s="3"/>
      <c r="BB7" s="3" t="s">
        <v>153</v>
      </c>
      <c r="BC7" s="3" t="s">
        <v>71</v>
      </c>
      <c r="BD7" s="3"/>
      <c r="BE7" s="3"/>
      <c r="BF7" s="3"/>
      <c r="BG7" s="3" t="s">
        <v>72</v>
      </c>
      <c r="BH7" s="3"/>
      <c r="BI7" s="6" t="s">
        <v>70</v>
      </c>
      <c r="BJ7" s="6" t="s">
        <v>1125</v>
      </c>
      <c r="BK7" s="17" t="str">
        <f t="shared" ca="1" si="2"/>
        <v>31620211311</v>
      </c>
      <c r="BL7" s="3" t="s">
        <v>78</v>
      </c>
      <c r="BM7" s="3" t="str">
        <f t="shared" ca="1" si="3"/>
        <v>31620211311</v>
      </c>
      <c r="BN7" s="8">
        <v>100</v>
      </c>
      <c r="BO7" s="8" t="s">
        <v>86</v>
      </c>
      <c r="BP7" s="8" t="s">
        <v>641</v>
      </c>
      <c r="BQ7" s="8" t="s">
        <v>659</v>
      </c>
      <c r="BR7" s="8" t="s">
        <v>677</v>
      </c>
      <c r="BS7" s="8" t="s">
        <v>695</v>
      </c>
      <c r="BT7" s="8" t="s">
        <v>712</v>
      </c>
      <c r="BU7" s="9">
        <f t="shared" ca="1" si="4"/>
        <v>44271</v>
      </c>
      <c r="BV7" s="8" t="s">
        <v>98</v>
      </c>
      <c r="BW7" s="8" t="s">
        <v>99</v>
      </c>
      <c r="BX7" s="9">
        <f t="shared" ca="1" si="5"/>
        <v>44271</v>
      </c>
      <c r="BY7" s="8" t="s">
        <v>103</v>
      </c>
      <c r="BZ7" s="8" t="s">
        <v>104</v>
      </c>
      <c r="CA7" s="9">
        <f t="shared" ca="1" si="6"/>
        <v>44271</v>
      </c>
      <c r="CB7" s="9">
        <f t="shared" ca="1" si="6"/>
        <v>44271</v>
      </c>
      <c r="CC7" s="19">
        <f t="shared" ca="1" si="7"/>
        <v>3</v>
      </c>
      <c r="CD7" s="19">
        <f t="shared" ca="1" si="8"/>
        <v>16</v>
      </c>
      <c r="CE7" s="19">
        <f t="shared" ca="1" si="9"/>
        <v>2021</v>
      </c>
      <c r="CF7" s="19">
        <f t="shared" ca="1" si="10"/>
        <v>13</v>
      </c>
      <c r="CG7" s="19">
        <f t="shared" ca="1" si="11"/>
        <v>11</v>
      </c>
      <c r="CH7" s="18">
        <f t="shared" ca="1" si="12"/>
        <v>44271</v>
      </c>
      <c r="CI7" s="20">
        <f t="shared" ca="1" si="13"/>
        <v>44271.549953703703</v>
      </c>
      <c r="CJ7" s="12" t="s">
        <v>181</v>
      </c>
      <c r="CK7" s="6" t="s">
        <v>177</v>
      </c>
    </row>
    <row r="8" spans="1:89" ht="20" customHeight="1">
      <c r="A8" s="3" t="s">
        <v>218</v>
      </c>
      <c r="B8" s="3" t="s">
        <v>736</v>
      </c>
      <c r="C8" s="4" t="s">
        <v>166</v>
      </c>
      <c r="D8">
        <v>7</v>
      </c>
      <c r="E8">
        <v>7</v>
      </c>
      <c r="F8" s="3" t="s">
        <v>112</v>
      </c>
      <c r="G8" s="3" t="s">
        <v>113</v>
      </c>
      <c r="H8" s="14">
        <f t="shared" ca="1" si="0"/>
        <v>44271</v>
      </c>
      <c r="I8" s="7" t="s">
        <v>114</v>
      </c>
      <c r="J8" s="8" t="s">
        <v>156</v>
      </c>
      <c r="K8" s="10" t="s">
        <v>157</v>
      </c>
      <c r="L8" s="7" t="s">
        <v>158</v>
      </c>
      <c r="M8" s="7" t="s">
        <v>158</v>
      </c>
      <c r="N8" s="8" t="s">
        <v>159</v>
      </c>
      <c r="O8" s="3" t="s">
        <v>346</v>
      </c>
      <c r="P8" s="3" t="s">
        <v>364</v>
      </c>
      <c r="Q8" s="3" t="s">
        <v>382</v>
      </c>
      <c r="R8" s="15" t="s">
        <v>400</v>
      </c>
      <c r="S8" s="3" t="s">
        <v>160</v>
      </c>
      <c r="T8" s="13" t="s">
        <v>161</v>
      </c>
      <c r="U8" s="3" t="s">
        <v>162</v>
      </c>
      <c r="V8" s="3" t="s">
        <v>163</v>
      </c>
      <c r="W8" s="3" t="s">
        <v>112</v>
      </c>
      <c r="X8" s="3" t="s">
        <v>202</v>
      </c>
      <c r="Y8" s="3" t="s">
        <v>416</v>
      </c>
      <c r="Z8" s="6" t="s">
        <v>434</v>
      </c>
      <c r="AA8" s="3" t="s">
        <v>42</v>
      </c>
      <c r="AB8" s="6" t="s">
        <v>450</v>
      </c>
      <c r="AC8" s="21" t="s">
        <v>466</v>
      </c>
      <c r="AD8" s="21" t="s">
        <v>483</v>
      </c>
      <c r="AE8" s="21" t="s">
        <v>500</v>
      </c>
      <c r="AF8" s="21" t="s">
        <v>518</v>
      </c>
      <c r="AG8" s="21" t="s">
        <v>536</v>
      </c>
      <c r="AH8" s="21" t="s">
        <v>554</v>
      </c>
      <c r="AI8" s="21" t="s">
        <v>571</v>
      </c>
      <c r="AJ8" s="3" t="s">
        <v>12</v>
      </c>
      <c r="AK8" s="3" t="s">
        <v>23</v>
      </c>
      <c r="AL8" s="3" t="s">
        <v>12</v>
      </c>
      <c r="AM8" s="3" t="s">
        <v>12</v>
      </c>
      <c r="AN8" s="3" t="s">
        <v>12</v>
      </c>
      <c r="AO8" s="3" t="s">
        <v>23</v>
      </c>
      <c r="AP8" s="3" t="s">
        <v>12</v>
      </c>
      <c r="AQ8" s="3" t="s">
        <v>12</v>
      </c>
      <c r="AR8" s="3" t="s">
        <v>12</v>
      </c>
      <c r="AS8" s="3" t="s">
        <v>169</v>
      </c>
      <c r="AT8" s="3" t="s">
        <v>606</v>
      </c>
      <c r="AU8" s="6" t="s">
        <v>591</v>
      </c>
      <c r="AV8" s="3" t="s">
        <v>624</v>
      </c>
      <c r="AX8" s="9">
        <f t="shared" ref="AX8:AZ9" ca="1" si="14">TODAY()</f>
        <v>44271</v>
      </c>
      <c r="AY8" s="9">
        <f t="shared" ca="1" si="14"/>
        <v>44271</v>
      </c>
      <c r="AZ8" s="9">
        <f t="shared" ca="1" si="14"/>
        <v>44271</v>
      </c>
      <c r="BA8" s="3"/>
      <c r="BB8" s="3" t="s">
        <v>153</v>
      </c>
      <c r="BC8" s="3" t="s">
        <v>71</v>
      </c>
      <c r="BD8" s="3"/>
      <c r="BE8" s="3"/>
      <c r="BF8" s="3"/>
      <c r="BG8" s="3" t="s">
        <v>72</v>
      </c>
      <c r="BH8" s="3"/>
      <c r="BI8" s="6" t="s">
        <v>70</v>
      </c>
      <c r="BJ8" s="6" t="s">
        <v>70</v>
      </c>
      <c r="BK8" s="17" t="str">
        <f t="shared" ca="1" si="2"/>
        <v>31620211311</v>
      </c>
      <c r="BL8" s="3" t="s">
        <v>78</v>
      </c>
      <c r="BM8" s="3" t="str">
        <f t="shared" ca="1" si="3"/>
        <v>31620211311</v>
      </c>
      <c r="BN8" s="8">
        <v>100</v>
      </c>
      <c r="BO8" s="8" t="s">
        <v>86</v>
      </c>
      <c r="BP8" s="8" t="s">
        <v>642</v>
      </c>
      <c r="BQ8" s="8" t="s">
        <v>660</v>
      </c>
      <c r="BR8" s="8" t="s">
        <v>678</v>
      </c>
      <c r="BS8" s="8" t="s">
        <v>696</v>
      </c>
      <c r="BT8" s="8" t="s">
        <v>713</v>
      </c>
      <c r="BU8" s="9">
        <f t="shared" ca="1" si="4"/>
        <v>44271</v>
      </c>
      <c r="BV8" s="8" t="s">
        <v>98</v>
      </c>
      <c r="BW8" s="8" t="s">
        <v>99</v>
      </c>
      <c r="BX8" s="9">
        <f t="shared" ca="1" si="5"/>
        <v>44271</v>
      </c>
      <c r="BY8" s="8" t="s">
        <v>103</v>
      </c>
      <c r="BZ8" s="8" t="s">
        <v>104</v>
      </c>
      <c r="CA8" s="9">
        <f t="shared" ref="CA8:CB9" ca="1" si="15">TODAY()</f>
        <v>44271</v>
      </c>
      <c r="CB8" s="9">
        <f t="shared" ca="1" si="15"/>
        <v>44271</v>
      </c>
      <c r="CC8" s="19">
        <f t="shared" ca="1" si="7"/>
        <v>3</v>
      </c>
      <c r="CD8" s="19">
        <f t="shared" ca="1" si="8"/>
        <v>16</v>
      </c>
      <c r="CE8" s="19">
        <f t="shared" ca="1" si="9"/>
        <v>2021</v>
      </c>
      <c r="CF8" s="19">
        <f t="shared" ca="1" si="10"/>
        <v>13</v>
      </c>
      <c r="CG8" s="19">
        <f t="shared" ca="1" si="11"/>
        <v>11</v>
      </c>
      <c r="CH8" s="18">
        <f t="shared" ca="1" si="12"/>
        <v>44271</v>
      </c>
      <c r="CI8" s="20">
        <f t="shared" ca="1" si="13"/>
        <v>44271.549953703703</v>
      </c>
      <c r="CJ8" s="12" t="s">
        <v>715</v>
      </c>
      <c r="CK8" s="6" t="s">
        <v>177</v>
      </c>
    </row>
    <row r="9" spans="1:89" ht="20" customHeight="1">
      <c r="A9" s="3" t="s">
        <v>218</v>
      </c>
      <c r="B9" s="3" t="s">
        <v>737</v>
      </c>
      <c r="C9" s="4" t="s">
        <v>166</v>
      </c>
      <c r="D9">
        <v>8</v>
      </c>
      <c r="E9">
        <v>8</v>
      </c>
      <c r="F9" s="3" t="s">
        <v>112</v>
      </c>
      <c r="G9" s="3" t="s">
        <v>113</v>
      </c>
      <c r="H9" s="14">
        <f t="shared" ca="1" si="0"/>
        <v>44271</v>
      </c>
      <c r="I9" s="7" t="s">
        <v>114</v>
      </c>
      <c r="J9" s="8" t="s">
        <v>156</v>
      </c>
      <c r="K9" s="10" t="s">
        <v>157</v>
      </c>
      <c r="L9" s="7" t="s">
        <v>158</v>
      </c>
      <c r="M9" s="7" t="s">
        <v>158</v>
      </c>
      <c r="N9" s="8" t="s">
        <v>159</v>
      </c>
      <c r="O9" s="3" t="s">
        <v>347</v>
      </c>
      <c r="P9" s="3" t="s">
        <v>365</v>
      </c>
      <c r="Q9" s="3" t="s">
        <v>383</v>
      </c>
      <c r="R9" s="15" t="s">
        <v>401</v>
      </c>
      <c r="S9" s="3" t="s">
        <v>160</v>
      </c>
      <c r="T9" s="13" t="s">
        <v>161</v>
      </c>
      <c r="U9" s="3" t="s">
        <v>162</v>
      </c>
      <c r="V9" s="3" t="s">
        <v>163</v>
      </c>
      <c r="W9" s="3" t="s">
        <v>112</v>
      </c>
      <c r="X9" s="3" t="s">
        <v>202</v>
      </c>
      <c r="Y9" s="6" t="s">
        <v>417</v>
      </c>
      <c r="Z9" s="6" t="s">
        <v>435</v>
      </c>
      <c r="AA9" s="3" t="s">
        <v>42</v>
      </c>
      <c r="AB9" s="6" t="s">
        <v>69</v>
      </c>
      <c r="AC9" s="21" t="s">
        <v>467</v>
      </c>
      <c r="AD9" s="21" t="s">
        <v>484</v>
      </c>
      <c r="AE9" s="21" t="s">
        <v>501</v>
      </c>
      <c r="AF9" s="21" t="s">
        <v>519</v>
      </c>
      <c r="AG9" s="21" t="s">
        <v>537</v>
      </c>
      <c r="AH9" s="21" t="s">
        <v>555</v>
      </c>
      <c r="AI9" s="21" t="s">
        <v>572</v>
      </c>
      <c r="AJ9" s="3" t="s">
        <v>12</v>
      </c>
      <c r="AK9" s="3" t="s">
        <v>23</v>
      </c>
      <c r="AL9" s="3" t="s">
        <v>12</v>
      </c>
      <c r="AM9" s="3" t="s">
        <v>12</v>
      </c>
      <c r="AN9" s="3" t="s">
        <v>12</v>
      </c>
      <c r="AO9" s="3" t="s">
        <v>23</v>
      </c>
      <c r="AP9" s="3" t="s">
        <v>12</v>
      </c>
      <c r="AQ9" s="3" t="s">
        <v>12</v>
      </c>
      <c r="AR9" s="3" t="s">
        <v>12</v>
      </c>
      <c r="AS9" s="3" t="s">
        <v>169</v>
      </c>
      <c r="AT9" s="3" t="s">
        <v>607</v>
      </c>
      <c r="AU9" s="6" t="s">
        <v>751</v>
      </c>
      <c r="AV9" s="3" t="s">
        <v>625</v>
      </c>
      <c r="AX9" s="9">
        <f t="shared" ca="1" si="14"/>
        <v>44271</v>
      </c>
      <c r="AY9" s="9">
        <f t="shared" ca="1" si="14"/>
        <v>44271</v>
      </c>
      <c r="AZ9" s="9">
        <f t="shared" ca="1" si="14"/>
        <v>44271</v>
      </c>
      <c r="BA9" s="3"/>
      <c r="BB9" s="3" t="s">
        <v>153</v>
      </c>
      <c r="BC9" s="3" t="s">
        <v>71</v>
      </c>
      <c r="BD9" s="3"/>
      <c r="BE9" s="3"/>
      <c r="BF9" s="3"/>
      <c r="BG9" s="3" t="s">
        <v>72</v>
      </c>
      <c r="BH9" s="3"/>
      <c r="BI9" s="6" t="s">
        <v>1123</v>
      </c>
      <c r="BJ9" s="6" t="s">
        <v>1123</v>
      </c>
      <c r="BK9" s="17" t="str">
        <f t="shared" ca="1" si="2"/>
        <v>31620211311</v>
      </c>
      <c r="BL9" s="3" t="s">
        <v>78</v>
      </c>
      <c r="BM9" s="3" t="str">
        <f t="shared" ca="1" si="3"/>
        <v>31620211311</v>
      </c>
      <c r="BN9" s="8">
        <v>100</v>
      </c>
      <c r="BO9" s="8" t="s">
        <v>86</v>
      </c>
      <c r="BP9" s="8" t="s">
        <v>643</v>
      </c>
      <c r="BQ9" s="8" t="s">
        <v>661</v>
      </c>
      <c r="BR9" s="8" t="s">
        <v>679</v>
      </c>
      <c r="BS9" s="8" t="s">
        <v>697</v>
      </c>
      <c r="BT9" s="8" t="s">
        <v>714</v>
      </c>
      <c r="BU9" s="9">
        <f t="shared" ca="1" si="4"/>
        <v>44271</v>
      </c>
      <c r="BV9" s="8" t="s">
        <v>98</v>
      </c>
      <c r="BW9" s="8" t="s">
        <v>99</v>
      </c>
      <c r="BX9" s="9">
        <f t="shared" ca="1" si="5"/>
        <v>44271</v>
      </c>
      <c r="BY9" s="8" t="s">
        <v>103</v>
      </c>
      <c r="BZ9" s="8" t="s">
        <v>104</v>
      </c>
      <c r="CA9" s="9">
        <f t="shared" ca="1" si="15"/>
        <v>44271</v>
      </c>
      <c r="CB9" s="9">
        <f t="shared" ca="1" si="15"/>
        <v>44271</v>
      </c>
      <c r="CC9" s="19">
        <f t="shared" ref="CC9" ca="1" si="16">MONTH(CH9)</f>
        <v>3</v>
      </c>
      <c r="CD9" s="19">
        <f t="shared" ref="CD9" ca="1" si="17">DAY(BX9)</f>
        <v>16</v>
      </c>
      <c r="CE9" s="19">
        <f t="shared" ref="CE9" ca="1" si="18">YEAR(CH9)</f>
        <v>2021</v>
      </c>
      <c r="CF9" s="19">
        <f t="shared" ref="CF9" ca="1" si="19">HOUR(CI9)</f>
        <v>13</v>
      </c>
      <c r="CG9" s="19">
        <f t="shared" ref="CG9" ca="1" si="20">MINUTE(CI9)</f>
        <v>11</v>
      </c>
      <c r="CH9" s="18">
        <f t="shared" ca="1" si="12"/>
        <v>44271</v>
      </c>
      <c r="CI9" s="20">
        <f t="shared" ca="1" si="13"/>
        <v>44271.549953703703</v>
      </c>
      <c r="CJ9" s="12" t="s">
        <v>716</v>
      </c>
      <c r="CK9" s="6" t="s">
        <v>177</v>
      </c>
    </row>
  </sheetData>
  <hyperlinks>
    <hyperlink ref="I2" r:id="rId1" xr:uid="{00000000-0004-0000-0C00-000000000000}"/>
    <hyperlink ref="I3" r:id="rId2" xr:uid="{00000000-0004-0000-0C00-000001000000}"/>
    <hyperlink ref="M2" r:id="rId3" xr:uid="{00000000-0004-0000-0C00-000002000000}"/>
    <hyperlink ref="M3" r:id="rId4" xr:uid="{00000000-0004-0000-0C00-000003000000}"/>
    <hyperlink ref="L2" r:id="rId5" xr:uid="{00000000-0004-0000-0C00-000004000000}"/>
    <hyperlink ref="L3" r:id="rId6" xr:uid="{00000000-0004-0000-0C00-000005000000}"/>
    <hyperlink ref="I4" r:id="rId7" xr:uid="{00000000-0004-0000-0C00-000006000000}"/>
    <hyperlink ref="I5" r:id="rId8" xr:uid="{00000000-0004-0000-0C00-000007000000}"/>
    <hyperlink ref="M4" r:id="rId9" xr:uid="{00000000-0004-0000-0C00-000008000000}"/>
    <hyperlink ref="M5" r:id="rId10" xr:uid="{00000000-0004-0000-0C00-000009000000}"/>
    <hyperlink ref="L4" r:id="rId11" xr:uid="{00000000-0004-0000-0C00-00000A000000}"/>
    <hyperlink ref="L5" r:id="rId12" xr:uid="{00000000-0004-0000-0C00-00000B000000}"/>
    <hyperlink ref="I6" r:id="rId13" xr:uid="{00000000-0004-0000-0C00-00000C000000}"/>
    <hyperlink ref="I7" r:id="rId14" xr:uid="{00000000-0004-0000-0C00-00000D000000}"/>
    <hyperlink ref="M6" r:id="rId15" xr:uid="{00000000-0004-0000-0C00-00000E000000}"/>
    <hyperlink ref="M7" r:id="rId16" xr:uid="{00000000-0004-0000-0C00-00000F000000}"/>
    <hyperlink ref="L6" r:id="rId17" xr:uid="{00000000-0004-0000-0C00-000010000000}"/>
    <hyperlink ref="L7" r:id="rId18" xr:uid="{00000000-0004-0000-0C00-000011000000}"/>
    <hyperlink ref="I8" r:id="rId19" xr:uid="{00000000-0004-0000-0C00-000012000000}"/>
    <hyperlink ref="I9" r:id="rId20" xr:uid="{00000000-0004-0000-0C00-000013000000}"/>
    <hyperlink ref="M8" r:id="rId21" xr:uid="{00000000-0004-0000-0C00-000014000000}"/>
    <hyperlink ref="M9" r:id="rId22" xr:uid="{00000000-0004-0000-0C00-000015000000}"/>
    <hyperlink ref="L8" r:id="rId23" xr:uid="{00000000-0004-0000-0C00-000016000000}"/>
    <hyperlink ref="L9" r:id="rId24" xr:uid="{00000000-0004-0000-0C00-000017000000}"/>
    <hyperlink ref="T2" r:id="rId25" display="venugopal_vemula1@optum.com" xr:uid="{00000000-0004-0000-0C00-000018000000}"/>
    <hyperlink ref="T3" r:id="rId26" display="venugopal_vemula1@optum.com" xr:uid="{00000000-0004-0000-0C00-000019000000}"/>
    <hyperlink ref="T4" r:id="rId27" display="venugopal_vemula1@optum.com" xr:uid="{00000000-0004-0000-0C00-00001A000000}"/>
    <hyperlink ref="T5" r:id="rId28" display="venugopal_vemula1@optum.com" xr:uid="{00000000-0004-0000-0C00-00001B000000}"/>
    <hyperlink ref="T6" r:id="rId29" display="venugopal_vemula1@optum.com" xr:uid="{00000000-0004-0000-0C00-00001C000000}"/>
    <hyperlink ref="T7" r:id="rId30" display="venugopal_vemula1@optum.com" xr:uid="{00000000-0004-0000-0C00-00001D000000}"/>
    <hyperlink ref="T8" r:id="rId31" display="venugopal_vemula1@optum.com" xr:uid="{00000000-0004-0000-0C00-00001E000000}"/>
    <hyperlink ref="T9" r:id="rId32" display="venugopal_vemula1@optum.com" xr:uid="{00000000-0004-0000-0C00-00001F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dimension ref="A1:CJ19"/>
  <sheetViews>
    <sheetView topLeftCell="AT13" workbookViewId="0">
      <selection activeCell="AU15" sqref="AU15:AU19"/>
    </sheetView>
  </sheetViews>
  <sheetFormatPr defaultColWidth="8.81640625" defaultRowHeight="20" customHeight="1"/>
  <cols>
    <col min="1" max="1" width="27" style="5" customWidth="1" collapsed="1"/>
    <col min="2" max="2" width="20.453125" style="5" customWidth="1" collapsed="1"/>
    <col min="3" max="3" width="58.81640625" style="5" customWidth="1" collapsed="1"/>
    <col min="4" max="4" width="9.6328125" style="23" bestFit="1" customWidth="1" collapsed="1"/>
    <col min="5" max="5" width="16.453125" style="23" bestFit="1" customWidth="1" collapsed="1"/>
    <col min="6" max="6" width="71" style="5" customWidth="1" collapsed="1"/>
    <col min="7" max="7" width="20.1796875" style="6" bestFit="1" customWidth="1" collapsed="1"/>
    <col min="8" max="8" width="17.81640625" style="6" customWidth="1" collapsed="1"/>
    <col min="9" max="9" width="47.81640625" style="6" bestFit="1" customWidth="1" collapsed="1"/>
    <col min="10" max="10" width="41" style="6" bestFit="1" customWidth="1" collapsed="1"/>
    <col min="11" max="11" width="50.81640625" style="6" bestFit="1" customWidth="1" collapsed="1"/>
    <col min="12" max="12" width="19.6328125" style="6" bestFit="1" customWidth="1" collapsed="1"/>
    <col min="13" max="13" width="15.1796875" style="6" customWidth="1" collapsed="1"/>
    <col min="14" max="14" width="12.453125" style="6" bestFit="1" customWidth="1" collapsed="1"/>
    <col min="15" max="15" width="19.453125" style="6" bestFit="1" customWidth="1" collapsed="1"/>
    <col min="16" max="16" width="17.1796875" style="6" bestFit="1" customWidth="1" collapsed="1"/>
    <col min="17" max="17" width="14.81640625" style="6" customWidth="1" collapsed="1"/>
    <col min="18" max="18" width="24.453125" style="12" bestFit="1" customWidth="1" collapsed="1"/>
    <col min="19" max="19" width="48.1796875" style="6" customWidth="1" collapsed="1"/>
    <col min="20" max="20" width="27.1796875" style="12" customWidth="1" collapsed="1"/>
    <col min="21" max="21" width="28.1796875" style="6" customWidth="1" collapsed="1"/>
    <col min="22" max="22" width="33.453125" style="6" bestFit="1" customWidth="1" collapsed="1"/>
    <col min="23" max="24" width="33.453125" style="6" customWidth="1" collapsed="1"/>
    <col min="25" max="25" width="9.453125" style="6" bestFit="1" customWidth="1" collapsed="1"/>
    <col min="26" max="26" width="18.81640625" style="6" customWidth="1" collapsed="1"/>
    <col min="27" max="28" width="8.81640625" style="6" collapsed="1"/>
    <col min="29" max="29" width="9.1796875" style="6" bestFit="1" customWidth="1" collapsed="1"/>
    <col min="30" max="30" width="9.1796875" style="6" customWidth="1" collapsed="1"/>
    <col min="31" max="31" width="22.81640625" style="6" bestFit="1" customWidth="1" collapsed="1"/>
    <col min="32" max="35" width="9.1796875" style="6" customWidth="1" collapsed="1"/>
    <col min="36" max="36" width="14.1796875" style="6" bestFit="1" customWidth="1" collapsed="1"/>
    <col min="37" max="39" width="8.81640625" style="6" collapsed="1"/>
    <col min="40" max="40" width="10.453125" style="6" bestFit="1" customWidth="1" collapsed="1"/>
    <col min="41" max="44" width="8.81640625" style="6" collapsed="1"/>
    <col min="45" max="45" width="30.6328125" style="6" bestFit="1" customWidth="1" collapsed="1"/>
    <col min="46" max="46" width="37.81640625" style="6" bestFit="1" customWidth="1" collapsed="1"/>
    <col min="47" max="47" width="76.1796875" style="6" bestFit="1" customWidth="1" collapsed="1"/>
    <col min="48" max="48" width="37.81640625" style="6" customWidth="1" collapsed="1"/>
    <col min="49" max="50" width="8.81640625" style="6" collapsed="1"/>
    <col min="51" max="51" width="10.1796875" style="6" bestFit="1" customWidth="1" collapsed="1"/>
    <col min="52" max="52" width="10.1796875" style="6" customWidth="1" collapsed="1"/>
    <col min="53" max="59" width="8.81640625" style="6" collapsed="1"/>
    <col min="60" max="60" width="13.36328125" style="6" bestFit="1" customWidth="1" collapsed="1"/>
    <col min="61" max="61" width="31.81640625" style="6" customWidth="1" collapsed="1"/>
    <col min="62" max="62" width="22.1796875" style="6" customWidth="1" collapsed="1"/>
    <col min="63" max="63" width="14" style="6" bestFit="1" customWidth="1" collapsed="1"/>
    <col min="64" max="64" width="16.1796875" style="6" bestFit="1" customWidth="1" collapsed="1"/>
    <col min="65" max="65" width="9.6328125" style="6" bestFit="1" customWidth="1" collapsed="1"/>
    <col min="66" max="66" width="8.81640625" style="6" collapsed="1"/>
    <col min="67" max="67" width="25.453125" style="6" bestFit="1" customWidth="1" collapsed="1"/>
    <col min="68" max="68" width="25.81640625" style="6" bestFit="1" customWidth="1" collapsed="1"/>
    <col min="69" max="69" width="13.6328125" style="6" bestFit="1" customWidth="1" collapsed="1"/>
    <col min="70" max="70" width="21.453125" style="6" bestFit="1" customWidth="1" collapsed="1"/>
    <col min="71" max="71" width="16.1796875" style="6" bestFit="1" customWidth="1" collapsed="1"/>
    <col min="72" max="72" width="15.453125" style="6" bestFit="1" customWidth="1" collapsed="1"/>
    <col min="73" max="73" width="20.6328125" style="6" bestFit="1" customWidth="1" collapsed="1"/>
    <col min="74" max="74" width="15.453125" style="6" customWidth="1" collapsed="1"/>
    <col min="75" max="75" width="22.36328125" style="6" bestFit="1" customWidth="1" collapsed="1"/>
    <col min="76" max="76" width="31" style="6" bestFit="1" customWidth="1" collapsed="1"/>
    <col min="77" max="77" width="28.36328125" style="6" bestFit="1" customWidth="1" collapsed="1"/>
    <col min="78" max="78" width="26.453125" style="6" bestFit="1" customWidth="1" collapsed="1"/>
    <col min="79" max="79" width="26.453125" style="6" customWidth="1" collapsed="1"/>
    <col min="80" max="80" width="11.36328125" style="6" bestFit="1" customWidth="1" collapsed="1"/>
    <col min="81" max="81" width="8.81640625" style="6" collapsed="1"/>
    <col min="82" max="82" width="14.36328125" style="6" bestFit="1" customWidth="1" collapsed="1"/>
    <col min="83" max="84" width="8.81640625" style="6" collapsed="1"/>
    <col min="85" max="85" width="11.36328125" style="6" bestFit="1" customWidth="1" collapsed="1"/>
    <col min="86" max="86" width="9.453125" style="6" customWidth="1" collapsed="1"/>
    <col min="87" max="16384" width="8.81640625" style="6" collapsed="1"/>
  </cols>
  <sheetData>
    <row r="1" spans="1:88" s="2" customFormat="1" ht="20" customHeight="1">
      <c r="A1" s="1" t="s">
        <v>0</v>
      </c>
      <c r="B1" s="1" t="s">
        <v>13</v>
      </c>
      <c r="C1" s="1" t="s">
        <v>14</v>
      </c>
      <c r="D1" s="22" t="s">
        <v>73</v>
      </c>
      <c r="E1" s="22" t="s">
        <v>217</v>
      </c>
      <c r="F1" s="1" t="s">
        <v>24</v>
      </c>
      <c r="G1" s="1" t="s">
        <v>25</v>
      </c>
      <c r="H1" s="1" t="s">
        <v>26</v>
      </c>
      <c r="I1" s="1" t="s">
        <v>27</v>
      </c>
      <c r="J1" s="1" t="s">
        <v>28</v>
      </c>
      <c r="K1" s="1" t="s">
        <v>29</v>
      </c>
      <c r="L1" s="1" t="s">
        <v>30</v>
      </c>
      <c r="M1" s="1" t="s">
        <v>31</v>
      </c>
      <c r="N1" s="1" t="s">
        <v>32</v>
      </c>
      <c r="O1" s="1" t="s">
        <v>33</v>
      </c>
      <c r="P1" s="1" t="s">
        <v>34</v>
      </c>
      <c r="Q1" s="1" t="s">
        <v>35</v>
      </c>
      <c r="R1" s="11" t="s">
        <v>36</v>
      </c>
      <c r="S1" s="1" t="s">
        <v>15</v>
      </c>
      <c r="T1" s="11" t="s">
        <v>37</v>
      </c>
      <c r="U1" s="1" t="s">
        <v>38</v>
      </c>
      <c r="V1" s="1" t="s">
        <v>39</v>
      </c>
      <c r="W1" s="1" t="s">
        <v>200</v>
      </c>
      <c r="X1" s="1" t="s">
        <v>201</v>
      </c>
      <c r="Y1" s="1" t="s">
        <v>40</v>
      </c>
      <c r="Z1" s="1" t="s">
        <v>41</v>
      </c>
      <c r="AA1" s="1" t="s">
        <v>42</v>
      </c>
      <c r="AB1" s="1" t="s">
        <v>43</v>
      </c>
      <c r="AC1" s="1" t="s">
        <v>44</v>
      </c>
      <c r="AD1" s="1" t="s">
        <v>203</v>
      </c>
      <c r="AE1" s="1" t="s">
        <v>204</v>
      </c>
      <c r="AF1" s="1" t="s">
        <v>208</v>
      </c>
      <c r="AG1" s="1" t="s">
        <v>209</v>
      </c>
      <c r="AH1" s="1" t="s">
        <v>210</v>
      </c>
      <c r="AI1" s="1" t="s">
        <v>211</v>
      </c>
      <c r="AJ1" s="1" t="s">
        <v>45</v>
      </c>
      <c r="AK1" s="1" t="s">
        <v>46</v>
      </c>
      <c r="AL1" s="1" t="s">
        <v>47</v>
      </c>
      <c r="AM1" s="1" t="s">
        <v>48</v>
      </c>
      <c r="AN1" s="1" t="s">
        <v>49</v>
      </c>
      <c r="AO1" s="1" t="s">
        <v>50</v>
      </c>
      <c r="AP1" s="1" t="s">
        <v>51</v>
      </c>
      <c r="AQ1" s="1" t="s">
        <v>52</v>
      </c>
      <c r="AR1" s="1" t="s">
        <v>53</v>
      </c>
      <c r="AS1" s="1" t="s">
        <v>168</v>
      </c>
      <c r="AT1" s="1" t="s">
        <v>173</v>
      </c>
      <c r="AU1" s="1" t="s">
        <v>174</v>
      </c>
      <c r="AV1" s="1" t="s">
        <v>116</v>
      </c>
      <c r="AW1" s="1" t="s">
        <v>55</v>
      </c>
      <c r="AX1" s="1" t="s">
        <v>56</v>
      </c>
      <c r="AY1" s="1" t="s">
        <v>175</v>
      </c>
      <c r="AZ1" s="1" t="s">
        <v>191</v>
      </c>
      <c r="BA1" s="1" t="s">
        <v>171</v>
      </c>
      <c r="BB1" s="1" t="s">
        <v>170</v>
      </c>
      <c r="BC1" s="1" t="s">
        <v>119</v>
      </c>
      <c r="BD1" s="1" t="s">
        <v>172</v>
      </c>
      <c r="BE1" s="1" t="s">
        <v>60</v>
      </c>
      <c r="BF1" s="1" t="s">
        <v>61</v>
      </c>
      <c r="BG1" s="1" t="s">
        <v>62</v>
      </c>
      <c r="BH1" s="1" t="s">
        <v>63</v>
      </c>
      <c r="BI1" s="1" t="s">
        <v>76</v>
      </c>
      <c r="BJ1" s="1" t="s">
        <v>77</v>
      </c>
      <c r="BK1" s="1" t="s">
        <v>79</v>
      </c>
      <c r="BL1" s="1" t="s">
        <v>80</v>
      </c>
      <c r="BM1" s="1" t="s">
        <v>81</v>
      </c>
      <c r="BN1" s="1" t="s">
        <v>82</v>
      </c>
      <c r="BO1" s="1" t="s">
        <v>83</v>
      </c>
      <c r="BP1" s="1" t="s">
        <v>84</v>
      </c>
      <c r="BQ1" s="1" t="s">
        <v>91</v>
      </c>
      <c r="BR1" s="1" t="s">
        <v>85</v>
      </c>
      <c r="BS1" s="1" t="s">
        <v>92</v>
      </c>
      <c r="BT1" s="1" t="s">
        <v>94</v>
      </c>
      <c r="BU1" s="16" t="s">
        <v>96</v>
      </c>
      <c r="BV1" s="16" t="s">
        <v>97</v>
      </c>
      <c r="BW1" s="2" t="s">
        <v>95</v>
      </c>
      <c r="BX1" s="2" t="s">
        <v>100</v>
      </c>
      <c r="BY1" s="2" t="s">
        <v>101</v>
      </c>
      <c r="BZ1" s="2" t="s">
        <v>102</v>
      </c>
      <c r="CA1" s="2" t="s">
        <v>118</v>
      </c>
      <c r="CB1" s="2" t="s">
        <v>105</v>
      </c>
      <c r="CC1" s="2" t="s">
        <v>16</v>
      </c>
      <c r="CD1" s="2" t="s">
        <v>106</v>
      </c>
      <c r="CE1" s="2" t="s">
        <v>108</v>
      </c>
      <c r="CF1" s="2" t="s">
        <v>109</v>
      </c>
      <c r="CG1" s="2" t="s">
        <v>107</v>
      </c>
      <c r="CH1" s="2" t="s">
        <v>110</v>
      </c>
      <c r="CI1" s="2" t="s">
        <v>115</v>
      </c>
      <c r="CJ1" s="2" t="s">
        <v>176</v>
      </c>
    </row>
    <row r="2" spans="1:88" ht="20" customHeight="1">
      <c r="A2" s="3" t="s">
        <v>218</v>
      </c>
      <c r="B2" s="3" t="s">
        <v>129</v>
      </c>
      <c r="C2" s="4" t="s">
        <v>166</v>
      </c>
      <c r="D2" t="s">
        <v>738</v>
      </c>
      <c r="E2">
        <v>1061933</v>
      </c>
      <c r="F2" s="3" t="s">
        <v>112</v>
      </c>
      <c r="G2" s="3" t="s">
        <v>113</v>
      </c>
      <c r="H2" s="14">
        <f t="shared" ref="H2:H19" ca="1" si="0">TODAY()</f>
        <v>44271</v>
      </c>
      <c r="I2" s="7" t="s">
        <v>114</v>
      </c>
      <c r="J2" s="8" t="s">
        <v>156</v>
      </c>
      <c r="K2" s="10" t="s">
        <v>157</v>
      </c>
      <c r="L2" s="7" t="s">
        <v>158</v>
      </c>
      <c r="M2" s="7" t="s">
        <v>158</v>
      </c>
      <c r="N2" s="8" t="s">
        <v>159</v>
      </c>
      <c r="O2" s="3" t="s">
        <v>331</v>
      </c>
      <c r="P2" s="3" t="s">
        <v>348</v>
      </c>
      <c r="Q2" s="3" t="s">
        <v>366</v>
      </c>
      <c r="R2" s="15" t="s">
        <v>384</v>
      </c>
      <c r="S2" s="3" t="s">
        <v>160</v>
      </c>
      <c r="T2" s="13" t="s">
        <v>161</v>
      </c>
      <c r="U2" s="3" t="s">
        <v>162</v>
      </c>
      <c r="V2" s="3" t="s">
        <v>163</v>
      </c>
      <c r="W2" s="3" t="s">
        <v>112</v>
      </c>
      <c r="X2" s="3" t="s">
        <v>202</v>
      </c>
      <c r="Y2" s="3" t="s">
        <v>67</v>
      </c>
      <c r="Z2" s="3" t="s">
        <v>418</v>
      </c>
      <c r="AA2" s="3" t="s">
        <v>42</v>
      </c>
      <c r="AB2" s="3" t="s">
        <v>436</v>
      </c>
      <c r="AC2" s="21" t="s">
        <v>451</v>
      </c>
      <c r="AD2" s="21" t="s">
        <v>205</v>
      </c>
      <c r="AE2" s="21" t="s">
        <v>206</v>
      </c>
      <c r="AF2" s="21" t="s">
        <v>502</v>
      </c>
      <c r="AG2" s="21" t="s">
        <v>520</v>
      </c>
      <c r="AH2" s="21" t="s">
        <v>538</v>
      </c>
      <c r="AI2" s="21" t="s">
        <v>556</v>
      </c>
      <c r="AJ2" s="3" t="s">
        <v>12</v>
      </c>
      <c r="AK2" s="3" t="s">
        <v>23</v>
      </c>
      <c r="AL2" s="3" t="s">
        <v>12</v>
      </c>
      <c r="AM2" s="3" t="s">
        <v>12</v>
      </c>
      <c r="AN2" s="3" t="s">
        <v>12</v>
      </c>
      <c r="AO2" s="3" t="s">
        <v>23</v>
      </c>
      <c r="AP2" s="3" t="s">
        <v>12</v>
      </c>
      <c r="AQ2" s="3" t="s">
        <v>12</v>
      </c>
      <c r="AR2" s="3" t="s">
        <v>12</v>
      </c>
      <c r="AS2" s="3" t="s">
        <v>169</v>
      </c>
      <c r="AT2" s="3" t="s">
        <v>573</v>
      </c>
      <c r="AU2" s="3" t="s">
        <v>576</v>
      </c>
      <c r="AV2" s="3" t="s">
        <v>608</v>
      </c>
      <c r="AW2" s="9"/>
      <c r="AX2" s="9">
        <f t="shared" ref="AX2:AZ17" ca="1" si="1">TODAY()</f>
        <v>44271</v>
      </c>
      <c r="AY2" s="9">
        <f t="shared" ca="1" si="1"/>
        <v>44271</v>
      </c>
      <c r="AZ2" s="9">
        <f t="shared" ca="1" si="1"/>
        <v>44271</v>
      </c>
      <c r="BA2" s="3"/>
      <c r="BB2" s="3" t="s">
        <v>153</v>
      </c>
      <c r="BC2" s="3" t="s">
        <v>71</v>
      </c>
      <c r="BD2" s="3"/>
      <c r="BE2" s="3"/>
      <c r="BF2" s="3"/>
      <c r="BG2" s="3" t="s">
        <v>72</v>
      </c>
      <c r="BH2" s="3"/>
      <c r="BI2" s="3" t="s">
        <v>576</v>
      </c>
      <c r="BJ2" s="17" t="str">
        <f t="shared" ref="BJ2:BJ19" ca="1" si="2">CB2&amp;CC2&amp;CD2&amp;CE2&amp;CF2</f>
        <v>31620211311</v>
      </c>
      <c r="BK2" s="3" t="s">
        <v>78</v>
      </c>
      <c r="BL2" s="3" t="str">
        <f t="shared" ref="BL2:BL19" ca="1" si="3">CB2&amp;CC2&amp;CD2&amp;CE2&amp;CF2</f>
        <v>31620211311</v>
      </c>
      <c r="BM2" s="8">
        <v>100</v>
      </c>
      <c r="BN2" s="8" t="s">
        <v>86</v>
      </c>
      <c r="BO2" s="8" t="s">
        <v>626</v>
      </c>
      <c r="BP2" s="8" t="s">
        <v>644</v>
      </c>
      <c r="BQ2" s="8" t="s">
        <v>662</v>
      </c>
      <c r="BR2" s="8" t="s">
        <v>680</v>
      </c>
      <c r="BS2" s="8" t="s">
        <v>93</v>
      </c>
      <c r="BT2" s="9">
        <f t="shared" ref="BT2:BT18" ca="1" si="4">TODAY()</f>
        <v>44271</v>
      </c>
      <c r="BU2" s="8" t="s">
        <v>98</v>
      </c>
      <c r="BV2" s="8" t="s">
        <v>99</v>
      </c>
      <c r="BW2" s="9">
        <f t="shared" ref="BW2:BW18" ca="1" si="5">TODAY()</f>
        <v>44271</v>
      </c>
      <c r="BX2" s="8" t="s">
        <v>103</v>
      </c>
      <c r="BY2" s="8" t="s">
        <v>104</v>
      </c>
      <c r="BZ2" s="9">
        <f t="shared" ref="BZ2:CA17" ca="1" si="6">TODAY()</f>
        <v>44271</v>
      </c>
      <c r="CA2" s="9">
        <f t="shared" ca="1" si="6"/>
        <v>44271</v>
      </c>
      <c r="CB2" s="19">
        <f t="shared" ref="CB2:CB18" ca="1" si="7">MONTH(CG2)</f>
        <v>3</v>
      </c>
      <c r="CC2" s="19">
        <f t="shared" ref="CC2:CC18" ca="1" si="8">DAY(BW2)</f>
        <v>16</v>
      </c>
      <c r="CD2" s="19">
        <f t="shared" ref="CD2:CD18" ca="1" si="9">YEAR(CG2)</f>
        <v>2021</v>
      </c>
      <c r="CE2" s="19">
        <f t="shared" ref="CE2:CE18" ca="1" si="10">HOUR(CH2)</f>
        <v>13</v>
      </c>
      <c r="CF2" s="19">
        <f t="shared" ref="CF2:CF18" ca="1" si="11">MINUTE(CH2)</f>
        <v>11</v>
      </c>
      <c r="CG2" s="18">
        <f t="shared" ref="CG2:CG18" ca="1" si="12">TODAY()</f>
        <v>44271</v>
      </c>
      <c r="CH2" s="20">
        <f t="shared" ref="CH2:CH18" ca="1" si="13">NOW()</f>
        <v>44271.549953703703</v>
      </c>
      <c r="CI2" s="12" t="s">
        <v>192</v>
      </c>
      <c r="CJ2" s="6" t="s">
        <v>177</v>
      </c>
    </row>
    <row r="3" spans="1:88" ht="20" customHeight="1">
      <c r="A3" s="3" t="s">
        <v>218</v>
      </c>
      <c r="B3" s="3" t="s">
        <v>328</v>
      </c>
      <c r="C3" s="4" t="s">
        <v>166</v>
      </c>
      <c r="D3">
        <v>1062980</v>
      </c>
      <c r="E3" t="s">
        <v>183</v>
      </c>
      <c r="F3" s="3" t="s">
        <v>112</v>
      </c>
      <c r="G3" s="3" t="s">
        <v>113</v>
      </c>
      <c r="H3" s="14">
        <f t="shared" ca="1" si="0"/>
        <v>44271</v>
      </c>
      <c r="I3" s="7" t="s">
        <v>114</v>
      </c>
      <c r="J3" s="8" t="s">
        <v>156</v>
      </c>
      <c r="K3" s="10" t="s">
        <v>157</v>
      </c>
      <c r="L3" s="7" t="s">
        <v>158</v>
      </c>
      <c r="M3" s="7" t="s">
        <v>158</v>
      </c>
      <c r="N3" s="8" t="s">
        <v>159</v>
      </c>
      <c r="O3" s="3" t="s">
        <v>332</v>
      </c>
      <c r="P3" s="3" t="s">
        <v>349</v>
      </c>
      <c r="Q3" s="3" t="s">
        <v>367</v>
      </c>
      <c r="R3" s="15" t="s">
        <v>385</v>
      </c>
      <c r="S3" s="3" t="s">
        <v>160</v>
      </c>
      <c r="T3" s="13" t="s">
        <v>161</v>
      </c>
      <c r="U3" s="3" t="s">
        <v>162</v>
      </c>
      <c r="V3" s="3" t="s">
        <v>163</v>
      </c>
      <c r="W3" s="3" t="s">
        <v>112</v>
      </c>
      <c r="X3" s="3" t="s">
        <v>202</v>
      </c>
      <c r="Y3" s="6" t="s">
        <v>68</v>
      </c>
      <c r="Z3" s="6" t="s">
        <v>419</v>
      </c>
      <c r="AA3" s="3" t="s">
        <v>42</v>
      </c>
      <c r="AB3" s="6" t="s">
        <v>437</v>
      </c>
      <c r="AC3" s="21" t="s">
        <v>452</v>
      </c>
      <c r="AD3" s="21" t="s">
        <v>468</v>
      </c>
      <c r="AE3" s="21" t="s">
        <v>485</v>
      </c>
      <c r="AF3" s="21" t="s">
        <v>503</v>
      </c>
      <c r="AG3" s="21" t="s">
        <v>521</v>
      </c>
      <c r="AH3" s="21" t="s">
        <v>539</v>
      </c>
      <c r="AI3" s="21" t="s">
        <v>557</v>
      </c>
      <c r="AJ3" s="3" t="s">
        <v>12</v>
      </c>
      <c r="AK3" s="3" t="s">
        <v>23</v>
      </c>
      <c r="AL3" s="3" t="s">
        <v>12</v>
      </c>
      <c r="AM3" s="3" t="s">
        <v>12</v>
      </c>
      <c r="AN3" s="3" t="s">
        <v>12</v>
      </c>
      <c r="AO3" s="3" t="s">
        <v>23</v>
      </c>
      <c r="AP3" s="3" t="s">
        <v>12</v>
      </c>
      <c r="AQ3" s="3" t="s">
        <v>12</v>
      </c>
      <c r="AR3" s="3" t="s">
        <v>12</v>
      </c>
      <c r="AS3" s="3" t="s">
        <v>169</v>
      </c>
      <c r="AT3" s="3" t="s">
        <v>574</v>
      </c>
      <c r="AU3" s="6" t="s">
        <v>577</v>
      </c>
      <c r="AV3" s="3" t="s">
        <v>609</v>
      </c>
      <c r="AX3" s="9">
        <f t="shared" ca="1" si="1"/>
        <v>44271</v>
      </c>
      <c r="AY3" s="9">
        <f t="shared" ca="1" si="1"/>
        <v>44271</v>
      </c>
      <c r="AZ3" s="9">
        <f t="shared" ca="1" si="1"/>
        <v>44271</v>
      </c>
      <c r="BA3" s="3"/>
      <c r="BB3" s="3" t="s">
        <v>153</v>
      </c>
      <c r="BC3" s="3" t="s">
        <v>71</v>
      </c>
      <c r="BD3" s="3"/>
      <c r="BE3" s="3"/>
      <c r="BF3" s="3"/>
      <c r="BG3" s="3" t="s">
        <v>72</v>
      </c>
      <c r="BH3" s="3"/>
      <c r="BI3" s="6" t="s">
        <v>577</v>
      </c>
      <c r="BJ3" s="17" t="str">
        <f t="shared" ca="1" si="2"/>
        <v>31620211311</v>
      </c>
      <c r="BK3" s="3" t="s">
        <v>78</v>
      </c>
      <c r="BL3" s="3" t="str">
        <f t="shared" ca="1" si="3"/>
        <v>31620211311</v>
      </c>
      <c r="BM3" s="8">
        <v>100</v>
      </c>
      <c r="BN3" s="8" t="s">
        <v>86</v>
      </c>
      <c r="BO3" s="8" t="s">
        <v>627</v>
      </c>
      <c r="BP3" s="8" t="s">
        <v>645</v>
      </c>
      <c r="BQ3" s="8" t="s">
        <v>663</v>
      </c>
      <c r="BR3" s="8" t="s">
        <v>681</v>
      </c>
      <c r="BS3" s="8" t="s">
        <v>698</v>
      </c>
      <c r="BT3" s="9">
        <f t="shared" ca="1" si="4"/>
        <v>44271</v>
      </c>
      <c r="BU3" s="8" t="s">
        <v>98</v>
      </c>
      <c r="BV3" s="8" t="s">
        <v>99</v>
      </c>
      <c r="BW3" s="9">
        <f t="shared" ca="1" si="5"/>
        <v>44271</v>
      </c>
      <c r="BX3" s="8" t="s">
        <v>103</v>
      </c>
      <c r="BY3" s="8" t="s">
        <v>104</v>
      </c>
      <c r="BZ3" s="9">
        <f t="shared" ca="1" si="6"/>
        <v>44271</v>
      </c>
      <c r="CA3" s="9">
        <f t="shared" ca="1" si="6"/>
        <v>44271</v>
      </c>
      <c r="CB3" s="19">
        <f t="shared" ca="1" si="7"/>
        <v>3</v>
      </c>
      <c r="CC3" s="19">
        <f t="shared" ca="1" si="8"/>
        <v>16</v>
      </c>
      <c r="CD3" s="19">
        <f t="shared" ca="1" si="9"/>
        <v>2021</v>
      </c>
      <c r="CE3" s="19">
        <f t="shared" ca="1" si="10"/>
        <v>13</v>
      </c>
      <c r="CF3" s="19">
        <f t="shared" ca="1" si="11"/>
        <v>11</v>
      </c>
      <c r="CG3" s="18">
        <f t="shared" ca="1" si="12"/>
        <v>44271</v>
      </c>
      <c r="CH3" s="20">
        <f t="shared" ca="1" si="13"/>
        <v>44271.549953703703</v>
      </c>
      <c r="CI3" s="12" t="s">
        <v>154</v>
      </c>
      <c r="CJ3" s="6" t="s">
        <v>177</v>
      </c>
    </row>
    <row r="4" spans="1:88" ht="20" customHeight="1">
      <c r="A4" s="3" t="s">
        <v>218</v>
      </c>
      <c r="B4" s="3" t="s">
        <v>164</v>
      </c>
      <c r="C4" s="4" t="s">
        <v>166</v>
      </c>
      <c r="D4" t="s">
        <v>739</v>
      </c>
      <c r="E4" t="s">
        <v>216</v>
      </c>
      <c r="F4" s="3" t="s">
        <v>112</v>
      </c>
      <c r="G4" s="3" t="s">
        <v>113</v>
      </c>
      <c r="H4" s="14">
        <f t="shared" ca="1" si="0"/>
        <v>44271</v>
      </c>
      <c r="I4" s="7" t="s">
        <v>114</v>
      </c>
      <c r="J4" s="8" t="s">
        <v>156</v>
      </c>
      <c r="K4" s="10" t="s">
        <v>157</v>
      </c>
      <c r="L4" s="7" t="s">
        <v>158</v>
      </c>
      <c r="M4" s="7" t="s">
        <v>158</v>
      </c>
      <c r="N4" s="8" t="s">
        <v>159</v>
      </c>
      <c r="O4" s="3" t="s">
        <v>64</v>
      </c>
      <c r="P4" s="3" t="s">
        <v>350</v>
      </c>
      <c r="Q4" s="3" t="s">
        <v>368</v>
      </c>
      <c r="R4" s="15" t="s">
        <v>386</v>
      </c>
      <c r="S4" s="3" t="s">
        <v>160</v>
      </c>
      <c r="T4" s="13" t="s">
        <v>161</v>
      </c>
      <c r="U4" s="3" t="s">
        <v>162</v>
      </c>
      <c r="V4" s="3" t="s">
        <v>163</v>
      </c>
      <c r="W4" s="3" t="s">
        <v>112</v>
      </c>
      <c r="X4" s="3" t="s">
        <v>202</v>
      </c>
      <c r="Y4" s="3" t="s">
        <v>402</v>
      </c>
      <c r="Z4" s="6" t="s">
        <v>420</v>
      </c>
      <c r="AA4" s="3" t="s">
        <v>42</v>
      </c>
      <c r="AB4" s="6" t="s">
        <v>438</v>
      </c>
      <c r="AC4" s="21" t="s">
        <v>453</v>
      </c>
      <c r="AD4" s="21" t="s">
        <v>469</v>
      </c>
      <c r="AE4" s="21" t="s">
        <v>486</v>
      </c>
      <c r="AF4" s="21" t="s">
        <v>504</v>
      </c>
      <c r="AG4" s="21" t="s">
        <v>522</v>
      </c>
      <c r="AH4" s="21" t="s">
        <v>540</v>
      </c>
      <c r="AI4" s="21" t="s">
        <v>558</v>
      </c>
      <c r="AJ4" s="3" t="s">
        <v>12</v>
      </c>
      <c r="AK4" s="3" t="s">
        <v>23</v>
      </c>
      <c r="AL4" s="3" t="s">
        <v>12</v>
      </c>
      <c r="AM4" s="3" t="s">
        <v>12</v>
      </c>
      <c r="AN4" s="3" t="s">
        <v>12</v>
      </c>
      <c r="AO4" s="3" t="s">
        <v>23</v>
      </c>
      <c r="AP4" s="3" t="s">
        <v>12</v>
      </c>
      <c r="AQ4" s="3" t="s">
        <v>12</v>
      </c>
      <c r="AR4" s="3" t="s">
        <v>12</v>
      </c>
      <c r="AS4" s="3" t="s">
        <v>169</v>
      </c>
      <c r="AT4" s="3" t="s">
        <v>575</v>
      </c>
      <c r="AU4" s="6" t="s">
        <v>578</v>
      </c>
      <c r="AV4" s="3" t="s">
        <v>610</v>
      </c>
      <c r="AX4" s="9">
        <f t="shared" ca="1" si="1"/>
        <v>44271</v>
      </c>
      <c r="AY4" s="9">
        <f t="shared" ca="1" si="1"/>
        <v>44271</v>
      </c>
      <c r="AZ4" s="9">
        <f t="shared" ca="1" si="1"/>
        <v>44271</v>
      </c>
      <c r="BA4" s="3"/>
      <c r="BB4" s="3" t="s">
        <v>153</v>
      </c>
      <c r="BC4" s="3" t="s">
        <v>71</v>
      </c>
      <c r="BD4" s="3"/>
      <c r="BE4" s="3"/>
      <c r="BF4" s="3"/>
      <c r="BG4" s="3" t="s">
        <v>72</v>
      </c>
      <c r="BH4" s="3"/>
      <c r="BI4" s="6" t="s">
        <v>578</v>
      </c>
      <c r="BJ4" s="17" t="str">
        <f t="shared" ca="1" si="2"/>
        <v>31620211311</v>
      </c>
      <c r="BK4" s="3" t="s">
        <v>78</v>
      </c>
      <c r="BL4" s="3" t="str">
        <f t="shared" ca="1" si="3"/>
        <v>31620211311</v>
      </c>
      <c r="BM4" s="8">
        <v>100</v>
      </c>
      <c r="BN4" s="8" t="s">
        <v>86</v>
      </c>
      <c r="BO4" s="8" t="s">
        <v>628</v>
      </c>
      <c r="BP4" s="8" t="s">
        <v>646</v>
      </c>
      <c r="BQ4" s="8" t="s">
        <v>664</v>
      </c>
      <c r="BR4" s="8" t="s">
        <v>682</v>
      </c>
      <c r="BS4" s="8" t="s">
        <v>699</v>
      </c>
      <c r="BT4" s="9">
        <f t="shared" ca="1" si="4"/>
        <v>44271</v>
      </c>
      <c r="BU4" s="8" t="s">
        <v>98</v>
      </c>
      <c r="BV4" s="8" t="s">
        <v>99</v>
      </c>
      <c r="BW4" s="9">
        <f t="shared" ca="1" si="5"/>
        <v>44271</v>
      </c>
      <c r="BX4" s="8" t="s">
        <v>103</v>
      </c>
      <c r="BY4" s="8" t="s">
        <v>104</v>
      </c>
      <c r="BZ4" s="9">
        <f t="shared" ca="1" si="6"/>
        <v>44271</v>
      </c>
      <c r="CA4" s="9">
        <f t="shared" ca="1" si="6"/>
        <v>44271</v>
      </c>
      <c r="CB4" s="19">
        <f t="shared" ca="1" si="7"/>
        <v>3</v>
      </c>
      <c r="CC4" s="19">
        <f t="shared" ca="1" si="8"/>
        <v>16</v>
      </c>
      <c r="CD4" s="19">
        <f t="shared" ca="1" si="9"/>
        <v>2021</v>
      </c>
      <c r="CE4" s="19">
        <f t="shared" ca="1" si="10"/>
        <v>13</v>
      </c>
      <c r="CF4" s="19">
        <f t="shared" ca="1" si="11"/>
        <v>11</v>
      </c>
      <c r="CG4" s="18">
        <f t="shared" ca="1" si="12"/>
        <v>44271</v>
      </c>
      <c r="CH4" s="20">
        <f t="shared" ca="1" si="13"/>
        <v>44271.549953703703</v>
      </c>
      <c r="CI4" s="12" t="s">
        <v>178</v>
      </c>
      <c r="CJ4" s="6" t="s">
        <v>177</v>
      </c>
    </row>
    <row r="5" spans="1:88" ht="20" customHeight="1">
      <c r="A5" s="3" t="s">
        <v>218</v>
      </c>
      <c r="B5" s="3" t="s">
        <v>165</v>
      </c>
      <c r="C5" s="4" t="s">
        <v>166</v>
      </c>
      <c r="D5" t="s">
        <v>740</v>
      </c>
      <c r="E5" t="s">
        <v>199</v>
      </c>
      <c r="F5" s="3" t="s">
        <v>112</v>
      </c>
      <c r="G5" s="3" t="s">
        <v>113</v>
      </c>
      <c r="H5" s="14">
        <f t="shared" ca="1" si="0"/>
        <v>44271</v>
      </c>
      <c r="I5" s="7" t="s">
        <v>114</v>
      </c>
      <c r="J5" s="8" t="s">
        <v>156</v>
      </c>
      <c r="K5" s="10" t="s">
        <v>157</v>
      </c>
      <c r="L5" s="7" t="s">
        <v>158</v>
      </c>
      <c r="M5" s="7" t="s">
        <v>158</v>
      </c>
      <c r="N5" s="8" t="s">
        <v>159</v>
      </c>
      <c r="O5" s="3" t="s">
        <v>333</v>
      </c>
      <c r="P5" s="3" t="s">
        <v>351</v>
      </c>
      <c r="Q5" s="3" t="s">
        <v>369</v>
      </c>
      <c r="R5" s="15" t="s">
        <v>387</v>
      </c>
      <c r="S5" s="3" t="s">
        <v>160</v>
      </c>
      <c r="T5" s="13" t="s">
        <v>161</v>
      </c>
      <c r="U5" s="3" t="s">
        <v>162</v>
      </c>
      <c r="V5" s="3" t="s">
        <v>163</v>
      </c>
      <c r="W5" s="3" t="s">
        <v>112</v>
      </c>
      <c r="X5" s="3" t="s">
        <v>202</v>
      </c>
      <c r="Y5" s="6" t="s">
        <v>403</v>
      </c>
      <c r="Z5" s="3" t="s">
        <v>421</v>
      </c>
      <c r="AA5" s="3" t="s">
        <v>42</v>
      </c>
      <c r="AB5" s="3" t="s">
        <v>439</v>
      </c>
      <c r="AC5" s="21" t="s">
        <v>454</v>
      </c>
      <c r="AD5" s="21" t="s">
        <v>470</v>
      </c>
      <c r="AE5" s="21" t="s">
        <v>487</v>
      </c>
      <c r="AF5" s="21" t="s">
        <v>505</v>
      </c>
      <c r="AG5" s="21" t="s">
        <v>523</v>
      </c>
      <c r="AH5" s="21" t="s">
        <v>541</v>
      </c>
      <c r="AI5" s="21" t="s">
        <v>559</v>
      </c>
      <c r="AJ5" s="3" t="s">
        <v>12</v>
      </c>
      <c r="AK5" s="3" t="s">
        <v>23</v>
      </c>
      <c r="AL5" s="3" t="s">
        <v>12</v>
      </c>
      <c r="AM5" s="3" t="s">
        <v>12</v>
      </c>
      <c r="AN5" s="3" t="s">
        <v>12</v>
      </c>
      <c r="AO5" s="3" t="s">
        <v>23</v>
      </c>
      <c r="AP5" s="3" t="s">
        <v>12</v>
      </c>
      <c r="AQ5" s="3" t="s">
        <v>12</v>
      </c>
      <c r="AR5" s="3" t="s">
        <v>12</v>
      </c>
      <c r="AS5" s="3" t="s">
        <v>169</v>
      </c>
      <c r="AT5" s="3" t="s">
        <v>593</v>
      </c>
      <c r="AU5" s="6" t="s">
        <v>579</v>
      </c>
      <c r="AV5" s="3" t="s">
        <v>611</v>
      </c>
      <c r="AX5" s="9">
        <f t="shared" ca="1" si="1"/>
        <v>44271</v>
      </c>
      <c r="AY5" s="9">
        <f t="shared" ca="1" si="1"/>
        <v>44271</v>
      </c>
      <c r="AZ5" s="9">
        <f t="shared" ca="1" si="1"/>
        <v>44271</v>
      </c>
      <c r="BA5" s="3"/>
      <c r="BB5" s="3" t="s">
        <v>153</v>
      </c>
      <c r="BC5" s="3" t="s">
        <v>71</v>
      </c>
      <c r="BD5" s="3"/>
      <c r="BE5" s="3"/>
      <c r="BF5" s="3"/>
      <c r="BG5" s="3" t="s">
        <v>72</v>
      </c>
      <c r="BH5" s="3"/>
      <c r="BI5" s="6" t="s">
        <v>579</v>
      </c>
      <c r="BJ5" s="17" t="str">
        <f t="shared" ca="1" si="2"/>
        <v>31620211311</v>
      </c>
      <c r="BK5" s="3" t="s">
        <v>78</v>
      </c>
      <c r="BL5" s="3" t="str">
        <f t="shared" ca="1" si="3"/>
        <v>31620211311</v>
      </c>
      <c r="BM5" s="8">
        <v>100</v>
      </c>
      <c r="BN5" s="8" t="s">
        <v>86</v>
      </c>
      <c r="BO5" s="8" t="s">
        <v>629</v>
      </c>
      <c r="BP5" s="8" t="s">
        <v>647</v>
      </c>
      <c r="BQ5" s="8" t="s">
        <v>665</v>
      </c>
      <c r="BR5" s="8" t="s">
        <v>683</v>
      </c>
      <c r="BS5" s="8" t="s">
        <v>700</v>
      </c>
      <c r="BT5" s="9">
        <f t="shared" ca="1" si="4"/>
        <v>44271</v>
      </c>
      <c r="BU5" s="8" t="s">
        <v>98</v>
      </c>
      <c r="BV5" s="8" t="s">
        <v>99</v>
      </c>
      <c r="BW5" s="9">
        <f t="shared" ca="1" si="5"/>
        <v>44271</v>
      </c>
      <c r="BX5" s="8" t="s">
        <v>103</v>
      </c>
      <c r="BY5" s="8" t="s">
        <v>104</v>
      </c>
      <c r="BZ5" s="9">
        <f t="shared" ca="1" si="6"/>
        <v>44271</v>
      </c>
      <c r="CA5" s="9">
        <f t="shared" ca="1" si="6"/>
        <v>44271</v>
      </c>
      <c r="CB5" s="19">
        <f t="shared" ca="1" si="7"/>
        <v>3</v>
      </c>
      <c r="CC5" s="19">
        <f t="shared" ca="1" si="8"/>
        <v>16</v>
      </c>
      <c r="CD5" s="19">
        <f t="shared" ca="1" si="9"/>
        <v>2021</v>
      </c>
      <c r="CE5" s="19">
        <f t="shared" ca="1" si="10"/>
        <v>13</v>
      </c>
      <c r="CF5" s="19">
        <f t="shared" ca="1" si="11"/>
        <v>11</v>
      </c>
      <c r="CG5" s="18">
        <f t="shared" ca="1" si="12"/>
        <v>44271</v>
      </c>
      <c r="CH5" s="20">
        <f t="shared" ca="1" si="13"/>
        <v>44271.549953703703</v>
      </c>
      <c r="CI5" s="12" t="s">
        <v>179</v>
      </c>
      <c r="CJ5" s="6" t="s">
        <v>177</v>
      </c>
    </row>
    <row r="6" spans="1:88" ht="20" customHeight="1">
      <c r="A6" s="3" t="s">
        <v>218</v>
      </c>
      <c r="B6" s="3" t="s">
        <v>329</v>
      </c>
      <c r="C6" s="4" t="s">
        <v>166</v>
      </c>
      <c r="D6" t="s">
        <v>741</v>
      </c>
      <c r="E6" t="s">
        <v>182</v>
      </c>
      <c r="F6" s="3" t="s">
        <v>112</v>
      </c>
      <c r="G6" s="3" t="s">
        <v>113</v>
      </c>
      <c r="H6" s="14">
        <f t="shared" ca="1" si="0"/>
        <v>44271</v>
      </c>
      <c r="I6" s="7" t="s">
        <v>114</v>
      </c>
      <c r="J6" s="8" t="s">
        <v>156</v>
      </c>
      <c r="K6" s="10" t="s">
        <v>157</v>
      </c>
      <c r="L6" s="7" t="s">
        <v>158</v>
      </c>
      <c r="M6" s="7" t="s">
        <v>158</v>
      </c>
      <c r="N6" s="8" t="s">
        <v>159</v>
      </c>
      <c r="O6" s="3" t="s">
        <v>334</v>
      </c>
      <c r="P6" s="3" t="s">
        <v>352</v>
      </c>
      <c r="Q6" s="3" t="s">
        <v>370</v>
      </c>
      <c r="R6" s="15" t="s">
        <v>388</v>
      </c>
      <c r="S6" s="3" t="s">
        <v>160</v>
      </c>
      <c r="T6" s="13" t="s">
        <v>161</v>
      </c>
      <c r="U6" s="3" t="s">
        <v>162</v>
      </c>
      <c r="V6" s="3" t="s">
        <v>163</v>
      </c>
      <c r="W6" s="3" t="s">
        <v>112</v>
      </c>
      <c r="X6" s="3" t="s">
        <v>202</v>
      </c>
      <c r="Y6" s="3" t="s">
        <v>404</v>
      </c>
      <c r="Z6" s="6" t="s">
        <v>422</v>
      </c>
      <c r="AA6" s="3" t="s">
        <v>42</v>
      </c>
      <c r="AB6" s="6" t="s">
        <v>440</v>
      </c>
      <c r="AC6" s="21" t="s">
        <v>455</v>
      </c>
      <c r="AD6" s="21" t="s">
        <v>471</v>
      </c>
      <c r="AE6" s="21" t="s">
        <v>488</v>
      </c>
      <c r="AF6" s="21" t="s">
        <v>506</v>
      </c>
      <c r="AG6" s="21" t="s">
        <v>524</v>
      </c>
      <c r="AH6" s="21" t="s">
        <v>542</v>
      </c>
      <c r="AI6" s="21" t="s">
        <v>560</v>
      </c>
      <c r="AJ6" s="3" t="s">
        <v>12</v>
      </c>
      <c r="AK6" s="3" t="s">
        <v>23</v>
      </c>
      <c r="AL6" s="3" t="s">
        <v>12</v>
      </c>
      <c r="AM6" s="3" t="s">
        <v>12</v>
      </c>
      <c r="AN6" s="3" t="s">
        <v>12</v>
      </c>
      <c r="AO6" s="3" t="s">
        <v>23</v>
      </c>
      <c r="AP6" s="3" t="s">
        <v>12</v>
      </c>
      <c r="AQ6" s="3" t="s">
        <v>12</v>
      </c>
      <c r="AR6" s="3" t="s">
        <v>12</v>
      </c>
      <c r="AS6" s="3" t="s">
        <v>169</v>
      </c>
      <c r="AT6" s="3" t="s">
        <v>594</v>
      </c>
      <c r="AU6" s="6" t="s">
        <v>580</v>
      </c>
      <c r="AV6" s="3" t="s">
        <v>612</v>
      </c>
      <c r="AX6" s="9">
        <f t="shared" ca="1" si="1"/>
        <v>44271</v>
      </c>
      <c r="AY6" s="9">
        <f t="shared" ca="1" si="1"/>
        <v>44271</v>
      </c>
      <c r="AZ6" s="9">
        <f t="shared" ca="1" si="1"/>
        <v>44271</v>
      </c>
      <c r="BA6" s="3"/>
      <c r="BB6" s="3" t="s">
        <v>153</v>
      </c>
      <c r="BC6" s="3" t="s">
        <v>71</v>
      </c>
      <c r="BD6" s="3"/>
      <c r="BE6" s="3"/>
      <c r="BF6" s="3"/>
      <c r="BG6" s="3" t="s">
        <v>72</v>
      </c>
      <c r="BH6" s="3"/>
      <c r="BI6" s="6" t="s">
        <v>580</v>
      </c>
      <c r="BJ6" s="17" t="str">
        <f t="shared" ca="1" si="2"/>
        <v>31620211311</v>
      </c>
      <c r="BK6" s="3" t="s">
        <v>78</v>
      </c>
      <c r="BL6" s="3" t="str">
        <f t="shared" ca="1" si="3"/>
        <v>31620211311</v>
      </c>
      <c r="BM6" s="8">
        <v>100</v>
      </c>
      <c r="BN6" s="8" t="s">
        <v>86</v>
      </c>
      <c r="BO6" s="8" t="s">
        <v>630</v>
      </c>
      <c r="BP6" s="8" t="s">
        <v>648</v>
      </c>
      <c r="BQ6" s="8" t="s">
        <v>666</v>
      </c>
      <c r="BR6" s="8" t="s">
        <v>684</v>
      </c>
      <c r="BS6" s="8" t="s">
        <v>701</v>
      </c>
      <c r="BT6" s="9">
        <f t="shared" ca="1" si="4"/>
        <v>44271</v>
      </c>
      <c r="BU6" s="8" t="s">
        <v>98</v>
      </c>
      <c r="BV6" s="8" t="s">
        <v>99</v>
      </c>
      <c r="BW6" s="9">
        <f t="shared" ca="1" si="5"/>
        <v>44271</v>
      </c>
      <c r="BX6" s="8" t="s">
        <v>103</v>
      </c>
      <c r="BY6" s="8" t="s">
        <v>104</v>
      </c>
      <c r="BZ6" s="9">
        <f t="shared" ca="1" si="6"/>
        <v>44271</v>
      </c>
      <c r="CA6" s="9">
        <f t="shared" ca="1" si="6"/>
        <v>44271</v>
      </c>
      <c r="CB6" s="19">
        <f t="shared" ca="1" si="7"/>
        <v>3</v>
      </c>
      <c r="CC6" s="19">
        <f t="shared" ca="1" si="8"/>
        <v>16</v>
      </c>
      <c r="CD6" s="19">
        <f t="shared" ca="1" si="9"/>
        <v>2021</v>
      </c>
      <c r="CE6" s="19">
        <f t="shared" ca="1" si="10"/>
        <v>13</v>
      </c>
      <c r="CF6" s="19">
        <f t="shared" ca="1" si="11"/>
        <v>11</v>
      </c>
      <c r="CG6" s="18">
        <f t="shared" ca="1" si="12"/>
        <v>44271</v>
      </c>
      <c r="CH6" s="20">
        <f t="shared" ca="1" si="13"/>
        <v>44271.549953703703</v>
      </c>
      <c r="CI6" s="12" t="s">
        <v>180</v>
      </c>
      <c r="CJ6" s="6" t="s">
        <v>177</v>
      </c>
    </row>
    <row r="7" spans="1:88" ht="20" customHeight="1">
      <c r="A7" s="3" t="s">
        <v>218</v>
      </c>
      <c r="B7" s="3" t="s">
        <v>330</v>
      </c>
      <c r="C7" s="4" t="s">
        <v>166</v>
      </c>
      <c r="D7" t="s">
        <v>742</v>
      </c>
      <c r="E7" t="s">
        <v>183</v>
      </c>
      <c r="F7" s="3" t="s">
        <v>112</v>
      </c>
      <c r="G7" s="3" t="s">
        <v>113</v>
      </c>
      <c r="H7" s="14">
        <f t="shared" ca="1" si="0"/>
        <v>44271</v>
      </c>
      <c r="I7" s="7" t="s">
        <v>114</v>
      </c>
      <c r="J7" s="8" t="s">
        <v>156</v>
      </c>
      <c r="K7" s="10" t="s">
        <v>157</v>
      </c>
      <c r="L7" s="7" t="s">
        <v>158</v>
      </c>
      <c r="M7" s="7" t="s">
        <v>158</v>
      </c>
      <c r="N7" s="8" t="s">
        <v>159</v>
      </c>
      <c r="O7" s="3" t="s">
        <v>335</v>
      </c>
      <c r="P7" s="3" t="s">
        <v>353</v>
      </c>
      <c r="Q7" s="3" t="s">
        <v>371</v>
      </c>
      <c r="R7" s="15" t="s">
        <v>389</v>
      </c>
      <c r="S7" s="3" t="s">
        <v>160</v>
      </c>
      <c r="T7" s="13" t="s">
        <v>161</v>
      </c>
      <c r="U7" s="3" t="s">
        <v>162</v>
      </c>
      <c r="V7" s="3" t="s">
        <v>163</v>
      </c>
      <c r="W7" s="3" t="s">
        <v>112</v>
      </c>
      <c r="X7" s="3" t="s">
        <v>202</v>
      </c>
      <c r="Y7" s="6" t="s">
        <v>405</v>
      </c>
      <c r="Z7" s="6" t="s">
        <v>423</v>
      </c>
      <c r="AA7" s="3" t="s">
        <v>42</v>
      </c>
      <c r="AB7" s="6" t="s">
        <v>441</v>
      </c>
      <c r="AC7" s="21" t="s">
        <v>456</v>
      </c>
      <c r="AD7" s="21" t="s">
        <v>472</v>
      </c>
      <c r="AE7" s="21" t="s">
        <v>489</v>
      </c>
      <c r="AF7" s="21" t="s">
        <v>507</v>
      </c>
      <c r="AG7" s="21" t="s">
        <v>525</v>
      </c>
      <c r="AH7" s="21" t="s">
        <v>543</v>
      </c>
      <c r="AI7" s="21" t="s">
        <v>561</v>
      </c>
      <c r="AJ7" s="3" t="s">
        <v>12</v>
      </c>
      <c r="AK7" s="3" t="s">
        <v>23</v>
      </c>
      <c r="AL7" s="3" t="s">
        <v>12</v>
      </c>
      <c r="AM7" s="3" t="s">
        <v>12</v>
      </c>
      <c r="AN7" s="3" t="s">
        <v>12</v>
      </c>
      <c r="AO7" s="3" t="s">
        <v>23</v>
      </c>
      <c r="AP7" s="3" t="s">
        <v>12</v>
      </c>
      <c r="AQ7" s="3" t="s">
        <v>12</v>
      </c>
      <c r="AR7" s="3" t="s">
        <v>12</v>
      </c>
      <c r="AS7" s="3" t="s">
        <v>169</v>
      </c>
      <c r="AT7" s="3" t="s">
        <v>595</v>
      </c>
      <c r="AU7" s="6" t="s">
        <v>581</v>
      </c>
      <c r="AV7" s="3" t="s">
        <v>613</v>
      </c>
      <c r="AX7" s="9">
        <f t="shared" ca="1" si="1"/>
        <v>44271</v>
      </c>
      <c r="AY7" s="9">
        <f t="shared" ca="1" si="1"/>
        <v>44271</v>
      </c>
      <c r="AZ7" s="9">
        <f t="shared" ca="1" si="1"/>
        <v>44271</v>
      </c>
      <c r="BA7" s="3"/>
      <c r="BB7" s="3" t="s">
        <v>153</v>
      </c>
      <c r="BC7" s="3" t="s">
        <v>71</v>
      </c>
      <c r="BD7" s="3"/>
      <c r="BE7" s="3"/>
      <c r="BF7" s="3"/>
      <c r="BG7" s="3" t="s">
        <v>72</v>
      </c>
      <c r="BH7" s="3"/>
      <c r="BI7" s="6" t="s">
        <v>581</v>
      </c>
      <c r="BJ7" s="17" t="str">
        <f t="shared" ca="1" si="2"/>
        <v>31620211311</v>
      </c>
      <c r="BK7" s="3" t="s">
        <v>78</v>
      </c>
      <c r="BL7" s="3" t="str">
        <f t="shared" ca="1" si="3"/>
        <v>31620211311</v>
      </c>
      <c r="BM7" s="8">
        <v>100</v>
      </c>
      <c r="BN7" s="8" t="s">
        <v>86</v>
      </c>
      <c r="BO7" s="8" t="s">
        <v>631</v>
      </c>
      <c r="BP7" s="8" t="s">
        <v>649</v>
      </c>
      <c r="BQ7" s="8" t="s">
        <v>667</v>
      </c>
      <c r="BR7" s="8" t="s">
        <v>685</v>
      </c>
      <c r="BS7" s="8" t="s">
        <v>702</v>
      </c>
      <c r="BT7" s="9">
        <f t="shared" ca="1" si="4"/>
        <v>44271</v>
      </c>
      <c r="BU7" s="8" t="s">
        <v>98</v>
      </c>
      <c r="BV7" s="8" t="s">
        <v>99</v>
      </c>
      <c r="BW7" s="9">
        <f t="shared" ca="1" si="5"/>
        <v>44271</v>
      </c>
      <c r="BX7" s="8" t="s">
        <v>103</v>
      </c>
      <c r="BY7" s="8" t="s">
        <v>104</v>
      </c>
      <c r="BZ7" s="9">
        <f t="shared" ca="1" si="6"/>
        <v>44271</v>
      </c>
      <c r="CA7" s="9">
        <f t="shared" ca="1" si="6"/>
        <v>44271</v>
      </c>
      <c r="CB7" s="19">
        <f t="shared" ca="1" si="7"/>
        <v>3</v>
      </c>
      <c r="CC7" s="19">
        <f t="shared" ca="1" si="8"/>
        <v>16</v>
      </c>
      <c r="CD7" s="19">
        <f t="shared" ca="1" si="9"/>
        <v>2021</v>
      </c>
      <c r="CE7" s="19">
        <f t="shared" ca="1" si="10"/>
        <v>13</v>
      </c>
      <c r="CF7" s="19">
        <f t="shared" ca="1" si="11"/>
        <v>11</v>
      </c>
      <c r="CG7" s="18">
        <f t="shared" ca="1" si="12"/>
        <v>44271</v>
      </c>
      <c r="CH7" s="20">
        <f t="shared" ca="1" si="13"/>
        <v>44271.549953703703</v>
      </c>
      <c r="CI7" s="12" t="s">
        <v>181</v>
      </c>
      <c r="CJ7" s="6" t="s">
        <v>177</v>
      </c>
    </row>
    <row r="8" spans="1:88" ht="20" customHeight="1">
      <c r="A8" s="3" t="s">
        <v>218</v>
      </c>
      <c r="B8" s="3" t="s">
        <v>726</v>
      </c>
      <c r="C8" s="4" t="s">
        <v>166</v>
      </c>
      <c r="D8" t="s">
        <v>743</v>
      </c>
      <c r="E8">
        <v>1061933</v>
      </c>
      <c r="F8" s="3" t="s">
        <v>112</v>
      </c>
      <c r="G8" s="3" t="s">
        <v>113</v>
      </c>
      <c r="H8" s="14">
        <f t="shared" ca="1" si="0"/>
        <v>44271</v>
      </c>
      <c r="I8" s="7" t="s">
        <v>114</v>
      </c>
      <c r="J8" s="8" t="s">
        <v>156</v>
      </c>
      <c r="K8" s="10" t="s">
        <v>157</v>
      </c>
      <c r="L8" s="7" t="s">
        <v>158</v>
      </c>
      <c r="M8" s="7" t="s">
        <v>158</v>
      </c>
      <c r="N8" s="8" t="s">
        <v>159</v>
      </c>
      <c r="O8" s="3" t="s">
        <v>336</v>
      </c>
      <c r="P8" s="3" t="s">
        <v>354</v>
      </c>
      <c r="Q8" s="3" t="s">
        <v>372</v>
      </c>
      <c r="R8" s="15" t="s">
        <v>390</v>
      </c>
      <c r="S8" s="3" t="s">
        <v>160</v>
      </c>
      <c r="T8" s="13" t="s">
        <v>161</v>
      </c>
      <c r="U8" s="3" t="s">
        <v>162</v>
      </c>
      <c r="V8" s="3" t="s">
        <v>163</v>
      </c>
      <c r="W8" s="3" t="s">
        <v>112</v>
      </c>
      <c r="X8" s="3" t="s">
        <v>202</v>
      </c>
      <c r="Y8" s="3" t="s">
        <v>406</v>
      </c>
      <c r="Z8" s="3" t="s">
        <v>424</v>
      </c>
      <c r="AA8" s="3" t="s">
        <v>42</v>
      </c>
      <c r="AB8" s="3" t="s">
        <v>442</v>
      </c>
      <c r="AC8" s="21" t="s">
        <v>457</v>
      </c>
      <c r="AD8" s="21" t="s">
        <v>473</v>
      </c>
      <c r="AE8" s="21" t="s">
        <v>490</v>
      </c>
      <c r="AF8" s="21" t="s">
        <v>508</v>
      </c>
      <c r="AG8" s="21" t="s">
        <v>526</v>
      </c>
      <c r="AH8" s="21" t="s">
        <v>544</v>
      </c>
      <c r="AI8" s="21" t="s">
        <v>562</v>
      </c>
      <c r="AJ8" s="3" t="s">
        <v>12</v>
      </c>
      <c r="AK8" s="3" t="s">
        <v>23</v>
      </c>
      <c r="AL8" s="3" t="s">
        <v>12</v>
      </c>
      <c r="AM8" s="3" t="s">
        <v>12</v>
      </c>
      <c r="AN8" s="3" t="s">
        <v>12</v>
      </c>
      <c r="AO8" s="3" t="s">
        <v>23</v>
      </c>
      <c r="AP8" s="3" t="s">
        <v>12</v>
      </c>
      <c r="AQ8" s="3" t="s">
        <v>12</v>
      </c>
      <c r="AR8" s="3" t="s">
        <v>12</v>
      </c>
      <c r="AS8" s="3" t="s">
        <v>169</v>
      </c>
      <c r="AT8" s="3" t="s">
        <v>596</v>
      </c>
      <c r="AU8" s="6" t="s">
        <v>581</v>
      </c>
      <c r="AV8" s="3" t="s">
        <v>614</v>
      </c>
      <c r="AX8" s="9">
        <f t="shared" ca="1" si="1"/>
        <v>44271</v>
      </c>
      <c r="AY8" s="9">
        <f t="shared" ca="1" si="1"/>
        <v>44271</v>
      </c>
      <c r="AZ8" s="9">
        <f t="shared" ca="1" si="1"/>
        <v>44271</v>
      </c>
      <c r="BA8" s="3"/>
      <c r="BB8" s="3" t="s">
        <v>153</v>
      </c>
      <c r="BC8" s="3" t="s">
        <v>71</v>
      </c>
      <c r="BD8" s="3"/>
      <c r="BE8" s="3"/>
      <c r="BF8" s="3"/>
      <c r="BG8" s="3" t="s">
        <v>72</v>
      </c>
      <c r="BH8" s="3"/>
      <c r="BI8" s="6" t="s">
        <v>581</v>
      </c>
      <c r="BJ8" s="17" t="str">
        <f t="shared" ca="1" si="2"/>
        <v>31620211311</v>
      </c>
      <c r="BK8" s="3" t="s">
        <v>78</v>
      </c>
      <c r="BL8" s="3" t="str">
        <f t="shared" ca="1" si="3"/>
        <v>31620211311</v>
      </c>
      <c r="BM8" s="8">
        <v>100</v>
      </c>
      <c r="BN8" s="8" t="s">
        <v>86</v>
      </c>
      <c r="BO8" s="8" t="s">
        <v>632</v>
      </c>
      <c r="BP8" s="8" t="s">
        <v>650</v>
      </c>
      <c r="BQ8" s="8" t="s">
        <v>668</v>
      </c>
      <c r="BR8" s="8" t="s">
        <v>686</v>
      </c>
      <c r="BS8" s="8" t="s">
        <v>703</v>
      </c>
      <c r="BT8" s="9">
        <f t="shared" ca="1" si="4"/>
        <v>44271</v>
      </c>
      <c r="BU8" s="8" t="s">
        <v>98</v>
      </c>
      <c r="BV8" s="8" t="s">
        <v>99</v>
      </c>
      <c r="BW8" s="9">
        <f t="shared" ca="1" si="5"/>
        <v>44271</v>
      </c>
      <c r="BX8" s="8" t="s">
        <v>103</v>
      </c>
      <c r="BY8" s="8" t="s">
        <v>104</v>
      </c>
      <c r="BZ8" s="9">
        <f t="shared" ca="1" si="6"/>
        <v>44271</v>
      </c>
      <c r="CA8" s="9">
        <f t="shared" ca="1" si="6"/>
        <v>44271</v>
      </c>
      <c r="CB8" s="19">
        <f t="shared" ca="1" si="7"/>
        <v>3</v>
      </c>
      <c r="CC8" s="19">
        <f t="shared" ca="1" si="8"/>
        <v>16</v>
      </c>
      <c r="CD8" s="19">
        <f t="shared" ca="1" si="9"/>
        <v>2021</v>
      </c>
      <c r="CE8" s="19">
        <f t="shared" ca="1" si="10"/>
        <v>13</v>
      </c>
      <c r="CF8" s="19">
        <f t="shared" ca="1" si="11"/>
        <v>11</v>
      </c>
      <c r="CG8" s="18">
        <f t="shared" ca="1" si="12"/>
        <v>44271</v>
      </c>
      <c r="CH8" s="20">
        <f t="shared" ca="1" si="13"/>
        <v>44271.549953703703</v>
      </c>
      <c r="CI8" s="12" t="s">
        <v>715</v>
      </c>
      <c r="CJ8" s="6" t="s">
        <v>177</v>
      </c>
    </row>
    <row r="9" spans="1:88" ht="20" customHeight="1">
      <c r="A9" s="3" t="s">
        <v>218</v>
      </c>
      <c r="B9" s="3" t="s">
        <v>727</v>
      </c>
      <c r="C9" s="4" t="s">
        <v>166</v>
      </c>
      <c r="D9" t="s">
        <v>744</v>
      </c>
      <c r="E9" t="s">
        <v>183</v>
      </c>
      <c r="F9" s="3" t="s">
        <v>112</v>
      </c>
      <c r="G9" s="3" t="s">
        <v>113</v>
      </c>
      <c r="H9" s="14">
        <f t="shared" ca="1" si="0"/>
        <v>44271</v>
      </c>
      <c r="I9" s="7" t="s">
        <v>114</v>
      </c>
      <c r="J9" s="8" t="s">
        <v>156</v>
      </c>
      <c r="K9" s="10" t="s">
        <v>157</v>
      </c>
      <c r="L9" s="7" t="s">
        <v>158</v>
      </c>
      <c r="M9" s="7" t="s">
        <v>158</v>
      </c>
      <c r="N9" s="8" t="s">
        <v>159</v>
      </c>
      <c r="O9" s="3" t="s">
        <v>337</v>
      </c>
      <c r="P9" s="3" t="s">
        <v>355</v>
      </c>
      <c r="Q9" s="3" t="s">
        <v>373</v>
      </c>
      <c r="R9" s="15" t="s">
        <v>391</v>
      </c>
      <c r="S9" s="3" t="s">
        <v>160</v>
      </c>
      <c r="T9" s="13" t="s">
        <v>161</v>
      </c>
      <c r="U9" s="3" t="s">
        <v>162</v>
      </c>
      <c r="V9" s="3" t="s">
        <v>163</v>
      </c>
      <c r="W9" s="3" t="s">
        <v>112</v>
      </c>
      <c r="X9" s="3" t="s">
        <v>202</v>
      </c>
      <c r="Y9" s="6" t="s">
        <v>407</v>
      </c>
      <c r="Z9" s="6" t="s">
        <v>425</v>
      </c>
      <c r="AA9" s="3" t="s">
        <v>42</v>
      </c>
      <c r="AB9" s="6" t="s">
        <v>443</v>
      </c>
      <c r="AC9" s="21" t="s">
        <v>458</v>
      </c>
      <c r="AD9" s="21" t="s">
        <v>474</v>
      </c>
      <c r="AE9" s="21" t="s">
        <v>491</v>
      </c>
      <c r="AF9" s="21" t="s">
        <v>509</v>
      </c>
      <c r="AG9" s="21" t="s">
        <v>527</v>
      </c>
      <c r="AH9" s="21" t="s">
        <v>545</v>
      </c>
      <c r="AI9" s="21" t="s">
        <v>563</v>
      </c>
      <c r="AJ9" s="3" t="s">
        <v>12</v>
      </c>
      <c r="AK9" s="3" t="s">
        <v>23</v>
      </c>
      <c r="AL9" s="3" t="s">
        <v>12</v>
      </c>
      <c r="AM9" s="3" t="s">
        <v>12</v>
      </c>
      <c r="AN9" s="3" t="s">
        <v>12</v>
      </c>
      <c r="AO9" s="3" t="s">
        <v>23</v>
      </c>
      <c r="AP9" s="3" t="s">
        <v>12</v>
      </c>
      <c r="AQ9" s="3" t="s">
        <v>12</v>
      </c>
      <c r="AR9" s="3" t="s">
        <v>12</v>
      </c>
      <c r="AS9" s="3" t="s">
        <v>169</v>
      </c>
      <c r="AT9" s="3" t="s">
        <v>597</v>
      </c>
      <c r="AU9" s="6" t="s">
        <v>752</v>
      </c>
      <c r="AV9" s="3" t="s">
        <v>615</v>
      </c>
      <c r="AX9" s="9">
        <f t="shared" ca="1" si="1"/>
        <v>44271</v>
      </c>
      <c r="AY9" s="9">
        <f t="shared" ca="1" si="1"/>
        <v>44271</v>
      </c>
      <c r="AZ9" s="9">
        <f t="shared" ca="1" si="1"/>
        <v>44271</v>
      </c>
      <c r="BA9" s="3"/>
      <c r="BB9" s="3" t="s">
        <v>153</v>
      </c>
      <c r="BC9" s="3" t="s">
        <v>71</v>
      </c>
      <c r="BD9" s="3"/>
      <c r="BE9" s="3"/>
      <c r="BF9" s="3"/>
      <c r="BG9" s="3" t="s">
        <v>72</v>
      </c>
      <c r="BH9" s="3"/>
      <c r="BI9" s="6" t="s">
        <v>582</v>
      </c>
      <c r="BJ9" s="17" t="str">
        <f t="shared" ca="1" si="2"/>
        <v>31620211311</v>
      </c>
      <c r="BK9" s="3" t="s">
        <v>78</v>
      </c>
      <c r="BL9" s="3" t="str">
        <f t="shared" ca="1" si="3"/>
        <v>31620211311</v>
      </c>
      <c r="BM9" s="8">
        <v>100</v>
      </c>
      <c r="BN9" s="8" t="s">
        <v>86</v>
      </c>
      <c r="BO9" s="8" t="s">
        <v>633</v>
      </c>
      <c r="BP9" s="8" t="s">
        <v>651</v>
      </c>
      <c r="BQ9" s="8" t="s">
        <v>669</v>
      </c>
      <c r="BR9" s="8" t="s">
        <v>687</v>
      </c>
      <c r="BS9" s="8" t="s">
        <v>704</v>
      </c>
      <c r="BT9" s="9">
        <f t="shared" ca="1" si="4"/>
        <v>44271</v>
      </c>
      <c r="BU9" s="8" t="s">
        <v>98</v>
      </c>
      <c r="BV9" s="8" t="s">
        <v>99</v>
      </c>
      <c r="BW9" s="9">
        <f t="shared" ca="1" si="5"/>
        <v>44271</v>
      </c>
      <c r="BX9" s="8" t="s">
        <v>103</v>
      </c>
      <c r="BY9" s="8" t="s">
        <v>104</v>
      </c>
      <c r="BZ9" s="9">
        <f t="shared" ca="1" si="6"/>
        <v>44271</v>
      </c>
      <c r="CA9" s="9">
        <f t="shared" ca="1" si="6"/>
        <v>44271</v>
      </c>
      <c r="CB9" s="19">
        <f t="shared" ca="1" si="7"/>
        <v>3</v>
      </c>
      <c r="CC9" s="19">
        <f t="shared" ca="1" si="8"/>
        <v>16</v>
      </c>
      <c r="CD9" s="19">
        <f t="shared" ca="1" si="9"/>
        <v>2021</v>
      </c>
      <c r="CE9" s="19">
        <f t="shared" ca="1" si="10"/>
        <v>13</v>
      </c>
      <c r="CF9" s="19">
        <f t="shared" ca="1" si="11"/>
        <v>11</v>
      </c>
      <c r="CG9" s="18">
        <f t="shared" ca="1" si="12"/>
        <v>44271</v>
      </c>
      <c r="CH9" s="20">
        <f t="shared" ca="1" si="13"/>
        <v>44271.549953703703</v>
      </c>
      <c r="CI9" s="12" t="s">
        <v>716</v>
      </c>
      <c r="CJ9" s="6" t="s">
        <v>177</v>
      </c>
    </row>
    <row r="10" spans="1:88" ht="20" customHeight="1">
      <c r="A10" s="3" t="s">
        <v>218</v>
      </c>
      <c r="B10" s="3" t="s">
        <v>728</v>
      </c>
      <c r="C10" s="4" t="s">
        <v>166</v>
      </c>
      <c r="D10" t="s">
        <v>745</v>
      </c>
      <c r="E10" t="s">
        <v>216</v>
      </c>
      <c r="F10" s="3" t="s">
        <v>112</v>
      </c>
      <c r="G10" s="3" t="s">
        <v>113</v>
      </c>
      <c r="H10" s="14">
        <f t="shared" ca="1" si="0"/>
        <v>44271</v>
      </c>
      <c r="I10" s="7" t="s">
        <v>114</v>
      </c>
      <c r="J10" s="8" t="s">
        <v>156</v>
      </c>
      <c r="K10" s="10" t="s">
        <v>157</v>
      </c>
      <c r="L10" s="7" t="s">
        <v>158</v>
      </c>
      <c r="M10" s="7" t="s">
        <v>158</v>
      </c>
      <c r="N10" s="8" t="s">
        <v>159</v>
      </c>
      <c r="O10" s="3" t="s">
        <v>338</v>
      </c>
      <c r="P10" s="3" t="s">
        <v>356</v>
      </c>
      <c r="Q10" s="3" t="s">
        <v>374</v>
      </c>
      <c r="R10" s="15" t="s">
        <v>392</v>
      </c>
      <c r="S10" s="3" t="s">
        <v>160</v>
      </c>
      <c r="T10" s="13" t="s">
        <v>161</v>
      </c>
      <c r="U10" s="3" t="s">
        <v>162</v>
      </c>
      <c r="V10" s="3" t="s">
        <v>163</v>
      </c>
      <c r="W10" s="3" t="s">
        <v>112</v>
      </c>
      <c r="X10" s="3" t="s">
        <v>202</v>
      </c>
      <c r="Y10" s="3" t="s">
        <v>408</v>
      </c>
      <c r="Z10" s="6" t="s">
        <v>426</v>
      </c>
      <c r="AA10" s="3" t="s">
        <v>42</v>
      </c>
      <c r="AB10" s="6" t="s">
        <v>444</v>
      </c>
      <c r="AC10" s="21" t="s">
        <v>111</v>
      </c>
      <c r="AD10" s="21" t="s">
        <v>475</v>
      </c>
      <c r="AE10" s="21" t="s">
        <v>492</v>
      </c>
      <c r="AF10" s="21" t="s">
        <v>510</v>
      </c>
      <c r="AG10" s="21" t="s">
        <v>528</v>
      </c>
      <c r="AH10" s="21" t="s">
        <v>546</v>
      </c>
      <c r="AI10" s="21" t="s">
        <v>564</v>
      </c>
      <c r="AJ10" s="3" t="s">
        <v>12</v>
      </c>
      <c r="AK10" s="3" t="s">
        <v>23</v>
      </c>
      <c r="AL10" s="3" t="s">
        <v>12</v>
      </c>
      <c r="AM10" s="3" t="s">
        <v>12</v>
      </c>
      <c r="AN10" s="3" t="s">
        <v>12</v>
      </c>
      <c r="AO10" s="3" t="s">
        <v>23</v>
      </c>
      <c r="AP10" s="3" t="s">
        <v>12</v>
      </c>
      <c r="AQ10" s="3" t="s">
        <v>12</v>
      </c>
      <c r="AR10" s="3" t="s">
        <v>12</v>
      </c>
      <c r="AS10" s="3" t="s">
        <v>169</v>
      </c>
      <c r="AT10" s="3" t="s">
        <v>598</v>
      </c>
      <c r="AU10" s="6" t="s">
        <v>583</v>
      </c>
      <c r="AV10" s="3" t="s">
        <v>616</v>
      </c>
      <c r="AX10" s="9">
        <f t="shared" ca="1" si="1"/>
        <v>44271</v>
      </c>
      <c r="AY10" s="9">
        <f t="shared" ca="1" si="1"/>
        <v>44271</v>
      </c>
      <c r="AZ10" s="9">
        <f t="shared" ca="1" si="1"/>
        <v>44271</v>
      </c>
      <c r="BA10" s="3"/>
      <c r="BB10" s="3" t="s">
        <v>153</v>
      </c>
      <c r="BC10" s="3" t="s">
        <v>71</v>
      </c>
      <c r="BD10" s="3"/>
      <c r="BE10" s="3"/>
      <c r="BF10" s="3"/>
      <c r="BG10" s="3" t="s">
        <v>72</v>
      </c>
      <c r="BH10" s="3"/>
      <c r="BI10" s="6" t="s">
        <v>583</v>
      </c>
      <c r="BJ10" s="17" t="str">
        <f t="shared" ca="1" si="2"/>
        <v>31620211311</v>
      </c>
      <c r="BK10" s="3" t="s">
        <v>78</v>
      </c>
      <c r="BL10" s="3" t="str">
        <f t="shared" ca="1" si="3"/>
        <v>31620211311</v>
      </c>
      <c r="BM10" s="8">
        <v>100</v>
      </c>
      <c r="BN10" s="8" t="s">
        <v>86</v>
      </c>
      <c r="BO10" s="8" t="s">
        <v>634</v>
      </c>
      <c r="BP10" s="8" t="s">
        <v>652</v>
      </c>
      <c r="BQ10" s="8" t="s">
        <v>670</v>
      </c>
      <c r="BR10" s="8" t="s">
        <v>688</v>
      </c>
      <c r="BS10" s="8" t="s">
        <v>705</v>
      </c>
      <c r="BT10" s="9">
        <f t="shared" ca="1" si="4"/>
        <v>44271</v>
      </c>
      <c r="BU10" s="8" t="s">
        <v>98</v>
      </c>
      <c r="BV10" s="8" t="s">
        <v>99</v>
      </c>
      <c r="BW10" s="9">
        <f t="shared" ca="1" si="5"/>
        <v>44271</v>
      </c>
      <c r="BX10" s="8" t="s">
        <v>103</v>
      </c>
      <c r="BY10" s="8" t="s">
        <v>104</v>
      </c>
      <c r="BZ10" s="9">
        <f t="shared" ca="1" si="6"/>
        <v>44271</v>
      </c>
      <c r="CA10" s="9">
        <f t="shared" ca="1" si="6"/>
        <v>44271</v>
      </c>
      <c r="CB10" s="19">
        <f t="shared" ca="1" si="7"/>
        <v>3</v>
      </c>
      <c r="CC10" s="19">
        <f t="shared" ca="1" si="8"/>
        <v>16</v>
      </c>
      <c r="CD10" s="19">
        <f t="shared" ca="1" si="9"/>
        <v>2021</v>
      </c>
      <c r="CE10" s="19">
        <f t="shared" ca="1" si="10"/>
        <v>13</v>
      </c>
      <c r="CF10" s="19">
        <f t="shared" ca="1" si="11"/>
        <v>11</v>
      </c>
      <c r="CG10" s="18">
        <f t="shared" ca="1" si="12"/>
        <v>44271</v>
      </c>
      <c r="CH10" s="20">
        <f t="shared" ca="1" si="13"/>
        <v>44271.549953703703</v>
      </c>
      <c r="CI10" s="12" t="s">
        <v>717</v>
      </c>
      <c r="CJ10" s="6" t="s">
        <v>177</v>
      </c>
    </row>
    <row r="11" spans="1:88" ht="20" customHeight="1">
      <c r="A11" s="3" t="s">
        <v>218</v>
      </c>
      <c r="B11" s="3" t="s">
        <v>729</v>
      </c>
      <c r="C11" s="4" t="s">
        <v>166</v>
      </c>
      <c r="D11" t="s">
        <v>746</v>
      </c>
      <c r="E11" t="s">
        <v>199</v>
      </c>
      <c r="F11" s="3" t="s">
        <v>112</v>
      </c>
      <c r="G11" s="3" t="s">
        <v>113</v>
      </c>
      <c r="H11" s="14">
        <f t="shared" ca="1" si="0"/>
        <v>44271</v>
      </c>
      <c r="I11" s="7" t="s">
        <v>114</v>
      </c>
      <c r="J11" s="8" t="s">
        <v>156</v>
      </c>
      <c r="K11" s="10" t="s">
        <v>157</v>
      </c>
      <c r="L11" s="7" t="s">
        <v>158</v>
      </c>
      <c r="M11" s="7" t="s">
        <v>158</v>
      </c>
      <c r="N11" s="8" t="s">
        <v>159</v>
      </c>
      <c r="O11" s="3" t="s">
        <v>339</v>
      </c>
      <c r="P11" s="3" t="s">
        <v>357</v>
      </c>
      <c r="Q11" s="3" t="s">
        <v>375</v>
      </c>
      <c r="R11" s="15" t="s">
        <v>393</v>
      </c>
      <c r="S11" s="3" t="s">
        <v>160</v>
      </c>
      <c r="T11" s="13" t="s">
        <v>161</v>
      </c>
      <c r="U11" s="3" t="s">
        <v>162</v>
      </c>
      <c r="V11" s="3" t="s">
        <v>163</v>
      </c>
      <c r="W11" s="3" t="s">
        <v>112</v>
      </c>
      <c r="X11" s="3" t="s">
        <v>202</v>
      </c>
      <c r="Y11" s="6" t="s">
        <v>409</v>
      </c>
      <c r="Z11" s="3" t="s">
        <v>427</v>
      </c>
      <c r="AA11" s="3" t="s">
        <v>42</v>
      </c>
      <c r="AB11" s="3" t="s">
        <v>445</v>
      </c>
      <c r="AC11" s="21" t="s">
        <v>459</v>
      </c>
      <c r="AD11" s="21" t="s">
        <v>476</v>
      </c>
      <c r="AE11" s="21" t="s">
        <v>493</v>
      </c>
      <c r="AF11" s="21" t="s">
        <v>511</v>
      </c>
      <c r="AG11" s="21" t="s">
        <v>529</v>
      </c>
      <c r="AH11" s="21" t="s">
        <v>547</v>
      </c>
      <c r="AI11" s="21" t="s">
        <v>565</v>
      </c>
      <c r="AJ11" s="3" t="s">
        <v>12</v>
      </c>
      <c r="AK11" s="3" t="s">
        <v>23</v>
      </c>
      <c r="AL11" s="3" t="s">
        <v>12</v>
      </c>
      <c r="AM11" s="3" t="s">
        <v>12</v>
      </c>
      <c r="AN11" s="3" t="s">
        <v>12</v>
      </c>
      <c r="AO11" s="3" t="s">
        <v>23</v>
      </c>
      <c r="AP11" s="3" t="s">
        <v>12</v>
      </c>
      <c r="AQ11" s="3" t="s">
        <v>12</v>
      </c>
      <c r="AR11" s="3" t="s">
        <v>12</v>
      </c>
      <c r="AS11" s="3" t="s">
        <v>169</v>
      </c>
      <c r="AT11" s="3" t="s">
        <v>599</v>
      </c>
      <c r="AU11" s="6" t="s">
        <v>584</v>
      </c>
      <c r="AV11" s="3" t="s">
        <v>617</v>
      </c>
      <c r="AX11" s="9">
        <f t="shared" ca="1" si="1"/>
        <v>44271</v>
      </c>
      <c r="AY11" s="9">
        <f t="shared" ca="1" si="1"/>
        <v>44271</v>
      </c>
      <c r="AZ11" s="9">
        <f t="shared" ca="1" si="1"/>
        <v>44271</v>
      </c>
      <c r="BA11" s="3"/>
      <c r="BB11" s="3" t="s">
        <v>153</v>
      </c>
      <c r="BC11" s="3" t="s">
        <v>71</v>
      </c>
      <c r="BD11" s="3"/>
      <c r="BE11" s="3"/>
      <c r="BF11" s="3"/>
      <c r="BG11" s="3" t="s">
        <v>72</v>
      </c>
      <c r="BH11" s="3"/>
      <c r="BI11" s="6" t="s">
        <v>584</v>
      </c>
      <c r="BJ11" s="17" t="str">
        <f t="shared" ca="1" si="2"/>
        <v>31620211311</v>
      </c>
      <c r="BK11" s="3" t="s">
        <v>78</v>
      </c>
      <c r="BL11" s="3" t="str">
        <f t="shared" ca="1" si="3"/>
        <v>31620211311</v>
      </c>
      <c r="BM11" s="8">
        <v>100</v>
      </c>
      <c r="BN11" s="8" t="s">
        <v>86</v>
      </c>
      <c r="BO11" s="8" t="s">
        <v>635</v>
      </c>
      <c r="BP11" s="8" t="s">
        <v>653</v>
      </c>
      <c r="BQ11" s="8" t="s">
        <v>671</v>
      </c>
      <c r="BR11" s="8" t="s">
        <v>689</v>
      </c>
      <c r="BS11" s="8" t="s">
        <v>706</v>
      </c>
      <c r="BT11" s="9">
        <f t="shared" ca="1" si="4"/>
        <v>44271</v>
      </c>
      <c r="BU11" s="8" t="s">
        <v>98</v>
      </c>
      <c r="BV11" s="8" t="s">
        <v>99</v>
      </c>
      <c r="BW11" s="9">
        <f t="shared" ca="1" si="5"/>
        <v>44271</v>
      </c>
      <c r="BX11" s="8" t="s">
        <v>103</v>
      </c>
      <c r="BY11" s="8" t="s">
        <v>104</v>
      </c>
      <c r="BZ11" s="9">
        <f t="shared" ca="1" si="6"/>
        <v>44271</v>
      </c>
      <c r="CA11" s="9">
        <f t="shared" ca="1" si="6"/>
        <v>44271</v>
      </c>
      <c r="CB11" s="19">
        <f t="shared" ca="1" si="7"/>
        <v>3</v>
      </c>
      <c r="CC11" s="19">
        <f t="shared" ca="1" si="8"/>
        <v>16</v>
      </c>
      <c r="CD11" s="19">
        <f t="shared" ca="1" si="9"/>
        <v>2021</v>
      </c>
      <c r="CE11" s="19">
        <f t="shared" ca="1" si="10"/>
        <v>13</v>
      </c>
      <c r="CF11" s="19">
        <f t="shared" ca="1" si="11"/>
        <v>11</v>
      </c>
      <c r="CG11" s="18">
        <f t="shared" ca="1" si="12"/>
        <v>44271</v>
      </c>
      <c r="CH11" s="20">
        <f t="shared" ca="1" si="13"/>
        <v>44271.549953703703</v>
      </c>
      <c r="CI11" s="12" t="s">
        <v>718</v>
      </c>
      <c r="CJ11" s="6" t="s">
        <v>177</v>
      </c>
    </row>
    <row r="12" spans="1:88" ht="20" customHeight="1">
      <c r="A12" s="3" t="s">
        <v>218</v>
      </c>
      <c r="B12" s="3" t="s">
        <v>730</v>
      </c>
      <c r="C12" s="4" t="s">
        <v>166</v>
      </c>
      <c r="D12" t="s">
        <v>747</v>
      </c>
      <c r="E12" t="s">
        <v>182</v>
      </c>
      <c r="F12" s="3" t="s">
        <v>112</v>
      </c>
      <c r="G12" s="3" t="s">
        <v>113</v>
      </c>
      <c r="H12" s="14">
        <f t="shared" ca="1" si="0"/>
        <v>44271</v>
      </c>
      <c r="I12" s="7" t="s">
        <v>114</v>
      </c>
      <c r="J12" s="8" t="s">
        <v>156</v>
      </c>
      <c r="K12" s="10" t="s">
        <v>157</v>
      </c>
      <c r="L12" s="7" t="s">
        <v>158</v>
      </c>
      <c r="M12" s="7" t="s">
        <v>158</v>
      </c>
      <c r="N12" s="8" t="s">
        <v>159</v>
      </c>
      <c r="O12" s="3" t="s">
        <v>340</v>
      </c>
      <c r="P12" s="3" t="s">
        <v>358</v>
      </c>
      <c r="Q12" s="3" t="s">
        <v>376</v>
      </c>
      <c r="R12" s="15" t="s">
        <v>394</v>
      </c>
      <c r="S12" s="3" t="s">
        <v>160</v>
      </c>
      <c r="T12" s="13" t="s">
        <v>161</v>
      </c>
      <c r="U12" s="3" t="s">
        <v>162</v>
      </c>
      <c r="V12" s="3" t="s">
        <v>163</v>
      </c>
      <c r="W12" s="3" t="s">
        <v>112</v>
      </c>
      <c r="X12" s="3" t="s">
        <v>202</v>
      </c>
      <c r="Y12" s="3" t="s">
        <v>410</v>
      </c>
      <c r="Z12" s="6" t="s">
        <v>428</v>
      </c>
      <c r="AA12" s="3" t="s">
        <v>42</v>
      </c>
      <c r="AB12" s="6" t="s">
        <v>446</v>
      </c>
      <c r="AC12" s="21" t="s">
        <v>460</v>
      </c>
      <c r="AD12" s="21" t="s">
        <v>477</v>
      </c>
      <c r="AE12" s="21" t="s">
        <v>494</v>
      </c>
      <c r="AF12" s="21" t="s">
        <v>512</v>
      </c>
      <c r="AG12" s="21" t="s">
        <v>530</v>
      </c>
      <c r="AH12" s="21" t="s">
        <v>548</v>
      </c>
      <c r="AI12" s="21" t="s">
        <v>566</v>
      </c>
      <c r="AJ12" s="3" t="s">
        <v>12</v>
      </c>
      <c r="AK12" s="3" t="s">
        <v>23</v>
      </c>
      <c r="AL12" s="3" t="s">
        <v>12</v>
      </c>
      <c r="AM12" s="3" t="s">
        <v>12</v>
      </c>
      <c r="AN12" s="3" t="s">
        <v>12</v>
      </c>
      <c r="AO12" s="3" t="s">
        <v>23</v>
      </c>
      <c r="AP12" s="3" t="s">
        <v>12</v>
      </c>
      <c r="AQ12" s="3" t="s">
        <v>12</v>
      </c>
      <c r="AR12" s="3" t="s">
        <v>12</v>
      </c>
      <c r="AS12" s="3" t="s">
        <v>169</v>
      </c>
      <c r="AT12" s="3" t="s">
        <v>600</v>
      </c>
      <c r="AU12" s="6" t="s">
        <v>585</v>
      </c>
      <c r="AV12" s="3" t="s">
        <v>618</v>
      </c>
      <c r="AX12" s="9">
        <f t="shared" ca="1" si="1"/>
        <v>44271</v>
      </c>
      <c r="AY12" s="9">
        <f t="shared" ca="1" si="1"/>
        <v>44271</v>
      </c>
      <c r="AZ12" s="9">
        <f t="shared" ca="1" si="1"/>
        <v>44271</v>
      </c>
      <c r="BA12" s="3"/>
      <c r="BB12" s="3" t="s">
        <v>153</v>
      </c>
      <c r="BC12" s="3" t="s">
        <v>71</v>
      </c>
      <c r="BD12" s="3"/>
      <c r="BE12" s="3"/>
      <c r="BF12" s="3"/>
      <c r="BG12" s="3" t="s">
        <v>72</v>
      </c>
      <c r="BH12" s="3"/>
      <c r="BI12" s="6" t="s">
        <v>585</v>
      </c>
      <c r="BJ12" s="17" t="str">
        <f t="shared" ca="1" si="2"/>
        <v>31620211311</v>
      </c>
      <c r="BK12" s="3" t="s">
        <v>78</v>
      </c>
      <c r="BL12" s="3" t="str">
        <f t="shared" ca="1" si="3"/>
        <v>31620211311</v>
      </c>
      <c r="BM12" s="8">
        <v>100</v>
      </c>
      <c r="BN12" s="8" t="s">
        <v>86</v>
      </c>
      <c r="BO12" s="8" t="s">
        <v>636</v>
      </c>
      <c r="BP12" s="8" t="s">
        <v>654</v>
      </c>
      <c r="BQ12" s="8" t="s">
        <v>672</v>
      </c>
      <c r="BR12" s="8" t="s">
        <v>690</v>
      </c>
      <c r="BS12" s="8" t="s">
        <v>707</v>
      </c>
      <c r="BT12" s="9">
        <f t="shared" ca="1" si="4"/>
        <v>44271</v>
      </c>
      <c r="BU12" s="8" t="s">
        <v>98</v>
      </c>
      <c r="BV12" s="8" t="s">
        <v>99</v>
      </c>
      <c r="BW12" s="9">
        <f t="shared" ca="1" si="5"/>
        <v>44271</v>
      </c>
      <c r="BX12" s="8" t="s">
        <v>103</v>
      </c>
      <c r="BY12" s="8" t="s">
        <v>104</v>
      </c>
      <c r="BZ12" s="9">
        <f t="shared" ca="1" si="6"/>
        <v>44271</v>
      </c>
      <c r="CA12" s="9">
        <f t="shared" ca="1" si="6"/>
        <v>44271</v>
      </c>
      <c r="CB12" s="19">
        <f t="shared" ca="1" si="7"/>
        <v>3</v>
      </c>
      <c r="CC12" s="19">
        <f t="shared" ca="1" si="8"/>
        <v>16</v>
      </c>
      <c r="CD12" s="19">
        <f t="shared" ca="1" si="9"/>
        <v>2021</v>
      </c>
      <c r="CE12" s="19">
        <f t="shared" ca="1" si="10"/>
        <v>13</v>
      </c>
      <c r="CF12" s="19">
        <f t="shared" ca="1" si="11"/>
        <v>11</v>
      </c>
      <c r="CG12" s="18">
        <f t="shared" ca="1" si="12"/>
        <v>44271</v>
      </c>
      <c r="CH12" s="20">
        <f t="shared" ca="1" si="13"/>
        <v>44271.549953703703</v>
      </c>
      <c r="CI12" s="12" t="s">
        <v>719</v>
      </c>
      <c r="CJ12" s="6" t="s">
        <v>177</v>
      </c>
    </row>
    <row r="13" spans="1:88" ht="20" customHeight="1">
      <c r="A13" s="3" t="s">
        <v>218</v>
      </c>
      <c r="B13" s="3" t="s">
        <v>731</v>
      </c>
      <c r="C13" s="4" t="s">
        <v>166</v>
      </c>
      <c r="D13" t="s">
        <v>748</v>
      </c>
      <c r="E13" t="s">
        <v>183</v>
      </c>
      <c r="F13" s="3" t="s">
        <v>112</v>
      </c>
      <c r="G13" s="3" t="s">
        <v>113</v>
      </c>
      <c r="H13" s="14">
        <f t="shared" ca="1" si="0"/>
        <v>44271</v>
      </c>
      <c r="I13" s="7" t="s">
        <v>114</v>
      </c>
      <c r="J13" s="8" t="s">
        <v>156</v>
      </c>
      <c r="K13" s="10" t="s">
        <v>157</v>
      </c>
      <c r="L13" s="7" t="s">
        <v>158</v>
      </c>
      <c r="M13" s="7" t="s">
        <v>158</v>
      </c>
      <c r="N13" s="8" t="s">
        <v>159</v>
      </c>
      <c r="O13" s="3" t="s">
        <v>341</v>
      </c>
      <c r="P13" s="3" t="s">
        <v>359</v>
      </c>
      <c r="Q13" s="3" t="s">
        <v>377</v>
      </c>
      <c r="R13" s="15" t="s">
        <v>395</v>
      </c>
      <c r="S13" s="3" t="s">
        <v>160</v>
      </c>
      <c r="T13" s="13" t="s">
        <v>161</v>
      </c>
      <c r="U13" s="3" t="s">
        <v>162</v>
      </c>
      <c r="V13" s="3" t="s">
        <v>163</v>
      </c>
      <c r="W13" s="3" t="s">
        <v>112</v>
      </c>
      <c r="X13" s="3" t="s">
        <v>202</v>
      </c>
      <c r="Y13" s="6" t="s">
        <v>411</v>
      </c>
      <c r="Z13" s="6" t="s">
        <v>429</v>
      </c>
      <c r="AA13" s="3" t="s">
        <v>42</v>
      </c>
      <c r="AB13" s="6" t="s">
        <v>69</v>
      </c>
      <c r="AC13" s="21" t="s">
        <v>461</v>
      </c>
      <c r="AD13" s="21" t="s">
        <v>478</v>
      </c>
      <c r="AE13" s="21" t="s">
        <v>495</v>
      </c>
      <c r="AF13" s="21" t="s">
        <v>513</v>
      </c>
      <c r="AG13" s="21" t="s">
        <v>531</v>
      </c>
      <c r="AH13" s="21" t="s">
        <v>549</v>
      </c>
      <c r="AI13" s="21" t="s">
        <v>215</v>
      </c>
      <c r="AJ13" s="3" t="s">
        <v>12</v>
      </c>
      <c r="AK13" s="3" t="s">
        <v>23</v>
      </c>
      <c r="AL13" s="3" t="s">
        <v>12</v>
      </c>
      <c r="AM13" s="3" t="s">
        <v>12</v>
      </c>
      <c r="AN13" s="3" t="s">
        <v>12</v>
      </c>
      <c r="AO13" s="3" t="s">
        <v>23</v>
      </c>
      <c r="AP13" s="3" t="s">
        <v>12</v>
      </c>
      <c r="AQ13" s="3" t="s">
        <v>12</v>
      </c>
      <c r="AR13" s="3" t="s">
        <v>12</v>
      </c>
      <c r="AS13" s="3" t="s">
        <v>169</v>
      </c>
      <c r="AT13" s="3" t="s">
        <v>601</v>
      </c>
      <c r="AU13" s="6" t="s">
        <v>586</v>
      </c>
      <c r="AV13" s="3" t="s">
        <v>619</v>
      </c>
      <c r="AX13" s="9">
        <f t="shared" ca="1" si="1"/>
        <v>44271</v>
      </c>
      <c r="AY13" s="9">
        <f t="shared" ca="1" si="1"/>
        <v>44271</v>
      </c>
      <c r="AZ13" s="9">
        <f t="shared" ca="1" si="1"/>
        <v>44271</v>
      </c>
      <c r="BA13" s="3"/>
      <c r="BB13" s="3" t="s">
        <v>153</v>
      </c>
      <c r="BC13" s="3" t="s">
        <v>71</v>
      </c>
      <c r="BD13" s="3"/>
      <c r="BE13" s="3"/>
      <c r="BF13" s="3"/>
      <c r="BG13" s="3" t="s">
        <v>72</v>
      </c>
      <c r="BH13" s="3"/>
      <c r="BI13" s="6" t="s">
        <v>586</v>
      </c>
      <c r="BJ13" s="17" t="str">
        <f t="shared" ca="1" si="2"/>
        <v>31620211311</v>
      </c>
      <c r="BK13" s="3" t="s">
        <v>78</v>
      </c>
      <c r="BL13" s="3" t="str">
        <f t="shared" ca="1" si="3"/>
        <v>31620211311</v>
      </c>
      <c r="BM13" s="8">
        <v>100</v>
      </c>
      <c r="BN13" s="8" t="s">
        <v>86</v>
      </c>
      <c r="BO13" s="8" t="s">
        <v>637</v>
      </c>
      <c r="BP13" s="8" t="s">
        <v>655</v>
      </c>
      <c r="BQ13" s="8" t="s">
        <v>673</v>
      </c>
      <c r="BR13" s="8" t="s">
        <v>691</v>
      </c>
      <c r="BS13" s="8" t="s">
        <v>708</v>
      </c>
      <c r="BT13" s="9">
        <f t="shared" ca="1" si="4"/>
        <v>44271</v>
      </c>
      <c r="BU13" s="8" t="s">
        <v>98</v>
      </c>
      <c r="BV13" s="8" t="s">
        <v>99</v>
      </c>
      <c r="BW13" s="9">
        <f t="shared" ca="1" si="5"/>
        <v>44271</v>
      </c>
      <c r="BX13" s="8" t="s">
        <v>103</v>
      </c>
      <c r="BY13" s="8" t="s">
        <v>104</v>
      </c>
      <c r="BZ13" s="9">
        <f t="shared" ca="1" si="6"/>
        <v>44271</v>
      </c>
      <c r="CA13" s="9">
        <f t="shared" ca="1" si="6"/>
        <v>44271</v>
      </c>
      <c r="CB13" s="19">
        <f t="shared" ca="1" si="7"/>
        <v>3</v>
      </c>
      <c r="CC13" s="19">
        <f t="shared" ca="1" si="8"/>
        <v>16</v>
      </c>
      <c r="CD13" s="19">
        <f t="shared" ca="1" si="9"/>
        <v>2021</v>
      </c>
      <c r="CE13" s="19">
        <f t="shared" ca="1" si="10"/>
        <v>13</v>
      </c>
      <c r="CF13" s="19">
        <f t="shared" ca="1" si="11"/>
        <v>11</v>
      </c>
      <c r="CG13" s="18">
        <f t="shared" ca="1" si="12"/>
        <v>44271</v>
      </c>
      <c r="CH13" s="20">
        <f t="shared" ca="1" si="13"/>
        <v>44271.549953703703</v>
      </c>
      <c r="CI13" s="12" t="s">
        <v>720</v>
      </c>
      <c r="CJ13" s="6" t="s">
        <v>177</v>
      </c>
    </row>
    <row r="14" spans="1:88" ht="20" customHeight="1">
      <c r="A14" s="3" t="s">
        <v>218</v>
      </c>
      <c r="B14" s="3" t="s">
        <v>732</v>
      </c>
      <c r="C14" s="4" t="s">
        <v>166</v>
      </c>
      <c r="D14" t="s">
        <v>749</v>
      </c>
      <c r="E14">
        <v>1061933</v>
      </c>
      <c r="F14" s="3" t="s">
        <v>112</v>
      </c>
      <c r="G14" s="3" t="s">
        <v>113</v>
      </c>
      <c r="H14" s="14">
        <f t="shared" ca="1" si="0"/>
        <v>44271</v>
      </c>
      <c r="I14" s="7" t="s">
        <v>114</v>
      </c>
      <c r="J14" s="8" t="s">
        <v>156</v>
      </c>
      <c r="K14" s="10" t="s">
        <v>157</v>
      </c>
      <c r="L14" s="7" t="s">
        <v>158</v>
      </c>
      <c r="M14" s="7" t="s">
        <v>158</v>
      </c>
      <c r="N14" s="8" t="s">
        <v>159</v>
      </c>
      <c r="O14" s="3" t="s">
        <v>342</v>
      </c>
      <c r="P14" s="3" t="s">
        <v>360</v>
      </c>
      <c r="Q14" s="3" t="s">
        <v>378</v>
      </c>
      <c r="R14" s="15" t="s">
        <v>396</v>
      </c>
      <c r="S14" s="3" t="s">
        <v>160</v>
      </c>
      <c r="T14" s="13" t="s">
        <v>161</v>
      </c>
      <c r="U14" s="3" t="s">
        <v>162</v>
      </c>
      <c r="V14" s="3" t="s">
        <v>163</v>
      </c>
      <c r="W14" s="3" t="s">
        <v>112</v>
      </c>
      <c r="X14" s="3" t="s">
        <v>202</v>
      </c>
      <c r="Y14" s="3" t="s">
        <v>412</v>
      </c>
      <c r="Z14" s="3" t="s">
        <v>430</v>
      </c>
      <c r="AA14" s="3" t="s">
        <v>42</v>
      </c>
      <c r="AB14" s="3" t="s">
        <v>447</v>
      </c>
      <c r="AC14" s="21" t="s">
        <v>462</v>
      </c>
      <c r="AD14" s="21" t="s">
        <v>479</v>
      </c>
      <c r="AE14" s="21" t="s">
        <v>496</v>
      </c>
      <c r="AF14" s="21" t="s">
        <v>514</v>
      </c>
      <c r="AG14" s="21" t="s">
        <v>532</v>
      </c>
      <c r="AH14" s="21" t="s">
        <v>550</v>
      </c>
      <c r="AI14" s="21" t="s">
        <v>567</v>
      </c>
      <c r="AJ14" s="3" t="s">
        <v>12</v>
      </c>
      <c r="AK14" s="3" t="s">
        <v>23</v>
      </c>
      <c r="AL14" s="3" t="s">
        <v>12</v>
      </c>
      <c r="AM14" s="3" t="s">
        <v>12</v>
      </c>
      <c r="AN14" s="3" t="s">
        <v>12</v>
      </c>
      <c r="AO14" s="3" t="s">
        <v>23</v>
      </c>
      <c r="AP14" s="3" t="s">
        <v>12</v>
      </c>
      <c r="AQ14" s="3" t="s">
        <v>12</v>
      </c>
      <c r="AR14" s="3" t="s">
        <v>12</v>
      </c>
      <c r="AS14" s="3" t="s">
        <v>169</v>
      </c>
      <c r="AT14" s="3" t="s">
        <v>602</v>
      </c>
      <c r="AU14" s="6" t="s">
        <v>587</v>
      </c>
      <c r="AV14" s="3" t="s">
        <v>620</v>
      </c>
      <c r="AX14" s="9">
        <f t="shared" ca="1" si="1"/>
        <v>44271</v>
      </c>
      <c r="AY14" s="9">
        <f t="shared" ca="1" si="1"/>
        <v>44271</v>
      </c>
      <c r="AZ14" s="9">
        <f t="shared" ca="1" si="1"/>
        <v>44271</v>
      </c>
      <c r="BA14" s="3"/>
      <c r="BB14" s="3" t="s">
        <v>153</v>
      </c>
      <c r="BC14" s="3" t="s">
        <v>71</v>
      </c>
      <c r="BD14" s="3"/>
      <c r="BE14" s="3"/>
      <c r="BF14" s="3"/>
      <c r="BG14" s="3" t="s">
        <v>72</v>
      </c>
      <c r="BH14" s="3"/>
      <c r="BI14" s="6" t="s">
        <v>587</v>
      </c>
      <c r="BJ14" s="17" t="str">
        <f t="shared" ca="1" si="2"/>
        <v>31620211311</v>
      </c>
      <c r="BK14" s="3" t="s">
        <v>78</v>
      </c>
      <c r="BL14" s="3" t="str">
        <f t="shared" ca="1" si="3"/>
        <v>31620211311</v>
      </c>
      <c r="BM14" s="8">
        <v>100</v>
      </c>
      <c r="BN14" s="8" t="s">
        <v>86</v>
      </c>
      <c r="BO14" s="8" t="s">
        <v>638</v>
      </c>
      <c r="BP14" s="8" t="s">
        <v>656</v>
      </c>
      <c r="BQ14" s="8" t="s">
        <v>674</v>
      </c>
      <c r="BR14" s="8" t="s">
        <v>692</v>
      </c>
      <c r="BS14" s="8" t="s">
        <v>709</v>
      </c>
      <c r="BT14" s="9">
        <f t="shared" ca="1" si="4"/>
        <v>44271</v>
      </c>
      <c r="BU14" s="8" t="s">
        <v>98</v>
      </c>
      <c r="BV14" s="8" t="s">
        <v>99</v>
      </c>
      <c r="BW14" s="9">
        <f t="shared" ca="1" si="5"/>
        <v>44271</v>
      </c>
      <c r="BX14" s="8" t="s">
        <v>103</v>
      </c>
      <c r="BY14" s="8" t="s">
        <v>104</v>
      </c>
      <c r="BZ14" s="9">
        <f t="shared" ca="1" si="6"/>
        <v>44271</v>
      </c>
      <c r="CA14" s="9">
        <f t="shared" ca="1" si="6"/>
        <v>44271</v>
      </c>
      <c r="CB14" s="19">
        <f t="shared" ca="1" si="7"/>
        <v>3</v>
      </c>
      <c r="CC14" s="19">
        <f t="shared" ca="1" si="8"/>
        <v>16</v>
      </c>
      <c r="CD14" s="19">
        <f t="shared" ca="1" si="9"/>
        <v>2021</v>
      </c>
      <c r="CE14" s="19">
        <f t="shared" ca="1" si="10"/>
        <v>13</v>
      </c>
      <c r="CF14" s="19">
        <f t="shared" ca="1" si="11"/>
        <v>11</v>
      </c>
      <c r="CG14" s="18">
        <f t="shared" ca="1" si="12"/>
        <v>44271</v>
      </c>
      <c r="CH14" s="20">
        <f t="shared" ca="1" si="13"/>
        <v>44271.549953703703</v>
      </c>
      <c r="CI14" s="12" t="s">
        <v>721</v>
      </c>
      <c r="CJ14" s="6" t="s">
        <v>177</v>
      </c>
    </row>
    <row r="15" spans="1:88" ht="20" customHeight="1">
      <c r="A15" s="3" t="s">
        <v>218</v>
      </c>
      <c r="B15" s="3" t="s">
        <v>733</v>
      </c>
      <c r="C15" s="4" t="s">
        <v>166</v>
      </c>
      <c r="D15" t="s">
        <v>750</v>
      </c>
      <c r="E15" t="s">
        <v>183</v>
      </c>
      <c r="F15" s="3" t="s">
        <v>112</v>
      </c>
      <c r="G15" s="3" t="s">
        <v>113</v>
      </c>
      <c r="H15" s="14">
        <f t="shared" ca="1" si="0"/>
        <v>44271</v>
      </c>
      <c r="I15" s="7" t="s">
        <v>114</v>
      </c>
      <c r="J15" s="8" t="s">
        <v>156</v>
      </c>
      <c r="K15" s="10" t="s">
        <v>157</v>
      </c>
      <c r="L15" s="7" t="s">
        <v>158</v>
      </c>
      <c r="M15" s="7" t="s">
        <v>158</v>
      </c>
      <c r="N15" s="8" t="s">
        <v>159</v>
      </c>
      <c r="O15" s="3" t="s">
        <v>343</v>
      </c>
      <c r="P15" s="3" t="s">
        <v>361</v>
      </c>
      <c r="Q15" s="3" t="s">
        <v>379</v>
      </c>
      <c r="R15" s="15" t="s">
        <v>397</v>
      </c>
      <c r="S15" s="3" t="s">
        <v>160</v>
      </c>
      <c r="T15" s="13" t="s">
        <v>161</v>
      </c>
      <c r="U15" s="3" t="s">
        <v>162</v>
      </c>
      <c r="V15" s="3" t="s">
        <v>163</v>
      </c>
      <c r="W15" s="3" t="s">
        <v>112</v>
      </c>
      <c r="X15" s="3" t="s">
        <v>202</v>
      </c>
      <c r="Y15" s="6" t="s">
        <v>413</v>
      </c>
      <c r="Z15" s="6" t="s">
        <v>431</v>
      </c>
      <c r="AA15" s="3" t="s">
        <v>42</v>
      </c>
      <c r="AB15" s="6" t="s">
        <v>447</v>
      </c>
      <c r="AC15" s="21" t="s">
        <v>463</v>
      </c>
      <c r="AD15" s="21" t="s">
        <v>480</v>
      </c>
      <c r="AE15" s="21" t="s">
        <v>497</v>
      </c>
      <c r="AF15" s="21" t="s">
        <v>515</v>
      </c>
      <c r="AG15" s="21" t="s">
        <v>533</v>
      </c>
      <c r="AH15" s="21" t="s">
        <v>551</v>
      </c>
      <c r="AI15" s="21" t="s">
        <v>568</v>
      </c>
      <c r="AJ15" s="3" t="s">
        <v>12</v>
      </c>
      <c r="AK15" s="3" t="s">
        <v>23</v>
      </c>
      <c r="AL15" s="3" t="s">
        <v>12</v>
      </c>
      <c r="AM15" s="3" t="s">
        <v>12</v>
      </c>
      <c r="AN15" s="3" t="s">
        <v>12</v>
      </c>
      <c r="AO15" s="3" t="s">
        <v>23</v>
      </c>
      <c r="AP15" s="3" t="s">
        <v>12</v>
      </c>
      <c r="AQ15" s="3" t="s">
        <v>12</v>
      </c>
      <c r="AR15" s="3" t="s">
        <v>12</v>
      </c>
      <c r="AS15" s="3" t="s">
        <v>169</v>
      </c>
      <c r="AT15" s="3" t="s">
        <v>603</v>
      </c>
      <c r="AU15" s="6" t="s">
        <v>753</v>
      </c>
      <c r="AV15" s="3" t="s">
        <v>621</v>
      </c>
      <c r="AX15" s="9">
        <f t="shared" ca="1" si="1"/>
        <v>44271</v>
      </c>
      <c r="AY15" s="9">
        <f t="shared" ca="1" si="1"/>
        <v>44271</v>
      </c>
      <c r="AZ15" s="9">
        <f t="shared" ca="1" si="1"/>
        <v>44271</v>
      </c>
      <c r="BA15" s="3"/>
      <c r="BB15" s="3" t="s">
        <v>153</v>
      </c>
      <c r="BC15" s="3" t="s">
        <v>71</v>
      </c>
      <c r="BD15" s="3"/>
      <c r="BE15" s="3"/>
      <c r="BF15" s="3"/>
      <c r="BG15" s="3" t="s">
        <v>72</v>
      </c>
      <c r="BH15" s="3"/>
      <c r="BI15" s="6" t="s">
        <v>588</v>
      </c>
      <c r="BJ15" s="17" t="str">
        <f t="shared" ca="1" si="2"/>
        <v>31620211311</v>
      </c>
      <c r="BK15" s="3" t="s">
        <v>78</v>
      </c>
      <c r="BL15" s="3" t="str">
        <f t="shared" ca="1" si="3"/>
        <v>31620211311</v>
      </c>
      <c r="BM15" s="8">
        <v>100</v>
      </c>
      <c r="BN15" s="8" t="s">
        <v>86</v>
      </c>
      <c r="BO15" s="8" t="s">
        <v>639</v>
      </c>
      <c r="BP15" s="8" t="s">
        <v>657</v>
      </c>
      <c r="BQ15" s="8" t="s">
        <v>675</v>
      </c>
      <c r="BR15" s="8" t="s">
        <v>693</v>
      </c>
      <c r="BS15" s="8" t="s">
        <v>710</v>
      </c>
      <c r="BT15" s="9">
        <f t="shared" ca="1" si="4"/>
        <v>44271</v>
      </c>
      <c r="BU15" s="8" t="s">
        <v>98</v>
      </c>
      <c r="BV15" s="8" t="s">
        <v>99</v>
      </c>
      <c r="BW15" s="9">
        <f t="shared" ca="1" si="5"/>
        <v>44271</v>
      </c>
      <c r="BX15" s="8" t="s">
        <v>103</v>
      </c>
      <c r="BY15" s="8" t="s">
        <v>104</v>
      </c>
      <c r="BZ15" s="9">
        <f t="shared" ca="1" si="6"/>
        <v>44271</v>
      </c>
      <c r="CA15" s="9">
        <f t="shared" ca="1" si="6"/>
        <v>44271</v>
      </c>
      <c r="CB15" s="19">
        <f t="shared" ca="1" si="7"/>
        <v>3</v>
      </c>
      <c r="CC15" s="19">
        <f t="shared" ca="1" si="8"/>
        <v>16</v>
      </c>
      <c r="CD15" s="19">
        <f t="shared" ca="1" si="9"/>
        <v>2021</v>
      </c>
      <c r="CE15" s="19">
        <f t="shared" ca="1" si="10"/>
        <v>13</v>
      </c>
      <c r="CF15" s="19">
        <f t="shared" ca="1" si="11"/>
        <v>11</v>
      </c>
      <c r="CG15" s="18">
        <f t="shared" ca="1" si="12"/>
        <v>44271</v>
      </c>
      <c r="CH15" s="20">
        <f t="shared" ca="1" si="13"/>
        <v>44271.549953703703</v>
      </c>
      <c r="CI15" s="12" t="s">
        <v>722</v>
      </c>
      <c r="CJ15" s="6" t="s">
        <v>177</v>
      </c>
    </row>
    <row r="16" spans="1:88" ht="20" customHeight="1">
      <c r="A16" s="3" t="s">
        <v>218</v>
      </c>
      <c r="B16" s="3" t="s">
        <v>734</v>
      </c>
      <c r="C16" s="4" t="s">
        <v>166</v>
      </c>
      <c r="D16" t="s">
        <v>216</v>
      </c>
      <c r="E16" t="s">
        <v>216</v>
      </c>
      <c r="F16" s="3" t="s">
        <v>112</v>
      </c>
      <c r="G16" s="3" t="s">
        <v>113</v>
      </c>
      <c r="H16" s="14">
        <f t="shared" ca="1" si="0"/>
        <v>44271</v>
      </c>
      <c r="I16" s="7" t="s">
        <v>114</v>
      </c>
      <c r="J16" s="8" t="s">
        <v>156</v>
      </c>
      <c r="K16" s="10" t="s">
        <v>157</v>
      </c>
      <c r="L16" s="7" t="s">
        <v>158</v>
      </c>
      <c r="M16" s="7" t="s">
        <v>158</v>
      </c>
      <c r="N16" s="8" t="s">
        <v>159</v>
      </c>
      <c r="O16" s="3" t="s">
        <v>344</v>
      </c>
      <c r="P16" s="3" t="s">
        <v>362</v>
      </c>
      <c r="Q16" s="3" t="s">
        <v>380</v>
      </c>
      <c r="R16" s="15" t="s">
        <v>398</v>
      </c>
      <c r="S16" s="3" t="s">
        <v>160</v>
      </c>
      <c r="T16" s="13" t="s">
        <v>161</v>
      </c>
      <c r="U16" s="3" t="s">
        <v>162</v>
      </c>
      <c r="V16" s="3" t="s">
        <v>163</v>
      </c>
      <c r="W16" s="3" t="s">
        <v>112</v>
      </c>
      <c r="X16" s="3" t="s">
        <v>202</v>
      </c>
      <c r="Y16" s="3" t="s">
        <v>414</v>
      </c>
      <c r="Z16" s="6" t="s">
        <v>432</v>
      </c>
      <c r="AA16" s="3" t="s">
        <v>42</v>
      </c>
      <c r="AB16" s="6" t="s">
        <v>448</v>
      </c>
      <c r="AC16" s="21" t="s">
        <v>464</v>
      </c>
      <c r="AD16" s="21" t="s">
        <v>481</v>
      </c>
      <c r="AE16" s="21" t="s">
        <v>498</v>
      </c>
      <c r="AF16" s="21" t="s">
        <v>516</v>
      </c>
      <c r="AG16" s="21" t="s">
        <v>534</v>
      </c>
      <c r="AH16" s="21" t="s">
        <v>552</v>
      </c>
      <c r="AI16" s="21" t="s">
        <v>569</v>
      </c>
      <c r="AJ16" s="3" t="s">
        <v>12</v>
      </c>
      <c r="AK16" s="3" t="s">
        <v>23</v>
      </c>
      <c r="AL16" s="3" t="s">
        <v>12</v>
      </c>
      <c r="AM16" s="3" t="s">
        <v>12</v>
      </c>
      <c r="AN16" s="3" t="s">
        <v>12</v>
      </c>
      <c r="AO16" s="3" t="s">
        <v>23</v>
      </c>
      <c r="AP16" s="3" t="s">
        <v>12</v>
      </c>
      <c r="AQ16" s="3" t="s">
        <v>12</v>
      </c>
      <c r="AR16" s="3" t="s">
        <v>12</v>
      </c>
      <c r="AS16" s="3" t="s">
        <v>169</v>
      </c>
      <c r="AT16" s="3" t="s">
        <v>604</v>
      </c>
      <c r="AU16" s="6" t="s">
        <v>754</v>
      </c>
      <c r="AV16" s="3" t="s">
        <v>622</v>
      </c>
      <c r="AX16" s="9">
        <f t="shared" ca="1" si="1"/>
        <v>44271</v>
      </c>
      <c r="AY16" s="9">
        <f t="shared" ca="1" si="1"/>
        <v>44271</v>
      </c>
      <c r="AZ16" s="9">
        <f t="shared" ca="1" si="1"/>
        <v>44271</v>
      </c>
      <c r="BA16" s="3"/>
      <c r="BB16" s="3" t="s">
        <v>153</v>
      </c>
      <c r="BC16" s="3" t="s">
        <v>71</v>
      </c>
      <c r="BD16" s="3"/>
      <c r="BE16" s="3"/>
      <c r="BF16" s="3"/>
      <c r="BG16" s="3" t="s">
        <v>72</v>
      </c>
      <c r="BH16" s="3"/>
      <c r="BI16" s="6" t="s">
        <v>589</v>
      </c>
      <c r="BJ16" s="17" t="str">
        <f t="shared" ca="1" si="2"/>
        <v>31620211311</v>
      </c>
      <c r="BK16" s="3" t="s">
        <v>78</v>
      </c>
      <c r="BL16" s="3" t="str">
        <f t="shared" ca="1" si="3"/>
        <v>31620211311</v>
      </c>
      <c r="BM16" s="8">
        <v>100</v>
      </c>
      <c r="BN16" s="8" t="s">
        <v>86</v>
      </c>
      <c r="BO16" s="8" t="s">
        <v>640</v>
      </c>
      <c r="BP16" s="8" t="s">
        <v>658</v>
      </c>
      <c r="BQ16" s="8" t="s">
        <v>676</v>
      </c>
      <c r="BR16" s="8" t="s">
        <v>694</v>
      </c>
      <c r="BS16" s="8" t="s">
        <v>711</v>
      </c>
      <c r="BT16" s="9">
        <f t="shared" ca="1" si="4"/>
        <v>44271</v>
      </c>
      <c r="BU16" s="8" t="s">
        <v>98</v>
      </c>
      <c r="BV16" s="8" t="s">
        <v>99</v>
      </c>
      <c r="BW16" s="9">
        <f t="shared" ca="1" si="5"/>
        <v>44271</v>
      </c>
      <c r="BX16" s="8" t="s">
        <v>103</v>
      </c>
      <c r="BY16" s="8" t="s">
        <v>104</v>
      </c>
      <c r="BZ16" s="9">
        <f t="shared" ca="1" si="6"/>
        <v>44271</v>
      </c>
      <c r="CA16" s="9">
        <f t="shared" ca="1" si="6"/>
        <v>44271</v>
      </c>
      <c r="CB16" s="19">
        <f t="shared" ca="1" si="7"/>
        <v>3</v>
      </c>
      <c r="CC16" s="19">
        <f t="shared" ca="1" si="8"/>
        <v>16</v>
      </c>
      <c r="CD16" s="19">
        <f t="shared" ca="1" si="9"/>
        <v>2021</v>
      </c>
      <c r="CE16" s="19">
        <f t="shared" ca="1" si="10"/>
        <v>13</v>
      </c>
      <c r="CF16" s="19">
        <f t="shared" ca="1" si="11"/>
        <v>11</v>
      </c>
      <c r="CG16" s="18">
        <f t="shared" ca="1" si="12"/>
        <v>44271</v>
      </c>
      <c r="CH16" s="20">
        <f t="shared" ca="1" si="13"/>
        <v>44271.549953703703</v>
      </c>
      <c r="CI16" s="12" t="s">
        <v>723</v>
      </c>
      <c r="CJ16" s="6" t="s">
        <v>177</v>
      </c>
    </row>
    <row r="17" spans="1:88" ht="20" customHeight="1">
      <c r="A17" s="3" t="s">
        <v>218</v>
      </c>
      <c r="B17" s="3" t="s">
        <v>735</v>
      </c>
      <c r="C17" s="4" t="s">
        <v>166</v>
      </c>
      <c r="D17" t="s">
        <v>199</v>
      </c>
      <c r="E17" t="s">
        <v>199</v>
      </c>
      <c r="F17" s="3" t="s">
        <v>112</v>
      </c>
      <c r="G17" s="3" t="s">
        <v>113</v>
      </c>
      <c r="H17" s="14">
        <f t="shared" ca="1" si="0"/>
        <v>44271</v>
      </c>
      <c r="I17" s="7" t="s">
        <v>114</v>
      </c>
      <c r="J17" s="8" t="s">
        <v>156</v>
      </c>
      <c r="K17" s="10" t="s">
        <v>157</v>
      </c>
      <c r="L17" s="7" t="s">
        <v>158</v>
      </c>
      <c r="M17" s="7" t="s">
        <v>158</v>
      </c>
      <c r="N17" s="8" t="s">
        <v>159</v>
      </c>
      <c r="O17" s="3" t="s">
        <v>345</v>
      </c>
      <c r="P17" s="3" t="s">
        <v>363</v>
      </c>
      <c r="Q17" s="3" t="s">
        <v>381</v>
      </c>
      <c r="R17" s="15" t="s">
        <v>399</v>
      </c>
      <c r="S17" s="3" t="s">
        <v>160</v>
      </c>
      <c r="T17" s="13" t="s">
        <v>161</v>
      </c>
      <c r="U17" s="3" t="s">
        <v>162</v>
      </c>
      <c r="V17" s="3" t="s">
        <v>163</v>
      </c>
      <c r="W17" s="3" t="s">
        <v>112</v>
      </c>
      <c r="X17" s="3" t="s">
        <v>202</v>
      </c>
      <c r="Y17" s="6" t="s">
        <v>415</v>
      </c>
      <c r="Z17" s="3" t="s">
        <v>433</v>
      </c>
      <c r="AA17" s="3" t="s">
        <v>42</v>
      </c>
      <c r="AB17" s="3" t="s">
        <v>449</v>
      </c>
      <c r="AC17" s="21" t="s">
        <v>465</v>
      </c>
      <c r="AD17" s="21" t="s">
        <v>482</v>
      </c>
      <c r="AE17" s="21" t="s">
        <v>499</v>
      </c>
      <c r="AF17" s="21" t="s">
        <v>517</v>
      </c>
      <c r="AG17" s="21" t="s">
        <v>535</v>
      </c>
      <c r="AH17" s="21" t="s">
        <v>553</v>
      </c>
      <c r="AI17" s="21" t="s">
        <v>570</v>
      </c>
      <c r="AJ17" s="3" t="s">
        <v>12</v>
      </c>
      <c r="AK17" s="3" t="s">
        <v>23</v>
      </c>
      <c r="AL17" s="3" t="s">
        <v>12</v>
      </c>
      <c r="AM17" s="3" t="s">
        <v>12</v>
      </c>
      <c r="AN17" s="3" t="s">
        <v>12</v>
      </c>
      <c r="AO17" s="3" t="s">
        <v>23</v>
      </c>
      <c r="AP17" s="3" t="s">
        <v>12</v>
      </c>
      <c r="AQ17" s="3" t="s">
        <v>12</v>
      </c>
      <c r="AR17" s="3" t="s">
        <v>12</v>
      </c>
      <c r="AS17" s="3" t="s">
        <v>169</v>
      </c>
      <c r="AT17" s="3" t="s">
        <v>605</v>
      </c>
      <c r="AU17" s="6" t="s">
        <v>590</v>
      </c>
      <c r="AV17" s="3" t="s">
        <v>623</v>
      </c>
      <c r="AX17" s="9">
        <f t="shared" ca="1" si="1"/>
        <v>44271</v>
      </c>
      <c r="AY17" s="9">
        <f t="shared" ca="1" si="1"/>
        <v>44271</v>
      </c>
      <c r="AZ17" s="9">
        <f t="shared" ca="1" si="1"/>
        <v>44271</v>
      </c>
      <c r="BA17" s="3"/>
      <c r="BB17" s="3" t="s">
        <v>153</v>
      </c>
      <c r="BC17" s="3" t="s">
        <v>71</v>
      </c>
      <c r="BD17" s="3"/>
      <c r="BE17" s="3"/>
      <c r="BF17" s="3"/>
      <c r="BG17" s="3" t="s">
        <v>72</v>
      </c>
      <c r="BH17" s="3"/>
      <c r="BI17" s="6" t="s">
        <v>590</v>
      </c>
      <c r="BJ17" s="17" t="str">
        <f t="shared" ca="1" si="2"/>
        <v>31620211311</v>
      </c>
      <c r="BK17" s="3" t="s">
        <v>78</v>
      </c>
      <c r="BL17" s="3" t="str">
        <f t="shared" ca="1" si="3"/>
        <v>31620211311</v>
      </c>
      <c r="BM17" s="8">
        <v>100</v>
      </c>
      <c r="BN17" s="8" t="s">
        <v>86</v>
      </c>
      <c r="BO17" s="8" t="s">
        <v>641</v>
      </c>
      <c r="BP17" s="8" t="s">
        <v>659</v>
      </c>
      <c r="BQ17" s="8" t="s">
        <v>677</v>
      </c>
      <c r="BR17" s="8" t="s">
        <v>695</v>
      </c>
      <c r="BS17" s="8" t="s">
        <v>712</v>
      </c>
      <c r="BT17" s="9">
        <f t="shared" ca="1" si="4"/>
        <v>44271</v>
      </c>
      <c r="BU17" s="8" t="s">
        <v>98</v>
      </c>
      <c r="BV17" s="8" t="s">
        <v>99</v>
      </c>
      <c r="BW17" s="9">
        <f t="shared" ca="1" si="5"/>
        <v>44271</v>
      </c>
      <c r="BX17" s="8" t="s">
        <v>103</v>
      </c>
      <c r="BY17" s="8" t="s">
        <v>104</v>
      </c>
      <c r="BZ17" s="9">
        <f t="shared" ca="1" si="6"/>
        <v>44271</v>
      </c>
      <c r="CA17" s="9">
        <f t="shared" ca="1" si="6"/>
        <v>44271</v>
      </c>
      <c r="CB17" s="19">
        <f t="shared" ca="1" si="7"/>
        <v>3</v>
      </c>
      <c r="CC17" s="19">
        <f t="shared" ca="1" si="8"/>
        <v>16</v>
      </c>
      <c r="CD17" s="19">
        <f t="shared" ca="1" si="9"/>
        <v>2021</v>
      </c>
      <c r="CE17" s="19">
        <f t="shared" ca="1" si="10"/>
        <v>13</v>
      </c>
      <c r="CF17" s="19">
        <f t="shared" ca="1" si="11"/>
        <v>11</v>
      </c>
      <c r="CG17" s="18">
        <f t="shared" ca="1" si="12"/>
        <v>44271</v>
      </c>
      <c r="CH17" s="20">
        <f t="shared" ca="1" si="13"/>
        <v>44271.549953703703</v>
      </c>
      <c r="CI17" s="12" t="s">
        <v>724</v>
      </c>
      <c r="CJ17" s="6" t="s">
        <v>177</v>
      </c>
    </row>
    <row r="18" spans="1:88" ht="20" customHeight="1">
      <c r="A18" s="3" t="s">
        <v>218</v>
      </c>
      <c r="B18" s="3" t="s">
        <v>736</v>
      </c>
      <c r="C18" s="4" t="s">
        <v>166</v>
      </c>
      <c r="D18" t="s">
        <v>182</v>
      </c>
      <c r="E18" t="s">
        <v>182</v>
      </c>
      <c r="F18" s="3" t="s">
        <v>112</v>
      </c>
      <c r="G18" s="3" t="s">
        <v>113</v>
      </c>
      <c r="H18" s="14">
        <f t="shared" ca="1" si="0"/>
        <v>44271</v>
      </c>
      <c r="I18" s="7" t="s">
        <v>114</v>
      </c>
      <c r="J18" s="8" t="s">
        <v>156</v>
      </c>
      <c r="K18" s="10" t="s">
        <v>157</v>
      </c>
      <c r="L18" s="7" t="s">
        <v>158</v>
      </c>
      <c r="M18" s="7" t="s">
        <v>158</v>
      </c>
      <c r="N18" s="8" t="s">
        <v>159</v>
      </c>
      <c r="O18" s="3" t="s">
        <v>346</v>
      </c>
      <c r="P18" s="3" t="s">
        <v>364</v>
      </c>
      <c r="Q18" s="3" t="s">
        <v>382</v>
      </c>
      <c r="R18" s="15" t="s">
        <v>400</v>
      </c>
      <c r="S18" s="3" t="s">
        <v>160</v>
      </c>
      <c r="T18" s="13" t="s">
        <v>161</v>
      </c>
      <c r="U18" s="3" t="s">
        <v>162</v>
      </c>
      <c r="V18" s="3" t="s">
        <v>163</v>
      </c>
      <c r="W18" s="3" t="s">
        <v>112</v>
      </c>
      <c r="X18" s="3" t="s">
        <v>202</v>
      </c>
      <c r="Y18" s="3" t="s">
        <v>416</v>
      </c>
      <c r="Z18" s="6" t="s">
        <v>434</v>
      </c>
      <c r="AA18" s="3" t="s">
        <v>42</v>
      </c>
      <c r="AB18" s="6" t="s">
        <v>450</v>
      </c>
      <c r="AC18" s="21" t="s">
        <v>466</v>
      </c>
      <c r="AD18" s="21" t="s">
        <v>483</v>
      </c>
      <c r="AE18" s="21" t="s">
        <v>500</v>
      </c>
      <c r="AF18" s="21" t="s">
        <v>518</v>
      </c>
      <c r="AG18" s="21" t="s">
        <v>536</v>
      </c>
      <c r="AH18" s="21" t="s">
        <v>554</v>
      </c>
      <c r="AI18" s="21" t="s">
        <v>571</v>
      </c>
      <c r="AJ18" s="3" t="s">
        <v>12</v>
      </c>
      <c r="AK18" s="3" t="s">
        <v>23</v>
      </c>
      <c r="AL18" s="3" t="s">
        <v>12</v>
      </c>
      <c r="AM18" s="3" t="s">
        <v>12</v>
      </c>
      <c r="AN18" s="3" t="s">
        <v>12</v>
      </c>
      <c r="AO18" s="3" t="s">
        <v>23</v>
      </c>
      <c r="AP18" s="3" t="s">
        <v>12</v>
      </c>
      <c r="AQ18" s="3" t="s">
        <v>12</v>
      </c>
      <c r="AR18" s="3" t="s">
        <v>12</v>
      </c>
      <c r="AS18" s="3" t="s">
        <v>169</v>
      </c>
      <c r="AT18" s="3" t="s">
        <v>606</v>
      </c>
      <c r="AU18" s="6" t="s">
        <v>591</v>
      </c>
      <c r="AV18" s="3" t="s">
        <v>624</v>
      </c>
      <c r="AX18" s="9">
        <f t="shared" ref="AX18:AZ19" ca="1" si="14">TODAY()</f>
        <v>44271</v>
      </c>
      <c r="AY18" s="9">
        <f t="shared" ca="1" si="14"/>
        <v>44271</v>
      </c>
      <c r="AZ18" s="9">
        <f t="shared" ca="1" si="14"/>
        <v>44271</v>
      </c>
      <c r="BA18" s="3"/>
      <c r="BB18" s="3" t="s">
        <v>153</v>
      </c>
      <c r="BC18" s="3" t="s">
        <v>71</v>
      </c>
      <c r="BD18" s="3"/>
      <c r="BE18" s="3"/>
      <c r="BF18" s="3"/>
      <c r="BG18" s="3" t="s">
        <v>72</v>
      </c>
      <c r="BH18" s="3"/>
      <c r="BI18" s="6" t="s">
        <v>591</v>
      </c>
      <c r="BJ18" s="17" t="str">
        <f t="shared" ca="1" si="2"/>
        <v>31620211311</v>
      </c>
      <c r="BK18" s="3" t="s">
        <v>78</v>
      </c>
      <c r="BL18" s="3" t="str">
        <f t="shared" ca="1" si="3"/>
        <v>31620211311</v>
      </c>
      <c r="BM18" s="8">
        <v>100</v>
      </c>
      <c r="BN18" s="8" t="s">
        <v>86</v>
      </c>
      <c r="BO18" s="8" t="s">
        <v>642</v>
      </c>
      <c r="BP18" s="8" t="s">
        <v>660</v>
      </c>
      <c r="BQ18" s="8" t="s">
        <v>678</v>
      </c>
      <c r="BR18" s="8" t="s">
        <v>696</v>
      </c>
      <c r="BS18" s="8" t="s">
        <v>713</v>
      </c>
      <c r="BT18" s="9">
        <f t="shared" ca="1" si="4"/>
        <v>44271</v>
      </c>
      <c r="BU18" s="8" t="s">
        <v>98</v>
      </c>
      <c r="BV18" s="8" t="s">
        <v>99</v>
      </c>
      <c r="BW18" s="9">
        <f t="shared" ca="1" si="5"/>
        <v>44271</v>
      </c>
      <c r="BX18" s="8" t="s">
        <v>103</v>
      </c>
      <c r="BY18" s="8" t="s">
        <v>104</v>
      </c>
      <c r="BZ18" s="9">
        <f t="shared" ref="BZ18:CA18" ca="1" si="15">TODAY()</f>
        <v>44271</v>
      </c>
      <c r="CA18" s="9">
        <f t="shared" ca="1" si="15"/>
        <v>44271</v>
      </c>
      <c r="CB18" s="19">
        <f t="shared" ca="1" si="7"/>
        <v>3</v>
      </c>
      <c r="CC18" s="19">
        <f t="shared" ca="1" si="8"/>
        <v>16</v>
      </c>
      <c r="CD18" s="19">
        <f t="shared" ca="1" si="9"/>
        <v>2021</v>
      </c>
      <c r="CE18" s="19">
        <f t="shared" ca="1" si="10"/>
        <v>13</v>
      </c>
      <c r="CF18" s="19">
        <f t="shared" ca="1" si="11"/>
        <v>11</v>
      </c>
      <c r="CG18" s="18">
        <f t="shared" ca="1" si="12"/>
        <v>44271</v>
      </c>
      <c r="CH18" s="20">
        <f t="shared" ca="1" si="13"/>
        <v>44271.549953703703</v>
      </c>
      <c r="CI18" s="12" t="s">
        <v>725</v>
      </c>
      <c r="CJ18" s="6" t="s">
        <v>177</v>
      </c>
    </row>
    <row r="19" spans="1:88" ht="20" customHeight="1">
      <c r="A19" s="3" t="s">
        <v>218</v>
      </c>
      <c r="B19" s="3" t="s">
        <v>737</v>
      </c>
      <c r="C19" s="4" t="s">
        <v>166</v>
      </c>
      <c r="D19" t="s">
        <v>183</v>
      </c>
      <c r="E19" t="s">
        <v>183</v>
      </c>
      <c r="F19" s="3" t="s">
        <v>112</v>
      </c>
      <c r="G19" s="3" t="s">
        <v>113</v>
      </c>
      <c r="H19" s="14">
        <f t="shared" ca="1" si="0"/>
        <v>44271</v>
      </c>
      <c r="I19" s="7" t="s">
        <v>114</v>
      </c>
      <c r="J19" s="8" t="s">
        <v>156</v>
      </c>
      <c r="K19" s="10" t="s">
        <v>157</v>
      </c>
      <c r="L19" s="7" t="s">
        <v>158</v>
      </c>
      <c r="M19" s="7" t="s">
        <v>158</v>
      </c>
      <c r="N19" s="8" t="s">
        <v>159</v>
      </c>
      <c r="O19" s="3" t="s">
        <v>347</v>
      </c>
      <c r="P19" s="3" t="s">
        <v>365</v>
      </c>
      <c r="Q19" s="3" t="s">
        <v>383</v>
      </c>
      <c r="R19" s="15" t="s">
        <v>401</v>
      </c>
      <c r="S19" s="3" t="s">
        <v>160</v>
      </c>
      <c r="T19" s="13" t="s">
        <v>161</v>
      </c>
      <c r="U19" s="3" t="s">
        <v>162</v>
      </c>
      <c r="V19" s="3" t="s">
        <v>163</v>
      </c>
      <c r="W19" s="3" t="s">
        <v>112</v>
      </c>
      <c r="X19" s="3" t="s">
        <v>202</v>
      </c>
      <c r="Y19" s="6" t="s">
        <v>417</v>
      </c>
      <c r="Z19" s="6" t="s">
        <v>435</v>
      </c>
      <c r="AA19" s="3" t="s">
        <v>42</v>
      </c>
      <c r="AB19" s="6" t="s">
        <v>69</v>
      </c>
      <c r="AC19" s="21" t="s">
        <v>467</v>
      </c>
      <c r="AD19" s="21" t="s">
        <v>484</v>
      </c>
      <c r="AE19" s="21" t="s">
        <v>501</v>
      </c>
      <c r="AF19" s="21" t="s">
        <v>519</v>
      </c>
      <c r="AG19" s="21" t="s">
        <v>537</v>
      </c>
      <c r="AH19" s="21" t="s">
        <v>555</v>
      </c>
      <c r="AI19" s="21" t="s">
        <v>572</v>
      </c>
      <c r="AJ19" s="3" t="s">
        <v>12</v>
      </c>
      <c r="AK19" s="3" t="s">
        <v>23</v>
      </c>
      <c r="AL19" s="3" t="s">
        <v>12</v>
      </c>
      <c r="AM19" s="3" t="s">
        <v>12</v>
      </c>
      <c r="AN19" s="3" t="s">
        <v>12</v>
      </c>
      <c r="AO19" s="3" t="s">
        <v>23</v>
      </c>
      <c r="AP19" s="3" t="s">
        <v>12</v>
      </c>
      <c r="AQ19" s="3" t="s">
        <v>12</v>
      </c>
      <c r="AR19" s="3" t="s">
        <v>12</v>
      </c>
      <c r="AS19" s="3" t="s">
        <v>169</v>
      </c>
      <c r="AT19" s="3" t="s">
        <v>607</v>
      </c>
      <c r="AU19" s="6" t="s">
        <v>751</v>
      </c>
      <c r="AV19" s="3" t="s">
        <v>625</v>
      </c>
      <c r="AX19" s="9">
        <f t="shared" ca="1" si="14"/>
        <v>44271</v>
      </c>
      <c r="AY19" s="9">
        <f t="shared" ca="1" si="14"/>
        <v>44271</v>
      </c>
      <c r="AZ19" s="9">
        <f t="shared" ca="1" si="14"/>
        <v>44271</v>
      </c>
      <c r="BA19" s="3"/>
      <c r="BB19" s="3" t="s">
        <v>153</v>
      </c>
      <c r="BC19" s="3" t="s">
        <v>71</v>
      </c>
      <c r="BD19" s="3"/>
      <c r="BE19" s="3"/>
      <c r="BF19" s="3"/>
      <c r="BG19" s="3" t="s">
        <v>72</v>
      </c>
      <c r="BH19" s="3"/>
      <c r="BI19" s="6" t="s">
        <v>592</v>
      </c>
      <c r="BJ19" s="17" t="str">
        <f t="shared" si="2"/>
        <v/>
      </c>
      <c r="BK19" s="3" t="s">
        <v>78</v>
      </c>
      <c r="BL19" s="3" t="str">
        <f t="shared" si="3"/>
        <v/>
      </c>
      <c r="BM19" s="8">
        <v>100</v>
      </c>
      <c r="BN19" s="8" t="s">
        <v>86</v>
      </c>
      <c r="BO19" s="8" t="s">
        <v>643</v>
      </c>
      <c r="BP19" s="8" t="s">
        <v>661</v>
      </c>
      <c r="BQ19" s="8" t="s">
        <v>679</v>
      </c>
      <c r="BR19" s="8" t="s">
        <v>697</v>
      </c>
      <c r="BS19" s="8" t="s">
        <v>714</v>
      </c>
      <c r="CI19" s="12"/>
    </row>
  </sheetData>
  <hyperlinks>
    <hyperlink ref="I2" r:id="rId1" xr:uid="{00000000-0004-0000-0D00-000000000000}"/>
    <hyperlink ref="I3" r:id="rId2" xr:uid="{00000000-0004-0000-0D00-000001000000}"/>
    <hyperlink ref="M2" r:id="rId3" xr:uid="{00000000-0004-0000-0D00-000002000000}"/>
    <hyperlink ref="M3" r:id="rId4" xr:uid="{00000000-0004-0000-0D00-000003000000}"/>
    <hyperlink ref="L2" r:id="rId5" xr:uid="{00000000-0004-0000-0D00-000004000000}"/>
    <hyperlink ref="L3" r:id="rId6" xr:uid="{00000000-0004-0000-0D00-000005000000}"/>
    <hyperlink ref="I4" r:id="rId7" xr:uid="{00000000-0004-0000-0D00-000006000000}"/>
    <hyperlink ref="I5" r:id="rId8" xr:uid="{00000000-0004-0000-0D00-000007000000}"/>
    <hyperlink ref="M4" r:id="rId9" xr:uid="{00000000-0004-0000-0D00-000008000000}"/>
    <hyperlink ref="M5" r:id="rId10" xr:uid="{00000000-0004-0000-0D00-000009000000}"/>
    <hyperlink ref="L4" r:id="rId11" xr:uid="{00000000-0004-0000-0D00-00000A000000}"/>
    <hyperlink ref="L5" r:id="rId12" xr:uid="{00000000-0004-0000-0D00-00000B000000}"/>
    <hyperlink ref="I6" r:id="rId13" xr:uid="{00000000-0004-0000-0D00-00000C000000}"/>
    <hyperlink ref="I7" r:id="rId14" xr:uid="{00000000-0004-0000-0D00-00000D000000}"/>
    <hyperlink ref="M6" r:id="rId15" xr:uid="{00000000-0004-0000-0D00-00000E000000}"/>
    <hyperlink ref="M7" r:id="rId16" xr:uid="{00000000-0004-0000-0D00-00000F000000}"/>
    <hyperlink ref="L6" r:id="rId17" xr:uid="{00000000-0004-0000-0D00-000010000000}"/>
    <hyperlink ref="L7" r:id="rId18" xr:uid="{00000000-0004-0000-0D00-000011000000}"/>
    <hyperlink ref="I8" r:id="rId19" xr:uid="{00000000-0004-0000-0D00-000012000000}"/>
    <hyperlink ref="I9" r:id="rId20" xr:uid="{00000000-0004-0000-0D00-000013000000}"/>
    <hyperlink ref="M8" r:id="rId21" xr:uid="{00000000-0004-0000-0D00-000014000000}"/>
    <hyperlink ref="M9" r:id="rId22" xr:uid="{00000000-0004-0000-0D00-000015000000}"/>
    <hyperlink ref="L8" r:id="rId23" xr:uid="{00000000-0004-0000-0D00-000016000000}"/>
    <hyperlink ref="L9" r:id="rId24" xr:uid="{00000000-0004-0000-0D00-000017000000}"/>
    <hyperlink ref="I10" r:id="rId25" xr:uid="{00000000-0004-0000-0D00-000018000000}"/>
    <hyperlink ref="I11" r:id="rId26" xr:uid="{00000000-0004-0000-0D00-000019000000}"/>
    <hyperlink ref="M10" r:id="rId27" xr:uid="{00000000-0004-0000-0D00-00001A000000}"/>
    <hyperlink ref="M11" r:id="rId28" xr:uid="{00000000-0004-0000-0D00-00001B000000}"/>
    <hyperlink ref="L10" r:id="rId29" xr:uid="{00000000-0004-0000-0D00-00001C000000}"/>
    <hyperlink ref="L11" r:id="rId30" xr:uid="{00000000-0004-0000-0D00-00001D000000}"/>
    <hyperlink ref="I12" r:id="rId31" xr:uid="{00000000-0004-0000-0D00-00001E000000}"/>
    <hyperlink ref="I13" r:id="rId32" xr:uid="{00000000-0004-0000-0D00-00001F000000}"/>
    <hyperlink ref="M12" r:id="rId33" xr:uid="{00000000-0004-0000-0D00-000020000000}"/>
    <hyperlink ref="M13" r:id="rId34" xr:uid="{00000000-0004-0000-0D00-000021000000}"/>
    <hyperlink ref="L12" r:id="rId35" xr:uid="{00000000-0004-0000-0D00-000022000000}"/>
    <hyperlink ref="L13" r:id="rId36" xr:uid="{00000000-0004-0000-0D00-000023000000}"/>
    <hyperlink ref="I14" r:id="rId37" xr:uid="{00000000-0004-0000-0D00-000024000000}"/>
    <hyperlink ref="I15" r:id="rId38" xr:uid="{00000000-0004-0000-0D00-000025000000}"/>
    <hyperlink ref="M14" r:id="rId39" xr:uid="{00000000-0004-0000-0D00-000026000000}"/>
    <hyperlink ref="M15" r:id="rId40" xr:uid="{00000000-0004-0000-0D00-000027000000}"/>
    <hyperlink ref="L14" r:id="rId41" xr:uid="{00000000-0004-0000-0D00-000028000000}"/>
    <hyperlink ref="L15" r:id="rId42" xr:uid="{00000000-0004-0000-0D00-000029000000}"/>
    <hyperlink ref="I16" r:id="rId43" xr:uid="{00000000-0004-0000-0D00-00002A000000}"/>
    <hyperlink ref="I17" r:id="rId44" xr:uid="{00000000-0004-0000-0D00-00002B000000}"/>
    <hyperlink ref="M16" r:id="rId45" xr:uid="{00000000-0004-0000-0D00-00002C000000}"/>
    <hyperlink ref="M17" r:id="rId46" xr:uid="{00000000-0004-0000-0D00-00002D000000}"/>
    <hyperlink ref="L16" r:id="rId47" xr:uid="{00000000-0004-0000-0D00-00002E000000}"/>
    <hyperlink ref="L17" r:id="rId48" xr:uid="{00000000-0004-0000-0D00-00002F000000}"/>
    <hyperlink ref="I18" r:id="rId49" xr:uid="{00000000-0004-0000-0D00-000030000000}"/>
    <hyperlink ref="I19" r:id="rId50" xr:uid="{00000000-0004-0000-0D00-000031000000}"/>
    <hyperlink ref="M18" r:id="rId51" xr:uid="{00000000-0004-0000-0D00-000032000000}"/>
    <hyperlink ref="M19" r:id="rId52" xr:uid="{00000000-0004-0000-0D00-000033000000}"/>
    <hyperlink ref="L18" r:id="rId53" xr:uid="{00000000-0004-0000-0D00-000034000000}"/>
    <hyperlink ref="L19" r:id="rId54" xr:uid="{00000000-0004-0000-0D00-000035000000}"/>
    <hyperlink ref="T2" r:id="rId55" display="venugopal_vemula1@optum.com" xr:uid="{00000000-0004-0000-0D00-000036000000}"/>
    <hyperlink ref="T3" r:id="rId56" display="venugopal_vemula1@optum.com" xr:uid="{00000000-0004-0000-0D00-000037000000}"/>
    <hyperlink ref="T4" r:id="rId57" display="venugopal_vemula1@optum.com" xr:uid="{00000000-0004-0000-0D00-000038000000}"/>
    <hyperlink ref="T5" r:id="rId58" display="venugopal_vemula1@optum.com" xr:uid="{00000000-0004-0000-0D00-000039000000}"/>
    <hyperlink ref="T6" r:id="rId59" display="venugopal_vemula1@optum.com" xr:uid="{00000000-0004-0000-0D00-00003A000000}"/>
    <hyperlink ref="T7" r:id="rId60" display="venugopal_vemula1@optum.com" xr:uid="{00000000-0004-0000-0D00-00003B000000}"/>
    <hyperlink ref="T8" r:id="rId61" display="venugopal_vemula1@optum.com" xr:uid="{00000000-0004-0000-0D00-00003C000000}"/>
    <hyperlink ref="T9" r:id="rId62" display="venugopal_vemula1@optum.com" xr:uid="{00000000-0004-0000-0D00-00003D000000}"/>
    <hyperlink ref="T10" r:id="rId63" display="venugopal_vemula1@optum.com" xr:uid="{00000000-0004-0000-0D00-00003E000000}"/>
    <hyperlink ref="T11" r:id="rId64" display="venugopal_vemula1@optum.com" xr:uid="{00000000-0004-0000-0D00-00003F000000}"/>
    <hyperlink ref="T12" r:id="rId65" display="venugopal_vemula1@optum.com" xr:uid="{00000000-0004-0000-0D00-000040000000}"/>
    <hyperlink ref="T13" r:id="rId66" display="venugopal_vemula1@optum.com" xr:uid="{00000000-0004-0000-0D00-000041000000}"/>
    <hyperlink ref="T14" r:id="rId67" display="venugopal_vemula1@optum.com" xr:uid="{00000000-0004-0000-0D00-000042000000}"/>
    <hyperlink ref="T15" r:id="rId68" display="venugopal_vemula1@optum.com" xr:uid="{00000000-0004-0000-0D00-000043000000}"/>
    <hyperlink ref="T16" r:id="rId69" display="venugopal_vemula1@optum.com" xr:uid="{00000000-0004-0000-0D00-000044000000}"/>
    <hyperlink ref="T17" r:id="rId70" display="venugopal_vemula1@optum.com" xr:uid="{00000000-0004-0000-0D00-000045000000}"/>
    <hyperlink ref="T18" r:id="rId71" display="venugopal_vemula1@optum.com" xr:uid="{00000000-0004-0000-0D00-000046000000}"/>
    <hyperlink ref="T19" r:id="rId72" display="venugopal_vemula1@optum.com" xr:uid="{00000000-0004-0000-0D00-000047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9"/>
  <dimension ref="A1:CE7"/>
  <sheetViews>
    <sheetView topLeftCell="H1" workbookViewId="0">
      <selection activeCell="I2" sqref="I2"/>
    </sheetView>
  </sheetViews>
  <sheetFormatPr defaultColWidth="8.81640625" defaultRowHeight="20" customHeight="1"/>
  <cols>
    <col min="1" max="1" width="27" style="5" customWidth="1" collapsed="1"/>
    <col min="2" max="2" width="20.453125" style="5" customWidth="1" collapsed="1"/>
    <col min="3" max="3" width="58.81640625" style="5" customWidth="1" collapsed="1"/>
    <col min="4" max="4" width="9.6328125" style="23" bestFit="1" customWidth="1" collapsed="1"/>
    <col min="5" max="5" width="71" style="5" customWidth="1" collapsed="1"/>
    <col min="6" max="6" width="20.1796875" style="6" bestFit="1" customWidth="1" collapsed="1"/>
    <col min="7" max="7" width="17.81640625" style="6" customWidth="1" collapsed="1"/>
    <col min="8" max="8" width="47.81640625" style="6" bestFit="1" customWidth="1" collapsed="1"/>
    <col min="9" max="9" width="41" style="6" bestFit="1" customWidth="1" collapsed="1"/>
    <col min="10" max="10" width="50.81640625" style="6" bestFit="1" customWidth="1" collapsed="1"/>
    <col min="11" max="11" width="19.6328125" style="6" bestFit="1" customWidth="1" collapsed="1"/>
    <col min="12" max="12" width="15.1796875" style="6" customWidth="1" collapsed="1"/>
    <col min="13" max="13" width="12.453125" style="6" bestFit="1" customWidth="1" collapsed="1"/>
    <col min="14" max="14" width="19.453125" style="6" bestFit="1" customWidth="1" collapsed="1"/>
    <col min="15" max="15" width="8.81640625" style="6" collapsed="1"/>
    <col min="16" max="16" width="14.81640625" style="6" customWidth="1" collapsed="1"/>
    <col min="17" max="17" width="24.453125" style="12" bestFit="1" customWidth="1" collapsed="1"/>
    <col min="18" max="18" width="48.1796875" style="6" customWidth="1" collapsed="1"/>
    <col min="19" max="19" width="27.1796875" style="12" customWidth="1" collapsed="1"/>
    <col min="20" max="20" width="28.1796875" style="6" customWidth="1" collapsed="1"/>
    <col min="21" max="21" width="33.453125" style="6" bestFit="1" customWidth="1" collapsed="1"/>
    <col min="22" max="23" width="33.453125" style="6" customWidth="1" collapsed="1"/>
    <col min="24" max="24" width="9.453125" style="6" bestFit="1" customWidth="1" collapsed="1"/>
    <col min="25" max="25" width="18.81640625" style="6" customWidth="1" collapsed="1"/>
    <col min="26" max="27" width="8.81640625" style="6" collapsed="1"/>
    <col min="28" max="28" width="9.1796875" style="6" bestFit="1" customWidth="1" collapsed="1"/>
    <col min="29" max="29" width="9.1796875" style="6" customWidth="1" collapsed="1"/>
    <col min="30" max="30" width="22.81640625" style="6" bestFit="1" customWidth="1" collapsed="1"/>
    <col min="31" max="34" width="9.1796875" style="6" customWidth="1" collapsed="1"/>
    <col min="35" max="35" width="14.1796875" style="6" bestFit="1" customWidth="1" collapsed="1"/>
    <col min="36" max="38" width="8.81640625" style="6" collapsed="1"/>
    <col min="39" max="39" width="10.453125" style="6" bestFit="1" customWidth="1" collapsed="1"/>
    <col min="40" max="43" width="8.81640625" style="6" collapsed="1"/>
    <col min="44" max="44" width="30.6328125" style="6" bestFit="1" customWidth="1" collapsed="1"/>
    <col min="45" max="45" width="37.81640625" style="6" bestFit="1" customWidth="1" collapsed="1"/>
    <col min="46" max="46" width="37.81640625" style="6" customWidth="1" collapsed="1"/>
    <col min="47" max="47" width="8.81640625" style="6" collapsed="1"/>
    <col min="48" max="48" width="10.1796875" style="6" bestFit="1" customWidth="1" collapsed="1"/>
    <col min="49" max="54" width="8.81640625" style="6" collapsed="1"/>
    <col min="55" max="55" width="13.36328125" style="6" bestFit="1" customWidth="1" collapsed="1"/>
    <col min="56" max="56" width="31.81640625" style="6" customWidth="1" collapsed="1"/>
    <col min="57" max="57" width="22.1796875" style="6" customWidth="1" collapsed="1"/>
    <col min="58" max="58" width="14" style="6" bestFit="1" customWidth="1" collapsed="1"/>
    <col min="59" max="59" width="16.1796875" style="6" bestFit="1" customWidth="1" collapsed="1"/>
    <col min="60" max="61" width="8.81640625" style="6" collapsed="1"/>
    <col min="62" max="62" width="25.453125" style="6" bestFit="1" customWidth="1" collapsed="1"/>
    <col min="63" max="63" width="25.81640625" style="6" bestFit="1" customWidth="1" collapsed="1"/>
    <col min="64" max="64" width="13.6328125" style="6" bestFit="1" customWidth="1" collapsed="1"/>
    <col min="65" max="65" width="21.453125" style="6" bestFit="1" customWidth="1" collapsed="1"/>
    <col min="66" max="66" width="16.1796875" style="6" bestFit="1" customWidth="1" collapsed="1"/>
    <col min="67" max="67" width="15.453125" style="6" bestFit="1" customWidth="1" collapsed="1"/>
    <col min="68" max="68" width="20.6328125" style="6" bestFit="1" customWidth="1" collapsed="1"/>
    <col min="69" max="69" width="15.453125" style="6" customWidth="1" collapsed="1"/>
    <col min="70" max="70" width="22.36328125" style="6" bestFit="1" customWidth="1" collapsed="1"/>
    <col min="71" max="71" width="31" style="6" bestFit="1" customWidth="1" collapsed="1"/>
    <col min="72" max="72" width="28.36328125" style="6" bestFit="1" customWidth="1" collapsed="1"/>
    <col min="73" max="73" width="26.453125" style="6" bestFit="1" customWidth="1" collapsed="1"/>
    <col min="74" max="74" width="26.453125" style="6" customWidth="1" collapsed="1"/>
    <col min="75" max="75" width="11.36328125" style="6" bestFit="1" customWidth="1" collapsed="1"/>
    <col min="76" max="76" width="8.81640625" style="6" collapsed="1"/>
    <col min="77" max="77" width="14.36328125" style="6" bestFit="1" customWidth="1" collapsed="1"/>
    <col min="78" max="79" width="8.81640625" style="6" collapsed="1"/>
    <col min="80" max="80" width="11.36328125" style="6" bestFit="1" customWidth="1" collapsed="1"/>
    <col min="81" max="81" width="9.453125" style="6" customWidth="1" collapsed="1"/>
    <col min="82" max="16384" width="8.81640625" style="6" collapsed="1"/>
  </cols>
  <sheetData>
    <row r="1" spans="1:83" s="2" customFormat="1" ht="20" customHeight="1">
      <c r="A1" s="1" t="s">
        <v>0</v>
      </c>
      <c r="B1" s="1" t="s">
        <v>13</v>
      </c>
      <c r="C1" s="1" t="s">
        <v>14</v>
      </c>
      <c r="D1" s="22" t="s">
        <v>73</v>
      </c>
      <c r="E1" s="1" t="s">
        <v>24</v>
      </c>
      <c r="F1" s="1" t="s">
        <v>25</v>
      </c>
      <c r="G1" s="1" t="s">
        <v>26</v>
      </c>
      <c r="H1" s="1" t="s">
        <v>27</v>
      </c>
      <c r="I1" s="1" t="s">
        <v>28</v>
      </c>
      <c r="J1" s="1" t="s">
        <v>29</v>
      </c>
      <c r="K1" s="1" t="s">
        <v>30</v>
      </c>
      <c r="L1" s="1" t="s">
        <v>31</v>
      </c>
      <c r="M1" s="1" t="s">
        <v>32</v>
      </c>
      <c r="N1" s="1" t="s">
        <v>33</v>
      </c>
      <c r="O1" s="1" t="s">
        <v>34</v>
      </c>
      <c r="P1" s="1" t="s">
        <v>35</v>
      </c>
      <c r="Q1" s="11" t="s">
        <v>36</v>
      </c>
      <c r="R1" s="1" t="s">
        <v>15</v>
      </c>
      <c r="S1" s="11" t="s">
        <v>37</v>
      </c>
      <c r="T1" s="1" t="s">
        <v>38</v>
      </c>
      <c r="U1" s="1" t="s">
        <v>39</v>
      </c>
      <c r="V1" s="1" t="s">
        <v>200</v>
      </c>
      <c r="W1" s="1" t="s">
        <v>201</v>
      </c>
      <c r="X1" s="1" t="s">
        <v>40</v>
      </c>
      <c r="Y1" s="1" t="s">
        <v>41</v>
      </c>
      <c r="Z1" s="1" t="s">
        <v>42</v>
      </c>
      <c r="AA1" s="1" t="s">
        <v>43</v>
      </c>
      <c r="AB1" s="1" t="s">
        <v>44</v>
      </c>
      <c r="AC1" s="1" t="s">
        <v>203</v>
      </c>
      <c r="AD1" s="1" t="s">
        <v>204</v>
      </c>
      <c r="AE1" s="1" t="s">
        <v>208</v>
      </c>
      <c r="AF1" s="1" t="s">
        <v>209</v>
      </c>
      <c r="AG1" s="1" t="s">
        <v>210</v>
      </c>
      <c r="AH1" s="1" t="s">
        <v>211</v>
      </c>
      <c r="AI1" s="1" t="s">
        <v>45</v>
      </c>
      <c r="AJ1" s="1" t="s">
        <v>46</v>
      </c>
      <c r="AK1" s="1" t="s">
        <v>47</v>
      </c>
      <c r="AL1" s="1" t="s">
        <v>48</v>
      </c>
      <c r="AM1" s="1" t="s">
        <v>49</v>
      </c>
      <c r="AN1" s="1" t="s">
        <v>50</v>
      </c>
      <c r="AO1" s="1" t="s">
        <v>51</v>
      </c>
      <c r="AP1" s="1" t="s">
        <v>52</v>
      </c>
      <c r="AQ1" s="1" t="s">
        <v>53</v>
      </c>
      <c r="AR1" s="1" t="s">
        <v>168</v>
      </c>
      <c r="AS1" s="1" t="s">
        <v>173</v>
      </c>
      <c r="AT1" s="1" t="s">
        <v>174</v>
      </c>
      <c r="AU1" s="1" t="s">
        <v>55</v>
      </c>
      <c r="AV1" s="1" t="s">
        <v>175</v>
      </c>
      <c r="AW1" s="1" t="s">
        <v>171</v>
      </c>
      <c r="AX1" s="1" t="s">
        <v>170</v>
      </c>
      <c r="AY1" s="1" t="s">
        <v>172</v>
      </c>
      <c r="AZ1" s="1" t="s">
        <v>60</v>
      </c>
      <c r="BA1" s="1" t="s">
        <v>61</v>
      </c>
      <c r="BB1" s="1" t="s">
        <v>62</v>
      </c>
      <c r="BC1" s="1" t="s">
        <v>63</v>
      </c>
      <c r="BD1" s="1" t="s">
        <v>76</v>
      </c>
      <c r="BE1" s="1" t="s">
        <v>77</v>
      </c>
      <c r="BF1" s="1" t="s">
        <v>79</v>
      </c>
      <c r="BG1" s="1" t="s">
        <v>80</v>
      </c>
      <c r="BH1" s="1" t="s">
        <v>81</v>
      </c>
      <c r="BI1" s="1" t="s">
        <v>82</v>
      </c>
      <c r="BJ1" s="1" t="s">
        <v>83</v>
      </c>
      <c r="BK1" s="1" t="s">
        <v>84</v>
      </c>
      <c r="BL1" s="1" t="s">
        <v>91</v>
      </c>
      <c r="BM1" s="1" t="s">
        <v>85</v>
      </c>
      <c r="BN1" s="1" t="s">
        <v>92</v>
      </c>
      <c r="BO1" s="1" t="s">
        <v>94</v>
      </c>
      <c r="BP1" s="16" t="s">
        <v>96</v>
      </c>
      <c r="BQ1" s="16" t="s">
        <v>97</v>
      </c>
      <c r="BR1" s="2" t="s">
        <v>95</v>
      </c>
      <c r="BS1" s="2" t="s">
        <v>100</v>
      </c>
      <c r="BT1" s="2" t="s">
        <v>101</v>
      </c>
      <c r="BU1" s="2" t="s">
        <v>102</v>
      </c>
      <c r="BV1" s="2" t="s">
        <v>118</v>
      </c>
      <c r="BW1" s="2" t="s">
        <v>105</v>
      </c>
      <c r="BX1" s="2" t="s">
        <v>16</v>
      </c>
      <c r="BY1" s="2" t="s">
        <v>106</v>
      </c>
      <c r="BZ1" s="2" t="s">
        <v>108</v>
      </c>
      <c r="CA1" s="2" t="s">
        <v>109</v>
      </c>
      <c r="CB1" s="2" t="s">
        <v>107</v>
      </c>
      <c r="CC1" s="2" t="s">
        <v>110</v>
      </c>
      <c r="CD1" s="2" t="s">
        <v>115</v>
      </c>
      <c r="CE1" s="2" t="s">
        <v>176</v>
      </c>
    </row>
    <row r="2" spans="1:83" ht="20" customHeight="1">
      <c r="A2" s="3" t="s">
        <v>167</v>
      </c>
      <c r="B2" s="3" t="s">
        <v>164</v>
      </c>
      <c r="C2" s="4" t="s">
        <v>166</v>
      </c>
      <c r="D2">
        <v>1061933</v>
      </c>
      <c r="E2" s="3" t="s">
        <v>112</v>
      </c>
      <c r="F2" s="3" t="s">
        <v>113</v>
      </c>
      <c r="G2" s="14">
        <f t="shared" ref="G2:G7" ca="1" si="0">TODAY()</f>
        <v>44271</v>
      </c>
      <c r="H2" s="7" t="s">
        <v>114</v>
      </c>
      <c r="I2" s="8" t="s">
        <v>156</v>
      </c>
      <c r="J2" s="10" t="s">
        <v>157</v>
      </c>
      <c r="K2" s="7" t="s">
        <v>158</v>
      </c>
      <c r="L2" s="7" t="s">
        <v>158</v>
      </c>
      <c r="M2" s="8" t="s">
        <v>159</v>
      </c>
      <c r="N2" s="3" t="s">
        <v>64</v>
      </c>
      <c r="O2" s="3" t="s">
        <v>65</v>
      </c>
      <c r="P2" s="3" t="s">
        <v>66</v>
      </c>
      <c r="Q2" s="15">
        <v>66666</v>
      </c>
      <c r="R2" s="3" t="s">
        <v>160</v>
      </c>
      <c r="S2" s="13" t="s">
        <v>161</v>
      </c>
      <c r="T2" s="3" t="s">
        <v>162</v>
      </c>
      <c r="U2" s="3" t="s">
        <v>163</v>
      </c>
      <c r="V2" s="3" t="s">
        <v>112</v>
      </c>
      <c r="W2" s="3" t="s">
        <v>202</v>
      </c>
      <c r="X2" s="3" t="s">
        <v>207</v>
      </c>
      <c r="Y2" s="3" t="s">
        <v>207</v>
      </c>
      <c r="Z2" s="3" t="s">
        <v>207</v>
      </c>
      <c r="AA2" s="3" t="s">
        <v>69</v>
      </c>
      <c r="AB2" s="21" t="s">
        <v>111</v>
      </c>
      <c r="AC2" s="21" t="s">
        <v>205</v>
      </c>
      <c r="AD2" s="21" t="s">
        <v>206</v>
      </c>
      <c r="AE2" s="21" t="s">
        <v>212</v>
      </c>
      <c r="AF2" s="21" t="s">
        <v>213</v>
      </c>
      <c r="AG2" s="21" t="s">
        <v>214</v>
      </c>
      <c r="AH2" s="21" t="s">
        <v>215</v>
      </c>
      <c r="AI2" s="3" t="s">
        <v>12</v>
      </c>
      <c r="AJ2" s="3" t="s">
        <v>12</v>
      </c>
      <c r="AK2" s="3" t="s">
        <v>12</v>
      </c>
      <c r="AL2" s="3" t="s">
        <v>12</v>
      </c>
      <c r="AM2" s="3" t="s">
        <v>12</v>
      </c>
      <c r="AN2" s="3" t="s">
        <v>23</v>
      </c>
      <c r="AO2" s="3" t="s">
        <v>12</v>
      </c>
      <c r="AP2" s="3" t="s">
        <v>12</v>
      </c>
      <c r="AQ2" s="3" t="s">
        <v>12</v>
      </c>
      <c r="AR2" s="3" t="s">
        <v>169</v>
      </c>
      <c r="AS2" s="3" t="s">
        <v>193</v>
      </c>
      <c r="AT2" s="3" t="s">
        <v>193</v>
      </c>
      <c r="AU2" s="9"/>
      <c r="AV2" s="9">
        <f t="shared" ref="AV2:AV7" ca="1" si="1">TODAY()</f>
        <v>44271</v>
      </c>
      <c r="AW2" s="3"/>
      <c r="AX2" s="3" t="s">
        <v>153</v>
      </c>
      <c r="AY2" s="3"/>
      <c r="AZ2" s="3"/>
      <c r="BA2" s="3"/>
      <c r="BB2" s="3" t="s">
        <v>72</v>
      </c>
      <c r="BC2" s="3"/>
      <c r="BD2" s="3" t="s">
        <v>193</v>
      </c>
      <c r="BE2" s="17" t="str">
        <f t="shared" ref="BE2:BE7" ca="1" si="2">BW2&amp;BX2&amp;BY2&amp;BZ2&amp;CA2</f>
        <v>31620211311</v>
      </c>
      <c r="BF2" s="3" t="s">
        <v>78</v>
      </c>
      <c r="BG2" s="3" t="str">
        <f t="shared" ref="BG2:BG7" ca="1" si="3">BW2&amp;BX2&amp;BY2&amp;BZ2&amp;CA2</f>
        <v>31620211311</v>
      </c>
      <c r="BH2" s="8">
        <v>100</v>
      </c>
      <c r="BI2" s="8" t="s">
        <v>86</v>
      </c>
      <c r="BJ2" s="8" t="s">
        <v>87</v>
      </c>
      <c r="BK2" s="8" t="s">
        <v>88</v>
      </c>
      <c r="BL2" s="8" t="s">
        <v>89</v>
      </c>
      <c r="BM2" s="8" t="s">
        <v>90</v>
      </c>
      <c r="BN2" s="8" t="s">
        <v>93</v>
      </c>
      <c r="BO2" s="9">
        <f t="shared" ref="BO2:BO7" ca="1" si="4">TODAY()</f>
        <v>44271</v>
      </c>
      <c r="BP2" s="8" t="s">
        <v>98</v>
      </c>
      <c r="BQ2" s="8" t="s">
        <v>99</v>
      </c>
      <c r="BR2" s="9">
        <f t="shared" ref="BR2:BR7" ca="1" si="5">TODAY()</f>
        <v>44271</v>
      </c>
      <c r="BS2" s="8" t="s">
        <v>103</v>
      </c>
      <c r="BT2" s="8" t="s">
        <v>104</v>
      </c>
      <c r="BU2" s="9">
        <f t="shared" ref="BU2:BV7" ca="1" si="6">TODAY()</f>
        <v>44271</v>
      </c>
      <c r="BV2" s="9">
        <f t="shared" ca="1" si="6"/>
        <v>44271</v>
      </c>
      <c r="BW2" s="19">
        <f t="shared" ref="BW2:BW7" ca="1" si="7">MONTH(CB2)</f>
        <v>3</v>
      </c>
      <c r="BX2" s="19">
        <f t="shared" ref="BX2:BX7" ca="1" si="8">DAY(BR2)</f>
        <v>16</v>
      </c>
      <c r="BY2" s="19">
        <f t="shared" ref="BY2:BY7" ca="1" si="9">YEAR(CB2)</f>
        <v>2021</v>
      </c>
      <c r="BZ2" s="19">
        <f t="shared" ref="BZ2:BZ7" ca="1" si="10">HOUR(CC2)</f>
        <v>13</v>
      </c>
      <c r="CA2" s="19">
        <f t="shared" ref="CA2:CA7" ca="1" si="11">MINUTE(CC2)</f>
        <v>11</v>
      </c>
      <c r="CB2" s="18">
        <f t="shared" ref="CB2:CB7" ca="1" si="12">TODAY()</f>
        <v>44271</v>
      </c>
      <c r="CC2" s="20">
        <f t="shared" ref="CC2:CC7" ca="1" si="13">NOW()</f>
        <v>44271.549953703703</v>
      </c>
      <c r="CD2" s="12" t="s">
        <v>178</v>
      </c>
      <c r="CE2" s="6" t="s">
        <v>177</v>
      </c>
    </row>
    <row r="3" spans="1:83" ht="20" customHeight="1">
      <c r="A3" s="3" t="s">
        <v>167</v>
      </c>
      <c r="B3" s="3" t="s">
        <v>165</v>
      </c>
      <c r="C3" s="4" t="s">
        <v>166</v>
      </c>
      <c r="D3" t="s">
        <v>183</v>
      </c>
      <c r="E3" s="3" t="s">
        <v>112</v>
      </c>
      <c r="F3" s="3" t="s">
        <v>113</v>
      </c>
      <c r="G3" s="14">
        <f t="shared" ca="1" si="0"/>
        <v>44271</v>
      </c>
      <c r="H3" s="7" t="s">
        <v>114</v>
      </c>
      <c r="I3" s="8" t="s">
        <v>156</v>
      </c>
      <c r="J3" s="10" t="s">
        <v>157</v>
      </c>
      <c r="K3" s="7" t="s">
        <v>158</v>
      </c>
      <c r="L3" s="7" t="s">
        <v>158</v>
      </c>
      <c r="M3" s="8" t="s">
        <v>159</v>
      </c>
      <c r="N3" s="3" t="s">
        <v>64</v>
      </c>
      <c r="O3" s="3" t="s">
        <v>65</v>
      </c>
      <c r="P3" s="3" t="s">
        <v>66</v>
      </c>
      <c r="Q3" s="15">
        <v>66666</v>
      </c>
      <c r="R3" s="3" t="s">
        <v>160</v>
      </c>
      <c r="S3" s="13" t="s">
        <v>161</v>
      </c>
      <c r="T3" s="3" t="s">
        <v>162</v>
      </c>
      <c r="U3" s="3" t="s">
        <v>163</v>
      </c>
      <c r="V3" s="3"/>
      <c r="W3" s="3"/>
      <c r="X3" s="3" t="s">
        <v>67</v>
      </c>
      <c r="Y3" s="3" t="s">
        <v>68</v>
      </c>
      <c r="Z3" s="3" t="s">
        <v>42</v>
      </c>
      <c r="AA3" s="3" t="s">
        <v>69</v>
      </c>
      <c r="AB3" s="21" t="s">
        <v>111</v>
      </c>
      <c r="AC3" s="21"/>
      <c r="AD3" s="21"/>
      <c r="AE3" s="21"/>
      <c r="AF3" s="21"/>
      <c r="AG3" s="21"/>
      <c r="AH3" s="21"/>
      <c r="AI3" s="3" t="s">
        <v>12</v>
      </c>
      <c r="AJ3" s="3" t="s">
        <v>12</v>
      </c>
      <c r="AK3" s="3" t="s">
        <v>12</v>
      </c>
      <c r="AL3" s="3" t="s">
        <v>12</v>
      </c>
      <c r="AM3" s="3" t="s">
        <v>12</v>
      </c>
      <c r="AN3" s="3" t="s">
        <v>23</v>
      </c>
      <c r="AO3" s="3" t="s">
        <v>12</v>
      </c>
      <c r="AP3" s="3" t="s">
        <v>12</v>
      </c>
      <c r="AQ3" s="3" t="s">
        <v>12</v>
      </c>
      <c r="AR3" s="3" t="s">
        <v>169</v>
      </c>
      <c r="AS3" s="3" t="s">
        <v>194</v>
      </c>
      <c r="AT3" s="3" t="s">
        <v>194</v>
      </c>
      <c r="AU3" s="9"/>
      <c r="AV3" s="9">
        <f t="shared" ca="1" si="1"/>
        <v>44271</v>
      </c>
      <c r="AW3" s="3"/>
      <c r="AX3" s="3" t="s">
        <v>153</v>
      </c>
      <c r="AY3" s="3"/>
      <c r="AZ3" s="3"/>
      <c r="BA3" s="3"/>
      <c r="BB3" s="3" t="s">
        <v>72</v>
      </c>
      <c r="BC3" s="3"/>
      <c r="BD3" s="3" t="s">
        <v>194</v>
      </c>
      <c r="BE3" s="17" t="str">
        <f t="shared" ca="1" si="2"/>
        <v>31620211311</v>
      </c>
      <c r="BF3" s="3" t="s">
        <v>78</v>
      </c>
      <c r="BG3" s="3" t="str">
        <f t="shared" ca="1" si="3"/>
        <v>31620211311</v>
      </c>
      <c r="BH3" s="8">
        <v>100</v>
      </c>
      <c r="BI3" s="8" t="s">
        <v>86</v>
      </c>
      <c r="BJ3" s="8" t="s">
        <v>87</v>
      </c>
      <c r="BK3" s="8" t="s">
        <v>88</v>
      </c>
      <c r="BL3" s="8" t="s">
        <v>89</v>
      </c>
      <c r="BM3" s="8" t="s">
        <v>90</v>
      </c>
      <c r="BN3" s="8" t="s">
        <v>93</v>
      </c>
      <c r="BO3" s="9">
        <f t="shared" ca="1" si="4"/>
        <v>44271</v>
      </c>
      <c r="BP3" s="8" t="s">
        <v>98</v>
      </c>
      <c r="BQ3" s="8" t="s">
        <v>99</v>
      </c>
      <c r="BR3" s="9">
        <f t="shared" ca="1" si="5"/>
        <v>44271</v>
      </c>
      <c r="BS3" s="8" t="s">
        <v>103</v>
      </c>
      <c r="BT3" s="8" t="s">
        <v>104</v>
      </c>
      <c r="BU3" s="9">
        <f t="shared" ca="1" si="6"/>
        <v>44271</v>
      </c>
      <c r="BV3" s="9">
        <f t="shared" ca="1" si="6"/>
        <v>44271</v>
      </c>
      <c r="BW3" s="19">
        <f t="shared" ca="1" si="7"/>
        <v>3</v>
      </c>
      <c r="BX3" s="19">
        <f t="shared" ca="1" si="8"/>
        <v>16</v>
      </c>
      <c r="BY3" s="19">
        <f t="shared" ca="1" si="9"/>
        <v>2021</v>
      </c>
      <c r="BZ3" s="19">
        <f t="shared" ca="1" si="10"/>
        <v>13</v>
      </c>
      <c r="CA3" s="19">
        <f t="shared" ca="1" si="11"/>
        <v>11</v>
      </c>
      <c r="CB3" s="18">
        <f t="shared" ca="1" si="12"/>
        <v>44271</v>
      </c>
      <c r="CC3" s="20">
        <f t="shared" ca="1" si="13"/>
        <v>44271.549953703703</v>
      </c>
      <c r="CD3" s="12" t="s">
        <v>179</v>
      </c>
      <c r="CE3" s="6" t="s">
        <v>177</v>
      </c>
    </row>
    <row r="4" spans="1:83" ht="20" customHeight="1">
      <c r="A4" s="3" t="s">
        <v>167</v>
      </c>
      <c r="B4" s="3" t="s">
        <v>164</v>
      </c>
      <c r="C4" s="4" t="s">
        <v>166</v>
      </c>
      <c r="D4" t="s">
        <v>216</v>
      </c>
      <c r="E4" s="3" t="s">
        <v>112</v>
      </c>
      <c r="F4" s="3" t="s">
        <v>113</v>
      </c>
      <c r="G4" s="14">
        <f t="shared" ca="1" si="0"/>
        <v>44271</v>
      </c>
      <c r="H4" s="7" t="s">
        <v>114</v>
      </c>
      <c r="I4" s="8" t="s">
        <v>156</v>
      </c>
      <c r="J4" s="10" t="s">
        <v>157</v>
      </c>
      <c r="K4" s="7" t="s">
        <v>158</v>
      </c>
      <c r="L4" s="7" t="s">
        <v>158</v>
      </c>
      <c r="M4" s="8" t="s">
        <v>159</v>
      </c>
      <c r="N4" s="3" t="s">
        <v>64</v>
      </c>
      <c r="O4" s="3" t="s">
        <v>65</v>
      </c>
      <c r="P4" s="3" t="s">
        <v>66</v>
      </c>
      <c r="Q4" s="15">
        <v>66666</v>
      </c>
      <c r="R4" s="3" t="s">
        <v>160</v>
      </c>
      <c r="S4" s="13" t="s">
        <v>161</v>
      </c>
      <c r="T4" s="3" t="s">
        <v>162</v>
      </c>
      <c r="U4" s="3" t="s">
        <v>163</v>
      </c>
      <c r="V4" s="3"/>
      <c r="W4" s="3"/>
      <c r="X4" s="3" t="s">
        <v>67</v>
      </c>
      <c r="Y4" s="3" t="s">
        <v>68</v>
      </c>
      <c r="Z4" s="3" t="s">
        <v>42</v>
      </c>
      <c r="AA4" s="3" t="s">
        <v>69</v>
      </c>
      <c r="AB4" s="21" t="s">
        <v>111</v>
      </c>
      <c r="AC4" s="21"/>
      <c r="AD4" s="21"/>
      <c r="AE4" s="21"/>
      <c r="AF4" s="21"/>
      <c r="AG4" s="21"/>
      <c r="AH4" s="21"/>
      <c r="AI4" s="3" t="s">
        <v>12</v>
      </c>
      <c r="AJ4" s="3" t="s">
        <v>12</v>
      </c>
      <c r="AK4" s="3" t="s">
        <v>12</v>
      </c>
      <c r="AL4" s="3" t="s">
        <v>12</v>
      </c>
      <c r="AM4" s="3" t="s">
        <v>12</v>
      </c>
      <c r="AN4" s="3" t="s">
        <v>23</v>
      </c>
      <c r="AO4" s="3" t="s">
        <v>12</v>
      </c>
      <c r="AP4" s="3" t="s">
        <v>12</v>
      </c>
      <c r="AQ4" s="3" t="s">
        <v>12</v>
      </c>
      <c r="AR4" s="3" t="s">
        <v>169</v>
      </c>
      <c r="AS4" s="3" t="s">
        <v>195</v>
      </c>
      <c r="AT4" s="3" t="s">
        <v>195</v>
      </c>
      <c r="AU4" s="9"/>
      <c r="AV4" s="9">
        <f t="shared" ca="1" si="1"/>
        <v>44271</v>
      </c>
      <c r="AW4" s="3"/>
      <c r="AX4" s="3" t="s">
        <v>153</v>
      </c>
      <c r="AY4" s="3"/>
      <c r="AZ4" s="3"/>
      <c r="BA4" s="3"/>
      <c r="BB4" s="3" t="s">
        <v>72</v>
      </c>
      <c r="BC4" s="3"/>
      <c r="BD4" s="3" t="s">
        <v>195</v>
      </c>
      <c r="BE4" s="17" t="str">
        <f t="shared" ca="1" si="2"/>
        <v>31620211311</v>
      </c>
      <c r="BF4" s="3" t="s">
        <v>78</v>
      </c>
      <c r="BG4" s="3" t="str">
        <f t="shared" ca="1" si="3"/>
        <v>31620211311</v>
      </c>
      <c r="BH4" s="8">
        <v>100</v>
      </c>
      <c r="BI4" s="8" t="s">
        <v>86</v>
      </c>
      <c r="BJ4" s="8" t="s">
        <v>87</v>
      </c>
      <c r="BK4" s="8" t="s">
        <v>88</v>
      </c>
      <c r="BL4" s="8" t="s">
        <v>89</v>
      </c>
      <c r="BM4" s="8" t="s">
        <v>90</v>
      </c>
      <c r="BN4" s="8" t="s">
        <v>93</v>
      </c>
      <c r="BO4" s="9">
        <f t="shared" ca="1" si="4"/>
        <v>44271</v>
      </c>
      <c r="BP4" s="8" t="s">
        <v>98</v>
      </c>
      <c r="BQ4" s="8" t="s">
        <v>99</v>
      </c>
      <c r="BR4" s="9">
        <f t="shared" ca="1" si="5"/>
        <v>44271</v>
      </c>
      <c r="BS4" s="8" t="s">
        <v>103</v>
      </c>
      <c r="BT4" s="8" t="s">
        <v>104</v>
      </c>
      <c r="BU4" s="9">
        <f t="shared" ca="1" si="6"/>
        <v>44271</v>
      </c>
      <c r="BV4" s="9">
        <f t="shared" ca="1" si="6"/>
        <v>44271</v>
      </c>
      <c r="BW4" s="19">
        <f t="shared" ca="1" si="7"/>
        <v>3</v>
      </c>
      <c r="BX4" s="19">
        <f t="shared" ca="1" si="8"/>
        <v>16</v>
      </c>
      <c r="BY4" s="19">
        <f t="shared" ca="1" si="9"/>
        <v>2021</v>
      </c>
      <c r="BZ4" s="19">
        <f t="shared" ca="1" si="10"/>
        <v>13</v>
      </c>
      <c r="CA4" s="19">
        <f t="shared" ca="1" si="11"/>
        <v>11</v>
      </c>
      <c r="CB4" s="18">
        <f t="shared" ca="1" si="12"/>
        <v>44271</v>
      </c>
      <c r="CC4" s="20">
        <f t="shared" ca="1" si="13"/>
        <v>44271.549953703703</v>
      </c>
      <c r="CD4" s="12" t="s">
        <v>178</v>
      </c>
      <c r="CE4" s="6" t="s">
        <v>177</v>
      </c>
    </row>
    <row r="5" spans="1:83" ht="20" customHeight="1">
      <c r="A5" s="3" t="s">
        <v>167</v>
      </c>
      <c r="B5" s="3" t="s">
        <v>165</v>
      </c>
      <c r="C5" s="4" t="s">
        <v>166</v>
      </c>
      <c r="D5" t="s">
        <v>199</v>
      </c>
      <c r="E5" s="3" t="s">
        <v>112</v>
      </c>
      <c r="F5" s="3" t="s">
        <v>113</v>
      </c>
      <c r="G5" s="14">
        <f t="shared" ca="1" si="0"/>
        <v>44271</v>
      </c>
      <c r="H5" s="7" t="s">
        <v>114</v>
      </c>
      <c r="I5" s="8" t="s">
        <v>156</v>
      </c>
      <c r="J5" s="10" t="s">
        <v>157</v>
      </c>
      <c r="K5" s="7" t="s">
        <v>158</v>
      </c>
      <c r="L5" s="7" t="s">
        <v>158</v>
      </c>
      <c r="M5" s="8" t="s">
        <v>159</v>
      </c>
      <c r="N5" s="3" t="s">
        <v>64</v>
      </c>
      <c r="O5" s="3" t="s">
        <v>65</v>
      </c>
      <c r="P5" s="3" t="s">
        <v>66</v>
      </c>
      <c r="Q5" s="15">
        <v>66666</v>
      </c>
      <c r="R5" s="3" t="s">
        <v>160</v>
      </c>
      <c r="S5" s="13" t="s">
        <v>161</v>
      </c>
      <c r="T5" s="3" t="s">
        <v>162</v>
      </c>
      <c r="U5" s="3" t="s">
        <v>163</v>
      </c>
      <c r="V5" s="3"/>
      <c r="W5" s="3"/>
      <c r="X5" s="3" t="s">
        <v>67</v>
      </c>
      <c r="Y5" s="3" t="s">
        <v>68</v>
      </c>
      <c r="Z5" s="3" t="s">
        <v>42</v>
      </c>
      <c r="AA5" s="3" t="s">
        <v>69</v>
      </c>
      <c r="AB5" s="21" t="s">
        <v>111</v>
      </c>
      <c r="AC5" s="21"/>
      <c r="AD5" s="21"/>
      <c r="AE5" s="21"/>
      <c r="AF5" s="21"/>
      <c r="AG5" s="21"/>
      <c r="AH5" s="21"/>
      <c r="AI5" s="3" t="s">
        <v>12</v>
      </c>
      <c r="AJ5" s="3" t="s">
        <v>12</v>
      </c>
      <c r="AK5" s="3" t="s">
        <v>12</v>
      </c>
      <c r="AL5" s="3" t="s">
        <v>12</v>
      </c>
      <c r="AM5" s="3" t="s">
        <v>12</v>
      </c>
      <c r="AN5" s="3" t="s">
        <v>23</v>
      </c>
      <c r="AO5" s="3" t="s">
        <v>12</v>
      </c>
      <c r="AP5" s="3" t="s">
        <v>12</v>
      </c>
      <c r="AQ5" s="3" t="s">
        <v>12</v>
      </c>
      <c r="AR5" s="3" t="s">
        <v>169</v>
      </c>
      <c r="AS5" s="3" t="s">
        <v>196</v>
      </c>
      <c r="AT5" s="3" t="s">
        <v>196</v>
      </c>
      <c r="AU5" s="9"/>
      <c r="AV5" s="9">
        <f t="shared" ca="1" si="1"/>
        <v>44271</v>
      </c>
      <c r="AW5" s="3"/>
      <c r="AX5" s="3" t="s">
        <v>153</v>
      </c>
      <c r="AY5" s="3"/>
      <c r="AZ5" s="3"/>
      <c r="BA5" s="3"/>
      <c r="BB5" s="3" t="s">
        <v>72</v>
      </c>
      <c r="BC5" s="3"/>
      <c r="BD5" s="3" t="s">
        <v>196</v>
      </c>
      <c r="BE5" s="17" t="str">
        <f t="shared" ca="1" si="2"/>
        <v>31620211311</v>
      </c>
      <c r="BF5" s="3" t="s">
        <v>78</v>
      </c>
      <c r="BG5" s="3" t="str">
        <f t="shared" ca="1" si="3"/>
        <v>31620211311</v>
      </c>
      <c r="BH5" s="8">
        <v>100</v>
      </c>
      <c r="BI5" s="8" t="s">
        <v>86</v>
      </c>
      <c r="BJ5" s="8" t="s">
        <v>87</v>
      </c>
      <c r="BK5" s="8" t="s">
        <v>88</v>
      </c>
      <c r="BL5" s="8" t="s">
        <v>89</v>
      </c>
      <c r="BM5" s="8" t="s">
        <v>90</v>
      </c>
      <c r="BN5" s="8" t="s">
        <v>93</v>
      </c>
      <c r="BO5" s="9">
        <f t="shared" ca="1" si="4"/>
        <v>44271</v>
      </c>
      <c r="BP5" s="8" t="s">
        <v>98</v>
      </c>
      <c r="BQ5" s="8" t="s">
        <v>99</v>
      </c>
      <c r="BR5" s="9">
        <f t="shared" ca="1" si="5"/>
        <v>44271</v>
      </c>
      <c r="BS5" s="8" t="s">
        <v>103</v>
      </c>
      <c r="BT5" s="8" t="s">
        <v>104</v>
      </c>
      <c r="BU5" s="9">
        <f t="shared" ca="1" si="6"/>
        <v>44271</v>
      </c>
      <c r="BV5" s="9">
        <f t="shared" ca="1" si="6"/>
        <v>44271</v>
      </c>
      <c r="BW5" s="19">
        <f t="shared" ca="1" si="7"/>
        <v>3</v>
      </c>
      <c r="BX5" s="19">
        <f t="shared" ca="1" si="8"/>
        <v>16</v>
      </c>
      <c r="BY5" s="19">
        <f t="shared" ca="1" si="9"/>
        <v>2021</v>
      </c>
      <c r="BZ5" s="19">
        <f t="shared" ca="1" si="10"/>
        <v>13</v>
      </c>
      <c r="CA5" s="19">
        <f t="shared" ca="1" si="11"/>
        <v>11</v>
      </c>
      <c r="CB5" s="18">
        <f t="shared" ca="1" si="12"/>
        <v>44271</v>
      </c>
      <c r="CC5" s="20">
        <f t="shared" ca="1" si="13"/>
        <v>44271.549953703703</v>
      </c>
      <c r="CD5" s="12" t="s">
        <v>179</v>
      </c>
      <c r="CE5" s="6" t="s">
        <v>177</v>
      </c>
    </row>
    <row r="6" spans="1:83" ht="20" customHeight="1">
      <c r="A6" s="3" t="s">
        <v>167</v>
      </c>
      <c r="B6" s="3" t="s">
        <v>164</v>
      </c>
      <c r="C6" s="4" t="s">
        <v>166</v>
      </c>
      <c r="D6" t="s">
        <v>182</v>
      </c>
      <c r="E6" s="3" t="s">
        <v>112</v>
      </c>
      <c r="F6" s="3" t="s">
        <v>113</v>
      </c>
      <c r="G6" s="14">
        <f t="shared" ca="1" si="0"/>
        <v>44271</v>
      </c>
      <c r="H6" s="7" t="s">
        <v>114</v>
      </c>
      <c r="I6" s="8" t="s">
        <v>156</v>
      </c>
      <c r="J6" s="10" t="s">
        <v>157</v>
      </c>
      <c r="K6" s="7" t="s">
        <v>158</v>
      </c>
      <c r="L6" s="7" t="s">
        <v>158</v>
      </c>
      <c r="M6" s="8" t="s">
        <v>159</v>
      </c>
      <c r="N6" s="3" t="s">
        <v>64</v>
      </c>
      <c r="O6" s="3" t="s">
        <v>65</v>
      </c>
      <c r="P6" s="3" t="s">
        <v>66</v>
      </c>
      <c r="Q6" s="15">
        <v>66666</v>
      </c>
      <c r="R6" s="3" t="s">
        <v>160</v>
      </c>
      <c r="S6" s="13" t="s">
        <v>161</v>
      </c>
      <c r="T6" s="3" t="s">
        <v>162</v>
      </c>
      <c r="U6" s="3" t="s">
        <v>163</v>
      </c>
      <c r="V6" s="3"/>
      <c r="W6" s="3"/>
      <c r="X6" s="3" t="s">
        <v>67</v>
      </c>
      <c r="Y6" s="3" t="s">
        <v>68</v>
      </c>
      <c r="Z6" s="3" t="s">
        <v>42</v>
      </c>
      <c r="AA6" s="3" t="s">
        <v>69</v>
      </c>
      <c r="AB6" s="21" t="s">
        <v>111</v>
      </c>
      <c r="AC6" s="21"/>
      <c r="AD6" s="21"/>
      <c r="AE6" s="21"/>
      <c r="AF6" s="21"/>
      <c r="AG6" s="21"/>
      <c r="AH6" s="21"/>
      <c r="AI6" s="3" t="s">
        <v>12</v>
      </c>
      <c r="AJ6" s="3" t="s">
        <v>12</v>
      </c>
      <c r="AK6" s="3" t="s">
        <v>12</v>
      </c>
      <c r="AL6" s="3" t="s">
        <v>12</v>
      </c>
      <c r="AM6" s="3" t="s">
        <v>12</v>
      </c>
      <c r="AN6" s="3" t="s">
        <v>23</v>
      </c>
      <c r="AO6" s="3" t="s">
        <v>12</v>
      </c>
      <c r="AP6" s="3" t="s">
        <v>12</v>
      </c>
      <c r="AQ6" s="3" t="s">
        <v>12</v>
      </c>
      <c r="AR6" s="3" t="s">
        <v>169</v>
      </c>
      <c r="AS6" s="3" t="s">
        <v>197</v>
      </c>
      <c r="AT6" s="3" t="s">
        <v>197</v>
      </c>
      <c r="AU6" s="9"/>
      <c r="AV6" s="9">
        <f t="shared" ca="1" si="1"/>
        <v>44271</v>
      </c>
      <c r="AW6" s="3"/>
      <c r="AX6" s="3" t="s">
        <v>153</v>
      </c>
      <c r="AY6" s="3"/>
      <c r="AZ6" s="3"/>
      <c r="BA6" s="3"/>
      <c r="BB6" s="3" t="s">
        <v>72</v>
      </c>
      <c r="BC6" s="3"/>
      <c r="BD6" s="3" t="s">
        <v>197</v>
      </c>
      <c r="BE6" s="17" t="str">
        <f t="shared" ca="1" si="2"/>
        <v>31620211311</v>
      </c>
      <c r="BF6" s="3" t="s">
        <v>78</v>
      </c>
      <c r="BG6" s="3" t="str">
        <f t="shared" ca="1" si="3"/>
        <v>31620211311</v>
      </c>
      <c r="BH6" s="8">
        <v>100</v>
      </c>
      <c r="BI6" s="8" t="s">
        <v>86</v>
      </c>
      <c r="BJ6" s="8" t="s">
        <v>87</v>
      </c>
      <c r="BK6" s="8" t="s">
        <v>88</v>
      </c>
      <c r="BL6" s="8" t="s">
        <v>89</v>
      </c>
      <c r="BM6" s="8" t="s">
        <v>90</v>
      </c>
      <c r="BN6" s="8" t="s">
        <v>93</v>
      </c>
      <c r="BO6" s="9">
        <f t="shared" ca="1" si="4"/>
        <v>44271</v>
      </c>
      <c r="BP6" s="8" t="s">
        <v>98</v>
      </c>
      <c r="BQ6" s="8" t="s">
        <v>99</v>
      </c>
      <c r="BR6" s="9">
        <f t="shared" ca="1" si="5"/>
        <v>44271</v>
      </c>
      <c r="BS6" s="8" t="s">
        <v>103</v>
      </c>
      <c r="BT6" s="8" t="s">
        <v>104</v>
      </c>
      <c r="BU6" s="9">
        <f t="shared" ca="1" si="6"/>
        <v>44271</v>
      </c>
      <c r="BV6" s="9">
        <f t="shared" ca="1" si="6"/>
        <v>44271</v>
      </c>
      <c r="BW6" s="19">
        <f t="shared" ca="1" si="7"/>
        <v>3</v>
      </c>
      <c r="BX6" s="19">
        <f t="shared" ca="1" si="8"/>
        <v>16</v>
      </c>
      <c r="BY6" s="19">
        <f t="shared" ca="1" si="9"/>
        <v>2021</v>
      </c>
      <c r="BZ6" s="19">
        <f t="shared" ca="1" si="10"/>
        <v>13</v>
      </c>
      <c r="CA6" s="19">
        <f t="shared" ca="1" si="11"/>
        <v>11</v>
      </c>
      <c r="CB6" s="18">
        <f t="shared" ca="1" si="12"/>
        <v>44271</v>
      </c>
      <c r="CC6" s="20">
        <f t="shared" ca="1" si="13"/>
        <v>44271.549953703703</v>
      </c>
      <c r="CD6" s="12" t="s">
        <v>178</v>
      </c>
      <c r="CE6" s="6" t="s">
        <v>177</v>
      </c>
    </row>
    <row r="7" spans="1:83" ht="20" customHeight="1">
      <c r="A7" s="3" t="s">
        <v>167</v>
      </c>
      <c r="B7" s="3" t="s">
        <v>165</v>
      </c>
      <c r="C7" s="4" t="s">
        <v>166</v>
      </c>
      <c r="D7" t="s">
        <v>183</v>
      </c>
      <c r="E7" s="3" t="s">
        <v>112</v>
      </c>
      <c r="F7" s="3" t="s">
        <v>113</v>
      </c>
      <c r="G7" s="14">
        <f t="shared" ca="1" si="0"/>
        <v>44271</v>
      </c>
      <c r="H7" s="7" t="s">
        <v>114</v>
      </c>
      <c r="I7" s="8" t="s">
        <v>156</v>
      </c>
      <c r="J7" s="10" t="s">
        <v>157</v>
      </c>
      <c r="K7" s="7" t="s">
        <v>158</v>
      </c>
      <c r="L7" s="7" t="s">
        <v>158</v>
      </c>
      <c r="M7" s="8" t="s">
        <v>159</v>
      </c>
      <c r="N7" s="3" t="s">
        <v>64</v>
      </c>
      <c r="O7" s="3" t="s">
        <v>65</v>
      </c>
      <c r="P7" s="3" t="s">
        <v>66</v>
      </c>
      <c r="Q7" s="15">
        <v>66666</v>
      </c>
      <c r="R7" s="3" t="s">
        <v>160</v>
      </c>
      <c r="S7" s="13" t="s">
        <v>161</v>
      </c>
      <c r="T7" s="3" t="s">
        <v>162</v>
      </c>
      <c r="U7" s="3" t="s">
        <v>163</v>
      </c>
      <c r="V7" s="3"/>
      <c r="W7" s="3"/>
      <c r="X7" s="3" t="s">
        <v>67</v>
      </c>
      <c r="Y7" s="3" t="s">
        <v>68</v>
      </c>
      <c r="Z7" s="3" t="s">
        <v>42</v>
      </c>
      <c r="AA7" s="3" t="s">
        <v>69</v>
      </c>
      <c r="AB7" s="21" t="s">
        <v>111</v>
      </c>
      <c r="AC7" s="21"/>
      <c r="AD7" s="21"/>
      <c r="AE7" s="21"/>
      <c r="AF7" s="21"/>
      <c r="AG7" s="21"/>
      <c r="AH7" s="21"/>
      <c r="AI7" s="3" t="s">
        <v>12</v>
      </c>
      <c r="AJ7" s="3" t="s">
        <v>12</v>
      </c>
      <c r="AK7" s="3" t="s">
        <v>12</v>
      </c>
      <c r="AL7" s="3" t="s">
        <v>12</v>
      </c>
      <c r="AM7" s="3" t="s">
        <v>12</v>
      </c>
      <c r="AN7" s="3" t="s">
        <v>23</v>
      </c>
      <c r="AO7" s="3" t="s">
        <v>12</v>
      </c>
      <c r="AP7" s="3" t="s">
        <v>12</v>
      </c>
      <c r="AQ7" s="3" t="s">
        <v>12</v>
      </c>
      <c r="AR7" s="3" t="s">
        <v>169</v>
      </c>
      <c r="AS7" s="3" t="s">
        <v>198</v>
      </c>
      <c r="AT7" s="3" t="s">
        <v>198</v>
      </c>
      <c r="AU7" s="9"/>
      <c r="AV7" s="9">
        <f t="shared" ca="1" si="1"/>
        <v>44271</v>
      </c>
      <c r="AW7" s="3"/>
      <c r="AX7" s="3" t="s">
        <v>153</v>
      </c>
      <c r="AY7" s="3"/>
      <c r="AZ7" s="3"/>
      <c r="BA7" s="3"/>
      <c r="BB7" s="3" t="s">
        <v>72</v>
      </c>
      <c r="BC7" s="3"/>
      <c r="BD7" s="3" t="s">
        <v>198</v>
      </c>
      <c r="BE7" s="17" t="str">
        <f t="shared" ca="1" si="2"/>
        <v>31620211311</v>
      </c>
      <c r="BF7" s="3" t="s">
        <v>78</v>
      </c>
      <c r="BG7" s="3" t="str">
        <f t="shared" ca="1" si="3"/>
        <v>31620211311</v>
      </c>
      <c r="BH7" s="8">
        <v>100</v>
      </c>
      <c r="BI7" s="8" t="s">
        <v>86</v>
      </c>
      <c r="BJ7" s="8" t="s">
        <v>87</v>
      </c>
      <c r="BK7" s="8" t="s">
        <v>88</v>
      </c>
      <c r="BL7" s="8" t="s">
        <v>89</v>
      </c>
      <c r="BM7" s="8" t="s">
        <v>90</v>
      </c>
      <c r="BN7" s="8" t="s">
        <v>93</v>
      </c>
      <c r="BO7" s="9">
        <f t="shared" ca="1" si="4"/>
        <v>44271</v>
      </c>
      <c r="BP7" s="8" t="s">
        <v>98</v>
      </c>
      <c r="BQ7" s="8" t="s">
        <v>99</v>
      </c>
      <c r="BR7" s="9">
        <f t="shared" ca="1" si="5"/>
        <v>44271</v>
      </c>
      <c r="BS7" s="8" t="s">
        <v>103</v>
      </c>
      <c r="BT7" s="8" t="s">
        <v>104</v>
      </c>
      <c r="BU7" s="9">
        <f t="shared" ca="1" si="6"/>
        <v>44271</v>
      </c>
      <c r="BV7" s="9">
        <f t="shared" ca="1" si="6"/>
        <v>44271</v>
      </c>
      <c r="BW7" s="19">
        <f t="shared" ca="1" si="7"/>
        <v>3</v>
      </c>
      <c r="BX7" s="19">
        <f t="shared" ca="1" si="8"/>
        <v>16</v>
      </c>
      <c r="BY7" s="19">
        <f t="shared" ca="1" si="9"/>
        <v>2021</v>
      </c>
      <c r="BZ7" s="19">
        <f t="shared" ca="1" si="10"/>
        <v>13</v>
      </c>
      <c r="CA7" s="19">
        <f t="shared" ca="1" si="11"/>
        <v>11</v>
      </c>
      <c r="CB7" s="18">
        <f t="shared" ca="1" si="12"/>
        <v>44271</v>
      </c>
      <c r="CC7" s="20">
        <f t="shared" ca="1" si="13"/>
        <v>44271.549953703703</v>
      </c>
      <c r="CD7" s="12" t="s">
        <v>179</v>
      </c>
      <c r="CE7" s="6" t="s">
        <v>177</v>
      </c>
    </row>
  </sheetData>
  <hyperlinks>
    <hyperlink ref="H2" r:id="rId1" xr:uid="{00000000-0004-0000-0E00-000000000000}"/>
    <hyperlink ref="H3" r:id="rId2" xr:uid="{00000000-0004-0000-0E00-000001000000}"/>
    <hyperlink ref="S2" r:id="rId3" xr:uid="{00000000-0004-0000-0E00-000002000000}"/>
    <hyperlink ref="S3" r:id="rId4" xr:uid="{00000000-0004-0000-0E00-000003000000}"/>
    <hyperlink ref="L2" r:id="rId5" xr:uid="{00000000-0004-0000-0E00-000004000000}"/>
    <hyperlink ref="L3" r:id="rId6" xr:uid="{00000000-0004-0000-0E00-000005000000}"/>
    <hyperlink ref="K2" r:id="rId7" xr:uid="{00000000-0004-0000-0E00-000006000000}"/>
    <hyperlink ref="K3" r:id="rId8" xr:uid="{00000000-0004-0000-0E00-000007000000}"/>
    <hyperlink ref="H4" r:id="rId9" xr:uid="{00000000-0004-0000-0E00-000008000000}"/>
    <hyperlink ref="H5" r:id="rId10" xr:uid="{00000000-0004-0000-0E00-000009000000}"/>
    <hyperlink ref="S4" r:id="rId11" xr:uid="{00000000-0004-0000-0E00-00000A000000}"/>
    <hyperlink ref="S5" r:id="rId12" xr:uid="{00000000-0004-0000-0E00-00000B000000}"/>
    <hyperlink ref="L4" r:id="rId13" xr:uid="{00000000-0004-0000-0E00-00000C000000}"/>
    <hyperlink ref="L5" r:id="rId14" xr:uid="{00000000-0004-0000-0E00-00000D000000}"/>
    <hyperlink ref="K4" r:id="rId15" xr:uid="{00000000-0004-0000-0E00-00000E000000}"/>
    <hyperlink ref="K5" r:id="rId16" xr:uid="{00000000-0004-0000-0E00-00000F000000}"/>
    <hyperlink ref="H6" r:id="rId17" xr:uid="{00000000-0004-0000-0E00-000010000000}"/>
    <hyperlink ref="H7" r:id="rId18" xr:uid="{00000000-0004-0000-0E00-000011000000}"/>
    <hyperlink ref="S6" r:id="rId19" xr:uid="{00000000-0004-0000-0E00-000012000000}"/>
    <hyperlink ref="S7" r:id="rId20" xr:uid="{00000000-0004-0000-0E00-000013000000}"/>
    <hyperlink ref="L6" r:id="rId21" xr:uid="{00000000-0004-0000-0E00-000014000000}"/>
    <hyperlink ref="L7" r:id="rId22" xr:uid="{00000000-0004-0000-0E00-000015000000}"/>
    <hyperlink ref="K6" r:id="rId23" xr:uid="{00000000-0004-0000-0E00-000016000000}"/>
    <hyperlink ref="K7" r:id="rId24" xr:uid="{00000000-0004-0000-0E00-000017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D779"/>
  <sheetViews>
    <sheetView workbookViewId="0"/>
  </sheetViews>
  <sheetFormatPr defaultColWidth="8.81640625" defaultRowHeight="14.5"/>
  <cols>
    <col min="1" max="1" width="24.81640625" customWidth="1" collapsed="1"/>
    <col min="4" max="4" width="41.453125" customWidth="1" collapsed="1"/>
  </cols>
  <sheetData>
    <row r="1" spans="1:4" ht="15.5">
      <c r="A1" s="1" t="s">
        <v>0</v>
      </c>
      <c r="D1" t="s">
        <v>799</v>
      </c>
    </row>
    <row r="2" spans="1:4" ht="15.5">
      <c r="A2" s="3" t="s">
        <v>759</v>
      </c>
      <c r="D2" t="s">
        <v>760</v>
      </c>
    </row>
    <row r="3" spans="1:4">
      <c r="D3" t="s">
        <v>757</v>
      </c>
    </row>
    <row r="4" spans="1:4">
      <c r="D4" t="s">
        <v>757</v>
      </c>
    </row>
    <row r="5" spans="1:4">
      <c r="D5" t="s">
        <v>757</v>
      </c>
    </row>
    <row r="6" spans="1:4">
      <c r="D6" t="s">
        <v>757</v>
      </c>
    </row>
    <row r="7" spans="1:4">
      <c r="D7" t="s">
        <v>757</v>
      </c>
    </row>
    <row r="8" spans="1:4">
      <c r="D8" t="s">
        <v>757</v>
      </c>
    </row>
    <row r="9" spans="1:4">
      <c r="D9" t="s">
        <v>757</v>
      </c>
    </row>
    <row r="10" spans="1:4">
      <c r="D10" t="s">
        <v>757</v>
      </c>
    </row>
    <row r="11" spans="1:4">
      <c r="D11" t="s">
        <v>757</v>
      </c>
    </row>
    <row r="12" spans="1:4">
      <c r="D12" t="s">
        <v>757</v>
      </c>
    </row>
    <row r="13" spans="1:4">
      <c r="D13" t="s">
        <v>757</v>
      </c>
    </row>
    <row r="14" spans="1:4">
      <c r="D14" t="s">
        <v>757</v>
      </c>
    </row>
    <row r="15" spans="1:4">
      <c r="D15" t="s">
        <v>757</v>
      </c>
    </row>
    <row r="16" spans="1:4">
      <c r="D16" t="s">
        <v>757</v>
      </c>
    </row>
    <row r="17" spans="4:4">
      <c r="D17" t="s">
        <v>757</v>
      </c>
    </row>
    <row r="18" spans="4:4">
      <c r="D18" t="s">
        <v>757</v>
      </c>
    </row>
    <row r="19" spans="4:4">
      <c r="D19" t="s">
        <v>757</v>
      </c>
    </row>
    <row r="20" spans="4:4">
      <c r="D20" t="s">
        <v>757</v>
      </c>
    </row>
    <row r="21" spans="4:4">
      <c r="D21" t="s">
        <v>757</v>
      </c>
    </row>
    <row r="22" spans="4:4">
      <c r="D22" t="s">
        <v>757</v>
      </c>
    </row>
    <row r="23" spans="4:4">
      <c r="D23" t="s">
        <v>757</v>
      </c>
    </row>
    <row r="24" spans="4:4">
      <c r="D24" t="s">
        <v>757</v>
      </c>
    </row>
    <row r="25" spans="4:4">
      <c r="D25" t="s">
        <v>760</v>
      </c>
    </row>
    <row r="26" spans="4:4">
      <c r="D26" t="s">
        <v>760</v>
      </c>
    </row>
    <row r="27" spans="4:4">
      <c r="D27" t="s">
        <v>757</v>
      </c>
    </row>
    <row r="28" spans="4:4">
      <c r="D28" t="s">
        <v>757</v>
      </c>
    </row>
    <row r="29" spans="4:4">
      <c r="D29" t="s">
        <v>757</v>
      </c>
    </row>
    <row r="30" spans="4:4">
      <c r="D30" t="s">
        <v>757</v>
      </c>
    </row>
    <row r="31" spans="4:4">
      <c r="D31" t="s">
        <v>757</v>
      </c>
    </row>
    <row r="32" spans="4:4">
      <c r="D32" t="s">
        <v>757</v>
      </c>
    </row>
    <row r="33" spans="4:4">
      <c r="D33" t="s">
        <v>757</v>
      </c>
    </row>
    <row r="34" spans="4:4">
      <c r="D34" t="s">
        <v>757</v>
      </c>
    </row>
    <row r="35" spans="4:4">
      <c r="D35" t="s">
        <v>757</v>
      </c>
    </row>
    <row r="36" spans="4:4">
      <c r="D36" t="s">
        <v>757</v>
      </c>
    </row>
    <row r="37" spans="4:4">
      <c r="D37" t="s">
        <v>757</v>
      </c>
    </row>
    <row r="38" spans="4:4">
      <c r="D38" t="s">
        <v>757</v>
      </c>
    </row>
    <row r="39" spans="4:4">
      <c r="D39" t="s">
        <v>757</v>
      </c>
    </row>
    <row r="40" spans="4:4">
      <c r="D40" t="s">
        <v>757</v>
      </c>
    </row>
    <row r="41" spans="4:4">
      <c r="D41" t="s">
        <v>757</v>
      </c>
    </row>
    <row r="42" spans="4:4">
      <c r="D42" t="s">
        <v>757</v>
      </c>
    </row>
    <row r="43" spans="4:4">
      <c r="D43" t="s">
        <v>757</v>
      </c>
    </row>
    <row r="44" spans="4:4">
      <c r="D44" t="s">
        <v>757</v>
      </c>
    </row>
    <row r="45" spans="4:4">
      <c r="D45" t="s">
        <v>761</v>
      </c>
    </row>
    <row r="46" spans="4:4">
      <c r="D46" t="s">
        <v>757</v>
      </c>
    </row>
    <row r="47" spans="4:4">
      <c r="D47" t="s">
        <v>762</v>
      </c>
    </row>
    <row r="48" spans="4:4">
      <c r="D48" t="s">
        <v>763</v>
      </c>
    </row>
    <row r="49" spans="4:4">
      <c r="D49" t="s">
        <v>764</v>
      </c>
    </row>
    <row r="50" spans="4:4">
      <c r="D50" t="s">
        <v>757</v>
      </c>
    </row>
    <row r="51" spans="4:4">
      <c r="D51" t="s">
        <v>757</v>
      </c>
    </row>
    <row r="52" spans="4:4">
      <c r="D52" t="s">
        <v>765</v>
      </c>
    </row>
    <row r="53" spans="4:4">
      <c r="D53" t="s">
        <v>766</v>
      </c>
    </row>
    <row r="54" spans="4:4">
      <c r="D54" t="s">
        <v>766</v>
      </c>
    </row>
    <row r="55" spans="4:4">
      <c r="D55" t="s">
        <v>766</v>
      </c>
    </row>
    <row r="56" spans="4:4">
      <c r="D56" t="s">
        <v>757</v>
      </c>
    </row>
    <row r="57" spans="4:4">
      <c r="D57" t="s">
        <v>767</v>
      </c>
    </row>
    <row r="58" spans="4:4">
      <c r="D58" t="s">
        <v>767</v>
      </c>
    </row>
    <row r="59" spans="4:4">
      <c r="D59" t="s">
        <v>767</v>
      </c>
    </row>
    <row r="60" spans="4:4">
      <c r="D60" t="s">
        <v>757</v>
      </c>
    </row>
    <row r="61" spans="4:4">
      <c r="D61" t="s">
        <v>768</v>
      </c>
    </row>
    <row r="62" spans="4:4">
      <c r="D62" t="s">
        <v>768</v>
      </c>
    </row>
    <row r="63" spans="4:4">
      <c r="D63" t="s">
        <v>768</v>
      </c>
    </row>
    <row r="64" spans="4:4">
      <c r="D64" t="s">
        <v>757</v>
      </c>
    </row>
    <row r="65" spans="4:4">
      <c r="D65" t="s">
        <v>769</v>
      </c>
    </row>
    <row r="66" spans="4:4">
      <c r="D66" t="s">
        <v>770</v>
      </c>
    </row>
    <row r="67" spans="4:4">
      <c r="D67" t="s">
        <v>770</v>
      </c>
    </row>
    <row r="68" spans="4:4">
      <c r="D68" t="s">
        <v>771</v>
      </c>
    </row>
    <row r="69" spans="4:4">
      <c r="D69" t="s">
        <v>771</v>
      </c>
    </row>
    <row r="70" spans="4:4">
      <c r="D70" t="s">
        <v>757</v>
      </c>
    </row>
    <row r="71" spans="4:4">
      <c r="D71" t="s">
        <v>772</v>
      </c>
    </row>
    <row r="72" spans="4:4">
      <c r="D72" t="s">
        <v>772</v>
      </c>
    </row>
    <row r="73" spans="4:4">
      <c r="D73" t="s">
        <v>757</v>
      </c>
    </row>
    <row r="74" spans="4:4">
      <c r="D74" t="s">
        <v>773</v>
      </c>
    </row>
    <row r="75" spans="4:4">
      <c r="D75" t="s">
        <v>773</v>
      </c>
    </row>
    <row r="76" spans="4:4">
      <c r="D76" t="s">
        <v>757</v>
      </c>
    </row>
    <row r="77" spans="4:4">
      <c r="D77" t="s">
        <v>757</v>
      </c>
    </row>
    <row r="78" spans="4:4">
      <c r="D78" t="s">
        <v>757</v>
      </c>
    </row>
    <row r="79" spans="4:4">
      <c r="D79" t="s">
        <v>757</v>
      </c>
    </row>
    <row r="80" spans="4:4">
      <c r="D80" t="s">
        <v>757</v>
      </c>
    </row>
    <row r="81" spans="4:4">
      <c r="D81" t="s">
        <v>757</v>
      </c>
    </row>
    <row r="82" spans="4:4">
      <c r="D82" t="s">
        <v>757</v>
      </c>
    </row>
    <row r="83" spans="4:4">
      <c r="D83" t="s">
        <v>757</v>
      </c>
    </row>
    <row r="84" spans="4:4">
      <c r="D84" t="s">
        <v>757</v>
      </c>
    </row>
    <row r="85" spans="4:4">
      <c r="D85" t="s">
        <v>757</v>
      </c>
    </row>
    <row r="86" spans="4:4">
      <c r="D86" t="s">
        <v>757</v>
      </c>
    </row>
    <row r="87" spans="4:4">
      <c r="D87" t="s">
        <v>757</v>
      </c>
    </row>
    <row r="88" spans="4:4">
      <c r="D88" t="s">
        <v>757</v>
      </c>
    </row>
    <row r="89" spans="4:4">
      <c r="D89" t="s">
        <v>757</v>
      </c>
    </row>
    <row r="90" spans="4:4">
      <c r="D90" t="s">
        <v>757</v>
      </c>
    </row>
    <row r="91" spans="4:4">
      <c r="D91" t="s">
        <v>757</v>
      </c>
    </row>
    <row r="92" spans="4:4">
      <c r="D92" t="s">
        <v>757</v>
      </c>
    </row>
    <row r="93" spans="4:4">
      <c r="D93" t="s">
        <v>757</v>
      </c>
    </row>
    <row r="94" spans="4:4">
      <c r="D94" t="s">
        <v>757</v>
      </c>
    </row>
    <row r="95" spans="4:4">
      <c r="D95" t="s">
        <v>757</v>
      </c>
    </row>
    <row r="96" spans="4:4">
      <c r="D96" t="s">
        <v>757</v>
      </c>
    </row>
    <row r="97" spans="4:4">
      <c r="D97" t="s">
        <v>757</v>
      </c>
    </row>
    <row r="98" spans="4:4">
      <c r="D98" t="s">
        <v>757</v>
      </c>
    </row>
    <row r="99" spans="4:4">
      <c r="D99" t="s">
        <v>757</v>
      </c>
    </row>
    <row r="100" spans="4:4">
      <c r="D100" t="s">
        <v>757</v>
      </c>
    </row>
    <row r="101" spans="4:4">
      <c r="D101" t="s">
        <v>757</v>
      </c>
    </row>
    <row r="102" spans="4:4">
      <c r="D102" t="s">
        <v>757</v>
      </c>
    </row>
    <row r="103" spans="4:4">
      <c r="D103" t="s">
        <v>757</v>
      </c>
    </row>
    <row r="104" spans="4:4">
      <c r="D104" t="s">
        <v>757</v>
      </c>
    </row>
    <row r="105" spans="4:4">
      <c r="D105" t="s">
        <v>757</v>
      </c>
    </row>
    <row r="106" spans="4:4">
      <c r="D106" t="s">
        <v>757</v>
      </c>
    </row>
    <row r="107" spans="4:4">
      <c r="D107" t="s">
        <v>757</v>
      </c>
    </row>
    <row r="108" spans="4:4">
      <c r="D108" t="s">
        <v>757</v>
      </c>
    </row>
    <row r="109" spans="4:4">
      <c r="D109" t="s">
        <v>757</v>
      </c>
    </row>
    <row r="110" spans="4:4">
      <c r="D110" t="s">
        <v>757</v>
      </c>
    </row>
    <row r="111" spans="4:4">
      <c r="D111" t="s">
        <v>757</v>
      </c>
    </row>
    <row r="112" spans="4:4">
      <c r="D112" t="s">
        <v>757</v>
      </c>
    </row>
    <row r="113" spans="4:4">
      <c r="D113" t="s">
        <v>757</v>
      </c>
    </row>
    <row r="114" spans="4:4">
      <c r="D114" t="s">
        <v>774</v>
      </c>
    </row>
    <row r="115" spans="4:4">
      <c r="D115" t="s">
        <v>774</v>
      </c>
    </row>
    <row r="116" spans="4:4">
      <c r="D116" t="s">
        <v>757</v>
      </c>
    </row>
    <row r="117" spans="4:4">
      <c r="D117" t="s">
        <v>757</v>
      </c>
    </row>
    <row r="118" spans="4:4">
      <c r="D118" t="s">
        <v>757</v>
      </c>
    </row>
    <row r="119" spans="4:4">
      <c r="D119" t="s">
        <v>757</v>
      </c>
    </row>
    <row r="120" spans="4:4">
      <c r="D120" t="s">
        <v>757</v>
      </c>
    </row>
    <row r="121" spans="4:4">
      <c r="D121" t="s">
        <v>757</v>
      </c>
    </row>
    <row r="122" spans="4:4">
      <c r="D122" t="s">
        <v>757</v>
      </c>
    </row>
    <row r="123" spans="4:4">
      <c r="D123" t="s">
        <v>757</v>
      </c>
    </row>
    <row r="124" spans="4:4">
      <c r="D124" t="s">
        <v>757</v>
      </c>
    </row>
    <row r="125" spans="4:4">
      <c r="D125" t="s">
        <v>757</v>
      </c>
    </row>
    <row r="126" spans="4:4">
      <c r="D126" t="s">
        <v>757</v>
      </c>
    </row>
    <row r="127" spans="4:4">
      <c r="D127" t="s">
        <v>757</v>
      </c>
    </row>
    <row r="128" spans="4:4">
      <c r="D128" t="s">
        <v>757</v>
      </c>
    </row>
    <row r="129" spans="4:4">
      <c r="D129" t="s">
        <v>757</v>
      </c>
    </row>
    <row r="130" spans="4:4">
      <c r="D130" t="s">
        <v>757</v>
      </c>
    </row>
    <row r="131" spans="4:4">
      <c r="D131" t="s">
        <v>757</v>
      </c>
    </row>
    <row r="132" spans="4:4">
      <c r="D132" t="s">
        <v>757</v>
      </c>
    </row>
    <row r="133" spans="4:4">
      <c r="D133" t="s">
        <v>757</v>
      </c>
    </row>
    <row r="134" spans="4:4">
      <c r="D134" t="s">
        <v>757</v>
      </c>
    </row>
    <row r="135" spans="4:4">
      <c r="D135" t="s">
        <v>757</v>
      </c>
    </row>
    <row r="136" spans="4:4">
      <c r="D136" t="s">
        <v>757</v>
      </c>
    </row>
    <row r="137" spans="4:4">
      <c r="D137" t="s">
        <v>757</v>
      </c>
    </row>
    <row r="138" spans="4:4">
      <c r="D138" t="s">
        <v>757</v>
      </c>
    </row>
    <row r="139" spans="4:4">
      <c r="D139" t="s">
        <v>757</v>
      </c>
    </row>
    <row r="140" spans="4:4">
      <c r="D140" t="s">
        <v>775</v>
      </c>
    </row>
    <row r="141" spans="4:4">
      <c r="D141" t="s">
        <v>775</v>
      </c>
    </row>
    <row r="142" spans="4:4">
      <c r="D142" t="s">
        <v>757</v>
      </c>
    </row>
    <row r="143" spans="4:4">
      <c r="D143" t="s">
        <v>757</v>
      </c>
    </row>
    <row r="144" spans="4:4">
      <c r="D144" t="s">
        <v>757</v>
      </c>
    </row>
    <row r="145" spans="4:4">
      <c r="D145" t="s">
        <v>757</v>
      </c>
    </row>
    <row r="146" spans="4:4">
      <c r="D146" t="s">
        <v>757</v>
      </c>
    </row>
    <row r="147" spans="4:4">
      <c r="D147" t="s">
        <v>757</v>
      </c>
    </row>
    <row r="148" spans="4:4">
      <c r="D148" t="s">
        <v>757</v>
      </c>
    </row>
    <row r="149" spans="4:4">
      <c r="D149" t="s">
        <v>757</v>
      </c>
    </row>
    <row r="150" spans="4:4">
      <c r="D150" t="s">
        <v>757</v>
      </c>
    </row>
    <row r="151" spans="4:4">
      <c r="D151" t="s">
        <v>757</v>
      </c>
    </row>
    <row r="152" spans="4:4">
      <c r="D152" t="s">
        <v>757</v>
      </c>
    </row>
    <row r="153" spans="4:4">
      <c r="D153" t="s">
        <v>757</v>
      </c>
    </row>
    <row r="154" spans="4:4">
      <c r="D154" t="s">
        <v>757</v>
      </c>
    </row>
    <row r="155" spans="4:4">
      <c r="D155" t="s">
        <v>757</v>
      </c>
    </row>
    <row r="156" spans="4:4">
      <c r="D156" t="s">
        <v>776</v>
      </c>
    </row>
    <row r="157" spans="4:4">
      <c r="D157" t="s">
        <v>776</v>
      </c>
    </row>
    <row r="158" spans="4:4">
      <c r="D158" t="s">
        <v>757</v>
      </c>
    </row>
    <row r="159" spans="4:4">
      <c r="D159" t="s">
        <v>777</v>
      </c>
    </row>
    <row r="160" spans="4:4">
      <c r="D160" t="s">
        <v>777</v>
      </c>
    </row>
    <row r="161" spans="4:4">
      <c r="D161" t="s">
        <v>777</v>
      </c>
    </row>
    <row r="162" spans="4:4">
      <c r="D162" t="s">
        <v>777</v>
      </c>
    </row>
    <row r="163" spans="4:4">
      <c r="D163" t="s">
        <v>757</v>
      </c>
    </row>
    <row r="164" spans="4:4">
      <c r="D164" t="s">
        <v>778</v>
      </c>
    </row>
    <row r="165" spans="4:4">
      <c r="D165" t="s">
        <v>778</v>
      </c>
    </row>
    <row r="166" spans="4:4">
      <c r="D166" t="s">
        <v>778</v>
      </c>
    </row>
    <row r="167" spans="4:4">
      <c r="D167" t="s">
        <v>779</v>
      </c>
    </row>
    <row r="168" spans="4:4">
      <c r="D168" t="s">
        <v>779</v>
      </c>
    </row>
    <row r="169" spans="4:4">
      <c r="D169" t="s">
        <v>780</v>
      </c>
    </row>
    <row r="170" spans="4:4">
      <c r="D170" t="s">
        <v>780</v>
      </c>
    </row>
    <row r="171" spans="4:4">
      <c r="D171" t="s">
        <v>780</v>
      </c>
    </row>
    <row r="172" spans="4:4">
      <c r="D172" t="s">
        <v>757</v>
      </c>
    </row>
    <row r="173" spans="4:4">
      <c r="D173" t="s">
        <v>781</v>
      </c>
    </row>
    <row r="174" spans="4:4">
      <c r="D174" t="s">
        <v>782</v>
      </c>
    </row>
    <row r="175" spans="4:4">
      <c r="D175" t="s">
        <v>783</v>
      </c>
    </row>
    <row r="176" spans="4:4">
      <c r="D176" t="s">
        <v>784</v>
      </c>
    </row>
    <row r="177" spans="4:4">
      <c r="D177" t="s">
        <v>784</v>
      </c>
    </row>
    <row r="178" spans="4:4">
      <c r="D178" t="s">
        <v>785</v>
      </c>
    </row>
    <row r="179" spans="4:4">
      <c r="D179" t="s">
        <v>757</v>
      </c>
    </row>
    <row r="180" spans="4:4">
      <c r="D180" t="s">
        <v>786</v>
      </c>
    </row>
    <row r="181" spans="4:4">
      <c r="D181" t="s">
        <v>786</v>
      </c>
    </row>
    <row r="182" spans="4:4">
      <c r="D182" t="s">
        <v>787</v>
      </c>
    </row>
    <row r="183" spans="4:4">
      <c r="D183" t="s">
        <v>757</v>
      </c>
    </row>
    <row r="184" spans="4:4">
      <c r="D184" t="s">
        <v>788</v>
      </c>
    </row>
    <row r="185" spans="4:4">
      <c r="D185" t="s">
        <v>788</v>
      </c>
    </row>
    <row r="186" spans="4:4">
      <c r="D186" t="s">
        <v>192</v>
      </c>
    </row>
    <row r="187" spans="4:4">
      <c r="D187" t="s">
        <v>757</v>
      </c>
    </row>
    <row r="188" spans="4:4">
      <c r="D188" t="s">
        <v>757</v>
      </c>
    </row>
    <row r="189" spans="4:4">
      <c r="D189" t="s">
        <v>757</v>
      </c>
    </row>
    <row r="190" spans="4:4">
      <c r="D190" t="s">
        <v>789</v>
      </c>
    </row>
    <row r="191" spans="4:4">
      <c r="D191" t="s">
        <v>790</v>
      </c>
    </row>
    <row r="192" spans="4:4">
      <c r="D192" t="s">
        <v>790</v>
      </c>
    </row>
    <row r="193" spans="4:4">
      <c r="D193" t="s">
        <v>757</v>
      </c>
    </row>
    <row r="194" spans="4:4">
      <c r="D194" t="s">
        <v>791</v>
      </c>
    </row>
    <row r="195" spans="4:4">
      <c r="D195" t="s">
        <v>792</v>
      </c>
    </row>
    <row r="196" spans="4:4">
      <c r="D196" t="s">
        <v>793</v>
      </c>
    </row>
    <row r="197" spans="4:4">
      <c r="D197" t="s">
        <v>757</v>
      </c>
    </row>
    <row r="198" spans="4:4">
      <c r="D198" t="s">
        <v>757</v>
      </c>
    </row>
    <row r="199" spans="4:4">
      <c r="D199" t="s">
        <v>757</v>
      </c>
    </row>
    <row r="200" spans="4:4">
      <c r="D200" t="s">
        <v>757</v>
      </c>
    </row>
    <row r="201" spans="4:4">
      <c r="D201" t="s">
        <v>757</v>
      </c>
    </row>
    <row r="202" spans="4:4">
      <c r="D202" t="s">
        <v>757</v>
      </c>
    </row>
    <row r="203" spans="4:4">
      <c r="D203" t="s">
        <v>757</v>
      </c>
    </row>
    <row r="204" spans="4:4">
      <c r="D204" t="s">
        <v>757</v>
      </c>
    </row>
    <row r="205" spans="4:4">
      <c r="D205" t="s">
        <v>757</v>
      </c>
    </row>
    <row r="206" spans="4:4">
      <c r="D206" t="s">
        <v>757</v>
      </c>
    </row>
    <row r="207" spans="4:4">
      <c r="D207" t="s">
        <v>757</v>
      </c>
    </row>
    <row r="208" spans="4:4">
      <c r="D208" t="s">
        <v>757</v>
      </c>
    </row>
    <row r="209" spans="4:4">
      <c r="D209" t="s">
        <v>757</v>
      </c>
    </row>
    <row r="210" spans="4:4">
      <c r="D210" t="s">
        <v>757</v>
      </c>
    </row>
    <row r="211" spans="4:4">
      <c r="D211" t="s">
        <v>757</v>
      </c>
    </row>
    <row r="212" spans="4:4">
      <c r="D212" t="s">
        <v>757</v>
      </c>
    </row>
    <row r="213" spans="4:4">
      <c r="D213" t="s">
        <v>757</v>
      </c>
    </row>
    <row r="214" spans="4:4">
      <c r="D214" t="s">
        <v>757</v>
      </c>
    </row>
    <row r="215" spans="4:4">
      <c r="D215" t="s">
        <v>757</v>
      </c>
    </row>
    <row r="216" spans="4:4">
      <c r="D216" t="s">
        <v>757</v>
      </c>
    </row>
    <row r="217" spans="4:4">
      <c r="D217" t="s">
        <v>757</v>
      </c>
    </row>
    <row r="218" spans="4:4">
      <c r="D218" t="s">
        <v>757</v>
      </c>
    </row>
    <row r="219" spans="4:4">
      <c r="D219" t="s">
        <v>757</v>
      </c>
    </row>
    <row r="220" spans="4:4">
      <c r="D220" t="s">
        <v>757</v>
      </c>
    </row>
    <row r="221" spans="4:4">
      <c r="D221" t="s">
        <v>757</v>
      </c>
    </row>
    <row r="222" spans="4:4">
      <c r="D222" t="s">
        <v>757</v>
      </c>
    </row>
    <row r="223" spans="4:4">
      <c r="D223" t="s">
        <v>757</v>
      </c>
    </row>
    <row r="224" spans="4:4">
      <c r="D224" t="s">
        <v>757</v>
      </c>
    </row>
    <row r="225" spans="4:4">
      <c r="D225" t="s">
        <v>792</v>
      </c>
    </row>
    <row r="226" spans="4:4">
      <c r="D226" t="s">
        <v>793</v>
      </c>
    </row>
    <row r="227" spans="4:4">
      <c r="D227" t="s">
        <v>757</v>
      </c>
    </row>
    <row r="228" spans="4:4">
      <c r="D228" t="s">
        <v>757</v>
      </c>
    </row>
    <row r="229" spans="4:4">
      <c r="D229" t="s">
        <v>757</v>
      </c>
    </row>
    <row r="230" spans="4:4">
      <c r="D230" t="s">
        <v>757</v>
      </c>
    </row>
    <row r="231" spans="4:4">
      <c r="D231" t="s">
        <v>757</v>
      </c>
    </row>
    <row r="232" spans="4:4">
      <c r="D232" t="s">
        <v>757</v>
      </c>
    </row>
    <row r="233" spans="4:4">
      <c r="D233" t="s">
        <v>757</v>
      </c>
    </row>
    <row r="234" spans="4:4">
      <c r="D234" t="s">
        <v>757</v>
      </c>
    </row>
    <row r="235" spans="4:4">
      <c r="D235" t="s">
        <v>757</v>
      </c>
    </row>
    <row r="236" spans="4:4">
      <c r="D236" t="s">
        <v>757</v>
      </c>
    </row>
    <row r="237" spans="4:4">
      <c r="D237" t="s">
        <v>757</v>
      </c>
    </row>
    <row r="238" spans="4:4">
      <c r="D238" t="s">
        <v>757</v>
      </c>
    </row>
    <row r="239" spans="4:4">
      <c r="D239" t="s">
        <v>757</v>
      </c>
    </row>
    <row r="240" spans="4:4">
      <c r="D240" t="s">
        <v>757</v>
      </c>
    </row>
    <row r="241" spans="4:4">
      <c r="D241" t="s">
        <v>757</v>
      </c>
    </row>
    <row r="242" spans="4:4">
      <c r="D242" t="s">
        <v>757</v>
      </c>
    </row>
    <row r="243" spans="4:4">
      <c r="D243" t="s">
        <v>757</v>
      </c>
    </row>
    <row r="244" spans="4:4">
      <c r="D244" t="s">
        <v>757</v>
      </c>
    </row>
    <row r="245" spans="4:4">
      <c r="D245" t="s">
        <v>757</v>
      </c>
    </row>
    <row r="246" spans="4:4">
      <c r="D246" t="s">
        <v>757</v>
      </c>
    </row>
    <row r="247" spans="4:4">
      <c r="D247" t="s">
        <v>757</v>
      </c>
    </row>
    <row r="248" spans="4:4">
      <c r="D248" t="s">
        <v>757</v>
      </c>
    </row>
    <row r="249" spans="4:4">
      <c r="D249" t="s">
        <v>757</v>
      </c>
    </row>
    <row r="250" spans="4:4">
      <c r="D250" t="s">
        <v>757</v>
      </c>
    </row>
    <row r="251" spans="4:4">
      <c r="D251" t="s">
        <v>757</v>
      </c>
    </row>
    <row r="252" spans="4:4">
      <c r="D252" t="s">
        <v>757</v>
      </c>
    </row>
    <row r="253" spans="4:4">
      <c r="D253" t="s">
        <v>757</v>
      </c>
    </row>
    <row r="254" spans="4:4">
      <c r="D254" t="s">
        <v>757</v>
      </c>
    </row>
    <row r="255" spans="4:4">
      <c r="D255" t="s">
        <v>794</v>
      </c>
    </row>
    <row r="256" spans="4:4">
      <c r="D256" t="s">
        <v>793</v>
      </c>
    </row>
    <row r="257" spans="4:4">
      <c r="D257" t="s">
        <v>757</v>
      </c>
    </row>
    <row r="258" spans="4:4">
      <c r="D258" t="s">
        <v>757</v>
      </c>
    </row>
    <row r="259" spans="4:4">
      <c r="D259" t="s">
        <v>757</v>
      </c>
    </row>
    <row r="260" spans="4:4">
      <c r="D260" t="s">
        <v>757</v>
      </c>
    </row>
    <row r="261" spans="4:4">
      <c r="D261" t="s">
        <v>757</v>
      </c>
    </row>
    <row r="262" spans="4:4">
      <c r="D262" t="s">
        <v>757</v>
      </c>
    </row>
    <row r="263" spans="4:4">
      <c r="D263" t="s">
        <v>757</v>
      </c>
    </row>
    <row r="264" spans="4:4">
      <c r="D264" t="s">
        <v>757</v>
      </c>
    </row>
    <row r="265" spans="4:4">
      <c r="D265" t="s">
        <v>757</v>
      </c>
    </row>
    <row r="266" spans="4:4">
      <c r="D266" t="s">
        <v>757</v>
      </c>
    </row>
    <row r="267" spans="4:4">
      <c r="D267" t="s">
        <v>757</v>
      </c>
    </row>
    <row r="268" spans="4:4">
      <c r="D268" t="s">
        <v>757</v>
      </c>
    </row>
    <row r="269" spans="4:4">
      <c r="D269" t="s">
        <v>757</v>
      </c>
    </row>
    <row r="270" spans="4:4">
      <c r="D270" t="s">
        <v>757</v>
      </c>
    </row>
    <row r="271" spans="4:4">
      <c r="D271" t="s">
        <v>757</v>
      </c>
    </row>
    <row r="272" spans="4:4">
      <c r="D272" t="s">
        <v>757</v>
      </c>
    </row>
    <row r="273" spans="4:4">
      <c r="D273" t="s">
        <v>757</v>
      </c>
    </row>
    <row r="274" spans="4:4">
      <c r="D274" t="s">
        <v>757</v>
      </c>
    </row>
    <row r="275" spans="4:4">
      <c r="D275" t="s">
        <v>757</v>
      </c>
    </row>
    <row r="276" spans="4:4">
      <c r="D276" t="s">
        <v>757</v>
      </c>
    </row>
    <row r="277" spans="4:4">
      <c r="D277" t="s">
        <v>757</v>
      </c>
    </row>
    <row r="278" spans="4:4">
      <c r="D278" t="s">
        <v>757</v>
      </c>
    </row>
    <row r="279" spans="4:4">
      <c r="D279" t="s">
        <v>757</v>
      </c>
    </row>
    <row r="280" spans="4:4">
      <c r="D280" t="s">
        <v>757</v>
      </c>
    </row>
    <row r="281" spans="4:4">
      <c r="D281" t="s">
        <v>757</v>
      </c>
    </row>
    <row r="282" spans="4:4">
      <c r="D282" t="s">
        <v>794</v>
      </c>
    </row>
    <row r="283" spans="4:4">
      <c r="D283" t="s">
        <v>793</v>
      </c>
    </row>
    <row r="284" spans="4:4">
      <c r="D284" t="s">
        <v>757</v>
      </c>
    </row>
    <row r="285" spans="4:4">
      <c r="D285" t="s">
        <v>757</v>
      </c>
    </row>
    <row r="286" spans="4:4">
      <c r="D286" t="s">
        <v>757</v>
      </c>
    </row>
    <row r="287" spans="4:4">
      <c r="D287" t="s">
        <v>757</v>
      </c>
    </row>
    <row r="288" spans="4:4">
      <c r="D288" t="s">
        <v>757</v>
      </c>
    </row>
    <row r="289" spans="4:4">
      <c r="D289" t="s">
        <v>757</v>
      </c>
    </row>
    <row r="290" spans="4:4">
      <c r="D290" t="s">
        <v>757</v>
      </c>
    </row>
    <row r="291" spans="4:4">
      <c r="D291" t="s">
        <v>757</v>
      </c>
    </row>
    <row r="292" spans="4:4">
      <c r="D292" t="s">
        <v>757</v>
      </c>
    </row>
    <row r="293" spans="4:4">
      <c r="D293" t="s">
        <v>757</v>
      </c>
    </row>
    <row r="294" spans="4:4">
      <c r="D294" t="s">
        <v>757</v>
      </c>
    </row>
    <row r="295" spans="4:4">
      <c r="D295" t="s">
        <v>757</v>
      </c>
    </row>
    <row r="296" spans="4:4">
      <c r="D296" t="s">
        <v>757</v>
      </c>
    </row>
    <row r="297" spans="4:4">
      <c r="D297" t="s">
        <v>757</v>
      </c>
    </row>
    <row r="298" spans="4:4">
      <c r="D298" t="s">
        <v>757</v>
      </c>
    </row>
    <row r="299" spans="4:4">
      <c r="D299" t="s">
        <v>757</v>
      </c>
    </row>
    <row r="300" spans="4:4">
      <c r="D300" t="s">
        <v>757</v>
      </c>
    </row>
    <row r="301" spans="4:4">
      <c r="D301" t="s">
        <v>757</v>
      </c>
    </row>
    <row r="302" spans="4:4">
      <c r="D302" t="s">
        <v>757</v>
      </c>
    </row>
    <row r="303" spans="4:4">
      <c r="D303" t="s">
        <v>757</v>
      </c>
    </row>
    <row r="304" spans="4:4">
      <c r="D304" t="s">
        <v>757</v>
      </c>
    </row>
    <row r="305" spans="4:4">
      <c r="D305" t="s">
        <v>757</v>
      </c>
    </row>
    <row r="306" spans="4:4">
      <c r="D306" t="s">
        <v>757</v>
      </c>
    </row>
    <row r="307" spans="4:4">
      <c r="D307" t="s">
        <v>757</v>
      </c>
    </row>
    <row r="308" spans="4:4">
      <c r="D308" t="s">
        <v>757</v>
      </c>
    </row>
    <row r="309" spans="4:4">
      <c r="D309" t="s">
        <v>794</v>
      </c>
    </row>
    <row r="310" spans="4:4">
      <c r="D310" t="s">
        <v>793</v>
      </c>
    </row>
    <row r="311" spans="4:4">
      <c r="D311" t="s">
        <v>757</v>
      </c>
    </row>
    <row r="312" spans="4:4">
      <c r="D312" t="s">
        <v>757</v>
      </c>
    </row>
    <row r="313" spans="4:4">
      <c r="D313" t="s">
        <v>757</v>
      </c>
    </row>
    <row r="314" spans="4:4">
      <c r="D314" t="s">
        <v>757</v>
      </c>
    </row>
    <row r="315" spans="4:4">
      <c r="D315" t="s">
        <v>757</v>
      </c>
    </row>
    <row r="316" spans="4:4">
      <c r="D316" t="s">
        <v>757</v>
      </c>
    </row>
    <row r="317" spans="4:4">
      <c r="D317" t="s">
        <v>757</v>
      </c>
    </row>
    <row r="318" spans="4:4">
      <c r="D318" t="s">
        <v>757</v>
      </c>
    </row>
    <row r="319" spans="4:4">
      <c r="D319" t="s">
        <v>757</v>
      </c>
    </row>
    <row r="320" spans="4:4">
      <c r="D320" t="s">
        <v>757</v>
      </c>
    </row>
    <row r="321" spans="4:4">
      <c r="D321" t="s">
        <v>757</v>
      </c>
    </row>
    <row r="322" spans="4:4">
      <c r="D322" t="s">
        <v>757</v>
      </c>
    </row>
    <row r="323" spans="4:4">
      <c r="D323" t="s">
        <v>757</v>
      </c>
    </row>
    <row r="324" spans="4:4">
      <c r="D324" t="s">
        <v>757</v>
      </c>
    </row>
    <row r="325" spans="4:4">
      <c r="D325" t="s">
        <v>757</v>
      </c>
    </row>
    <row r="326" spans="4:4">
      <c r="D326" t="s">
        <v>757</v>
      </c>
    </row>
    <row r="327" spans="4:4">
      <c r="D327" t="s">
        <v>757</v>
      </c>
    </row>
    <row r="328" spans="4:4">
      <c r="D328" t="s">
        <v>757</v>
      </c>
    </row>
    <row r="329" spans="4:4">
      <c r="D329" t="s">
        <v>757</v>
      </c>
    </row>
    <row r="330" spans="4:4">
      <c r="D330" t="s">
        <v>757</v>
      </c>
    </row>
    <row r="331" spans="4:4">
      <c r="D331" t="s">
        <v>757</v>
      </c>
    </row>
    <row r="332" spans="4:4">
      <c r="D332" t="s">
        <v>757</v>
      </c>
    </row>
    <row r="333" spans="4:4">
      <c r="D333" t="s">
        <v>757</v>
      </c>
    </row>
    <row r="334" spans="4:4">
      <c r="D334" t="s">
        <v>757</v>
      </c>
    </row>
    <row r="335" spans="4:4">
      <c r="D335" t="s">
        <v>757</v>
      </c>
    </row>
    <row r="336" spans="4:4">
      <c r="D336" t="s">
        <v>794</v>
      </c>
    </row>
    <row r="337" spans="4:4">
      <c r="D337" t="s">
        <v>793</v>
      </c>
    </row>
    <row r="338" spans="4:4">
      <c r="D338" t="s">
        <v>757</v>
      </c>
    </row>
    <row r="339" spans="4:4">
      <c r="D339" t="s">
        <v>757</v>
      </c>
    </row>
    <row r="340" spans="4:4">
      <c r="D340" t="s">
        <v>757</v>
      </c>
    </row>
    <row r="341" spans="4:4">
      <c r="D341" t="s">
        <v>757</v>
      </c>
    </row>
    <row r="342" spans="4:4">
      <c r="D342" t="s">
        <v>757</v>
      </c>
    </row>
    <row r="343" spans="4:4">
      <c r="D343" t="s">
        <v>757</v>
      </c>
    </row>
    <row r="344" spans="4:4">
      <c r="D344" t="s">
        <v>757</v>
      </c>
    </row>
    <row r="345" spans="4:4">
      <c r="D345" t="s">
        <v>757</v>
      </c>
    </row>
    <row r="346" spans="4:4">
      <c r="D346" t="s">
        <v>757</v>
      </c>
    </row>
    <row r="347" spans="4:4">
      <c r="D347" t="s">
        <v>757</v>
      </c>
    </row>
    <row r="348" spans="4:4">
      <c r="D348" t="s">
        <v>757</v>
      </c>
    </row>
    <row r="349" spans="4:4">
      <c r="D349" t="s">
        <v>757</v>
      </c>
    </row>
    <row r="350" spans="4:4">
      <c r="D350" t="s">
        <v>757</v>
      </c>
    </row>
    <row r="351" spans="4:4">
      <c r="D351" t="s">
        <v>757</v>
      </c>
    </row>
    <row r="352" spans="4:4">
      <c r="D352" t="s">
        <v>757</v>
      </c>
    </row>
    <row r="353" spans="4:4">
      <c r="D353" t="s">
        <v>757</v>
      </c>
    </row>
    <row r="354" spans="4:4">
      <c r="D354" t="s">
        <v>757</v>
      </c>
    </row>
    <row r="355" spans="4:4">
      <c r="D355" t="s">
        <v>757</v>
      </c>
    </row>
    <row r="356" spans="4:4">
      <c r="D356" t="s">
        <v>757</v>
      </c>
    </row>
    <row r="357" spans="4:4">
      <c r="D357" t="s">
        <v>757</v>
      </c>
    </row>
    <row r="358" spans="4:4">
      <c r="D358" t="s">
        <v>757</v>
      </c>
    </row>
    <row r="359" spans="4:4">
      <c r="D359" t="s">
        <v>757</v>
      </c>
    </row>
    <row r="360" spans="4:4">
      <c r="D360" t="s">
        <v>757</v>
      </c>
    </row>
    <row r="361" spans="4:4">
      <c r="D361" t="s">
        <v>757</v>
      </c>
    </row>
    <row r="362" spans="4:4">
      <c r="D362" t="s">
        <v>757</v>
      </c>
    </row>
    <row r="363" spans="4:4">
      <c r="D363" t="s">
        <v>794</v>
      </c>
    </row>
    <row r="364" spans="4:4">
      <c r="D364" t="s">
        <v>793</v>
      </c>
    </row>
    <row r="365" spans="4:4">
      <c r="D365" t="s">
        <v>757</v>
      </c>
    </row>
    <row r="366" spans="4:4">
      <c r="D366" t="s">
        <v>757</v>
      </c>
    </row>
    <row r="367" spans="4:4">
      <c r="D367" t="s">
        <v>757</v>
      </c>
    </row>
    <row r="368" spans="4:4">
      <c r="D368" t="s">
        <v>757</v>
      </c>
    </row>
    <row r="369" spans="4:4">
      <c r="D369" t="s">
        <v>757</v>
      </c>
    </row>
    <row r="370" spans="4:4">
      <c r="D370" t="s">
        <v>757</v>
      </c>
    </row>
    <row r="371" spans="4:4">
      <c r="D371" t="s">
        <v>757</v>
      </c>
    </row>
    <row r="372" spans="4:4">
      <c r="D372" t="s">
        <v>757</v>
      </c>
    </row>
    <row r="373" spans="4:4">
      <c r="D373" t="s">
        <v>757</v>
      </c>
    </row>
    <row r="374" spans="4:4">
      <c r="D374" t="s">
        <v>757</v>
      </c>
    </row>
    <row r="375" spans="4:4">
      <c r="D375" t="s">
        <v>757</v>
      </c>
    </row>
    <row r="376" spans="4:4">
      <c r="D376" t="s">
        <v>757</v>
      </c>
    </row>
    <row r="377" spans="4:4">
      <c r="D377" t="s">
        <v>757</v>
      </c>
    </row>
    <row r="378" spans="4:4">
      <c r="D378" t="s">
        <v>757</v>
      </c>
    </row>
    <row r="379" spans="4:4">
      <c r="D379" t="s">
        <v>757</v>
      </c>
    </row>
    <row r="380" spans="4:4">
      <c r="D380" t="s">
        <v>757</v>
      </c>
    </row>
    <row r="381" spans="4:4">
      <c r="D381" t="s">
        <v>757</v>
      </c>
    </row>
    <row r="382" spans="4:4">
      <c r="D382" t="s">
        <v>757</v>
      </c>
    </row>
    <row r="383" spans="4:4">
      <c r="D383" t="s">
        <v>757</v>
      </c>
    </row>
    <row r="384" spans="4:4">
      <c r="D384" t="s">
        <v>757</v>
      </c>
    </row>
    <row r="385" spans="4:4">
      <c r="D385" t="s">
        <v>757</v>
      </c>
    </row>
    <row r="386" spans="4:4">
      <c r="D386" t="s">
        <v>757</v>
      </c>
    </row>
    <row r="387" spans="4:4">
      <c r="D387" t="s">
        <v>757</v>
      </c>
    </row>
    <row r="388" spans="4:4">
      <c r="D388" t="s">
        <v>757</v>
      </c>
    </row>
    <row r="389" spans="4:4">
      <c r="D389" t="s">
        <v>757</v>
      </c>
    </row>
    <row r="390" spans="4:4">
      <c r="D390" t="s">
        <v>794</v>
      </c>
    </row>
    <row r="391" spans="4:4">
      <c r="D391" t="s">
        <v>793</v>
      </c>
    </row>
    <row r="392" spans="4:4">
      <c r="D392" t="s">
        <v>757</v>
      </c>
    </row>
    <row r="393" spans="4:4">
      <c r="D393" t="s">
        <v>757</v>
      </c>
    </row>
    <row r="394" spans="4:4">
      <c r="D394" t="s">
        <v>757</v>
      </c>
    </row>
    <row r="395" spans="4:4">
      <c r="D395" t="s">
        <v>757</v>
      </c>
    </row>
    <row r="396" spans="4:4">
      <c r="D396" t="s">
        <v>757</v>
      </c>
    </row>
    <row r="397" spans="4:4">
      <c r="D397" t="s">
        <v>757</v>
      </c>
    </row>
    <row r="398" spans="4:4">
      <c r="D398" t="s">
        <v>757</v>
      </c>
    </row>
    <row r="399" spans="4:4">
      <c r="D399" t="s">
        <v>757</v>
      </c>
    </row>
    <row r="400" spans="4:4">
      <c r="D400" t="s">
        <v>757</v>
      </c>
    </row>
    <row r="401" spans="4:4">
      <c r="D401" t="s">
        <v>757</v>
      </c>
    </row>
    <row r="402" spans="4:4">
      <c r="D402" t="s">
        <v>757</v>
      </c>
    </row>
    <row r="403" spans="4:4">
      <c r="D403" t="s">
        <v>757</v>
      </c>
    </row>
    <row r="404" spans="4:4">
      <c r="D404" t="s">
        <v>757</v>
      </c>
    </row>
    <row r="405" spans="4:4">
      <c r="D405" t="s">
        <v>757</v>
      </c>
    </row>
    <row r="406" spans="4:4">
      <c r="D406" t="s">
        <v>757</v>
      </c>
    </row>
    <row r="407" spans="4:4">
      <c r="D407" t="s">
        <v>757</v>
      </c>
    </row>
    <row r="408" spans="4:4">
      <c r="D408" t="s">
        <v>757</v>
      </c>
    </row>
    <row r="409" spans="4:4">
      <c r="D409" t="s">
        <v>757</v>
      </c>
    </row>
    <row r="410" spans="4:4">
      <c r="D410" t="s">
        <v>757</v>
      </c>
    </row>
    <row r="411" spans="4:4">
      <c r="D411" t="s">
        <v>757</v>
      </c>
    </row>
    <row r="412" spans="4:4">
      <c r="D412" t="s">
        <v>757</v>
      </c>
    </row>
    <row r="413" spans="4:4">
      <c r="D413" t="s">
        <v>757</v>
      </c>
    </row>
    <row r="414" spans="4:4">
      <c r="D414" t="s">
        <v>757</v>
      </c>
    </row>
    <row r="415" spans="4:4">
      <c r="D415" t="s">
        <v>757</v>
      </c>
    </row>
    <row r="416" spans="4:4">
      <c r="D416" t="s">
        <v>757</v>
      </c>
    </row>
    <row r="417" spans="4:4">
      <c r="D417" t="s">
        <v>794</v>
      </c>
    </row>
    <row r="418" spans="4:4">
      <c r="D418" t="s">
        <v>793</v>
      </c>
    </row>
    <row r="419" spans="4:4">
      <c r="D419" t="s">
        <v>757</v>
      </c>
    </row>
    <row r="420" spans="4:4">
      <c r="D420" t="s">
        <v>757</v>
      </c>
    </row>
    <row r="421" spans="4:4">
      <c r="D421" t="s">
        <v>757</v>
      </c>
    </row>
    <row r="422" spans="4:4">
      <c r="D422" t="s">
        <v>757</v>
      </c>
    </row>
    <row r="423" spans="4:4">
      <c r="D423" t="s">
        <v>757</v>
      </c>
    </row>
    <row r="424" spans="4:4">
      <c r="D424" t="s">
        <v>757</v>
      </c>
    </row>
    <row r="425" spans="4:4">
      <c r="D425" t="s">
        <v>757</v>
      </c>
    </row>
    <row r="426" spans="4:4">
      <c r="D426" t="s">
        <v>757</v>
      </c>
    </row>
    <row r="427" spans="4:4">
      <c r="D427" t="s">
        <v>757</v>
      </c>
    </row>
    <row r="428" spans="4:4">
      <c r="D428" t="s">
        <v>757</v>
      </c>
    </row>
    <row r="429" spans="4:4">
      <c r="D429" t="s">
        <v>757</v>
      </c>
    </row>
    <row r="430" spans="4:4">
      <c r="D430" t="s">
        <v>757</v>
      </c>
    </row>
    <row r="431" spans="4:4">
      <c r="D431" t="s">
        <v>757</v>
      </c>
    </row>
    <row r="432" spans="4:4">
      <c r="D432" t="s">
        <v>757</v>
      </c>
    </row>
    <row r="433" spans="4:4">
      <c r="D433" t="s">
        <v>757</v>
      </c>
    </row>
    <row r="434" spans="4:4">
      <c r="D434" t="s">
        <v>757</v>
      </c>
    </row>
    <row r="435" spans="4:4">
      <c r="D435" t="s">
        <v>757</v>
      </c>
    </row>
    <row r="436" spans="4:4">
      <c r="D436" t="s">
        <v>757</v>
      </c>
    </row>
    <row r="437" spans="4:4">
      <c r="D437" t="s">
        <v>757</v>
      </c>
    </row>
    <row r="438" spans="4:4">
      <c r="D438" t="s">
        <v>757</v>
      </c>
    </row>
    <row r="439" spans="4:4">
      <c r="D439" t="s">
        <v>757</v>
      </c>
    </row>
    <row r="440" spans="4:4">
      <c r="D440" t="s">
        <v>757</v>
      </c>
    </row>
    <row r="441" spans="4:4">
      <c r="D441" t="s">
        <v>757</v>
      </c>
    </row>
    <row r="442" spans="4:4">
      <c r="D442" t="s">
        <v>757</v>
      </c>
    </row>
    <row r="443" spans="4:4">
      <c r="D443" t="s">
        <v>757</v>
      </c>
    </row>
    <row r="444" spans="4:4">
      <c r="D444" t="s">
        <v>794</v>
      </c>
    </row>
    <row r="445" spans="4:4">
      <c r="D445" t="s">
        <v>793</v>
      </c>
    </row>
    <row r="446" spans="4:4">
      <c r="D446" t="s">
        <v>757</v>
      </c>
    </row>
    <row r="447" spans="4:4">
      <c r="D447" t="s">
        <v>757</v>
      </c>
    </row>
    <row r="448" spans="4:4">
      <c r="D448" t="s">
        <v>757</v>
      </c>
    </row>
    <row r="449" spans="4:4">
      <c r="D449" t="s">
        <v>757</v>
      </c>
    </row>
    <row r="450" spans="4:4">
      <c r="D450" t="s">
        <v>757</v>
      </c>
    </row>
    <row r="451" spans="4:4">
      <c r="D451" t="s">
        <v>757</v>
      </c>
    </row>
    <row r="452" spans="4:4">
      <c r="D452" t="s">
        <v>757</v>
      </c>
    </row>
    <row r="453" spans="4:4">
      <c r="D453" t="s">
        <v>757</v>
      </c>
    </row>
    <row r="454" spans="4:4">
      <c r="D454" t="s">
        <v>757</v>
      </c>
    </row>
    <row r="455" spans="4:4">
      <c r="D455" t="s">
        <v>757</v>
      </c>
    </row>
    <row r="456" spans="4:4">
      <c r="D456" t="s">
        <v>757</v>
      </c>
    </row>
    <row r="457" spans="4:4">
      <c r="D457" t="s">
        <v>757</v>
      </c>
    </row>
    <row r="458" spans="4:4">
      <c r="D458" t="s">
        <v>757</v>
      </c>
    </row>
    <row r="459" spans="4:4">
      <c r="D459" t="s">
        <v>757</v>
      </c>
    </row>
    <row r="460" spans="4:4">
      <c r="D460" t="s">
        <v>757</v>
      </c>
    </row>
    <row r="461" spans="4:4">
      <c r="D461" t="s">
        <v>757</v>
      </c>
    </row>
    <row r="462" spans="4:4">
      <c r="D462" t="s">
        <v>757</v>
      </c>
    </row>
    <row r="463" spans="4:4">
      <c r="D463" t="s">
        <v>757</v>
      </c>
    </row>
    <row r="464" spans="4:4">
      <c r="D464" t="s">
        <v>757</v>
      </c>
    </row>
    <row r="465" spans="4:4">
      <c r="D465" t="s">
        <v>757</v>
      </c>
    </row>
    <row r="466" spans="4:4">
      <c r="D466" t="s">
        <v>757</v>
      </c>
    </row>
    <row r="467" spans="4:4">
      <c r="D467" t="s">
        <v>757</v>
      </c>
    </row>
    <row r="468" spans="4:4">
      <c r="D468" t="s">
        <v>757</v>
      </c>
    </row>
    <row r="469" spans="4:4">
      <c r="D469" t="s">
        <v>757</v>
      </c>
    </row>
    <row r="470" spans="4:4">
      <c r="D470" t="s">
        <v>757</v>
      </c>
    </row>
    <row r="471" spans="4:4">
      <c r="D471" t="s">
        <v>794</v>
      </c>
    </row>
    <row r="472" spans="4:4">
      <c r="D472" t="s">
        <v>793</v>
      </c>
    </row>
    <row r="473" spans="4:4">
      <c r="D473" t="s">
        <v>757</v>
      </c>
    </row>
    <row r="474" spans="4:4">
      <c r="D474" t="s">
        <v>757</v>
      </c>
    </row>
    <row r="475" spans="4:4">
      <c r="D475" t="s">
        <v>757</v>
      </c>
    </row>
    <row r="476" spans="4:4">
      <c r="D476" t="s">
        <v>757</v>
      </c>
    </row>
    <row r="477" spans="4:4">
      <c r="D477" t="s">
        <v>757</v>
      </c>
    </row>
    <row r="478" spans="4:4">
      <c r="D478" t="s">
        <v>757</v>
      </c>
    </row>
    <row r="479" spans="4:4">
      <c r="D479" t="s">
        <v>757</v>
      </c>
    </row>
    <row r="480" spans="4:4">
      <c r="D480" t="s">
        <v>757</v>
      </c>
    </row>
    <row r="481" spans="4:4">
      <c r="D481" t="s">
        <v>757</v>
      </c>
    </row>
    <row r="482" spans="4:4">
      <c r="D482" t="s">
        <v>757</v>
      </c>
    </row>
    <row r="483" spans="4:4">
      <c r="D483" t="s">
        <v>757</v>
      </c>
    </row>
    <row r="484" spans="4:4">
      <c r="D484" t="s">
        <v>757</v>
      </c>
    </row>
    <row r="485" spans="4:4">
      <c r="D485" t="s">
        <v>757</v>
      </c>
    </row>
    <row r="486" spans="4:4">
      <c r="D486" t="s">
        <v>757</v>
      </c>
    </row>
    <row r="487" spans="4:4">
      <c r="D487" t="s">
        <v>757</v>
      </c>
    </row>
    <row r="488" spans="4:4">
      <c r="D488" t="s">
        <v>757</v>
      </c>
    </row>
    <row r="489" spans="4:4">
      <c r="D489" t="s">
        <v>757</v>
      </c>
    </row>
    <row r="490" spans="4:4">
      <c r="D490" t="s">
        <v>757</v>
      </c>
    </row>
    <row r="491" spans="4:4">
      <c r="D491" t="s">
        <v>757</v>
      </c>
    </row>
    <row r="492" spans="4:4">
      <c r="D492" t="s">
        <v>757</v>
      </c>
    </row>
    <row r="493" spans="4:4">
      <c r="D493" t="s">
        <v>757</v>
      </c>
    </row>
    <row r="494" spans="4:4">
      <c r="D494" t="s">
        <v>757</v>
      </c>
    </row>
    <row r="495" spans="4:4">
      <c r="D495" t="s">
        <v>757</v>
      </c>
    </row>
    <row r="496" spans="4:4">
      <c r="D496" t="s">
        <v>757</v>
      </c>
    </row>
    <row r="497" spans="4:4">
      <c r="D497" t="s">
        <v>757</v>
      </c>
    </row>
    <row r="498" spans="4:4">
      <c r="D498" t="s">
        <v>794</v>
      </c>
    </row>
    <row r="499" spans="4:4">
      <c r="D499" t="s">
        <v>793</v>
      </c>
    </row>
    <row r="500" spans="4:4">
      <c r="D500" t="s">
        <v>757</v>
      </c>
    </row>
    <row r="501" spans="4:4">
      <c r="D501" t="s">
        <v>757</v>
      </c>
    </row>
    <row r="502" spans="4:4">
      <c r="D502" t="s">
        <v>757</v>
      </c>
    </row>
    <row r="503" spans="4:4">
      <c r="D503" t="s">
        <v>757</v>
      </c>
    </row>
    <row r="504" spans="4:4">
      <c r="D504" t="s">
        <v>757</v>
      </c>
    </row>
    <row r="505" spans="4:4">
      <c r="D505" t="s">
        <v>757</v>
      </c>
    </row>
    <row r="506" spans="4:4">
      <c r="D506" t="s">
        <v>757</v>
      </c>
    </row>
    <row r="507" spans="4:4">
      <c r="D507" t="s">
        <v>757</v>
      </c>
    </row>
    <row r="508" spans="4:4">
      <c r="D508" t="s">
        <v>757</v>
      </c>
    </row>
    <row r="509" spans="4:4">
      <c r="D509" t="s">
        <v>757</v>
      </c>
    </row>
    <row r="510" spans="4:4">
      <c r="D510" t="s">
        <v>757</v>
      </c>
    </row>
    <row r="511" spans="4:4">
      <c r="D511" t="s">
        <v>757</v>
      </c>
    </row>
    <row r="512" spans="4:4">
      <c r="D512" t="s">
        <v>757</v>
      </c>
    </row>
    <row r="513" spans="4:4">
      <c r="D513" t="s">
        <v>757</v>
      </c>
    </row>
    <row r="514" spans="4:4">
      <c r="D514" t="s">
        <v>757</v>
      </c>
    </row>
    <row r="515" spans="4:4">
      <c r="D515" t="s">
        <v>757</v>
      </c>
    </row>
    <row r="516" spans="4:4">
      <c r="D516" t="s">
        <v>757</v>
      </c>
    </row>
    <row r="517" spans="4:4">
      <c r="D517" t="s">
        <v>757</v>
      </c>
    </row>
    <row r="518" spans="4:4">
      <c r="D518" t="s">
        <v>757</v>
      </c>
    </row>
    <row r="519" spans="4:4">
      <c r="D519" t="s">
        <v>757</v>
      </c>
    </row>
    <row r="520" spans="4:4">
      <c r="D520" t="s">
        <v>757</v>
      </c>
    </row>
    <row r="521" spans="4:4">
      <c r="D521" t="s">
        <v>757</v>
      </c>
    </row>
    <row r="522" spans="4:4">
      <c r="D522" t="s">
        <v>757</v>
      </c>
    </row>
    <row r="523" spans="4:4">
      <c r="D523" t="s">
        <v>757</v>
      </c>
    </row>
    <row r="524" spans="4:4">
      <c r="D524" t="s">
        <v>757</v>
      </c>
    </row>
    <row r="525" spans="4:4">
      <c r="D525" t="s">
        <v>794</v>
      </c>
    </row>
    <row r="526" spans="4:4">
      <c r="D526" t="s">
        <v>793</v>
      </c>
    </row>
    <row r="527" spans="4:4">
      <c r="D527" t="s">
        <v>757</v>
      </c>
    </row>
    <row r="528" spans="4:4">
      <c r="D528" t="s">
        <v>757</v>
      </c>
    </row>
    <row r="529" spans="4:4">
      <c r="D529" t="s">
        <v>757</v>
      </c>
    </row>
    <row r="530" spans="4:4">
      <c r="D530" t="s">
        <v>757</v>
      </c>
    </row>
    <row r="531" spans="4:4">
      <c r="D531" t="s">
        <v>757</v>
      </c>
    </row>
    <row r="532" spans="4:4">
      <c r="D532" t="s">
        <v>757</v>
      </c>
    </row>
    <row r="533" spans="4:4">
      <c r="D533" t="s">
        <v>757</v>
      </c>
    </row>
    <row r="534" spans="4:4">
      <c r="D534" t="s">
        <v>757</v>
      </c>
    </row>
    <row r="535" spans="4:4">
      <c r="D535" t="s">
        <v>757</v>
      </c>
    </row>
    <row r="536" spans="4:4">
      <c r="D536" t="s">
        <v>757</v>
      </c>
    </row>
    <row r="537" spans="4:4">
      <c r="D537" t="s">
        <v>757</v>
      </c>
    </row>
    <row r="538" spans="4:4">
      <c r="D538" t="s">
        <v>757</v>
      </c>
    </row>
    <row r="539" spans="4:4">
      <c r="D539" t="s">
        <v>757</v>
      </c>
    </row>
    <row r="540" spans="4:4">
      <c r="D540" t="s">
        <v>757</v>
      </c>
    </row>
    <row r="541" spans="4:4">
      <c r="D541" t="s">
        <v>757</v>
      </c>
    </row>
    <row r="542" spans="4:4">
      <c r="D542" t="s">
        <v>757</v>
      </c>
    </row>
    <row r="543" spans="4:4">
      <c r="D543" t="s">
        <v>757</v>
      </c>
    </row>
    <row r="544" spans="4:4">
      <c r="D544" t="s">
        <v>757</v>
      </c>
    </row>
    <row r="545" spans="4:4">
      <c r="D545" t="s">
        <v>757</v>
      </c>
    </row>
    <row r="546" spans="4:4">
      <c r="D546" t="s">
        <v>757</v>
      </c>
    </row>
    <row r="547" spans="4:4">
      <c r="D547" t="s">
        <v>757</v>
      </c>
    </row>
    <row r="548" spans="4:4">
      <c r="D548" t="s">
        <v>757</v>
      </c>
    </row>
    <row r="549" spans="4:4">
      <c r="D549" t="s">
        <v>757</v>
      </c>
    </row>
    <row r="550" spans="4:4">
      <c r="D550" t="s">
        <v>757</v>
      </c>
    </row>
    <row r="551" spans="4:4">
      <c r="D551" t="s">
        <v>757</v>
      </c>
    </row>
    <row r="552" spans="4:4">
      <c r="D552" t="s">
        <v>794</v>
      </c>
    </row>
    <row r="553" spans="4:4">
      <c r="D553" t="s">
        <v>793</v>
      </c>
    </row>
    <row r="554" spans="4:4">
      <c r="D554" t="s">
        <v>757</v>
      </c>
    </row>
    <row r="555" spans="4:4">
      <c r="D555" t="s">
        <v>757</v>
      </c>
    </row>
    <row r="556" spans="4:4">
      <c r="D556" t="s">
        <v>757</v>
      </c>
    </row>
    <row r="557" spans="4:4">
      <c r="D557" t="s">
        <v>757</v>
      </c>
    </row>
    <row r="558" spans="4:4">
      <c r="D558" t="s">
        <v>757</v>
      </c>
    </row>
    <row r="559" spans="4:4">
      <c r="D559" t="s">
        <v>757</v>
      </c>
    </row>
    <row r="560" spans="4:4">
      <c r="D560" t="s">
        <v>757</v>
      </c>
    </row>
    <row r="561" spans="4:4">
      <c r="D561" t="s">
        <v>757</v>
      </c>
    </row>
    <row r="562" spans="4:4">
      <c r="D562" t="s">
        <v>757</v>
      </c>
    </row>
    <row r="563" spans="4:4">
      <c r="D563" t="s">
        <v>757</v>
      </c>
    </row>
    <row r="564" spans="4:4">
      <c r="D564" t="s">
        <v>757</v>
      </c>
    </row>
    <row r="565" spans="4:4">
      <c r="D565" t="s">
        <v>757</v>
      </c>
    </row>
    <row r="566" spans="4:4">
      <c r="D566" t="s">
        <v>757</v>
      </c>
    </row>
    <row r="567" spans="4:4">
      <c r="D567" t="s">
        <v>757</v>
      </c>
    </row>
    <row r="568" spans="4:4">
      <c r="D568" t="s">
        <v>757</v>
      </c>
    </row>
    <row r="569" spans="4:4">
      <c r="D569" t="s">
        <v>757</v>
      </c>
    </row>
    <row r="570" spans="4:4">
      <c r="D570" t="s">
        <v>757</v>
      </c>
    </row>
    <row r="571" spans="4:4">
      <c r="D571" t="s">
        <v>757</v>
      </c>
    </row>
    <row r="572" spans="4:4">
      <c r="D572" t="s">
        <v>757</v>
      </c>
    </row>
    <row r="573" spans="4:4">
      <c r="D573" t="s">
        <v>757</v>
      </c>
    </row>
    <row r="574" spans="4:4">
      <c r="D574" t="s">
        <v>757</v>
      </c>
    </row>
    <row r="575" spans="4:4">
      <c r="D575" t="s">
        <v>757</v>
      </c>
    </row>
    <row r="576" spans="4:4">
      <c r="D576" t="s">
        <v>757</v>
      </c>
    </row>
    <row r="577" spans="4:4">
      <c r="D577" t="s">
        <v>757</v>
      </c>
    </row>
    <row r="578" spans="4:4">
      <c r="D578" t="s">
        <v>757</v>
      </c>
    </row>
    <row r="579" spans="4:4">
      <c r="D579" t="s">
        <v>794</v>
      </c>
    </row>
    <row r="580" spans="4:4">
      <c r="D580" t="s">
        <v>793</v>
      </c>
    </row>
    <row r="581" spans="4:4">
      <c r="D581" t="s">
        <v>757</v>
      </c>
    </row>
    <row r="582" spans="4:4">
      <c r="D582" t="s">
        <v>757</v>
      </c>
    </row>
    <row r="583" spans="4:4">
      <c r="D583" t="s">
        <v>757</v>
      </c>
    </row>
    <row r="584" spans="4:4">
      <c r="D584" t="s">
        <v>757</v>
      </c>
    </row>
    <row r="585" spans="4:4">
      <c r="D585" t="s">
        <v>757</v>
      </c>
    </row>
    <row r="586" spans="4:4">
      <c r="D586" t="s">
        <v>757</v>
      </c>
    </row>
    <row r="587" spans="4:4">
      <c r="D587" t="s">
        <v>757</v>
      </c>
    </row>
    <row r="588" spans="4:4">
      <c r="D588" t="s">
        <v>757</v>
      </c>
    </row>
    <row r="589" spans="4:4">
      <c r="D589" t="s">
        <v>757</v>
      </c>
    </row>
    <row r="590" spans="4:4">
      <c r="D590" t="s">
        <v>757</v>
      </c>
    </row>
    <row r="591" spans="4:4">
      <c r="D591" t="s">
        <v>757</v>
      </c>
    </row>
    <row r="592" spans="4:4">
      <c r="D592" t="s">
        <v>757</v>
      </c>
    </row>
    <row r="593" spans="4:4">
      <c r="D593" t="s">
        <v>757</v>
      </c>
    </row>
    <row r="594" spans="4:4">
      <c r="D594" t="s">
        <v>757</v>
      </c>
    </row>
    <row r="595" spans="4:4">
      <c r="D595" t="s">
        <v>757</v>
      </c>
    </row>
    <row r="596" spans="4:4">
      <c r="D596" t="s">
        <v>757</v>
      </c>
    </row>
    <row r="597" spans="4:4">
      <c r="D597" t="s">
        <v>757</v>
      </c>
    </row>
    <row r="598" spans="4:4">
      <c r="D598" t="s">
        <v>757</v>
      </c>
    </row>
    <row r="599" spans="4:4">
      <c r="D599" t="s">
        <v>757</v>
      </c>
    </row>
    <row r="600" spans="4:4">
      <c r="D600" t="s">
        <v>757</v>
      </c>
    </row>
    <row r="601" spans="4:4">
      <c r="D601" t="s">
        <v>757</v>
      </c>
    </row>
    <row r="602" spans="4:4">
      <c r="D602" t="s">
        <v>757</v>
      </c>
    </row>
    <row r="603" spans="4:4">
      <c r="D603" t="s">
        <v>757</v>
      </c>
    </row>
    <row r="604" spans="4:4">
      <c r="D604" t="s">
        <v>757</v>
      </c>
    </row>
    <row r="605" spans="4:4">
      <c r="D605" t="s">
        <v>757</v>
      </c>
    </row>
    <row r="606" spans="4:4">
      <c r="D606" t="s">
        <v>794</v>
      </c>
    </row>
    <row r="607" spans="4:4">
      <c r="D607" t="s">
        <v>793</v>
      </c>
    </row>
    <row r="608" spans="4:4">
      <c r="D608" t="s">
        <v>757</v>
      </c>
    </row>
    <row r="609" spans="4:4">
      <c r="D609" t="s">
        <v>757</v>
      </c>
    </row>
    <row r="610" spans="4:4">
      <c r="D610" t="s">
        <v>757</v>
      </c>
    </row>
    <row r="611" spans="4:4">
      <c r="D611" t="s">
        <v>757</v>
      </c>
    </row>
    <row r="612" spans="4:4">
      <c r="D612" t="s">
        <v>757</v>
      </c>
    </row>
    <row r="613" spans="4:4">
      <c r="D613" t="s">
        <v>757</v>
      </c>
    </row>
    <row r="614" spans="4:4">
      <c r="D614" t="s">
        <v>757</v>
      </c>
    </row>
    <row r="615" spans="4:4">
      <c r="D615" t="s">
        <v>757</v>
      </c>
    </row>
    <row r="616" spans="4:4">
      <c r="D616" t="s">
        <v>757</v>
      </c>
    </row>
    <row r="617" spans="4:4">
      <c r="D617" t="s">
        <v>757</v>
      </c>
    </row>
    <row r="618" spans="4:4">
      <c r="D618" t="s">
        <v>757</v>
      </c>
    </row>
    <row r="619" spans="4:4">
      <c r="D619" t="s">
        <v>757</v>
      </c>
    </row>
    <row r="620" spans="4:4">
      <c r="D620" t="s">
        <v>757</v>
      </c>
    </row>
    <row r="621" spans="4:4">
      <c r="D621" t="s">
        <v>757</v>
      </c>
    </row>
    <row r="622" spans="4:4">
      <c r="D622" t="s">
        <v>757</v>
      </c>
    </row>
    <row r="623" spans="4:4">
      <c r="D623" t="s">
        <v>757</v>
      </c>
    </row>
    <row r="624" spans="4:4">
      <c r="D624" t="s">
        <v>757</v>
      </c>
    </row>
    <row r="625" spans="4:4">
      <c r="D625" t="s">
        <v>757</v>
      </c>
    </row>
    <row r="626" spans="4:4">
      <c r="D626" t="s">
        <v>757</v>
      </c>
    </row>
    <row r="627" spans="4:4">
      <c r="D627" t="s">
        <v>757</v>
      </c>
    </row>
    <row r="628" spans="4:4">
      <c r="D628" t="s">
        <v>757</v>
      </c>
    </row>
    <row r="629" spans="4:4">
      <c r="D629" t="s">
        <v>757</v>
      </c>
    </row>
    <row r="630" spans="4:4">
      <c r="D630" t="s">
        <v>757</v>
      </c>
    </row>
    <row r="631" spans="4:4">
      <c r="D631" t="s">
        <v>757</v>
      </c>
    </row>
    <row r="632" spans="4:4">
      <c r="D632" t="s">
        <v>757</v>
      </c>
    </row>
    <row r="633" spans="4:4">
      <c r="D633" t="s">
        <v>794</v>
      </c>
    </row>
    <row r="634" spans="4:4">
      <c r="D634" t="s">
        <v>793</v>
      </c>
    </row>
    <row r="635" spans="4:4">
      <c r="D635" t="s">
        <v>757</v>
      </c>
    </row>
    <row r="636" spans="4:4">
      <c r="D636" t="s">
        <v>757</v>
      </c>
    </row>
    <row r="637" spans="4:4">
      <c r="D637" t="s">
        <v>757</v>
      </c>
    </row>
    <row r="638" spans="4:4">
      <c r="D638" t="s">
        <v>757</v>
      </c>
    </row>
    <row r="639" spans="4:4">
      <c r="D639" t="s">
        <v>757</v>
      </c>
    </row>
    <row r="640" spans="4:4">
      <c r="D640" t="s">
        <v>757</v>
      </c>
    </row>
    <row r="641" spans="4:4">
      <c r="D641" t="s">
        <v>757</v>
      </c>
    </row>
    <row r="642" spans="4:4">
      <c r="D642" t="s">
        <v>757</v>
      </c>
    </row>
    <row r="643" spans="4:4">
      <c r="D643" t="s">
        <v>757</v>
      </c>
    </row>
    <row r="644" spans="4:4">
      <c r="D644" t="s">
        <v>757</v>
      </c>
    </row>
    <row r="645" spans="4:4">
      <c r="D645" t="s">
        <v>757</v>
      </c>
    </row>
    <row r="646" spans="4:4">
      <c r="D646" t="s">
        <v>757</v>
      </c>
    </row>
    <row r="647" spans="4:4">
      <c r="D647" t="s">
        <v>757</v>
      </c>
    </row>
    <row r="648" spans="4:4">
      <c r="D648" t="s">
        <v>757</v>
      </c>
    </row>
    <row r="649" spans="4:4">
      <c r="D649" t="s">
        <v>757</v>
      </c>
    </row>
    <row r="650" spans="4:4">
      <c r="D650" t="s">
        <v>757</v>
      </c>
    </row>
    <row r="651" spans="4:4">
      <c r="D651" t="s">
        <v>757</v>
      </c>
    </row>
    <row r="652" spans="4:4">
      <c r="D652" t="s">
        <v>757</v>
      </c>
    </row>
    <row r="653" spans="4:4">
      <c r="D653" t="s">
        <v>757</v>
      </c>
    </row>
    <row r="654" spans="4:4">
      <c r="D654" t="s">
        <v>757</v>
      </c>
    </row>
    <row r="655" spans="4:4">
      <c r="D655" t="s">
        <v>757</v>
      </c>
    </row>
    <row r="656" spans="4:4">
      <c r="D656" t="s">
        <v>757</v>
      </c>
    </row>
    <row r="657" spans="4:4">
      <c r="D657" t="s">
        <v>757</v>
      </c>
    </row>
    <row r="658" spans="4:4">
      <c r="D658" t="s">
        <v>757</v>
      </c>
    </row>
    <row r="659" spans="4:4">
      <c r="D659" t="s">
        <v>757</v>
      </c>
    </row>
    <row r="660" spans="4:4">
      <c r="D660" t="s">
        <v>794</v>
      </c>
    </row>
    <row r="661" spans="4:4">
      <c r="D661" t="s">
        <v>793</v>
      </c>
    </row>
    <row r="662" spans="4:4">
      <c r="D662" t="s">
        <v>757</v>
      </c>
    </row>
    <row r="663" spans="4:4">
      <c r="D663" t="s">
        <v>757</v>
      </c>
    </row>
    <row r="664" spans="4:4">
      <c r="D664" t="s">
        <v>757</v>
      </c>
    </row>
    <row r="665" spans="4:4">
      <c r="D665" t="s">
        <v>757</v>
      </c>
    </row>
    <row r="666" spans="4:4">
      <c r="D666" t="s">
        <v>757</v>
      </c>
    </row>
    <row r="667" spans="4:4">
      <c r="D667" t="s">
        <v>757</v>
      </c>
    </row>
    <row r="668" spans="4:4">
      <c r="D668" t="s">
        <v>757</v>
      </c>
    </row>
    <row r="669" spans="4:4">
      <c r="D669" t="s">
        <v>757</v>
      </c>
    </row>
    <row r="670" spans="4:4">
      <c r="D670" t="s">
        <v>757</v>
      </c>
    </row>
    <row r="671" spans="4:4">
      <c r="D671" t="s">
        <v>757</v>
      </c>
    </row>
    <row r="672" spans="4:4">
      <c r="D672" t="s">
        <v>757</v>
      </c>
    </row>
    <row r="673" spans="4:4">
      <c r="D673" t="s">
        <v>757</v>
      </c>
    </row>
    <row r="674" spans="4:4">
      <c r="D674" t="s">
        <v>757</v>
      </c>
    </row>
    <row r="675" spans="4:4">
      <c r="D675" t="s">
        <v>757</v>
      </c>
    </row>
    <row r="676" spans="4:4">
      <c r="D676" t="s">
        <v>757</v>
      </c>
    </row>
    <row r="677" spans="4:4">
      <c r="D677" t="s">
        <v>757</v>
      </c>
    </row>
    <row r="678" spans="4:4">
      <c r="D678" t="s">
        <v>757</v>
      </c>
    </row>
    <row r="679" spans="4:4">
      <c r="D679" t="s">
        <v>757</v>
      </c>
    </row>
    <row r="680" spans="4:4">
      <c r="D680" t="s">
        <v>757</v>
      </c>
    </row>
    <row r="681" spans="4:4">
      <c r="D681" t="s">
        <v>757</v>
      </c>
    </row>
    <row r="682" spans="4:4">
      <c r="D682" t="s">
        <v>757</v>
      </c>
    </row>
    <row r="683" spans="4:4">
      <c r="D683" t="s">
        <v>757</v>
      </c>
    </row>
    <row r="684" spans="4:4">
      <c r="D684" t="s">
        <v>757</v>
      </c>
    </row>
    <row r="685" spans="4:4">
      <c r="D685" t="s">
        <v>757</v>
      </c>
    </row>
    <row r="686" spans="4:4">
      <c r="D686" t="s">
        <v>757</v>
      </c>
    </row>
    <row r="687" spans="4:4">
      <c r="D687" t="s">
        <v>794</v>
      </c>
    </row>
    <row r="688" spans="4:4">
      <c r="D688" t="s">
        <v>793</v>
      </c>
    </row>
    <row r="689" spans="4:4">
      <c r="D689" t="s">
        <v>757</v>
      </c>
    </row>
    <row r="690" spans="4:4">
      <c r="D690" t="s">
        <v>757</v>
      </c>
    </row>
    <row r="691" spans="4:4">
      <c r="D691" t="s">
        <v>757</v>
      </c>
    </row>
    <row r="692" spans="4:4">
      <c r="D692" t="s">
        <v>757</v>
      </c>
    </row>
    <row r="693" spans="4:4">
      <c r="D693" t="s">
        <v>757</v>
      </c>
    </row>
    <row r="694" spans="4:4">
      <c r="D694" t="s">
        <v>757</v>
      </c>
    </row>
    <row r="695" spans="4:4">
      <c r="D695" t="s">
        <v>757</v>
      </c>
    </row>
    <row r="696" spans="4:4">
      <c r="D696" t="s">
        <v>757</v>
      </c>
    </row>
    <row r="697" spans="4:4">
      <c r="D697" t="s">
        <v>757</v>
      </c>
    </row>
    <row r="698" spans="4:4">
      <c r="D698" t="s">
        <v>757</v>
      </c>
    </row>
    <row r="699" spans="4:4">
      <c r="D699" t="s">
        <v>757</v>
      </c>
    </row>
    <row r="700" spans="4:4">
      <c r="D700" t="s">
        <v>757</v>
      </c>
    </row>
    <row r="701" spans="4:4">
      <c r="D701" t="s">
        <v>757</v>
      </c>
    </row>
    <row r="702" spans="4:4">
      <c r="D702" t="s">
        <v>757</v>
      </c>
    </row>
    <row r="703" spans="4:4">
      <c r="D703" t="s">
        <v>757</v>
      </c>
    </row>
    <row r="704" spans="4:4">
      <c r="D704" t="s">
        <v>757</v>
      </c>
    </row>
    <row r="705" spans="4:4">
      <c r="D705" t="s">
        <v>757</v>
      </c>
    </row>
    <row r="706" spans="4:4">
      <c r="D706" t="s">
        <v>757</v>
      </c>
    </row>
    <row r="707" spans="4:4">
      <c r="D707" t="s">
        <v>757</v>
      </c>
    </row>
    <row r="708" spans="4:4">
      <c r="D708" t="s">
        <v>757</v>
      </c>
    </row>
    <row r="709" spans="4:4">
      <c r="D709" t="s">
        <v>757</v>
      </c>
    </row>
    <row r="710" spans="4:4">
      <c r="D710" t="s">
        <v>757</v>
      </c>
    </row>
    <row r="711" spans="4:4">
      <c r="D711" t="s">
        <v>757</v>
      </c>
    </row>
    <row r="712" spans="4:4">
      <c r="D712" t="s">
        <v>757</v>
      </c>
    </row>
    <row r="713" spans="4:4">
      <c r="D713" t="s">
        <v>757</v>
      </c>
    </row>
    <row r="714" spans="4:4">
      <c r="D714" t="s">
        <v>794</v>
      </c>
    </row>
    <row r="715" spans="4:4">
      <c r="D715" t="s">
        <v>793</v>
      </c>
    </row>
    <row r="716" spans="4:4">
      <c r="D716" t="s">
        <v>757</v>
      </c>
    </row>
    <row r="717" spans="4:4">
      <c r="D717" t="s">
        <v>757</v>
      </c>
    </row>
    <row r="718" spans="4:4">
      <c r="D718" t="s">
        <v>757</v>
      </c>
    </row>
    <row r="719" spans="4:4">
      <c r="D719" t="s">
        <v>757</v>
      </c>
    </row>
    <row r="720" spans="4:4">
      <c r="D720" t="s">
        <v>757</v>
      </c>
    </row>
    <row r="721" spans="4:4">
      <c r="D721" t="s">
        <v>757</v>
      </c>
    </row>
    <row r="722" spans="4:4">
      <c r="D722" t="s">
        <v>757</v>
      </c>
    </row>
    <row r="723" spans="4:4">
      <c r="D723" t="s">
        <v>757</v>
      </c>
    </row>
    <row r="724" spans="4:4">
      <c r="D724" t="s">
        <v>757</v>
      </c>
    </row>
    <row r="725" spans="4:4">
      <c r="D725" t="s">
        <v>757</v>
      </c>
    </row>
    <row r="726" spans="4:4">
      <c r="D726" t="s">
        <v>757</v>
      </c>
    </row>
    <row r="727" spans="4:4">
      <c r="D727" t="s">
        <v>757</v>
      </c>
    </row>
    <row r="728" spans="4:4">
      <c r="D728" t="s">
        <v>757</v>
      </c>
    </row>
    <row r="729" spans="4:4">
      <c r="D729" t="s">
        <v>757</v>
      </c>
    </row>
    <row r="730" spans="4:4">
      <c r="D730" t="s">
        <v>757</v>
      </c>
    </row>
    <row r="731" spans="4:4">
      <c r="D731" t="s">
        <v>757</v>
      </c>
    </row>
    <row r="732" spans="4:4">
      <c r="D732" t="s">
        <v>757</v>
      </c>
    </row>
    <row r="733" spans="4:4">
      <c r="D733" t="s">
        <v>757</v>
      </c>
    </row>
    <row r="734" spans="4:4">
      <c r="D734" t="s">
        <v>757</v>
      </c>
    </row>
    <row r="735" spans="4:4">
      <c r="D735" t="s">
        <v>757</v>
      </c>
    </row>
    <row r="736" spans="4:4">
      <c r="D736" t="s">
        <v>757</v>
      </c>
    </row>
    <row r="737" spans="4:4">
      <c r="D737" t="s">
        <v>757</v>
      </c>
    </row>
    <row r="738" spans="4:4">
      <c r="D738" t="s">
        <v>757</v>
      </c>
    </row>
    <row r="739" spans="4:4">
      <c r="D739" t="s">
        <v>757</v>
      </c>
    </row>
    <row r="740" spans="4:4">
      <c r="D740" t="s">
        <v>757</v>
      </c>
    </row>
    <row r="741" spans="4:4">
      <c r="D741" t="s">
        <v>792</v>
      </c>
    </row>
    <row r="742" spans="4:4">
      <c r="D742" t="s">
        <v>793</v>
      </c>
    </row>
    <row r="743" spans="4:4">
      <c r="D743" t="s">
        <v>757</v>
      </c>
    </row>
    <row r="744" spans="4:4">
      <c r="D744" t="s">
        <v>757</v>
      </c>
    </row>
    <row r="745" spans="4:4">
      <c r="D745" t="s">
        <v>757</v>
      </c>
    </row>
    <row r="746" spans="4:4">
      <c r="D746" t="s">
        <v>757</v>
      </c>
    </row>
    <row r="747" spans="4:4">
      <c r="D747" t="s">
        <v>757</v>
      </c>
    </row>
    <row r="748" spans="4:4">
      <c r="D748" t="s">
        <v>757</v>
      </c>
    </row>
    <row r="749" spans="4:4">
      <c r="D749" t="s">
        <v>757</v>
      </c>
    </row>
    <row r="750" spans="4:4">
      <c r="D750" t="s">
        <v>757</v>
      </c>
    </row>
    <row r="751" spans="4:4">
      <c r="D751" t="s">
        <v>757</v>
      </c>
    </row>
    <row r="752" spans="4:4">
      <c r="D752" t="s">
        <v>757</v>
      </c>
    </row>
    <row r="753" spans="4:4">
      <c r="D753" t="s">
        <v>757</v>
      </c>
    </row>
    <row r="754" spans="4:4">
      <c r="D754" t="s">
        <v>757</v>
      </c>
    </row>
    <row r="755" spans="4:4">
      <c r="D755" t="s">
        <v>757</v>
      </c>
    </row>
    <row r="756" spans="4:4">
      <c r="D756" t="s">
        <v>757</v>
      </c>
    </row>
    <row r="757" spans="4:4">
      <c r="D757" t="s">
        <v>757</v>
      </c>
    </row>
    <row r="758" spans="4:4">
      <c r="D758" t="s">
        <v>757</v>
      </c>
    </row>
    <row r="759" spans="4:4">
      <c r="D759" t="s">
        <v>757</v>
      </c>
    </row>
    <row r="760" spans="4:4">
      <c r="D760" t="s">
        <v>757</v>
      </c>
    </row>
    <row r="761" spans="4:4">
      <c r="D761" t="s">
        <v>757</v>
      </c>
    </row>
    <row r="762" spans="4:4">
      <c r="D762" t="s">
        <v>757</v>
      </c>
    </row>
    <row r="763" spans="4:4">
      <c r="D763" t="s">
        <v>757</v>
      </c>
    </row>
    <row r="764" spans="4:4">
      <c r="D764" t="s">
        <v>757</v>
      </c>
    </row>
    <row r="765" spans="4:4">
      <c r="D765" t="s">
        <v>757</v>
      </c>
    </row>
    <row r="766" spans="4:4">
      <c r="D766" t="s">
        <v>757</v>
      </c>
    </row>
    <row r="767" spans="4:4">
      <c r="D767" t="s">
        <v>757</v>
      </c>
    </row>
    <row r="768" spans="4:4">
      <c r="D768" t="s">
        <v>757</v>
      </c>
    </row>
    <row r="769" spans="4:4">
      <c r="D769" t="s">
        <v>757</v>
      </c>
    </row>
    <row r="770" spans="4:4">
      <c r="D770" t="s">
        <v>757</v>
      </c>
    </row>
    <row r="771" spans="4:4">
      <c r="D771" t="s">
        <v>757</v>
      </c>
    </row>
    <row r="772" spans="4:4">
      <c r="D772" t="s">
        <v>757</v>
      </c>
    </row>
    <row r="773" spans="4:4">
      <c r="D773" t="s">
        <v>757</v>
      </c>
    </row>
    <row r="774" spans="4:4">
      <c r="D774" t="s">
        <v>795</v>
      </c>
    </row>
    <row r="775" spans="4:4">
      <c r="D775" t="s">
        <v>796</v>
      </c>
    </row>
    <row r="776" spans="4:4">
      <c r="D776" t="s">
        <v>797</v>
      </c>
    </row>
    <row r="777" spans="4:4">
      <c r="D777" t="s">
        <v>797</v>
      </c>
    </row>
    <row r="778" spans="4:4">
      <c r="D778" t="s">
        <v>757</v>
      </c>
    </row>
    <row r="779" spans="4:4">
      <c r="D779" t="s">
        <v>798</v>
      </c>
    </row>
  </sheetData>
  <autoFilter ref="A1:D1" xr:uid="{00000000-0009-0000-0000-00000F000000}"/>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8"/>
  <sheetViews>
    <sheetView workbookViewId="0">
      <pane ySplit="1" topLeftCell="A2" activePane="bottomLeft" state="frozen"/>
      <selection activeCell="B1" sqref="B1"/>
      <selection pane="bottomLeft" activeCell="C9" sqref="C9"/>
    </sheetView>
  </sheetViews>
  <sheetFormatPr defaultColWidth="30.6328125" defaultRowHeight="14.5"/>
  <cols>
    <col min="1" max="1" width="47.81640625" bestFit="1" customWidth="1" collapsed="1"/>
    <col min="3" max="3" width="68.81640625" bestFit="1" customWidth="1" collapsed="1"/>
    <col min="5" max="5" width="36.6328125" customWidth="1" collapsed="1"/>
    <col min="6" max="6" width="33.6328125" bestFit="1" customWidth="1" collapsed="1"/>
    <col min="26" max="26" width="34.6328125" bestFit="1" customWidth="1" collapsed="1"/>
  </cols>
  <sheetData>
    <row r="1" spans="1:26" ht="15.5">
      <c r="A1" s="1" t="s">
        <v>0</v>
      </c>
      <c r="B1" s="1" t="s">
        <v>13</v>
      </c>
      <c r="C1" s="1" t="s">
        <v>14</v>
      </c>
      <c r="D1" s="1" t="s">
        <v>73</v>
      </c>
      <c r="E1" s="11" t="s">
        <v>979</v>
      </c>
      <c r="F1" s="1" t="s">
        <v>951</v>
      </c>
      <c r="G1" s="75" t="s">
        <v>948</v>
      </c>
      <c r="H1" s="75" t="s">
        <v>949</v>
      </c>
      <c r="I1" s="75" t="s">
        <v>950</v>
      </c>
      <c r="J1" s="75" t="s">
        <v>1206</v>
      </c>
      <c r="K1" s="75" t="s">
        <v>1207</v>
      </c>
      <c r="L1" s="75" t="s">
        <v>1208</v>
      </c>
      <c r="M1" s="75" t="s">
        <v>1218</v>
      </c>
      <c r="N1" s="75" t="s">
        <v>1215</v>
      </c>
      <c r="O1" s="75" t="s">
        <v>1216</v>
      </c>
      <c r="P1" s="75" t="s">
        <v>1217</v>
      </c>
      <c r="Q1" s="75" t="s">
        <v>1221</v>
      </c>
      <c r="R1" s="75" t="s">
        <v>1222</v>
      </c>
      <c r="S1" s="75" t="s">
        <v>1223</v>
      </c>
      <c r="T1" s="75" t="s">
        <v>1232</v>
      </c>
      <c r="U1" s="75" t="s">
        <v>1233</v>
      </c>
      <c r="V1" s="75" t="s">
        <v>1234</v>
      </c>
      <c r="W1" s="75" t="s">
        <v>80</v>
      </c>
      <c r="X1" s="75" t="s">
        <v>1242</v>
      </c>
      <c r="Y1" s="75" t="s">
        <v>115</v>
      </c>
      <c r="Z1" s="75" t="s">
        <v>1272</v>
      </c>
    </row>
    <row r="2" spans="1:26" ht="31">
      <c r="A2" s="3" t="s">
        <v>1105</v>
      </c>
      <c r="B2" s="3" t="s">
        <v>129</v>
      </c>
      <c r="C2" s="4" t="s">
        <v>1108</v>
      </c>
      <c r="D2" s="64">
        <v>1</v>
      </c>
      <c r="E2" s="65" t="s">
        <v>1129</v>
      </c>
      <c r="Y2">
        <v>1</v>
      </c>
    </row>
    <row r="3" spans="1:26" ht="31">
      <c r="A3" s="3" t="s">
        <v>1106</v>
      </c>
      <c r="B3" s="3" t="s">
        <v>328</v>
      </c>
      <c r="C3" s="4" t="s">
        <v>1109</v>
      </c>
      <c r="D3" s="64">
        <v>2</v>
      </c>
      <c r="E3" s="65" t="s">
        <v>1369</v>
      </c>
      <c r="Y3">
        <v>2</v>
      </c>
    </row>
    <row r="4" spans="1:26" ht="31">
      <c r="A4" s="3" t="s">
        <v>1107</v>
      </c>
      <c r="B4" s="3" t="s">
        <v>164</v>
      </c>
      <c r="C4" s="4" t="s">
        <v>1110</v>
      </c>
      <c r="D4" s="64">
        <v>3</v>
      </c>
      <c r="E4" s="65" t="s">
        <v>1128</v>
      </c>
      <c r="Y4">
        <v>3</v>
      </c>
    </row>
    <row r="5" spans="1:26" ht="31">
      <c r="A5" s="3" t="s">
        <v>1112</v>
      </c>
      <c r="B5" s="3" t="s">
        <v>165</v>
      </c>
      <c r="C5" s="4" t="s">
        <v>1111</v>
      </c>
      <c r="D5" s="64">
        <v>4</v>
      </c>
      <c r="E5" s="65" t="s">
        <v>1119</v>
      </c>
      <c r="Y5">
        <v>4</v>
      </c>
    </row>
    <row r="6" spans="1:26" ht="31">
      <c r="A6" s="3" t="s">
        <v>1113</v>
      </c>
      <c r="B6" s="3" t="s">
        <v>329</v>
      </c>
      <c r="C6" s="4" t="s">
        <v>1114</v>
      </c>
      <c r="D6" s="64">
        <v>5</v>
      </c>
      <c r="E6" s="65" t="s">
        <v>1120</v>
      </c>
      <c r="Y6">
        <v>5</v>
      </c>
    </row>
    <row r="7" spans="1:26" ht="31">
      <c r="A7" s="3" t="s">
        <v>1115</v>
      </c>
      <c r="B7" s="3" t="s">
        <v>330</v>
      </c>
      <c r="C7" s="4" t="s">
        <v>1116</v>
      </c>
      <c r="D7" s="64">
        <v>6</v>
      </c>
      <c r="E7" s="65" t="s">
        <v>1121</v>
      </c>
      <c r="Y7">
        <v>6</v>
      </c>
    </row>
    <row r="8" spans="1:26" ht="31">
      <c r="A8" s="3" t="s">
        <v>1117</v>
      </c>
      <c r="B8" s="3" t="s">
        <v>726</v>
      </c>
      <c r="C8" s="4" t="s">
        <v>1118</v>
      </c>
      <c r="D8" s="64">
        <v>7</v>
      </c>
      <c r="E8" s="65" t="s">
        <v>587</v>
      </c>
      <c r="Y8">
        <v>7</v>
      </c>
    </row>
    <row r="9" spans="1:26" ht="15.5">
      <c r="A9" s="3" t="s">
        <v>1202</v>
      </c>
      <c r="B9" s="3" t="s">
        <v>727</v>
      </c>
      <c r="C9" s="80" t="s">
        <v>1203</v>
      </c>
      <c r="D9" s="81">
        <v>8</v>
      </c>
      <c r="E9" t="str">
        <f>CONCATENATE(G9," ",H9," ",I9)</f>
        <v>Blue Stream Adelphia BCT</v>
      </c>
      <c r="F9" s="26" t="s">
        <v>952</v>
      </c>
      <c r="G9" s="26" t="s">
        <v>1273</v>
      </c>
      <c r="H9" s="26" t="s">
        <v>194</v>
      </c>
      <c r="I9" s="26" t="s">
        <v>1274</v>
      </c>
      <c r="Y9">
        <v>8</v>
      </c>
    </row>
    <row r="10" spans="1:26" ht="15.5">
      <c r="A10" s="3" t="s">
        <v>1204</v>
      </c>
      <c r="B10" s="3" t="s">
        <v>728</v>
      </c>
      <c r="C10" s="80" t="s">
        <v>1205</v>
      </c>
      <c r="D10" s="81">
        <v>9</v>
      </c>
      <c r="E10" t="str">
        <f>CONCATENATE(J10," ",K10," ",L10)</f>
        <v>Exception - Auto Pending Installation Confirmation Reject Cost Approval</v>
      </c>
      <c r="F10" s="26" t="s">
        <v>1210</v>
      </c>
      <c r="J10" s="26" t="s">
        <v>1211</v>
      </c>
      <c r="K10" t="s">
        <v>1245</v>
      </c>
      <c r="L10" s="26" t="s">
        <v>1209</v>
      </c>
      <c r="M10" s="82"/>
      <c r="Y10">
        <v>9</v>
      </c>
    </row>
    <row r="11" spans="1:26" ht="15.5">
      <c r="A11" s="3" t="s">
        <v>1212</v>
      </c>
      <c r="B11" s="3" t="s">
        <v>729</v>
      </c>
      <c r="C11" s="80" t="s">
        <v>1213</v>
      </c>
      <c r="D11" s="81">
        <v>10</v>
      </c>
      <c r="E11" t="str">
        <f>CONCATENATE(G11," ",H11," ",I11," ",J11," ",K11," ",L11," ",M11," ",T11," ",U11," ",V11)</f>
        <v>Comcast Mediacom ReturnModem Order confirmed Waiting on Installation Waiting for Cost Approval Exception rburks4 vvenugo7 ebabu</v>
      </c>
      <c r="F11" s="26" t="s">
        <v>1214</v>
      </c>
      <c r="G11" s="26" t="s">
        <v>70</v>
      </c>
      <c r="H11" s="26" t="s">
        <v>1231</v>
      </c>
      <c r="I11" s="26" t="s">
        <v>758</v>
      </c>
      <c r="J11" t="s">
        <v>1227</v>
      </c>
      <c r="K11" t="s">
        <v>1228</v>
      </c>
      <c r="L11" t="s">
        <v>1229</v>
      </c>
      <c r="M11" t="s">
        <v>1230</v>
      </c>
      <c r="N11" t="s">
        <v>1219</v>
      </c>
      <c r="O11" t="s">
        <v>112</v>
      </c>
      <c r="P11" t="s">
        <v>1220</v>
      </c>
      <c r="Q11" t="s">
        <v>1224</v>
      </c>
      <c r="R11" t="s">
        <v>1225</v>
      </c>
      <c r="S11" t="s">
        <v>1226</v>
      </c>
      <c r="T11" t="s">
        <v>1235</v>
      </c>
      <c r="U11" t="s">
        <v>1236</v>
      </c>
      <c r="V11" t="s">
        <v>1237</v>
      </c>
      <c r="Y11">
        <v>10</v>
      </c>
    </row>
    <row r="12" spans="1:26" ht="15.5">
      <c r="A12" s="3" t="s">
        <v>1238</v>
      </c>
      <c r="B12" s="3" t="s">
        <v>730</v>
      </c>
      <c r="C12" s="80" t="s">
        <v>1239</v>
      </c>
      <c r="D12" s="81">
        <v>11</v>
      </c>
      <c r="E12" s="80"/>
      <c r="F12" s="26" t="s">
        <v>1240</v>
      </c>
      <c r="W12" t="s">
        <v>1275</v>
      </c>
      <c r="X12" t="s">
        <v>1241</v>
      </c>
      <c r="Y12">
        <v>11</v>
      </c>
    </row>
    <row r="13" spans="1:26" ht="15.5">
      <c r="A13" s="3" t="s">
        <v>1243</v>
      </c>
      <c r="B13" s="3" t="s">
        <v>731</v>
      </c>
      <c r="C13" s="80" t="s">
        <v>1244</v>
      </c>
      <c r="D13" s="81">
        <v>12</v>
      </c>
      <c r="E13" s="80" t="s">
        <v>1245</v>
      </c>
      <c r="F13" s="26" t="s">
        <v>1266</v>
      </c>
      <c r="Y13">
        <v>12</v>
      </c>
      <c r="Z13" s="26" t="s">
        <v>1260</v>
      </c>
    </row>
    <row r="14" spans="1:26" ht="15.5">
      <c r="A14" s="3" t="s">
        <v>1246</v>
      </c>
      <c r="B14" s="3" t="s">
        <v>732</v>
      </c>
      <c r="C14" s="80" t="s">
        <v>1247</v>
      </c>
      <c r="D14" s="81">
        <v>13</v>
      </c>
      <c r="E14" s="80" t="s">
        <v>1230</v>
      </c>
      <c r="F14" s="26" t="s">
        <v>1267</v>
      </c>
      <c r="Y14">
        <v>13</v>
      </c>
      <c r="Z14" s="26" t="s">
        <v>1261</v>
      </c>
    </row>
    <row r="15" spans="1:26" ht="15.5">
      <c r="A15" s="3" t="s">
        <v>1248</v>
      </c>
      <c r="B15" s="3" t="s">
        <v>733</v>
      </c>
      <c r="C15" s="80" t="s">
        <v>1249</v>
      </c>
      <c r="D15" s="81">
        <v>14</v>
      </c>
      <c r="E15" s="80" t="s">
        <v>1250</v>
      </c>
      <c r="F15" s="26" t="s">
        <v>1268</v>
      </c>
      <c r="Y15">
        <v>14</v>
      </c>
      <c r="Z15" s="26" t="s">
        <v>1262</v>
      </c>
    </row>
    <row r="16" spans="1:26" ht="15.5">
      <c r="A16" s="3" t="s">
        <v>1251</v>
      </c>
      <c r="B16" s="3" t="s">
        <v>734</v>
      </c>
      <c r="C16" s="80" t="s">
        <v>1252</v>
      </c>
      <c r="D16" s="81">
        <v>15</v>
      </c>
      <c r="E16" s="80" t="s">
        <v>1253</v>
      </c>
      <c r="F16" s="26" t="s">
        <v>1269</v>
      </c>
      <c r="Y16">
        <v>15</v>
      </c>
      <c r="Z16" s="26" t="s">
        <v>1263</v>
      </c>
    </row>
    <row r="17" spans="1:26" ht="15.5">
      <c r="A17" s="3" t="s">
        <v>1256</v>
      </c>
      <c r="B17" s="3" t="s">
        <v>735</v>
      </c>
      <c r="C17" s="80" t="s">
        <v>1258</v>
      </c>
      <c r="D17" s="81">
        <v>16</v>
      </c>
      <c r="E17" s="80" t="s">
        <v>1254</v>
      </c>
      <c r="F17" s="26" t="s">
        <v>1270</v>
      </c>
      <c r="Y17">
        <v>16</v>
      </c>
      <c r="Z17" s="26" t="s">
        <v>1264</v>
      </c>
    </row>
    <row r="18" spans="1:26" ht="15.5">
      <c r="A18" s="3" t="s">
        <v>1257</v>
      </c>
      <c r="B18" s="3" t="s">
        <v>736</v>
      </c>
      <c r="C18" s="80" t="s">
        <v>1259</v>
      </c>
      <c r="D18" s="81">
        <v>17</v>
      </c>
      <c r="E18" s="80" t="s">
        <v>1255</v>
      </c>
      <c r="F18" s="26" t="s">
        <v>1271</v>
      </c>
      <c r="Y18">
        <v>17</v>
      </c>
      <c r="Z18" s="26" t="s">
        <v>1265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121"/>
  <sheetViews>
    <sheetView tabSelected="1" workbookViewId="0">
      <selection activeCell="A300" sqref="A300:A304"/>
    </sheetView>
  </sheetViews>
  <sheetFormatPr defaultColWidth="8.81640625" defaultRowHeight="14.5"/>
  <cols>
    <col min="2" max="2" width="14" customWidth="1" collapsed="1"/>
    <col min="3" max="3" width="23.453125" customWidth="1" collapsed="1"/>
    <col min="4" max="4" width="113.453125" bestFit="1" customWidth="1" collapsed="1"/>
    <col min="5" max="5" width="19.6328125" bestFit="1" customWidth="1" collapsed="1"/>
  </cols>
  <sheetData>
    <row r="1" spans="1:5" ht="15.5">
      <c r="A1" t="s">
        <v>800</v>
      </c>
      <c r="B1" s="1" t="s">
        <v>13</v>
      </c>
      <c r="C1" s="1" t="s">
        <v>14</v>
      </c>
      <c r="D1" s="53" t="s">
        <v>816</v>
      </c>
      <c r="E1" s="53" t="s">
        <v>818</v>
      </c>
    </row>
    <row r="2" spans="1:5" ht="62">
      <c r="A2" t="s">
        <v>817</v>
      </c>
      <c r="B2" s="3" t="s">
        <v>129</v>
      </c>
      <c r="C2" s="4" t="s">
        <v>325</v>
      </c>
      <c r="D2" t="s">
        <v>762</v>
      </c>
      <c r="E2" t="s">
        <v>851</v>
      </c>
    </row>
    <row r="3" spans="1:5" ht="15.5">
      <c r="B3" s="3"/>
      <c r="D3" t="s">
        <v>764</v>
      </c>
      <c r="E3" t="s">
        <v>852</v>
      </c>
    </row>
    <row r="4" spans="1:5">
      <c r="D4" t="s">
        <v>765</v>
      </c>
      <c r="E4" t="s">
        <v>853</v>
      </c>
    </row>
    <row r="5" spans="1:5">
      <c r="D5" t="s">
        <v>766</v>
      </c>
      <c r="E5" t="s">
        <v>854</v>
      </c>
    </row>
    <row r="6" spans="1:5">
      <c r="D6" t="s">
        <v>766</v>
      </c>
      <c r="E6" t="s">
        <v>854</v>
      </c>
    </row>
    <row r="7" spans="1:5">
      <c r="D7" t="s">
        <v>766</v>
      </c>
      <c r="E7" t="s">
        <v>854</v>
      </c>
    </row>
    <row r="8" spans="1:5">
      <c r="D8" t="s">
        <v>767</v>
      </c>
      <c r="E8" t="s">
        <v>855</v>
      </c>
    </row>
    <row r="9" spans="1:5">
      <c r="D9" t="s">
        <v>767</v>
      </c>
      <c r="E9" t="s">
        <v>855</v>
      </c>
    </row>
    <row r="10" spans="1:5">
      <c r="D10" t="s">
        <v>767</v>
      </c>
      <c r="E10" t="s">
        <v>855</v>
      </c>
    </row>
    <row r="11" spans="1:5">
      <c r="D11" t="s">
        <v>768</v>
      </c>
      <c r="E11" t="s">
        <v>855</v>
      </c>
    </row>
    <row r="12" spans="1:5">
      <c r="D12" t="s">
        <v>768</v>
      </c>
      <c r="E12" t="s">
        <v>856</v>
      </c>
    </row>
    <row r="13" spans="1:5">
      <c r="D13" t="s">
        <v>768</v>
      </c>
      <c r="E13" t="s">
        <v>857</v>
      </c>
    </row>
    <row r="14" spans="1:5">
      <c r="D14" t="s">
        <v>771</v>
      </c>
      <c r="E14" t="s">
        <v>858</v>
      </c>
    </row>
    <row r="15" spans="1:5">
      <c r="D15" t="s">
        <v>771</v>
      </c>
      <c r="E15" t="s">
        <v>856</v>
      </c>
    </row>
    <row r="16" spans="1:5">
      <c r="D16" t="s">
        <v>772</v>
      </c>
      <c r="E16" t="s">
        <v>857</v>
      </c>
    </row>
    <row r="17" spans="4:5">
      <c r="D17" t="s">
        <v>772</v>
      </c>
      <c r="E17" t="s">
        <v>858</v>
      </c>
    </row>
    <row r="18" spans="4:5">
      <c r="D18" t="s">
        <v>773</v>
      </c>
      <c r="E18" t="s">
        <v>859</v>
      </c>
    </row>
    <row r="19" spans="4:5">
      <c r="D19" t="s">
        <v>773</v>
      </c>
      <c r="E19" t="s">
        <v>860</v>
      </c>
    </row>
    <row r="20" spans="4:5">
      <c r="D20" t="s">
        <v>774</v>
      </c>
      <c r="E20" t="s">
        <v>861</v>
      </c>
    </row>
    <row r="21" spans="4:5">
      <c r="D21" t="s">
        <v>774</v>
      </c>
      <c r="E21" t="s">
        <v>810</v>
      </c>
    </row>
    <row r="22" spans="4:5">
      <c r="D22" t="s">
        <v>775</v>
      </c>
      <c r="E22" t="s">
        <v>838</v>
      </c>
    </row>
    <row r="23" spans="4:5">
      <c r="D23" t="s">
        <v>775</v>
      </c>
      <c r="E23" t="s">
        <v>859</v>
      </c>
    </row>
    <row r="24" spans="4:5">
      <c r="D24" t="s">
        <v>776</v>
      </c>
      <c r="E24" t="s">
        <v>860</v>
      </c>
    </row>
    <row r="25" spans="4:5">
      <c r="D25" t="s">
        <v>776</v>
      </c>
      <c r="E25" t="s">
        <v>861</v>
      </c>
    </row>
    <row r="26" spans="4:5">
      <c r="D26" t="s">
        <v>819</v>
      </c>
      <c r="E26" t="s">
        <v>810</v>
      </c>
    </row>
    <row r="27" spans="4:5">
      <c r="D27" t="s">
        <v>820</v>
      </c>
      <c r="E27" t="s">
        <v>838</v>
      </c>
    </row>
    <row r="28" spans="4:5">
      <c r="D28" t="s">
        <v>801</v>
      </c>
      <c r="E28" t="s">
        <v>862</v>
      </c>
    </row>
    <row r="29" spans="4:5">
      <c r="D29" t="s">
        <v>802</v>
      </c>
      <c r="E29" t="s">
        <v>863</v>
      </c>
    </row>
    <row r="30" spans="4:5">
      <c r="D30" t="s">
        <v>802</v>
      </c>
      <c r="E30" t="s">
        <v>810</v>
      </c>
    </row>
    <row r="31" spans="4:5">
      <c r="D31" t="s">
        <v>803</v>
      </c>
      <c r="E31" t="s">
        <v>862</v>
      </c>
    </row>
    <row r="32" spans="4:5">
      <c r="D32" t="s">
        <v>803</v>
      </c>
      <c r="E32" t="s">
        <v>863</v>
      </c>
    </row>
    <row r="33" spans="4:5">
      <c r="D33" t="s">
        <v>803</v>
      </c>
      <c r="E33" t="s">
        <v>810</v>
      </c>
    </row>
    <row r="34" spans="4:5">
      <c r="D34" t="s">
        <v>804</v>
      </c>
      <c r="E34" t="s">
        <v>862</v>
      </c>
    </row>
    <row r="35" spans="4:5">
      <c r="D35" t="s">
        <v>821</v>
      </c>
      <c r="E35" t="s">
        <v>863</v>
      </c>
    </row>
    <row r="36" spans="4:5">
      <c r="D36" t="s">
        <v>804</v>
      </c>
      <c r="E36" t="s">
        <v>810</v>
      </c>
    </row>
    <row r="37" spans="4:5">
      <c r="D37" t="s">
        <v>805</v>
      </c>
      <c r="E37" t="s">
        <v>862</v>
      </c>
    </row>
    <row r="38" spans="4:5">
      <c r="D38" t="s">
        <v>806</v>
      </c>
      <c r="E38" t="s">
        <v>863</v>
      </c>
    </row>
    <row r="39" spans="4:5">
      <c r="D39" t="s">
        <v>822</v>
      </c>
      <c r="E39" t="s">
        <v>810</v>
      </c>
    </row>
    <row r="40" spans="4:5">
      <c r="D40" t="s">
        <v>823</v>
      </c>
      <c r="E40" t="s">
        <v>862</v>
      </c>
    </row>
    <row r="41" spans="4:5">
      <c r="D41" t="s">
        <v>780</v>
      </c>
      <c r="E41" t="s">
        <v>863</v>
      </c>
    </row>
    <row r="42" spans="4:5">
      <c r="D42" t="s">
        <v>807</v>
      </c>
      <c r="E42" t="s">
        <v>810</v>
      </c>
    </row>
    <row r="43" spans="4:5">
      <c r="D43" t="s">
        <v>807</v>
      </c>
      <c r="E43" t="s">
        <v>862</v>
      </c>
    </row>
    <row r="44" spans="4:5">
      <c r="D44" t="s">
        <v>824</v>
      </c>
      <c r="E44" t="s">
        <v>863</v>
      </c>
    </row>
    <row r="45" spans="4:5">
      <c r="D45" t="s">
        <v>824</v>
      </c>
      <c r="E45" t="s">
        <v>810</v>
      </c>
    </row>
    <row r="46" spans="4:5">
      <c r="D46" t="s">
        <v>825</v>
      </c>
      <c r="E46" t="s">
        <v>862</v>
      </c>
    </row>
    <row r="47" spans="4:5">
      <c r="D47" t="s">
        <v>825</v>
      </c>
      <c r="E47" t="s">
        <v>863</v>
      </c>
    </row>
    <row r="48" spans="4:5">
      <c r="D48" t="s">
        <v>808</v>
      </c>
      <c r="E48" t="s">
        <v>810</v>
      </c>
    </row>
    <row r="49" spans="4:5">
      <c r="D49" t="s">
        <v>808</v>
      </c>
      <c r="E49" t="s">
        <v>862</v>
      </c>
    </row>
    <row r="50" spans="4:5">
      <c r="D50" t="s">
        <v>826</v>
      </c>
      <c r="E50" t="s">
        <v>863</v>
      </c>
    </row>
    <row r="51" spans="4:5">
      <c r="D51" t="s">
        <v>826</v>
      </c>
      <c r="E51" t="s">
        <v>810</v>
      </c>
    </row>
    <row r="52" spans="4:5">
      <c r="D52" t="s">
        <v>809</v>
      </c>
      <c r="E52" t="s">
        <v>859</v>
      </c>
    </row>
    <row r="53" spans="4:5">
      <c r="D53" t="s">
        <v>809</v>
      </c>
      <c r="E53" t="s">
        <v>860</v>
      </c>
    </row>
    <row r="54" spans="4:5">
      <c r="D54" t="s">
        <v>827</v>
      </c>
      <c r="E54" t="s">
        <v>861</v>
      </c>
    </row>
    <row r="55" spans="4:5">
      <c r="D55" t="s">
        <v>827</v>
      </c>
      <c r="E55" t="s">
        <v>838</v>
      </c>
    </row>
    <row r="56" spans="4:5">
      <c r="D56" t="s">
        <v>828</v>
      </c>
      <c r="E56" t="s">
        <v>859</v>
      </c>
    </row>
    <row r="57" spans="4:5">
      <c r="D57" t="s">
        <v>828</v>
      </c>
      <c r="E57" t="s">
        <v>860</v>
      </c>
    </row>
    <row r="58" spans="4:5">
      <c r="D58" t="s">
        <v>829</v>
      </c>
      <c r="E58" t="s">
        <v>861</v>
      </c>
    </row>
    <row r="59" spans="4:5">
      <c r="D59" t="s">
        <v>829</v>
      </c>
      <c r="E59" t="s">
        <v>838</v>
      </c>
    </row>
    <row r="60" spans="4:5">
      <c r="D60" t="s">
        <v>830</v>
      </c>
      <c r="E60" t="s">
        <v>859</v>
      </c>
    </row>
    <row r="61" spans="4:5">
      <c r="D61" t="s">
        <v>830</v>
      </c>
      <c r="E61" t="s">
        <v>860</v>
      </c>
    </row>
    <row r="62" spans="4:5">
      <c r="D62" t="s">
        <v>831</v>
      </c>
      <c r="E62" t="s">
        <v>861</v>
      </c>
    </row>
    <row r="63" spans="4:5">
      <c r="D63" t="s">
        <v>831</v>
      </c>
      <c r="E63" t="s">
        <v>838</v>
      </c>
    </row>
    <row r="64" spans="4:5">
      <c r="D64" t="s">
        <v>832</v>
      </c>
      <c r="E64" t="s">
        <v>859</v>
      </c>
    </row>
    <row r="65" spans="4:5">
      <c r="D65" t="s">
        <v>833</v>
      </c>
      <c r="E65" t="s">
        <v>860</v>
      </c>
    </row>
    <row r="66" spans="4:5">
      <c r="D66" t="s">
        <v>834</v>
      </c>
      <c r="E66" t="s">
        <v>861</v>
      </c>
    </row>
    <row r="67" spans="4:5">
      <c r="D67" t="s">
        <v>835</v>
      </c>
      <c r="E67" t="s">
        <v>838</v>
      </c>
    </row>
    <row r="68" spans="4:5">
      <c r="D68" t="s">
        <v>177</v>
      </c>
      <c r="E68" t="s">
        <v>859</v>
      </c>
    </row>
    <row r="69" spans="4:5">
      <c r="D69" t="s">
        <v>836</v>
      </c>
      <c r="E69" t="s">
        <v>860</v>
      </c>
    </row>
    <row r="70" spans="4:5">
      <c r="D70" t="s">
        <v>837</v>
      </c>
      <c r="E70" t="s">
        <v>861</v>
      </c>
    </row>
    <row r="71" spans="4:5">
      <c r="D71" t="s">
        <v>810</v>
      </c>
      <c r="E71" t="s">
        <v>838</v>
      </c>
    </row>
    <row r="72" spans="4:5">
      <c r="D72" t="s">
        <v>838</v>
      </c>
      <c r="E72" t="s">
        <v>859</v>
      </c>
    </row>
    <row r="73" spans="4:5">
      <c r="D73" t="s">
        <v>177</v>
      </c>
      <c r="E73" t="s">
        <v>860</v>
      </c>
    </row>
    <row r="74" spans="4:5">
      <c r="D74" t="s">
        <v>839</v>
      </c>
      <c r="E74" t="s">
        <v>861</v>
      </c>
    </row>
    <row r="75" spans="4:5">
      <c r="D75" t="s">
        <v>840</v>
      </c>
      <c r="E75" t="s">
        <v>838</v>
      </c>
    </row>
    <row r="76" spans="4:5">
      <c r="D76" t="s">
        <v>810</v>
      </c>
      <c r="E76" t="s">
        <v>859</v>
      </c>
    </row>
    <row r="77" spans="4:5">
      <c r="D77" t="s">
        <v>841</v>
      </c>
      <c r="E77" t="s">
        <v>860</v>
      </c>
    </row>
    <row r="78" spans="4:5">
      <c r="D78" t="s">
        <v>177</v>
      </c>
      <c r="E78" t="s">
        <v>861</v>
      </c>
    </row>
    <row r="79" spans="4:5">
      <c r="D79" t="s">
        <v>842</v>
      </c>
      <c r="E79" t="s">
        <v>838</v>
      </c>
    </row>
    <row r="80" spans="4:5">
      <c r="D80" t="s">
        <v>840</v>
      </c>
      <c r="E80" t="s">
        <v>859</v>
      </c>
    </row>
    <row r="81" spans="4:5">
      <c r="D81" t="s">
        <v>810</v>
      </c>
      <c r="E81" t="s">
        <v>860</v>
      </c>
    </row>
    <row r="82" spans="4:5">
      <c r="D82" t="s">
        <v>841</v>
      </c>
      <c r="E82" t="s">
        <v>861</v>
      </c>
    </row>
    <row r="83" spans="4:5">
      <c r="D83" t="s">
        <v>177</v>
      </c>
      <c r="E83" t="s">
        <v>838</v>
      </c>
    </row>
    <row r="84" spans="4:5">
      <c r="D84" t="s">
        <v>843</v>
      </c>
      <c r="E84" t="s">
        <v>811</v>
      </c>
    </row>
    <row r="85" spans="4:5">
      <c r="D85" t="s">
        <v>840</v>
      </c>
      <c r="E85" t="s">
        <v>864</v>
      </c>
    </row>
    <row r="86" spans="4:5">
      <c r="D86" t="s">
        <v>810</v>
      </c>
      <c r="E86" t="s">
        <v>865</v>
      </c>
    </row>
    <row r="87" spans="4:5">
      <c r="D87" t="s">
        <v>841</v>
      </c>
      <c r="E87" t="s">
        <v>866</v>
      </c>
    </row>
    <row r="88" spans="4:5">
      <c r="D88" t="s">
        <v>177</v>
      </c>
      <c r="E88" t="s">
        <v>867</v>
      </c>
    </row>
    <row r="89" spans="4:5">
      <c r="D89" t="s">
        <v>844</v>
      </c>
      <c r="E89" t="s">
        <v>864</v>
      </c>
    </row>
    <row r="90" spans="4:5">
      <c r="D90" t="s">
        <v>840</v>
      </c>
      <c r="E90" t="s">
        <v>865</v>
      </c>
    </row>
    <row r="91" spans="4:5">
      <c r="D91" t="s">
        <v>810</v>
      </c>
      <c r="E91" t="s">
        <v>866</v>
      </c>
    </row>
    <row r="92" spans="4:5">
      <c r="D92" t="s">
        <v>841</v>
      </c>
      <c r="E92" t="s">
        <v>867</v>
      </c>
    </row>
    <row r="93" spans="4:5">
      <c r="D93" t="s">
        <v>177</v>
      </c>
    </row>
    <row r="94" spans="4:5">
      <c r="D94" t="s">
        <v>845</v>
      </c>
    </row>
    <row r="95" spans="4:5">
      <c r="D95" t="s">
        <v>837</v>
      </c>
    </row>
    <row r="96" spans="4:5">
      <c r="D96" t="s">
        <v>834</v>
      </c>
    </row>
    <row r="97" spans="4:4">
      <c r="D97" t="s">
        <v>838</v>
      </c>
    </row>
    <row r="98" spans="4:4">
      <c r="D98" t="s">
        <v>177</v>
      </c>
    </row>
    <row r="99" spans="4:4">
      <c r="D99" t="s">
        <v>846</v>
      </c>
    </row>
    <row r="100" spans="4:4">
      <c r="D100" t="s">
        <v>837</v>
      </c>
    </row>
    <row r="101" spans="4:4">
      <c r="D101" t="s">
        <v>834</v>
      </c>
    </row>
    <row r="102" spans="4:4">
      <c r="D102" t="s">
        <v>838</v>
      </c>
    </row>
    <row r="103" spans="4:4">
      <c r="D103" t="s">
        <v>177</v>
      </c>
    </row>
    <row r="104" spans="4:4">
      <c r="D104" t="s">
        <v>847</v>
      </c>
    </row>
    <row r="105" spans="4:4">
      <c r="D105" t="s">
        <v>837</v>
      </c>
    </row>
    <row r="106" spans="4:4">
      <c r="D106" t="s">
        <v>834</v>
      </c>
    </row>
    <row r="107" spans="4:4">
      <c r="D107" t="s">
        <v>838</v>
      </c>
    </row>
    <row r="108" spans="4:4">
      <c r="D108" t="s">
        <v>177</v>
      </c>
    </row>
    <row r="109" spans="4:4">
      <c r="D109" t="s">
        <v>848</v>
      </c>
    </row>
    <row r="110" spans="4:4">
      <c r="D110" t="s">
        <v>837</v>
      </c>
    </row>
    <row r="111" spans="4:4">
      <c r="D111" t="s">
        <v>834</v>
      </c>
    </row>
    <row r="112" spans="4:4">
      <c r="D112" t="s">
        <v>838</v>
      </c>
    </row>
    <row r="113" spans="4:4">
      <c r="D113" t="s">
        <v>177</v>
      </c>
    </row>
    <row r="114" spans="4:4">
      <c r="D114" t="s">
        <v>849</v>
      </c>
    </row>
    <row r="115" spans="4:4">
      <c r="D115" t="s">
        <v>811</v>
      </c>
    </row>
    <row r="116" spans="4:4">
      <c r="D116" t="s">
        <v>812</v>
      </c>
    </row>
    <row r="117" spans="4:4">
      <c r="D117" t="s">
        <v>813</v>
      </c>
    </row>
    <row r="118" spans="4:4">
      <c r="D118" t="s">
        <v>814</v>
      </c>
    </row>
    <row r="119" spans="4:4">
      <c r="D119" t="s">
        <v>815</v>
      </c>
    </row>
    <row r="120" spans="4:4">
      <c r="D120" t="s">
        <v>850</v>
      </c>
    </row>
    <row r="121" spans="4:4">
      <c r="D121" t="s">
        <v>850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P44"/>
  <sheetViews>
    <sheetView zoomScale="150" zoomScaleNormal="150" workbookViewId="0">
      <selection activeCell="L3" sqref="L3"/>
    </sheetView>
  </sheetViews>
  <sheetFormatPr defaultColWidth="8.81640625" defaultRowHeight="20" customHeight="1"/>
  <cols>
    <col min="1" max="1" width="29.1796875" style="5" bestFit="1" customWidth="1" collapsed="1"/>
    <col min="2" max="2" width="20.453125" style="5" customWidth="1" collapsed="1"/>
    <col min="3" max="3" width="58.81640625" style="5" customWidth="1" collapsed="1"/>
    <col min="4" max="4" width="9.1796875" style="5" bestFit="1" customWidth="1" collapsed="1"/>
    <col min="5" max="5" width="56.1796875" style="23" customWidth="1" collapsed="1"/>
    <col min="6" max="6" width="71" style="5" customWidth="1" collapsed="1"/>
    <col min="7" max="7" width="20.1796875" style="6" bestFit="1" customWidth="1" collapsed="1"/>
    <col min="8" max="8" width="19.453125" style="6" bestFit="1" customWidth="1" collapsed="1"/>
    <col min="9" max="9" width="47.81640625" style="6" bestFit="1" customWidth="1" collapsed="1"/>
    <col min="10" max="10" width="41" style="6" bestFit="1" customWidth="1" collapsed="1"/>
    <col min="11" max="11" width="50.81640625" style="6" bestFit="1" customWidth="1" collapsed="1"/>
    <col min="12" max="12" width="19.6328125" style="6" bestFit="1" customWidth="1" collapsed="1"/>
    <col min="13" max="13" width="15.1796875" style="6" customWidth="1" collapsed="1"/>
    <col min="14" max="14" width="12.453125" style="6" bestFit="1" customWidth="1" collapsed="1"/>
    <col min="15" max="15" width="19.453125" style="6" bestFit="1" customWidth="1" collapsed="1"/>
    <col min="16" max="16" width="31.1796875" style="6" bestFit="1" customWidth="1" collapsed="1"/>
    <col min="17" max="17" width="14.81640625" style="6" customWidth="1" collapsed="1"/>
    <col min="18" max="18" width="24.453125" style="12" bestFit="1" customWidth="1" collapsed="1"/>
    <col min="19" max="19" width="48.1796875" style="6" customWidth="1" collapsed="1"/>
    <col min="20" max="20" width="27.1796875" style="12" customWidth="1" collapsed="1"/>
    <col min="21" max="21" width="28.1796875" style="6" customWidth="1" collapsed="1"/>
    <col min="22" max="22" width="33.453125" style="6" bestFit="1" customWidth="1" collapsed="1"/>
    <col min="23" max="28" width="33.453125" style="6" customWidth="1" collapsed="1"/>
    <col min="29" max="29" width="16.81640625" style="6" bestFit="1" customWidth="1" collapsed="1"/>
    <col min="30" max="30" width="18.81640625" style="6" customWidth="1" collapsed="1"/>
    <col min="31" max="31" width="36" style="6" bestFit="1" customWidth="1" collapsed="1"/>
    <col min="32" max="32" width="8.81640625" style="6" collapsed="1"/>
    <col min="33" max="33" width="20.453125" style="6" bestFit="1" customWidth="1" collapsed="1"/>
    <col min="34" max="34" width="22.81640625" style="12" customWidth="1" collapsed="1"/>
    <col min="35" max="35" width="24.36328125" style="6" bestFit="1" customWidth="1" collapsed="1"/>
    <col min="36" max="36" width="8.81640625" style="6" collapsed="1"/>
    <col min="37" max="37" width="14.36328125" style="6" customWidth="1" collapsed="1"/>
    <col min="38" max="38" width="11.81640625" style="6" customWidth="1" collapsed="1"/>
    <col min="39" max="39" width="9" style="6" bestFit="1" customWidth="1" collapsed="1"/>
    <col min="40" max="41" width="10.1796875" style="6" bestFit="1" customWidth="1" collapsed="1"/>
    <col min="42" max="42" width="17.36328125" style="6" bestFit="1" customWidth="1" collapsed="1"/>
    <col min="43" max="43" width="17.81640625" style="6" bestFit="1" customWidth="1" collapsed="1"/>
    <col min="44" max="44" width="15" style="6" bestFit="1" customWidth="1" collapsed="1"/>
    <col min="45" max="46" width="8.81640625" style="6" collapsed="1"/>
    <col min="47" max="47" width="10.1796875" style="6" bestFit="1" customWidth="1" collapsed="1"/>
    <col min="48" max="48" width="8.81640625" style="6" collapsed="1"/>
    <col min="49" max="49" width="13.6328125" style="6" bestFit="1" customWidth="1" collapsed="1"/>
    <col min="50" max="52" width="8.81640625" style="6" collapsed="1"/>
    <col min="53" max="53" width="9.81640625" style="6" bestFit="1" customWidth="1" collapsed="1"/>
    <col min="54" max="54" width="13.36328125" style="6" bestFit="1" customWidth="1" collapsed="1"/>
    <col min="55" max="56" width="31.81640625" style="6" customWidth="1" collapsed="1"/>
    <col min="57" max="57" width="14" style="6" bestFit="1" customWidth="1" collapsed="1"/>
    <col min="58" max="59" width="22.1796875" style="6" customWidth="1" collapsed="1"/>
    <col min="60" max="60" width="8.81640625" style="6" collapsed="1"/>
    <col min="61" max="61" width="10" style="6" bestFit="1" customWidth="1" collapsed="1"/>
    <col min="62" max="64" width="8.81640625" style="6" collapsed="1"/>
    <col min="65" max="65" width="12.453125" style="6" bestFit="1" customWidth="1" collapsed="1"/>
    <col min="66" max="66" width="11.6328125" style="6" customWidth="1" collapsed="1"/>
    <col min="67" max="67" width="23.6328125" style="12" customWidth="1" collapsed="1"/>
    <col min="68" max="68" width="21.81640625" style="6" bestFit="1" customWidth="1" collapsed="1"/>
    <col min="69" max="69" width="19.1796875" style="6" bestFit="1" customWidth="1" collapsed="1"/>
    <col min="70" max="16384" width="8.81640625" style="6" collapsed="1"/>
  </cols>
  <sheetData>
    <row r="1" spans="1:68" s="2" customFormat="1" ht="18.5">
      <c r="A1" s="1" t="s">
        <v>0</v>
      </c>
      <c r="B1" s="1" t="s">
        <v>13</v>
      </c>
      <c r="C1" s="1" t="s">
        <v>14</v>
      </c>
      <c r="D1" s="1" t="s">
        <v>73</v>
      </c>
      <c r="E1" s="22" t="s">
        <v>901</v>
      </c>
      <c r="F1" s="1" t="s">
        <v>902</v>
      </c>
      <c r="G1" s="1" t="s">
        <v>903</v>
      </c>
      <c r="H1" s="1" t="s">
        <v>904</v>
      </c>
      <c r="I1" s="1" t="s">
        <v>905</v>
      </c>
      <c r="J1" s="1" t="s">
        <v>906</v>
      </c>
      <c r="K1" s="1" t="s">
        <v>907</v>
      </c>
      <c r="L1" s="1" t="s">
        <v>908</v>
      </c>
      <c r="M1" s="1" t="s">
        <v>909</v>
      </c>
      <c r="N1" s="1" t="s">
        <v>15</v>
      </c>
      <c r="O1" s="1" t="s">
        <v>37</v>
      </c>
      <c r="P1" s="1" t="s">
        <v>910</v>
      </c>
      <c r="Q1" s="1" t="s">
        <v>40</v>
      </c>
      <c r="R1" s="11" t="s">
        <v>41</v>
      </c>
      <c r="S1" s="1" t="s">
        <v>42</v>
      </c>
      <c r="T1" s="11" t="s">
        <v>43</v>
      </c>
      <c r="U1" s="1" t="s">
        <v>44</v>
      </c>
      <c r="V1" s="1" t="s">
        <v>911</v>
      </c>
      <c r="W1" s="1" t="s">
        <v>912</v>
      </c>
      <c r="X1" s="1" t="s">
        <v>869</v>
      </c>
      <c r="Y1" s="1" t="s">
        <v>870</v>
      </c>
      <c r="Z1" s="1" t="s">
        <v>871</v>
      </c>
      <c r="AA1" s="1" t="s">
        <v>872</v>
      </c>
      <c r="AB1" s="1" t="s">
        <v>873</v>
      </c>
      <c r="AC1" s="1" t="s">
        <v>874</v>
      </c>
      <c r="AD1" s="1" t="s">
        <v>76</v>
      </c>
      <c r="AE1" s="1" t="s">
        <v>875</v>
      </c>
      <c r="AF1" s="1" t="s">
        <v>876</v>
      </c>
      <c r="AG1" s="1" t="s">
        <v>877</v>
      </c>
      <c r="AH1" s="11" t="s">
        <v>878</v>
      </c>
      <c r="AI1" s="1" t="s">
        <v>879</v>
      </c>
      <c r="AJ1" s="1" t="s">
        <v>880</v>
      </c>
      <c r="AK1" s="1" t="s">
        <v>881</v>
      </c>
      <c r="AL1" s="1" t="s">
        <v>882</v>
      </c>
      <c r="AM1" s="1" t="s">
        <v>883</v>
      </c>
      <c r="AN1" s="1" t="s">
        <v>884</v>
      </c>
      <c r="AO1" s="1" t="s">
        <v>885</v>
      </c>
      <c r="AP1" s="1" t="s">
        <v>886</v>
      </c>
      <c r="AQ1" s="1" t="s">
        <v>887</v>
      </c>
      <c r="AR1" s="1" t="s">
        <v>888</v>
      </c>
      <c r="AS1" s="1" t="s">
        <v>889</v>
      </c>
      <c r="AT1" s="1" t="s">
        <v>923</v>
      </c>
      <c r="AU1" s="1" t="s">
        <v>924</v>
      </c>
      <c r="AV1" s="1" t="s">
        <v>890</v>
      </c>
      <c r="AW1" s="1" t="s">
        <v>891</v>
      </c>
      <c r="AX1" s="1" t="s">
        <v>893</v>
      </c>
      <c r="AY1" s="1" t="s">
        <v>892</v>
      </c>
      <c r="AZ1" s="1" t="s">
        <v>894</v>
      </c>
      <c r="BA1" s="1" t="s">
        <v>895</v>
      </c>
      <c r="BB1" s="1" t="s">
        <v>896</v>
      </c>
      <c r="BC1" s="1" t="s">
        <v>897</v>
      </c>
      <c r="BD1" s="1" t="s">
        <v>898</v>
      </c>
      <c r="BE1" s="1" t="s">
        <v>899</v>
      </c>
      <c r="BF1" s="1" t="s">
        <v>900</v>
      </c>
      <c r="BG1" s="1" t="s">
        <v>115</v>
      </c>
      <c r="BH1" s="31" t="s">
        <v>105</v>
      </c>
      <c r="BI1" s="31" t="s">
        <v>16</v>
      </c>
      <c r="BJ1" s="31" t="s">
        <v>106</v>
      </c>
      <c r="BK1" s="31" t="s">
        <v>108</v>
      </c>
      <c r="BL1" s="31" t="s">
        <v>109</v>
      </c>
      <c r="BM1" s="31" t="s">
        <v>107</v>
      </c>
      <c r="BN1" s="31" t="s">
        <v>110</v>
      </c>
      <c r="BO1" s="66" t="s">
        <v>979</v>
      </c>
      <c r="BP1" s="2" t="s">
        <v>1134</v>
      </c>
    </row>
    <row r="2" spans="1:68" ht="20" customHeight="1">
      <c r="A2" s="3" t="s">
        <v>919</v>
      </c>
      <c r="B2" s="3" t="s">
        <v>129</v>
      </c>
      <c r="C2" s="4" t="s">
        <v>1122</v>
      </c>
      <c r="D2" t="s">
        <v>1475</v>
      </c>
      <c r="F2" s="3"/>
      <c r="G2" t="s">
        <v>1437</v>
      </c>
      <c r="H2" s="54" t="s">
        <v>113</v>
      </c>
      <c r="I2" s="54" t="s">
        <v>913</v>
      </c>
      <c r="J2" s="8"/>
      <c r="K2" s="8"/>
      <c r="L2" s="10"/>
      <c r="M2" s="7" t="s">
        <v>114</v>
      </c>
      <c r="N2" s="7" t="s">
        <v>916</v>
      </c>
      <c r="O2" s="7" t="s">
        <v>915</v>
      </c>
      <c r="P2" s="3" t="s">
        <v>163</v>
      </c>
      <c r="Q2" s="3" t="s">
        <v>410</v>
      </c>
      <c r="R2" s="15" t="s">
        <v>419</v>
      </c>
      <c r="S2" s="3" t="s">
        <v>917</v>
      </c>
      <c r="T2" s="13" t="s">
        <v>918</v>
      </c>
      <c r="U2" s="8" t="s">
        <v>920</v>
      </c>
      <c r="V2" s="3" t="s">
        <v>23</v>
      </c>
      <c r="W2" s="3" t="s">
        <v>23</v>
      </c>
      <c r="X2" s="14">
        <f t="shared" ref="X2:Z41" ca="1" si="0">TODAY()</f>
        <v>44271</v>
      </c>
      <c r="Y2" s="3"/>
      <c r="Z2" s="14">
        <f t="shared" ca="1" si="0"/>
        <v>44271</v>
      </c>
      <c r="AA2" s="8"/>
      <c r="AB2" s="3"/>
      <c r="AC2" s="3"/>
      <c r="AD2" s="95" t="s">
        <v>977</v>
      </c>
      <c r="AE2" s="32" t="str">
        <f ca="1">CONCATENATE("billacc",AH2)</f>
        <v>billacc316202113111</v>
      </c>
      <c r="AF2" s="3" t="s">
        <v>177</v>
      </c>
      <c r="AG2" s="21" t="s">
        <v>841</v>
      </c>
      <c r="AH2" s="32" t="str">
        <f ca="1">BH2&amp;BI2&amp;BJ2&amp;BK2&amp;BL2&amp;BG2</f>
        <v>316202113111</v>
      </c>
      <c r="AI2" s="96" t="str">
        <f ca="1">CONCATENATE("DS", AH2)</f>
        <v>DS316202113111</v>
      </c>
      <c r="AJ2" s="3" t="s">
        <v>925</v>
      </c>
      <c r="AK2" s="96" t="str">
        <f ca="1">CONCATENATE("DPLANS", AH2)</f>
        <v>DPLANS316202113111</v>
      </c>
      <c r="AL2" s="9">
        <f ca="1">TODAY()</f>
        <v>44271</v>
      </c>
      <c r="AM2" s="9">
        <f ca="1">TODAY()+20</f>
        <v>44291</v>
      </c>
      <c r="AN2" s="9">
        <f ca="1">TODAY()</f>
        <v>44271</v>
      </c>
      <c r="AO2" s="9">
        <f ca="1">TODAY()+21</f>
        <v>44292</v>
      </c>
      <c r="AP2" s="96" t="str">
        <f ca="1">CONCATENATE("22", AH2)</f>
        <v>22316202113111</v>
      </c>
      <c r="AQ2" s="96" t="str">
        <f ca="1">CONCATENATE("11", AH2)</f>
        <v>11316202113111</v>
      </c>
      <c r="AR2" s="3" t="s">
        <v>93</v>
      </c>
      <c r="AS2" s="3" t="s">
        <v>927</v>
      </c>
      <c r="AT2" s="9" t="s">
        <v>1088</v>
      </c>
      <c r="AU2" s="9" t="s">
        <v>1089</v>
      </c>
      <c r="AV2" s="3" t="s">
        <v>1090</v>
      </c>
      <c r="AW2" s="3" t="s">
        <v>1091</v>
      </c>
      <c r="AX2" s="3" t="s">
        <v>1092</v>
      </c>
      <c r="AY2" s="3" t="s">
        <v>1093</v>
      </c>
      <c r="AZ2" s="9">
        <f ca="1">TODAY()</f>
        <v>44271</v>
      </c>
      <c r="BA2" s="8" t="s">
        <v>928</v>
      </c>
      <c r="BB2" s="8" t="s">
        <v>929</v>
      </c>
      <c r="BC2" s="21" t="s">
        <v>930</v>
      </c>
      <c r="BD2" s="96" t="str">
        <f ca="1">CONCATENATE("33", AH2)</f>
        <v>33316202113111</v>
      </c>
      <c r="BE2" s="8" t="s">
        <v>1094</v>
      </c>
      <c r="BF2" s="8" t="s">
        <v>1095</v>
      </c>
      <c r="BG2" s="8" t="s">
        <v>192</v>
      </c>
      <c r="BH2" s="43">
        <f ca="1">MONTH(BM2)</f>
        <v>3</v>
      </c>
      <c r="BI2" s="43">
        <f ca="1">DAY(BM2)</f>
        <v>16</v>
      </c>
      <c r="BJ2" s="43">
        <f ca="1">YEAR(BM2)</f>
        <v>2021</v>
      </c>
      <c r="BK2" s="43">
        <f ca="1">HOUR(BN2)</f>
        <v>13</v>
      </c>
      <c r="BL2" s="43">
        <f ca="1">MINUTE(BN2)</f>
        <v>11</v>
      </c>
      <c r="BM2" s="44">
        <f t="shared" ref="BM2:BM42" ca="1" si="1">TODAY()</f>
        <v>44271</v>
      </c>
      <c r="BN2" s="45">
        <f t="shared" ref="BN2:BN42" ca="1" si="2">NOW()</f>
        <v>44271.549953703703</v>
      </c>
      <c r="BP2" s="6" t="str">
        <f ca="1">CONCATENATE("devacc",AH2)</f>
        <v>devacc316202113111</v>
      </c>
    </row>
    <row r="3" spans="1:68" ht="20" customHeight="1">
      <c r="A3" s="3" t="s">
        <v>919</v>
      </c>
      <c r="B3" s="3" t="s">
        <v>129</v>
      </c>
      <c r="C3" s="4" t="s">
        <v>1122</v>
      </c>
      <c r="D3" t="s">
        <v>1476</v>
      </c>
      <c r="F3" s="3"/>
      <c r="G3" t="s">
        <v>1438</v>
      </c>
      <c r="H3" s="54" t="s">
        <v>113</v>
      </c>
      <c r="I3" s="54" t="s">
        <v>913</v>
      </c>
      <c r="J3" s="8"/>
      <c r="K3" s="8"/>
      <c r="L3" s="10"/>
      <c r="M3" s="7" t="s">
        <v>114</v>
      </c>
      <c r="N3" s="7" t="s">
        <v>916</v>
      </c>
      <c r="O3" s="7" t="s">
        <v>915</v>
      </c>
      <c r="P3" s="3" t="s">
        <v>163</v>
      </c>
      <c r="Q3" s="3" t="s">
        <v>410</v>
      </c>
      <c r="R3" s="15" t="s">
        <v>419</v>
      </c>
      <c r="S3" s="3" t="s">
        <v>917</v>
      </c>
      <c r="T3" s="13" t="s">
        <v>918</v>
      </c>
      <c r="U3" s="8" t="s">
        <v>920</v>
      </c>
      <c r="V3" s="3" t="s">
        <v>23</v>
      </c>
      <c r="W3" s="3" t="s">
        <v>23</v>
      </c>
      <c r="X3" s="14">
        <f t="shared" ca="1" si="0"/>
        <v>44271</v>
      </c>
      <c r="Y3" s="3"/>
      <c r="Z3" s="14">
        <f t="shared" ca="1" si="0"/>
        <v>44271</v>
      </c>
      <c r="AA3" s="8"/>
      <c r="AB3" s="3"/>
      <c r="AC3" s="3"/>
      <c r="AD3" s="95" t="s">
        <v>834</v>
      </c>
      <c r="AE3" s="32" t="str">
        <f t="shared" ref="AE3:AE25" ca="1" si="3">CONCATENATE("billacc",AH3)</f>
        <v>billacc316202113112</v>
      </c>
      <c r="AF3" s="3" t="s">
        <v>177</v>
      </c>
      <c r="AG3" s="21" t="s">
        <v>841</v>
      </c>
      <c r="AH3" s="32" t="str">
        <f t="shared" ref="AH3:AH42" ca="1" si="4">BH3&amp;BI3&amp;BJ3&amp;BK3&amp;BL3&amp;BG3</f>
        <v>316202113112</v>
      </c>
      <c r="AI3" s="96" t="str">
        <f t="shared" ref="AI3:AI42" ca="1" si="5">CONCATENATE("DS", AH3)</f>
        <v>DS316202113112</v>
      </c>
      <c r="AJ3" s="3" t="s">
        <v>925</v>
      </c>
      <c r="AK3" s="96" t="str">
        <f t="shared" ref="AK3:AK42" ca="1" si="6">CONCATENATE("DPLANS", AH3)</f>
        <v>DPLANS316202113112</v>
      </c>
      <c r="AL3" s="9">
        <f t="shared" ref="AL3:AL40" ca="1" si="7">TODAY()</f>
        <v>44271</v>
      </c>
      <c r="AM3" s="9">
        <f t="shared" ref="AM3:AM40" ca="1" si="8">TODAY()+20</f>
        <v>44291</v>
      </c>
      <c r="AN3" s="9">
        <f t="shared" ref="AN3:AN40" ca="1" si="9">TODAY()</f>
        <v>44271</v>
      </c>
      <c r="AO3" s="9">
        <f t="shared" ref="AO3:AO40" ca="1" si="10">TODAY()+21</f>
        <v>44292</v>
      </c>
      <c r="AP3" s="96" t="str">
        <f t="shared" ref="AP3:AP42" ca="1" si="11">CONCATENATE("22", AH3)</f>
        <v>22316202113112</v>
      </c>
      <c r="AQ3" s="96" t="str">
        <f t="shared" ref="AQ3:AQ42" ca="1" si="12">CONCATENATE("11", AH3)</f>
        <v>11316202113112</v>
      </c>
      <c r="AR3" s="3" t="s">
        <v>93</v>
      </c>
      <c r="AS3" s="3" t="s">
        <v>927</v>
      </c>
      <c r="AT3" s="9" t="s">
        <v>1088</v>
      </c>
      <c r="AU3" s="9" t="s">
        <v>1089</v>
      </c>
      <c r="AV3" s="3" t="s">
        <v>1090</v>
      </c>
      <c r="AW3" s="3" t="s">
        <v>1091</v>
      </c>
      <c r="AX3" s="3" t="s">
        <v>1092</v>
      </c>
      <c r="AY3" s="3" t="s">
        <v>1093</v>
      </c>
      <c r="AZ3" s="9">
        <f t="shared" ref="AZ3:AZ40" ca="1" si="13">TODAY()</f>
        <v>44271</v>
      </c>
      <c r="BA3" s="8" t="s">
        <v>928</v>
      </c>
      <c r="BB3" s="8" t="s">
        <v>929</v>
      </c>
      <c r="BC3" s="21" t="s">
        <v>930</v>
      </c>
      <c r="BD3" s="96" t="str">
        <f t="shared" ref="BD3:BD42" ca="1" si="14">CONCATENATE("33", AH3)</f>
        <v>33316202113112</v>
      </c>
      <c r="BE3" s="8" t="s">
        <v>1094</v>
      </c>
      <c r="BF3" s="8" t="s">
        <v>1095</v>
      </c>
      <c r="BG3" s="94" t="s">
        <v>154</v>
      </c>
      <c r="BH3" s="43">
        <f t="shared" ref="BH3:BH25" ca="1" si="15">MONTH(BM3)</f>
        <v>3</v>
      </c>
      <c r="BI3" s="43">
        <f t="shared" ref="BI3:BI25" ca="1" si="16">DAY(BM3)</f>
        <v>16</v>
      </c>
      <c r="BJ3" s="43">
        <f t="shared" ref="BJ3:BJ25" ca="1" si="17">YEAR(BM3)</f>
        <v>2021</v>
      </c>
      <c r="BK3" s="43">
        <f t="shared" ref="BK3:BK25" ca="1" si="18">HOUR(BN3)</f>
        <v>13</v>
      </c>
      <c r="BL3" s="43">
        <f t="shared" ref="BL3:BL25" ca="1" si="19">MINUTE(BN3)</f>
        <v>11</v>
      </c>
      <c r="BM3" s="44">
        <f t="shared" ca="1" si="1"/>
        <v>44271</v>
      </c>
      <c r="BN3" s="45">
        <f t="shared" ca="1" si="2"/>
        <v>44271.549953703703</v>
      </c>
      <c r="BP3" s="6" t="str">
        <f t="shared" ref="BP3:BP25" ca="1" si="20">CONCATENATE("devacc",AH3)</f>
        <v>devacc316202113112</v>
      </c>
    </row>
    <row r="4" spans="1:68" ht="20" customHeight="1">
      <c r="A4" s="3" t="s">
        <v>919</v>
      </c>
      <c r="B4" s="3" t="s">
        <v>129</v>
      </c>
      <c r="C4" s="4" t="s">
        <v>1122</v>
      </c>
      <c r="D4" t="s">
        <v>1477</v>
      </c>
      <c r="F4" s="3"/>
      <c r="G4" t="s">
        <v>1439</v>
      </c>
      <c r="H4" s="54" t="s">
        <v>113</v>
      </c>
      <c r="I4" s="54" t="s">
        <v>913</v>
      </c>
      <c r="J4" s="8"/>
      <c r="K4" s="8"/>
      <c r="L4" s="10"/>
      <c r="M4" s="7" t="s">
        <v>114</v>
      </c>
      <c r="N4" s="7" t="s">
        <v>916</v>
      </c>
      <c r="O4" s="7" t="s">
        <v>915</v>
      </c>
      <c r="P4" s="3" t="s">
        <v>163</v>
      </c>
      <c r="Q4" s="3" t="s">
        <v>410</v>
      </c>
      <c r="R4" s="15" t="s">
        <v>419</v>
      </c>
      <c r="S4" s="3" t="s">
        <v>917</v>
      </c>
      <c r="T4" s="13" t="s">
        <v>918</v>
      </c>
      <c r="U4" s="8" t="s">
        <v>920</v>
      </c>
      <c r="V4" s="3" t="s">
        <v>23</v>
      </c>
      <c r="W4" s="3" t="s">
        <v>23</v>
      </c>
      <c r="X4" s="14">
        <f t="shared" ca="1" si="0"/>
        <v>44271</v>
      </c>
      <c r="Y4" s="3"/>
      <c r="Z4" s="14">
        <f t="shared" ca="1" si="0"/>
        <v>44271</v>
      </c>
      <c r="AA4" s="8"/>
      <c r="AB4" s="3"/>
      <c r="AC4" s="3"/>
      <c r="AD4" s="95" t="s">
        <v>810</v>
      </c>
      <c r="AE4" s="32" t="str">
        <f t="shared" ca="1" si="3"/>
        <v>billacc316202113113</v>
      </c>
      <c r="AF4" s="3" t="s">
        <v>177</v>
      </c>
      <c r="AG4" s="21" t="s">
        <v>841</v>
      </c>
      <c r="AH4" s="32" t="str">
        <f t="shared" ca="1" si="4"/>
        <v>316202113113</v>
      </c>
      <c r="AI4" s="96" t="str">
        <f t="shared" ca="1" si="5"/>
        <v>DS316202113113</v>
      </c>
      <c r="AJ4" s="3" t="s">
        <v>925</v>
      </c>
      <c r="AK4" s="96" t="str">
        <f t="shared" ca="1" si="6"/>
        <v>DPLANS316202113113</v>
      </c>
      <c r="AL4" s="9">
        <f t="shared" ca="1" si="7"/>
        <v>44271</v>
      </c>
      <c r="AM4" s="9">
        <f t="shared" ca="1" si="8"/>
        <v>44291</v>
      </c>
      <c r="AN4" s="9">
        <f t="shared" ca="1" si="9"/>
        <v>44271</v>
      </c>
      <c r="AO4" s="9">
        <f t="shared" ca="1" si="10"/>
        <v>44292</v>
      </c>
      <c r="AP4" s="96" t="str">
        <f t="shared" ca="1" si="11"/>
        <v>22316202113113</v>
      </c>
      <c r="AQ4" s="96" t="str">
        <f t="shared" ca="1" si="12"/>
        <v>11316202113113</v>
      </c>
      <c r="AR4" s="3" t="s">
        <v>93</v>
      </c>
      <c r="AS4" s="3" t="s">
        <v>927</v>
      </c>
      <c r="AT4" s="9" t="s">
        <v>1088</v>
      </c>
      <c r="AU4" s="9" t="s">
        <v>1089</v>
      </c>
      <c r="AV4" s="3" t="s">
        <v>1090</v>
      </c>
      <c r="AW4" s="3" t="s">
        <v>1091</v>
      </c>
      <c r="AX4" s="3" t="s">
        <v>1092</v>
      </c>
      <c r="AY4" s="3" t="s">
        <v>1093</v>
      </c>
      <c r="AZ4" s="9">
        <f t="shared" ca="1" si="13"/>
        <v>44271</v>
      </c>
      <c r="BA4" s="8" t="s">
        <v>928</v>
      </c>
      <c r="BB4" s="8" t="s">
        <v>929</v>
      </c>
      <c r="BC4" s="21" t="s">
        <v>930</v>
      </c>
      <c r="BD4" s="96" t="str">
        <f t="shared" ca="1" si="14"/>
        <v>33316202113113</v>
      </c>
      <c r="BE4" s="8" t="s">
        <v>1094</v>
      </c>
      <c r="BF4" s="8" t="s">
        <v>1095</v>
      </c>
      <c r="BG4" s="8" t="s">
        <v>178</v>
      </c>
      <c r="BH4" s="43">
        <f t="shared" ca="1" si="15"/>
        <v>3</v>
      </c>
      <c r="BI4" s="43">
        <f t="shared" ca="1" si="16"/>
        <v>16</v>
      </c>
      <c r="BJ4" s="43">
        <f t="shared" ca="1" si="17"/>
        <v>2021</v>
      </c>
      <c r="BK4" s="43">
        <f t="shared" ca="1" si="18"/>
        <v>13</v>
      </c>
      <c r="BL4" s="43">
        <f t="shared" ca="1" si="19"/>
        <v>11</v>
      </c>
      <c r="BM4" s="44">
        <f t="shared" ca="1" si="1"/>
        <v>44271</v>
      </c>
      <c r="BN4" s="45">
        <f t="shared" ca="1" si="2"/>
        <v>44271.549953703703</v>
      </c>
      <c r="BP4" s="6" t="str">
        <f t="shared" ca="1" si="20"/>
        <v>devacc316202113113</v>
      </c>
    </row>
    <row r="5" spans="1:68" ht="20" customHeight="1">
      <c r="A5" s="3" t="s">
        <v>919</v>
      </c>
      <c r="B5" s="3" t="s">
        <v>129</v>
      </c>
      <c r="C5" s="4" t="s">
        <v>1122</v>
      </c>
      <c r="D5" t="s">
        <v>1478</v>
      </c>
      <c r="F5" s="3"/>
      <c r="G5" t="s">
        <v>1440</v>
      </c>
      <c r="H5" s="54" t="s">
        <v>113</v>
      </c>
      <c r="I5" s="54" t="s">
        <v>913</v>
      </c>
      <c r="J5" s="8"/>
      <c r="K5" s="8"/>
      <c r="L5" s="10"/>
      <c r="M5" s="7" t="s">
        <v>114</v>
      </c>
      <c r="N5" s="7" t="s">
        <v>916</v>
      </c>
      <c r="O5" s="7" t="s">
        <v>915</v>
      </c>
      <c r="P5" s="3" t="s">
        <v>163</v>
      </c>
      <c r="Q5" s="3" t="s">
        <v>410</v>
      </c>
      <c r="R5" s="15" t="s">
        <v>419</v>
      </c>
      <c r="S5" s="3" t="s">
        <v>917</v>
      </c>
      <c r="T5" s="13" t="s">
        <v>918</v>
      </c>
      <c r="U5" s="8" t="s">
        <v>920</v>
      </c>
      <c r="V5" s="3" t="s">
        <v>23</v>
      </c>
      <c r="W5" s="3" t="s">
        <v>23</v>
      </c>
      <c r="X5" s="14">
        <f t="shared" ca="1" si="0"/>
        <v>44271</v>
      </c>
      <c r="Y5" s="3"/>
      <c r="Z5" s="14">
        <f t="shared" ca="1" si="0"/>
        <v>44271</v>
      </c>
      <c r="AA5" s="8"/>
      <c r="AB5" s="3"/>
      <c r="AC5" s="3"/>
      <c r="AD5" s="8" t="s">
        <v>973</v>
      </c>
      <c r="AE5" s="32" t="str">
        <f t="shared" ca="1" si="3"/>
        <v>billacc316202113114</v>
      </c>
      <c r="AF5" s="3" t="s">
        <v>177</v>
      </c>
      <c r="AG5" s="21" t="s">
        <v>841</v>
      </c>
      <c r="AH5" s="32" t="str">
        <f t="shared" ca="1" si="4"/>
        <v>316202113114</v>
      </c>
      <c r="AI5" s="96" t="str">
        <f t="shared" ca="1" si="5"/>
        <v>DS316202113114</v>
      </c>
      <c r="AJ5" s="3" t="s">
        <v>925</v>
      </c>
      <c r="AK5" s="96" t="str">
        <f t="shared" ca="1" si="6"/>
        <v>DPLANS316202113114</v>
      </c>
      <c r="AL5" s="9">
        <f t="shared" ca="1" si="7"/>
        <v>44271</v>
      </c>
      <c r="AM5" s="9">
        <f t="shared" ca="1" si="8"/>
        <v>44291</v>
      </c>
      <c r="AN5" s="9">
        <f t="shared" ca="1" si="9"/>
        <v>44271</v>
      </c>
      <c r="AO5" s="9">
        <f t="shared" ca="1" si="10"/>
        <v>44292</v>
      </c>
      <c r="AP5" s="96" t="str">
        <f t="shared" ca="1" si="11"/>
        <v>22316202113114</v>
      </c>
      <c r="AQ5" s="96" t="str">
        <f t="shared" ca="1" si="12"/>
        <v>11316202113114</v>
      </c>
      <c r="AR5" s="3" t="s">
        <v>93</v>
      </c>
      <c r="AS5" s="3" t="s">
        <v>927</v>
      </c>
      <c r="AT5" s="9" t="s">
        <v>1088</v>
      </c>
      <c r="AU5" s="9" t="s">
        <v>1089</v>
      </c>
      <c r="AV5" s="3" t="s">
        <v>1090</v>
      </c>
      <c r="AW5" s="3" t="s">
        <v>1091</v>
      </c>
      <c r="AX5" s="3" t="s">
        <v>1092</v>
      </c>
      <c r="AY5" s="3" t="s">
        <v>1093</v>
      </c>
      <c r="AZ5" s="9">
        <f t="shared" ca="1" si="13"/>
        <v>44271</v>
      </c>
      <c r="BA5" s="8" t="s">
        <v>928</v>
      </c>
      <c r="BB5" s="8" t="s">
        <v>929</v>
      </c>
      <c r="BC5" s="21" t="s">
        <v>930</v>
      </c>
      <c r="BD5" s="96" t="str">
        <f t="shared" ca="1" si="14"/>
        <v>33316202113114</v>
      </c>
      <c r="BE5" s="8" t="s">
        <v>1094</v>
      </c>
      <c r="BF5" s="8" t="s">
        <v>1095</v>
      </c>
      <c r="BG5" s="94" t="s">
        <v>179</v>
      </c>
      <c r="BH5" s="43">
        <f t="shared" ca="1" si="15"/>
        <v>3</v>
      </c>
      <c r="BI5" s="43">
        <f t="shared" ca="1" si="16"/>
        <v>16</v>
      </c>
      <c r="BJ5" s="43">
        <f t="shared" ca="1" si="17"/>
        <v>2021</v>
      </c>
      <c r="BK5" s="43">
        <f t="shared" ca="1" si="18"/>
        <v>13</v>
      </c>
      <c r="BL5" s="43">
        <f t="shared" ca="1" si="19"/>
        <v>11</v>
      </c>
      <c r="BM5" s="44">
        <f t="shared" ca="1" si="1"/>
        <v>44271</v>
      </c>
      <c r="BN5" s="45">
        <f t="shared" ca="1" si="2"/>
        <v>44271.549953703703</v>
      </c>
      <c r="BP5" s="6" t="str">
        <f t="shared" ca="1" si="20"/>
        <v>devacc316202113114</v>
      </c>
    </row>
    <row r="6" spans="1:68" ht="20" customHeight="1">
      <c r="A6" s="3" t="s">
        <v>919</v>
      </c>
      <c r="B6" s="3" t="s">
        <v>129</v>
      </c>
      <c r="C6" s="4" t="s">
        <v>1122</v>
      </c>
      <c r="D6" t="s">
        <v>1479</v>
      </c>
      <c r="F6" s="3"/>
      <c r="G6" t="s">
        <v>1441</v>
      </c>
      <c r="H6" s="54" t="s">
        <v>113</v>
      </c>
      <c r="I6" s="54" t="s">
        <v>913</v>
      </c>
      <c r="J6" s="8"/>
      <c r="K6" s="8"/>
      <c r="L6" s="10"/>
      <c r="M6" s="7" t="s">
        <v>114</v>
      </c>
      <c r="N6" s="7" t="s">
        <v>916</v>
      </c>
      <c r="O6" s="7" t="s">
        <v>915</v>
      </c>
      <c r="P6" s="3" t="s">
        <v>163</v>
      </c>
      <c r="Q6" s="3" t="s">
        <v>410</v>
      </c>
      <c r="R6" s="15" t="s">
        <v>419</v>
      </c>
      <c r="S6" s="3" t="s">
        <v>917</v>
      </c>
      <c r="T6" s="13" t="s">
        <v>918</v>
      </c>
      <c r="U6" s="8" t="s">
        <v>920</v>
      </c>
      <c r="V6" s="3" t="s">
        <v>23</v>
      </c>
      <c r="W6" s="3" t="s">
        <v>23</v>
      </c>
      <c r="X6" s="14">
        <f t="shared" ca="1" si="0"/>
        <v>44271</v>
      </c>
      <c r="Y6" s="3"/>
      <c r="Z6" s="14">
        <f t="shared" ca="1" si="0"/>
        <v>44271</v>
      </c>
      <c r="AA6" s="8"/>
      <c r="AB6" s="3"/>
      <c r="AC6" s="3"/>
      <c r="AD6" s="95" t="s">
        <v>977</v>
      </c>
      <c r="AE6" s="32" t="str">
        <f t="shared" ca="1" si="3"/>
        <v>billacc316202113115</v>
      </c>
      <c r="AF6" s="3" t="s">
        <v>177</v>
      </c>
      <c r="AG6" s="21" t="s">
        <v>841</v>
      </c>
      <c r="AH6" s="32" t="str">
        <f t="shared" ca="1" si="4"/>
        <v>316202113115</v>
      </c>
      <c r="AI6" s="96" t="str">
        <f t="shared" ca="1" si="5"/>
        <v>DS316202113115</v>
      </c>
      <c r="AJ6" s="3" t="s">
        <v>925</v>
      </c>
      <c r="AK6" s="96" t="str">
        <f t="shared" ca="1" si="6"/>
        <v>DPLANS316202113115</v>
      </c>
      <c r="AL6" s="9">
        <f t="shared" ca="1" si="7"/>
        <v>44271</v>
      </c>
      <c r="AM6" s="9">
        <f t="shared" ca="1" si="8"/>
        <v>44291</v>
      </c>
      <c r="AN6" s="9">
        <f t="shared" ca="1" si="9"/>
        <v>44271</v>
      </c>
      <c r="AO6" s="9">
        <f t="shared" ca="1" si="10"/>
        <v>44292</v>
      </c>
      <c r="AP6" s="96" t="str">
        <f t="shared" ca="1" si="11"/>
        <v>22316202113115</v>
      </c>
      <c r="AQ6" s="96" t="str">
        <f t="shared" ca="1" si="12"/>
        <v>11316202113115</v>
      </c>
      <c r="AR6" s="3" t="s">
        <v>93</v>
      </c>
      <c r="AS6" s="3" t="s">
        <v>927</v>
      </c>
      <c r="AT6" s="9" t="s">
        <v>1088</v>
      </c>
      <c r="AU6" s="9" t="s">
        <v>1089</v>
      </c>
      <c r="AV6" s="3" t="s">
        <v>1090</v>
      </c>
      <c r="AW6" s="3" t="s">
        <v>1091</v>
      </c>
      <c r="AX6" s="3" t="s">
        <v>1092</v>
      </c>
      <c r="AY6" s="3" t="s">
        <v>1093</v>
      </c>
      <c r="AZ6" s="9">
        <f t="shared" ca="1" si="13"/>
        <v>44271</v>
      </c>
      <c r="BA6" s="8" t="s">
        <v>928</v>
      </c>
      <c r="BB6" s="8" t="s">
        <v>929</v>
      </c>
      <c r="BC6" s="21" t="s">
        <v>930</v>
      </c>
      <c r="BD6" s="96" t="str">
        <f t="shared" ca="1" si="14"/>
        <v>33316202113115</v>
      </c>
      <c r="BE6" s="8" t="s">
        <v>1094</v>
      </c>
      <c r="BF6" s="8" t="s">
        <v>1095</v>
      </c>
      <c r="BG6" s="8" t="s">
        <v>180</v>
      </c>
      <c r="BH6" s="43">
        <f t="shared" ca="1" si="15"/>
        <v>3</v>
      </c>
      <c r="BI6" s="43">
        <f t="shared" ca="1" si="16"/>
        <v>16</v>
      </c>
      <c r="BJ6" s="43">
        <f t="shared" ca="1" si="17"/>
        <v>2021</v>
      </c>
      <c r="BK6" s="43">
        <f t="shared" ca="1" si="18"/>
        <v>13</v>
      </c>
      <c r="BL6" s="43">
        <f t="shared" ca="1" si="19"/>
        <v>11</v>
      </c>
      <c r="BM6" s="44">
        <f t="shared" ca="1" si="1"/>
        <v>44271</v>
      </c>
      <c r="BN6" s="45">
        <f t="shared" ca="1" si="2"/>
        <v>44271.549953703703</v>
      </c>
      <c r="BP6" s="6" t="str">
        <f t="shared" ca="1" si="20"/>
        <v>devacc316202113115</v>
      </c>
    </row>
    <row r="7" spans="1:68" ht="20" customHeight="1">
      <c r="A7" s="3" t="s">
        <v>919</v>
      </c>
      <c r="B7" s="3" t="s">
        <v>129</v>
      </c>
      <c r="C7" s="4" t="s">
        <v>1122</v>
      </c>
      <c r="D7" t="s">
        <v>1480</v>
      </c>
      <c r="F7" s="3"/>
      <c r="G7" t="s">
        <v>1442</v>
      </c>
      <c r="H7" s="54" t="s">
        <v>113</v>
      </c>
      <c r="I7" s="54" t="s">
        <v>913</v>
      </c>
      <c r="J7" s="8"/>
      <c r="K7" s="8"/>
      <c r="L7" s="10"/>
      <c r="M7" s="7" t="s">
        <v>114</v>
      </c>
      <c r="N7" s="7" t="s">
        <v>916</v>
      </c>
      <c r="O7" s="7" t="s">
        <v>915</v>
      </c>
      <c r="P7" s="3" t="s">
        <v>163</v>
      </c>
      <c r="Q7" s="3" t="s">
        <v>410</v>
      </c>
      <c r="R7" s="15" t="s">
        <v>419</v>
      </c>
      <c r="S7" s="3" t="s">
        <v>917</v>
      </c>
      <c r="T7" s="13" t="s">
        <v>918</v>
      </c>
      <c r="U7" s="8" t="s">
        <v>920</v>
      </c>
      <c r="V7" s="3" t="s">
        <v>23</v>
      </c>
      <c r="W7" s="3" t="s">
        <v>23</v>
      </c>
      <c r="X7" s="14">
        <f t="shared" ca="1" si="0"/>
        <v>44271</v>
      </c>
      <c r="Y7" s="3"/>
      <c r="Z7" s="14">
        <f t="shared" ca="1" si="0"/>
        <v>44271</v>
      </c>
      <c r="AA7" s="8"/>
      <c r="AB7" s="3"/>
      <c r="AC7" s="3"/>
      <c r="AD7" s="95" t="s">
        <v>834</v>
      </c>
      <c r="AE7" s="32" t="str">
        <f t="shared" ca="1" si="3"/>
        <v>billacc316202113116</v>
      </c>
      <c r="AF7" s="3" t="s">
        <v>177</v>
      </c>
      <c r="AG7" s="21" t="s">
        <v>841</v>
      </c>
      <c r="AH7" s="32" t="str">
        <f t="shared" ca="1" si="4"/>
        <v>316202113116</v>
      </c>
      <c r="AI7" s="96" t="str">
        <f t="shared" ca="1" si="5"/>
        <v>DS316202113116</v>
      </c>
      <c r="AJ7" s="3" t="s">
        <v>925</v>
      </c>
      <c r="AK7" s="96" t="str">
        <f t="shared" ca="1" si="6"/>
        <v>DPLANS316202113116</v>
      </c>
      <c r="AL7" s="9">
        <f t="shared" ca="1" si="7"/>
        <v>44271</v>
      </c>
      <c r="AM7" s="9">
        <f t="shared" ca="1" si="8"/>
        <v>44291</v>
      </c>
      <c r="AN7" s="9">
        <f t="shared" ca="1" si="9"/>
        <v>44271</v>
      </c>
      <c r="AO7" s="9">
        <f t="shared" ca="1" si="10"/>
        <v>44292</v>
      </c>
      <c r="AP7" s="96" t="str">
        <f t="shared" ca="1" si="11"/>
        <v>22316202113116</v>
      </c>
      <c r="AQ7" s="96" t="str">
        <f t="shared" ca="1" si="12"/>
        <v>11316202113116</v>
      </c>
      <c r="AR7" s="3" t="s">
        <v>93</v>
      </c>
      <c r="AS7" s="3" t="s">
        <v>927</v>
      </c>
      <c r="AT7" s="9" t="s">
        <v>1088</v>
      </c>
      <c r="AU7" s="9" t="s">
        <v>1089</v>
      </c>
      <c r="AV7" s="3" t="s">
        <v>1090</v>
      </c>
      <c r="AW7" s="3" t="s">
        <v>1091</v>
      </c>
      <c r="AX7" s="3" t="s">
        <v>1092</v>
      </c>
      <c r="AY7" s="3" t="s">
        <v>1093</v>
      </c>
      <c r="AZ7" s="9">
        <f t="shared" ca="1" si="13"/>
        <v>44271</v>
      </c>
      <c r="BA7" s="8" t="s">
        <v>928</v>
      </c>
      <c r="BB7" s="8" t="s">
        <v>929</v>
      </c>
      <c r="BC7" s="21" t="s">
        <v>930</v>
      </c>
      <c r="BD7" s="96" t="str">
        <f t="shared" ca="1" si="14"/>
        <v>33316202113116</v>
      </c>
      <c r="BE7" s="8" t="s">
        <v>1094</v>
      </c>
      <c r="BF7" s="8" t="s">
        <v>1095</v>
      </c>
      <c r="BG7" s="94" t="s">
        <v>181</v>
      </c>
      <c r="BH7" s="43">
        <f t="shared" ca="1" si="15"/>
        <v>3</v>
      </c>
      <c r="BI7" s="43">
        <f t="shared" ca="1" si="16"/>
        <v>16</v>
      </c>
      <c r="BJ7" s="43">
        <f t="shared" ca="1" si="17"/>
        <v>2021</v>
      </c>
      <c r="BK7" s="43">
        <f t="shared" ca="1" si="18"/>
        <v>13</v>
      </c>
      <c r="BL7" s="43">
        <f t="shared" ca="1" si="19"/>
        <v>11</v>
      </c>
      <c r="BM7" s="44">
        <f t="shared" ca="1" si="1"/>
        <v>44271</v>
      </c>
      <c r="BN7" s="45">
        <f t="shared" ca="1" si="2"/>
        <v>44271.549953703703</v>
      </c>
      <c r="BP7" s="6" t="str">
        <f t="shared" ca="1" si="20"/>
        <v>devacc316202113116</v>
      </c>
    </row>
    <row r="8" spans="1:68" ht="20" customHeight="1">
      <c r="A8" s="3" t="s">
        <v>919</v>
      </c>
      <c r="B8" s="3" t="s">
        <v>129</v>
      </c>
      <c r="C8" s="4" t="s">
        <v>1122</v>
      </c>
      <c r="D8" t="s">
        <v>1481</v>
      </c>
      <c r="F8" s="3"/>
      <c r="G8" t="s">
        <v>1443</v>
      </c>
      <c r="H8" s="54" t="s">
        <v>113</v>
      </c>
      <c r="I8" s="54" t="s">
        <v>913</v>
      </c>
      <c r="J8" s="8"/>
      <c r="K8" s="8"/>
      <c r="L8" s="10"/>
      <c r="M8" s="7" t="s">
        <v>114</v>
      </c>
      <c r="N8" s="7" t="s">
        <v>916</v>
      </c>
      <c r="O8" s="7" t="s">
        <v>915</v>
      </c>
      <c r="P8" s="3" t="s">
        <v>163</v>
      </c>
      <c r="Q8" s="3" t="s">
        <v>410</v>
      </c>
      <c r="R8" s="15" t="s">
        <v>419</v>
      </c>
      <c r="S8" s="3" t="s">
        <v>917</v>
      </c>
      <c r="T8" s="13" t="s">
        <v>918</v>
      </c>
      <c r="U8" s="8" t="s">
        <v>920</v>
      </c>
      <c r="V8" s="3" t="s">
        <v>23</v>
      </c>
      <c r="W8" s="3" t="s">
        <v>23</v>
      </c>
      <c r="X8" s="14">
        <f t="shared" ca="1" si="0"/>
        <v>44271</v>
      </c>
      <c r="Y8" s="3"/>
      <c r="Z8" s="14">
        <f t="shared" ca="1" si="0"/>
        <v>44271</v>
      </c>
      <c r="AA8" s="8"/>
      <c r="AB8" s="3"/>
      <c r="AC8" s="3"/>
      <c r="AD8" s="95" t="s">
        <v>810</v>
      </c>
      <c r="AE8" s="32" t="str">
        <f t="shared" ca="1" si="3"/>
        <v>billacc316202113117</v>
      </c>
      <c r="AF8" s="3" t="s">
        <v>177</v>
      </c>
      <c r="AG8" s="21" t="s">
        <v>841</v>
      </c>
      <c r="AH8" s="32" t="str">
        <f t="shared" ca="1" si="4"/>
        <v>316202113117</v>
      </c>
      <c r="AI8" s="96" t="str">
        <f t="shared" ca="1" si="5"/>
        <v>DS316202113117</v>
      </c>
      <c r="AJ8" s="3" t="s">
        <v>925</v>
      </c>
      <c r="AK8" s="96" t="str">
        <f t="shared" ca="1" si="6"/>
        <v>DPLANS316202113117</v>
      </c>
      <c r="AL8" s="9">
        <f t="shared" ca="1" si="7"/>
        <v>44271</v>
      </c>
      <c r="AM8" s="9">
        <f t="shared" ca="1" si="8"/>
        <v>44291</v>
      </c>
      <c r="AN8" s="9">
        <f t="shared" ca="1" si="9"/>
        <v>44271</v>
      </c>
      <c r="AO8" s="9">
        <f t="shared" ca="1" si="10"/>
        <v>44292</v>
      </c>
      <c r="AP8" s="96" t="str">
        <f t="shared" ca="1" si="11"/>
        <v>22316202113117</v>
      </c>
      <c r="AQ8" s="96" t="str">
        <f t="shared" ca="1" si="12"/>
        <v>11316202113117</v>
      </c>
      <c r="AR8" s="3" t="s">
        <v>93</v>
      </c>
      <c r="AS8" s="3" t="s">
        <v>927</v>
      </c>
      <c r="AT8" s="9" t="s">
        <v>1088</v>
      </c>
      <c r="AU8" s="9" t="s">
        <v>1089</v>
      </c>
      <c r="AV8" s="3" t="s">
        <v>1090</v>
      </c>
      <c r="AW8" s="3" t="s">
        <v>1091</v>
      </c>
      <c r="AX8" s="3" t="s">
        <v>1092</v>
      </c>
      <c r="AY8" s="3" t="s">
        <v>1093</v>
      </c>
      <c r="AZ8" s="9">
        <f t="shared" ca="1" si="13"/>
        <v>44271</v>
      </c>
      <c r="BA8" s="8" t="s">
        <v>928</v>
      </c>
      <c r="BB8" s="8" t="s">
        <v>929</v>
      </c>
      <c r="BC8" s="21" t="s">
        <v>930</v>
      </c>
      <c r="BD8" s="96" t="str">
        <f t="shared" ca="1" si="14"/>
        <v>33316202113117</v>
      </c>
      <c r="BE8" s="8" t="s">
        <v>1094</v>
      </c>
      <c r="BF8" s="8" t="s">
        <v>1095</v>
      </c>
      <c r="BG8" s="8" t="s">
        <v>715</v>
      </c>
      <c r="BH8" s="43">
        <f t="shared" ca="1" si="15"/>
        <v>3</v>
      </c>
      <c r="BI8" s="43">
        <f t="shared" ca="1" si="16"/>
        <v>16</v>
      </c>
      <c r="BJ8" s="43">
        <f t="shared" ca="1" si="17"/>
        <v>2021</v>
      </c>
      <c r="BK8" s="43">
        <f t="shared" ca="1" si="18"/>
        <v>13</v>
      </c>
      <c r="BL8" s="43">
        <f t="shared" ca="1" si="19"/>
        <v>11</v>
      </c>
      <c r="BM8" s="44">
        <f t="shared" ca="1" si="1"/>
        <v>44271</v>
      </c>
      <c r="BN8" s="45">
        <f t="shared" ca="1" si="2"/>
        <v>44271.549953703703</v>
      </c>
      <c r="BP8" s="6" t="str">
        <f t="shared" ca="1" si="20"/>
        <v>devacc316202113117</v>
      </c>
    </row>
    <row r="9" spans="1:68" ht="20" customHeight="1">
      <c r="A9" s="3" t="s">
        <v>919</v>
      </c>
      <c r="B9" s="3" t="s">
        <v>129</v>
      </c>
      <c r="C9" s="4" t="s">
        <v>1122</v>
      </c>
      <c r="D9" t="s">
        <v>1482</v>
      </c>
      <c r="F9" s="3"/>
      <c r="G9" t="s">
        <v>1444</v>
      </c>
      <c r="H9" s="54" t="s">
        <v>113</v>
      </c>
      <c r="I9" s="54" t="s">
        <v>913</v>
      </c>
      <c r="J9" s="8"/>
      <c r="K9" s="8"/>
      <c r="L9" s="10"/>
      <c r="M9" s="7" t="s">
        <v>114</v>
      </c>
      <c r="N9" s="7" t="s">
        <v>916</v>
      </c>
      <c r="O9" s="7" t="s">
        <v>915</v>
      </c>
      <c r="P9" s="3" t="s">
        <v>163</v>
      </c>
      <c r="Q9" s="3" t="s">
        <v>410</v>
      </c>
      <c r="R9" s="15" t="s">
        <v>419</v>
      </c>
      <c r="S9" s="3" t="s">
        <v>917</v>
      </c>
      <c r="T9" s="13" t="s">
        <v>918</v>
      </c>
      <c r="U9" s="8" t="s">
        <v>920</v>
      </c>
      <c r="V9" s="3" t="s">
        <v>23</v>
      </c>
      <c r="W9" s="3" t="s">
        <v>23</v>
      </c>
      <c r="X9" s="14">
        <f t="shared" ca="1" si="0"/>
        <v>44271</v>
      </c>
      <c r="Y9" s="3"/>
      <c r="Z9" s="14">
        <f t="shared" ca="1" si="0"/>
        <v>44271</v>
      </c>
      <c r="AA9" s="8"/>
      <c r="AB9" s="3"/>
      <c r="AC9" s="3"/>
      <c r="AD9" s="8" t="s">
        <v>973</v>
      </c>
      <c r="AE9" s="32" t="str">
        <f t="shared" ca="1" si="3"/>
        <v>billacc316202113118</v>
      </c>
      <c r="AF9" s="3" t="s">
        <v>177</v>
      </c>
      <c r="AG9" s="21" t="s">
        <v>841</v>
      </c>
      <c r="AH9" s="32" t="str">
        <f t="shared" ca="1" si="4"/>
        <v>316202113118</v>
      </c>
      <c r="AI9" s="96" t="str">
        <f t="shared" ca="1" si="5"/>
        <v>DS316202113118</v>
      </c>
      <c r="AJ9" s="3" t="s">
        <v>925</v>
      </c>
      <c r="AK9" s="96" t="str">
        <f t="shared" ca="1" si="6"/>
        <v>DPLANS316202113118</v>
      </c>
      <c r="AL9" s="9">
        <f t="shared" ca="1" si="7"/>
        <v>44271</v>
      </c>
      <c r="AM9" s="9">
        <f t="shared" ca="1" si="8"/>
        <v>44291</v>
      </c>
      <c r="AN9" s="9">
        <f t="shared" ca="1" si="9"/>
        <v>44271</v>
      </c>
      <c r="AO9" s="9">
        <f t="shared" ca="1" si="10"/>
        <v>44292</v>
      </c>
      <c r="AP9" s="96" t="str">
        <f t="shared" ca="1" si="11"/>
        <v>22316202113118</v>
      </c>
      <c r="AQ9" s="96" t="str">
        <f t="shared" ca="1" si="12"/>
        <v>11316202113118</v>
      </c>
      <c r="AR9" s="3" t="s">
        <v>93</v>
      </c>
      <c r="AS9" s="3" t="s">
        <v>927</v>
      </c>
      <c r="AT9" s="9" t="s">
        <v>1088</v>
      </c>
      <c r="AU9" s="9" t="s">
        <v>1089</v>
      </c>
      <c r="AV9" s="3" t="s">
        <v>1090</v>
      </c>
      <c r="AW9" s="3" t="s">
        <v>1091</v>
      </c>
      <c r="AX9" s="3" t="s">
        <v>1092</v>
      </c>
      <c r="AY9" s="3" t="s">
        <v>1093</v>
      </c>
      <c r="AZ9" s="9">
        <f t="shared" ca="1" si="13"/>
        <v>44271</v>
      </c>
      <c r="BA9" s="8" t="s">
        <v>928</v>
      </c>
      <c r="BB9" s="8" t="s">
        <v>929</v>
      </c>
      <c r="BC9" s="21" t="s">
        <v>930</v>
      </c>
      <c r="BD9" s="96" t="str">
        <f t="shared" ca="1" si="14"/>
        <v>33316202113118</v>
      </c>
      <c r="BE9" s="8" t="s">
        <v>1094</v>
      </c>
      <c r="BF9" s="8" t="s">
        <v>1095</v>
      </c>
      <c r="BG9" s="94" t="s">
        <v>716</v>
      </c>
      <c r="BH9" s="43">
        <f t="shared" ca="1" si="15"/>
        <v>3</v>
      </c>
      <c r="BI9" s="43">
        <f t="shared" ca="1" si="16"/>
        <v>16</v>
      </c>
      <c r="BJ9" s="43">
        <f t="shared" ca="1" si="17"/>
        <v>2021</v>
      </c>
      <c r="BK9" s="43">
        <f t="shared" ca="1" si="18"/>
        <v>13</v>
      </c>
      <c r="BL9" s="43">
        <f t="shared" ca="1" si="19"/>
        <v>11</v>
      </c>
      <c r="BM9" s="44">
        <f t="shared" ca="1" si="1"/>
        <v>44271</v>
      </c>
      <c r="BN9" s="45">
        <f t="shared" ca="1" si="2"/>
        <v>44271.549953703703</v>
      </c>
      <c r="BP9" s="6" t="str">
        <f t="shared" ca="1" si="20"/>
        <v>devacc316202113118</v>
      </c>
    </row>
    <row r="10" spans="1:68" ht="20" customHeight="1">
      <c r="A10" s="3" t="s">
        <v>919</v>
      </c>
      <c r="B10" s="3" t="s">
        <v>129</v>
      </c>
      <c r="C10" s="4" t="s">
        <v>1122</v>
      </c>
      <c r="D10" t="s">
        <v>1483</v>
      </c>
      <c r="F10" s="3"/>
      <c r="G10" t="s">
        <v>1445</v>
      </c>
      <c r="H10" s="54" t="s">
        <v>113</v>
      </c>
      <c r="I10" s="54" t="s">
        <v>913</v>
      </c>
      <c r="J10" s="8"/>
      <c r="K10" s="8"/>
      <c r="L10" s="10"/>
      <c r="M10" s="7" t="s">
        <v>114</v>
      </c>
      <c r="N10" s="7" t="s">
        <v>916</v>
      </c>
      <c r="O10" s="7" t="s">
        <v>915</v>
      </c>
      <c r="P10" s="3" t="s">
        <v>163</v>
      </c>
      <c r="Q10" s="3" t="s">
        <v>410</v>
      </c>
      <c r="R10" s="15" t="s">
        <v>419</v>
      </c>
      <c r="S10" s="3" t="s">
        <v>917</v>
      </c>
      <c r="T10" s="13" t="s">
        <v>918</v>
      </c>
      <c r="U10" s="8" t="s">
        <v>920</v>
      </c>
      <c r="V10" s="3" t="s">
        <v>23</v>
      </c>
      <c r="W10" s="3" t="s">
        <v>23</v>
      </c>
      <c r="X10" s="14">
        <f t="shared" ca="1" si="0"/>
        <v>44271</v>
      </c>
      <c r="Y10" s="3"/>
      <c r="Z10" s="14">
        <f t="shared" ca="1" si="0"/>
        <v>44271</v>
      </c>
      <c r="AA10" s="8"/>
      <c r="AB10" s="3"/>
      <c r="AC10" s="3"/>
      <c r="AD10" s="95" t="s">
        <v>977</v>
      </c>
      <c r="AE10" s="32" t="str">
        <f t="shared" ca="1" si="3"/>
        <v>billacc316202113119</v>
      </c>
      <c r="AF10" s="3" t="s">
        <v>177</v>
      </c>
      <c r="AG10" s="21" t="s">
        <v>841</v>
      </c>
      <c r="AH10" s="32" t="str">
        <f t="shared" ca="1" si="4"/>
        <v>316202113119</v>
      </c>
      <c r="AI10" s="96" t="str">
        <f t="shared" ca="1" si="5"/>
        <v>DS316202113119</v>
      </c>
      <c r="AJ10" s="3" t="s">
        <v>925</v>
      </c>
      <c r="AK10" s="96" t="str">
        <f t="shared" ca="1" si="6"/>
        <v>DPLANS316202113119</v>
      </c>
      <c r="AL10" s="9">
        <f t="shared" ca="1" si="7"/>
        <v>44271</v>
      </c>
      <c r="AM10" s="9">
        <f t="shared" ca="1" si="8"/>
        <v>44291</v>
      </c>
      <c r="AN10" s="9">
        <f t="shared" ca="1" si="9"/>
        <v>44271</v>
      </c>
      <c r="AO10" s="9">
        <f t="shared" ca="1" si="10"/>
        <v>44292</v>
      </c>
      <c r="AP10" s="96" t="str">
        <f t="shared" ca="1" si="11"/>
        <v>22316202113119</v>
      </c>
      <c r="AQ10" s="96" t="str">
        <f t="shared" ca="1" si="12"/>
        <v>11316202113119</v>
      </c>
      <c r="AR10" s="3" t="s">
        <v>93</v>
      </c>
      <c r="AS10" s="3" t="s">
        <v>927</v>
      </c>
      <c r="AT10" s="9" t="s">
        <v>1088</v>
      </c>
      <c r="AU10" s="9" t="s">
        <v>1089</v>
      </c>
      <c r="AV10" s="3" t="s">
        <v>1090</v>
      </c>
      <c r="AW10" s="3" t="s">
        <v>1091</v>
      </c>
      <c r="AX10" s="3" t="s">
        <v>1092</v>
      </c>
      <c r="AY10" s="3" t="s">
        <v>1093</v>
      </c>
      <c r="AZ10" s="9">
        <f t="shared" ca="1" si="13"/>
        <v>44271</v>
      </c>
      <c r="BA10" s="8" t="s">
        <v>928</v>
      </c>
      <c r="BB10" s="8" t="s">
        <v>929</v>
      </c>
      <c r="BC10" s="21" t="s">
        <v>930</v>
      </c>
      <c r="BD10" s="96" t="str">
        <f t="shared" ca="1" si="14"/>
        <v>33316202113119</v>
      </c>
      <c r="BE10" s="8" t="s">
        <v>1094</v>
      </c>
      <c r="BF10" s="8" t="s">
        <v>1095</v>
      </c>
      <c r="BG10" s="8" t="s">
        <v>717</v>
      </c>
      <c r="BH10" s="43">
        <f t="shared" ca="1" si="15"/>
        <v>3</v>
      </c>
      <c r="BI10" s="43">
        <f t="shared" ca="1" si="16"/>
        <v>16</v>
      </c>
      <c r="BJ10" s="43">
        <f t="shared" ca="1" si="17"/>
        <v>2021</v>
      </c>
      <c r="BK10" s="43">
        <f t="shared" ca="1" si="18"/>
        <v>13</v>
      </c>
      <c r="BL10" s="43">
        <f t="shared" ca="1" si="19"/>
        <v>11</v>
      </c>
      <c r="BM10" s="44">
        <f t="shared" ca="1" si="1"/>
        <v>44271</v>
      </c>
      <c r="BN10" s="45">
        <f t="shared" ca="1" si="2"/>
        <v>44271.549953703703</v>
      </c>
      <c r="BP10" s="6" t="str">
        <f t="shared" ca="1" si="20"/>
        <v>devacc316202113119</v>
      </c>
    </row>
    <row r="11" spans="1:68" ht="20" customHeight="1">
      <c r="A11" s="3" t="s">
        <v>919</v>
      </c>
      <c r="B11" s="3" t="s">
        <v>129</v>
      </c>
      <c r="C11" s="4" t="s">
        <v>1122</v>
      </c>
      <c r="D11" t="s">
        <v>1484</v>
      </c>
      <c r="F11" s="3"/>
      <c r="G11" t="s">
        <v>1446</v>
      </c>
      <c r="H11" s="54" t="s">
        <v>113</v>
      </c>
      <c r="I11" s="54" t="s">
        <v>913</v>
      </c>
      <c r="J11" s="8"/>
      <c r="K11" s="8"/>
      <c r="L11" s="10"/>
      <c r="M11" s="7" t="s">
        <v>114</v>
      </c>
      <c r="N11" s="7" t="s">
        <v>916</v>
      </c>
      <c r="O11" s="7" t="s">
        <v>915</v>
      </c>
      <c r="P11" s="3" t="s">
        <v>163</v>
      </c>
      <c r="Q11" s="3" t="s">
        <v>410</v>
      </c>
      <c r="R11" s="15" t="s">
        <v>419</v>
      </c>
      <c r="S11" s="3" t="s">
        <v>917</v>
      </c>
      <c r="T11" s="13" t="s">
        <v>918</v>
      </c>
      <c r="U11" s="8" t="s">
        <v>920</v>
      </c>
      <c r="V11" s="3" t="s">
        <v>23</v>
      </c>
      <c r="W11" s="3" t="s">
        <v>23</v>
      </c>
      <c r="X11" s="14">
        <f t="shared" ca="1" si="0"/>
        <v>44271</v>
      </c>
      <c r="Y11" s="3"/>
      <c r="Z11" s="14">
        <f t="shared" ca="1" si="0"/>
        <v>44271</v>
      </c>
      <c r="AA11" s="8"/>
      <c r="AB11" s="3"/>
      <c r="AC11" s="3"/>
      <c r="AD11" s="95" t="s">
        <v>834</v>
      </c>
      <c r="AE11" s="32" t="str">
        <f t="shared" ca="1" si="3"/>
        <v>billacc3162021131110</v>
      </c>
      <c r="AF11" s="3" t="s">
        <v>177</v>
      </c>
      <c r="AG11" s="21" t="s">
        <v>841</v>
      </c>
      <c r="AH11" s="32" t="str">
        <f t="shared" ca="1" si="4"/>
        <v>3162021131110</v>
      </c>
      <c r="AI11" s="96" t="str">
        <f t="shared" ca="1" si="5"/>
        <v>DS3162021131110</v>
      </c>
      <c r="AJ11" s="3" t="s">
        <v>925</v>
      </c>
      <c r="AK11" s="96" t="str">
        <f t="shared" ca="1" si="6"/>
        <v>DPLANS3162021131110</v>
      </c>
      <c r="AL11" s="9">
        <f t="shared" ca="1" si="7"/>
        <v>44271</v>
      </c>
      <c r="AM11" s="9">
        <f t="shared" ca="1" si="8"/>
        <v>44291</v>
      </c>
      <c r="AN11" s="9">
        <f t="shared" ca="1" si="9"/>
        <v>44271</v>
      </c>
      <c r="AO11" s="9">
        <f t="shared" ca="1" si="10"/>
        <v>44292</v>
      </c>
      <c r="AP11" s="96" t="str">
        <f t="shared" ca="1" si="11"/>
        <v>223162021131110</v>
      </c>
      <c r="AQ11" s="96" t="str">
        <f t="shared" ca="1" si="12"/>
        <v>113162021131110</v>
      </c>
      <c r="AR11" s="3" t="s">
        <v>93</v>
      </c>
      <c r="AS11" s="3" t="s">
        <v>927</v>
      </c>
      <c r="AT11" s="9" t="s">
        <v>1088</v>
      </c>
      <c r="AU11" s="9" t="s">
        <v>1089</v>
      </c>
      <c r="AV11" s="3" t="s">
        <v>1090</v>
      </c>
      <c r="AW11" s="3" t="s">
        <v>1091</v>
      </c>
      <c r="AX11" s="3" t="s">
        <v>1092</v>
      </c>
      <c r="AY11" s="3" t="s">
        <v>1093</v>
      </c>
      <c r="AZ11" s="9">
        <f t="shared" ca="1" si="13"/>
        <v>44271</v>
      </c>
      <c r="BA11" s="8" t="s">
        <v>928</v>
      </c>
      <c r="BB11" s="8" t="s">
        <v>929</v>
      </c>
      <c r="BC11" s="21" t="s">
        <v>930</v>
      </c>
      <c r="BD11" s="96" t="str">
        <f t="shared" ca="1" si="14"/>
        <v>333162021131110</v>
      </c>
      <c r="BE11" s="8" t="s">
        <v>1094</v>
      </c>
      <c r="BF11" s="8" t="s">
        <v>1095</v>
      </c>
      <c r="BG11" s="94" t="s">
        <v>718</v>
      </c>
      <c r="BH11" s="43">
        <f t="shared" ca="1" si="15"/>
        <v>3</v>
      </c>
      <c r="BI11" s="43">
        <f t="shared" ca="1" si="16"/>
        <v>16</v>
      </c>
      <c r="BJ11" s="43">
        <f t="shared" ca="1" si="17"/>
        <v>2021</v>
      </c>
      <c r="BK11" s="43">
        <f t="shared" ca="1" si="18"/>
        <v>13</v>
      </c>
      <c r="BL11" s="43">
        <f t="shared" ca="1" si="19"/>
        <v>11</v>
      </c>
      <c r="BM11" s="44">
        <f t="shared" ca="1" si="1"/>
        <v>44271</v>
      </c>
      <c r="BN11" s="45">
        <f t="shared" ca="1" si="2"/>
        <v>44271.549953703703</v>
      </c>
      <c r="BP11" s="6" t="str">
        <f t="shared" ca="1" si="20"/>
        <v>devacc3162021131110</v>
      </c>
    </row>
    <row r="12" spans="1:68" ht="20" customHeight="1">
      <c r="A12" s="3" t="s">
        <v>919</v>
      </c>
      <c r="B12" s="3" t="s">
        <v>129</v>
      </c>
      <c r="C12" s="4" t="s">
        <v>1122</v>
      </c>
      <c r="D12" t="s">
        <v>1485</v>
      </c>
      <c r="F12" s="3"/>
      <c r="G12" t="s">
        <v>1447</v>
      </c>
      <c r="H12" s="54" t="s">
        <v>113</v>
      </c>
      <c r="I12" s="54" t="s">
        <v>913</v>
      </c>
      <c r="J12" s="8"/>
      <c r="K12" s="8"/>
      <c r="L12" s="10"/>
      <c r="M12" s="7" t="s">
        <v>114</v>
      </c>
      <c r="N12" s="7" t="s">
        <v>916</v>
      </c>
      <c r="O12" s="7" t="s">
        <v>915</v>
      </c>
      <c r="P12" s="3" t="s">
        <v>163</v>
      </c>
      <c r="Q12" s="3" t="s">
        <v>410</v>
      </c>
      <c r="R12" s="15" t="s">
        <v>419</v>
      </c>
      <c r="S12" s="3" t="s">
        <v>917</v>
      </c>
      <c r="T12" s="13" t="s">
        <v>918</v>
      </c>
      <c r="U12" s="8" t="s">
        <v>920</v>
      </c>
      <c r="V12" s="3" t="s">
        <v>23</v>
      </c>
      <c r="W12" s="3" t="s">
        <v>23</v>
      </c>
      <c r="X12" s="14">
        <f t="shared" ca="1" si="0"/>
        <v>44271</v>
      </c>
      <c r="Y12" s="3"/>
      <c r="Z12" s="14">
        <f t="shared" ca="1" si="0"/>
        <v>44271</v>
      </c>
      <c r="AA12" s="8"/>
      <c r="AB12" s="3"/>
      <c r="AC12" s="3"/>
      <c r="AD12" s="95" t="s">
        <v>810</v>
      </c>
      <c r="AE12" s="32" t="str">
        <f t="shared" ca="1" si="3"/>
        <v>billacc3162021131111</v>
      </c>
      <c r="AF12" s="3" t="s">
        <v>177</v>
      </c>
      <c r="AG12" s="21" t="s">
        <v>841</v>
      </c>
      <c r="AH12" s="32" t="str">
        <f t="shared" ca="1" si="4"/>
        <v>3162021131111</v>
      </c>
      <c r="AI12" s="96" t="str">
        <f t="shared" ca="1" si="5"/>
        <v>DS3162021131111</v>
      </c>
      <c r="AJ12" s="3" t="s">
        <v>925</v>
      </c>
      <c r="AK12" s="96" t="str">
        <f t="shared" ca="1" si="6"/>
        <v>DPLANS3162021131111</v>
      </c>
      <c r="AL12" s="9">
        <f t="shared" ca="1" si="7"/>
        <v>44271</v>
      </c>
      <c r="AM12" s="9">
        <f t="shared" ca="1" si="8"/>
        <v>44291</v>
      </c>
      <c r="AN12" s="9">
        <f t="shared" ca="1" si="9"/>
        <v>44271</v>
      </c>
      <c r="AO12" s="9">
        <f t="shared" ca="1" si="10"/>
        <v>44292</v>
      </c>
      <c r="AP12" s="96" t="str">
        <f t="shared" ca="1" si="11"/>
        <v>223162021131111</v>
      </c>
      <c r="AQ12" s="96" t="str">
        <f t="shared" ca="1" si="12"/>
        <v>113162021131111</v>
      </c>
      <c r="AR12" s="3" t="s">
        <v>93</v>
      </c>
      <c r="AS12" s="3" t="s">
        <v>927</v>
      </c>
      <c r="AT12" s="9" t="s">
        <v>1088</v>
      </c>
      <c r="AU12" s="9" t="s">
        <v>1089</v>
      </c>
      <c r="AV12" s="3" t="s">
        <v>1090</v>
      </c>
      <c r="AW12" s="3" t="s">
        <v>1091</v>
      </c>
      <c r="AX12" s="3" t="s">
        <v>1092</v>
      </c>
      <c r="AY12" s="3" t="s">
        <v>1093</v>
      </c>
      <c r="AZ12" s="9">
        <f t="shared" ca="1" si="13"/>
        <v>44271</v>
      </c>
      <c r="BA12" s="8" t="s">
        <v>928</v>
      </c>
      <c r="BB12" s="8" t="s">
        <v>929</v>
      </c>
      <c r="BC12" s="21" t="s">
        <v>930</v>
      </c>
      <c r="BD12" s="96" t="str">
        <f t="shared" ca="1" si="14"/>
        <v>333162021131111</v>
      </c>
      <c r="BE12" s="8" t="s">
        <v>1094</v>
      </c>
      <c r="BF12" s="8" t="s">
        <v>1095</v>
      </c>
      <c r="BG12" s="8" t="s">
        <v>719</v>
      </c>
      <c r="BH12" s="43">
        <f t="shared" ca="1" si="15"/>
        <v>3</v>
      </c>
      <c r="BI12" s="43">
        <f t="shared" ca="1" si="16"/>
        <v>16</v>
      </c>
      <c r="BJ12" s="43">
        <f t="shared" ca="1" si="17"/>
        <v>2021</v>
      </c>
      <c r="BK12" s="43">
        <f t="shared" ca="1" si="18"/>
        <v>13</v>
      </c>
      <c r="BL12" s="43">
        <f t="shared" ca="1" si="19"/>
        <v>11</v>
      </c>
      <c r="BM12" s="44">
        <f t="shared" ca="1" si="1"/>
        <v>44271</v>
      </c>
      <c r="BN12" s="45">
        <f t="shared" ca="1" si="2"/>
        <v>44271.549953703703</v>
      </c>
      <c r="BP12" s="6" t="str">
        <f t="shared" ca="1" si="20"/>
        <v>devacc3162021131111</v>
      </c>
    </row>
    <row r="13" spans="1:68" ht="20" customHeight="1">
      <c r="A13" s="3" t="s">
        <v>919</v>
      </c>
      <c r="B13" s="3" t="s">
        <v>129</v>
      </c>
      <c r="C13" s="4" t="s">
        <v>1122</v>
      </c>
      <c r="D13" t="s">
        <v>1486</v>
      </c>
      <c r="F13" s="3"/>
      <c r="G13" t="s">
        <v>1448</v>
      </c>
      <c r="H13" s="54" t="s">
        <v>113</v>
      </c>
      <c r="I13" s="54" t="s">
        <v>913</v>
      </c>
      <c r="J13" s="8"/>
      <c r="K13" s="8"/>
      <c r="L13" s="10"/>
      <c r="M13" s="7" t="s">
        <v>114</v>
      </c>
      <c r="N13" s="7" t="s">
        <v>916</v>
      </c>
      <c r="O13" s="7" t="s">
        <v>915</v>
      </c>
      <c r="P13" s="3" t="s">
        <v>163</v>
      </c>
      <c r="Q13" s="3" t="s">
        <v>410</v>
      </c>
      <c r="R13" s="15" t="s">
        <v>419</v>
      </c>
      <c r="S13" s="3" t="s">
        <v>917</v>
      </c>
      <c r="T13" s="13" t="s">
        <v>918</v>
      </c>
      <c r="U13" s="8" t="s">
        <v>920</v>
      </c>
      <c r="V13" s="3" t="s">
        <v>23</v>
      </c>
      <c r="W13" s="3" t="s">
        <v>23</v>
      </c>
      <c r="X13" s="14">
        <f t="shared" ca="1" si="0"/>
        <v>44271</v>
      </c>
      <c r="Y13" s="3"/>
      <c r="Z13" s="14">
        <f t="shared" ca="1" si="0"/>
        <v>44271</v>
      </c>
      <c r="AA13" s="8"/>
      <c r="AB13" s="3"/>
      <c r="AC13" s="3"/>
      <c r="AD13" s="8" t="s">
        <v>973</v>
      </c>
      <c r="AE13" s="32" t="str">
        <f t="shared" ca="1" si="3"/>
        <v>billacc3162021131112</v>
      </c>
      <c r="AF13" s="3" t="s">
        <v>177</v>
      </c>
      <c r="AG13" s="21" t="s">
        <v>841</v>
      </c>
      <c r="AH13" s="32" t="str">
        <f t="shared" ca="1" si="4"/>
        <v>3162021131112</v>
      </c>
      <c r="AI13" s="96" t="str">
        <f t="shared" ca="1" si="5"/>
        <v>DS3162021131112</v>
      </c>
      <c r="AJ13" s="3" t="s">
        <v>925</v>
      </c>
      <c r="AK13" s="96" t="str">
        <f t="shared" ca="1" si="6"/>
        <v>DPLANS3162021131112</v>
      </c>
      <c r="AL13" s="9">
        <f t="shared" ca="1" si="7"/>
        <v>44271</v>
      </c>
      <c r="AM13" s="9">
        <f t="shared" ca="1" si="8"/>
        <v>44291</v>
      </c>
      <c r="AN13" s="9">
        <f t="shared" ca="1" si="9"/>
        <v>44271</v>
      </c>
      <c r="AO13" s="9">
        <f t="shared" ca="1" si="10"/>
        <v>44292</v>
      </c>
      <c r="AP13" s="96" t="str">
        <f t="shared" ca="1" si="11"/>
        <v>223162021131112</v>
      </c>
      <c r="AQ13" s="96" t="str">
        <f t="shared" ca="1" si="12"/>
        <v>113162021131112</v>
      </c>
      <c r="AR13" s="3" t="s">
        <v>93</v>
      </c>
      <c r="AS13" s="3" t="s">
        <v>927</v>
      </c>
      <c r="AT13" s="9" t="s">
        <v>1088</v>
      </c>
      <c r="AU13" s="9" t="s">
        <v>1089</v>
      </c>
      <c r="AV13" s="3" t="s">
        <v>1090</v>
      </c>
      <c r="AW13" s="3" t="s">
        <v>1091</v>
      </c>
      <c r="AX13" s="3" t="s">
        <v>1092</v>
      </c>
      <c r="AY13" s="3" t="s">
        <v>1093</v>
      </c>
      <c r="AZ13" s="9">
        <f t="shared" ca="1" si="13"/>
        <v>44271</v>
      </c>
      <c r="BA13" s="8" t="s">
        <v>928</v>
      </c>
      <c r="BB13" s="8" t="s">
        <v>929</v>
      </c>
      <c r="BC13" s="21" t="s">
        <v>930</v>
      </c>
      <c r="BD13" s="96" t="str">
        <f t="shared" ca="1" si="14"/>
        <v>333162021131112</v>
      </c>
      <c r="BE13" s="8" t="s">
        <v>1094</v>
      </c>
      <c r="BF13" s="8" t="s">
        <v>1095</v>
      </c>
      <c r="BG13" s="94" t="s">
        <v>720</v>
      </c>
      <c r="BH13" s="43">
        <f t="shared" ca="1" si="15"/>
        <v>3</v>
      </c>
      <c r="BI13" s="43">
        <f t="shared" ca="1" si="16"/>
        <v>16</v>
      </c>
      <c r="BJ13" s="43">
        <f t="shared" ca="1" si="17"/>
        <v>2021</v>
      </c>
      <c r="BK13" s="43">
        <f t="shared" ca="1" si="18"/>
        <v>13</v>
      </c>
      <c r="BL13" s="43">
        <f t="shared" ca="1" si="19"/>
        <v>11</v>
      </c>
      <c r="BM13" s="44">
        <f t="shared" ca="1" si="1"/>
        <v>44271</v>
      </c>
      <c r="BN13" s="45">
        <f t="shared" ca="1" si="2"/>
        <v>44271.549953703703</v>
      </c>
      <c r="BP13" s="6" t="str">
        <f t="shared" ca="1" si="20"/>
        <v>devacc3162021131112</v>
      </c>
    </row>
    <row r="14" spans="1:68" ht="20" customHeight="1">
      <c r="A14" s="3" t="s">
        <v>919</v>
      </c>
      <c r="B14" s="3" t="s">
        <v>129</v>
      </c>
      <c r="C14" s="4" t="s">
        <v>1122</v>
      </c>
      <c r="D14" t="s">
        <v>1487</v>
      </c>
      <c r="F14" s="3"/>
      <c r="G14" t="s">
        <v>1449</v>
      </c>
      <c r="H14" s="54" t="s">
        <v>113</v>
      </c>
      <c r="I14" s="54" t="s">
        <v>913</v>
      </c>
      <c r="J14" s="8"/>
      <c r="K14" s="8"/>
      <c r="L14" s="10"/>
      <c r="M14" s="7" t="s">
        <v>114</v>
      </c>
      <c r="N14" s="7" t="s">
        <v>916</v>
      </c>
      <c r="O14" s="7" t="s">
        <v>915</v>
      </c>
      <c r="P14" s="3" t="s">
        <v>163</v>
      </c>
      <c r="Q14" s="3" t="s">
        <v>410</v>
      </c>
      <c r="R14" s="15" t="s">
        <v>419</v>
      </c>
      <c r="S14" s="3" t="s">
        <v>917</v>
      </c>
      <c r="T14" s="13" t="s">
        <v>918</v>
      </c>
      <c r="U14" s="8" t="s">
        <v>920</v>
      </c>
      <c r="V14" s="3" t="s">
        <v>23</v>
      </c>
      <c r="W14" s="3" t="s">
        <v>23</v>
      </c>
      <c r="X14" s="14">
        <f t="shared" ca="1" si="0"/>
        <v>44271</v>
      </c>
      <c r="Y14" s="3"/>
      <c r="Z14" s="14">
        <f t="shared" ca="1" si="0"/>
        <v>44271</v>
      </c>
      <c r="AA14" s="8"/>
      <c r="AB14" s="3"/>
      <c r="AC14" s="3"/>
      <c r="AD14" s="95" t="s">
        <v>977</v>
      </c>
      <c r="AE14" s="32" t="str">
        <f t="shared" ca="1" si="3"/>
        <v>billacc3162021131113</v>
      </c>
      <c r="AF14" s="3" t="s">
        <v>177</v>
      </c>
      <c r="AG14" s="21" t="s">
        <v>841</v>
      </c>
      <c r="AH14" s="32" t="str">
        <f t="shared" ca="1" si="4"/>
        <v>3162021131113</v>
      </c>
      <c r="AI14" s="96" t="str">
        <f t="shared" ca="1" si="5"/>
        <v>DS3162021131113</v>
      </c>
      <c r="AJ14" s="3" t="s">
        <v>925</v>
      </c>
      <c r="AK14" s="96" t="str">
        <f t="shared" ca="1" si="6"/>
        <v>DPLANS3162021131113</v>
      </c>
      <c r="AL14" s="9">
        <f t="shared" ca="1" si="7"/>
        <v>44271</v>
      </c>
      <c r="AM14" s="9">
        <f t="shared" ca="1" si="8"/>
        <v>44291</v>
      </c>
      <c r="AN14" s="9">
        <f t="shared" ca="1" si="9"/>
        <v>44271</v>
      </c>
      <c r="AO14" s="9">
        <f t="shared" ca="1" si="10"/>
        <v>44292</v>
      </c>
      <c r="AP14" s="96" t="str">
        <f t="shared" ca="1" si="11"/>
        <v>223162021131113</v>
      </c>
      <c r="AQ14" s="96" t="str">
        <f t="shared" ca="1" si="12"/>
        <v>113162021131113</v>
      </c>
      <c r="AR14" s="3" t="s">
        <v>93</v>
      </c>
      <c r="AS14" s="3" t="s">
        <v>927</v>
      </c>
      <c r="AT14" s="9" t="s">
        <v>1088</v>
      </c>
      <c r="AU14" s="9" t="s">
        <v>1089</v>
      </c>
      <c r="AV14" s="3" t="s">
        <v>1090</v>
      </c>
      <c r="AW14" s="3" t="s">
        <v>1091</v>
      </c>
      <c r="AX14" s="3" t="s">
        <v>1092</v>
      </c>
      <c r="AY14" s="3" t="s">
        <v>1093</v>
      </c>
      <c r="AZ14" s="9">
        <f t="shared" ca="1" si="13"/>
        <v>44271</v>
      </c>
      <c r="BA14" s="8" t="s">
        <v>928</v>
      </c>
      <c r="BB14" s="8" t="s">
        <v>929</v>
      </c>
      <c r="BC14" s="21" t="s">
        <v>930</v>
      </c>
      <c r="BD14" s="96" t="str">
        <f t="shared" ca="1" si="14"/>
        <v>333162021131113</v>
      </c>
      <c r="BE14" s="8" t="s">
        <v>1094</v>
      </c>
      <c r="BF14" s="8" t="s">
        <v>1095</v>
      </c>
      <c r="BG14" s="8" t="s">
        <v>721</v>
      </c>
      <c r="BH14" s="43">
        <f t="shared" ca="1" si="15"/>
        <v>3</v>
      </c>
      <c r="BI14" s="43">
        <f t="shared" ca="1" si="16"/>
        <v>16</v>
      </c>
      <c r="BJ14" s="43">
        <f t="shared" ca="1" si="17"/>
        <v>2021</v>
      </c>
      <c r="BK14" s="43">
        <f t="shared" ca="1" si="18"/>
        <v>13</v>
      </c>
      <c r="BL14" s="43">
        <f t="shared" ca="1" si="19"/>
        <v>11</v>
      </c>
      <c r="BM14" s="44">
        <f t="shared" ca="1" si="1"/>
        <v>44271</v>
      </c>
      <c r="BN14" s="45">
        <f t="shared" ca="1" si="2"/>
        <v>44271.549953703703</v>
      </c>
      <c r="BP14" s="6" t="str">
        <f t="shared" ca="1" si="20"/>
        <v>devacc3162021131113</v>
      </c>
    </row>
    <row r="15" spans="1:68" ht="20" customHeight="1">
      <c r="A15" s="3" t="s">
        <v>919</v>
      </c>
      <c r="B15" s="3" t="s">
        <v>129</v>
      </c>
      <c r="C15" s="4" t="s">
        <v>1122</v>
      </c>
      <c r="D15" t="s">
        <v>1488</v>
      </c>
      <c r="F15" s="3"/>
      <c r="G15" t="s">
        <v>1450</v>
      </c>
      <c r="H15" s="54" t="s">
        <v>113</v>
      </c>
      <c r="I15" s="54" t="s">
        <v>913</v>
      </c>
      <c r="J15" s="8"/>
      <c r="K15" s="8"/>
      <c r="L15" s="10"/>
      <c r="M15" s="7" t="s">
        <v>114</v>
      </c>
      <c r="N15" s="7" t="s">
        <v>916</v>
      </c>
      <c r="O15" s="7" t="s">
        <v>915</v>
      </c>
      <c r="P15" s="3" t="s">
        <v>163</v>
      </c>
      <c r="Q15" s="3" t="s">
        <v>410</v>
      </c>
      <c r="R15" s="15" t="s">
        <v>419</v>
      </c>
      <c r="S15" s="3" t="s">
        <v>917</v>
      </c>
      <c r="T15" s="13" t="s">
        <v>918</v>
      </c>
      <c r="U15" s="8" t="s">
        <v>920</v>
      </c>
      <c r="V15" s="3" t="s">
        <v>23</v>
      </c>
      <c r="W15" s="3" t="s">
        <v>23</v>
      </c>
      <c r="X15" s="14">
        <f t="shared" ca="1" si="0"/>
        <v>44271</v>
      </c>
      <c r="Y15" s="3"/>
      <c r="Z15" s="14">
        <f t="shared" ca="1" si="0"/>
        <v>44271</v>
      </c>
      <c r="AA15" s="8"/>
      <c r="AB15" s="3"/>
      <c r="AC15" s="3"/>
      <c r="AD15" s="95" t="s">
        <v>834</v>
      </c>
      <c r="AE15" s="32" t="str">
        <f t="shared" ca="1" si="3"/>
        <v>billacc3162021131114</v>
      </c>
      <c r="AF15" s="3" t="s">
        <v>177</v>
      </c>
      <c r="AG15" s="21" t="s">
        <v>841</v>
      </c>
      <c r="AH15" s="32" t="str">
        <f t="shared" ca="1" si="4"/>
        <v>3162021131114</v>
      </c>
      <c r="AI15" s="96" t="str">
        <f t="shared" ca="1" si="5"/>
        <v>DS3162021131114</v>
      </c>
      <c r="AJ15" s="3" t="s">
        <v>925</v>
      </c>
      <c r="AK15" s="96" t="str">
        <f t="shared" ca="1" si="6"/>
        <v>DPLANS3162021131114</v>
      </c>
      <c r="AL15" s="9">
        <f t="shared" ca="1" si="7"/>
        <v>44271</v>
      </c>
      <c r="AM15" s="9">
        <f t="shared" ca="1" si="8"/>
        <v>44291</v>
      </c>
      <c r="AN15" s="9">
        <f t="shared" ca="1" si="9"/>
        <v>44271</v>
      </c>
      <c r="AO15" s="9">
        <f t="shared" ca="1" si="10"/>
        <v>44292</v>
      </c>
      <c r="AP15" s="96" t="str">
        <f t="shared" ca="1" si="11"/>
        <v>223162021131114</v>
      </c>
      <c r="AQ15" s="96" t="str">
        <f t="shared" ca="1" si="12"/>
        <v>113162021131114</v>
      </c>
      <c r="AR15" s="3" t="s">
        <v>93</v>
      </c>
      <c r="AS15" s="3" t="s">
        <v>927</v>
      </c>
      <c r="AT15" s="9" t="s">
        <v>1088</v>
      </c>
      <c r="AU15" s="9" t="s">
        <v>1089</v>
      </c>
      <c r="AV15" s="3" t="s">
        <v>1090</v>
      </c>
      <c r="AW15" s="3" t="s">
        <v>1091</v>
      </c>
      <c r="AX15" s="3" t="s">
        <v>1092</v>
      </c>
      <c r="AY15" s="3" t="s">
        <v>1093</v>
      </c>
      <c r="AZ15" s="9">
        <f t="shared" ca="1" si="13"/>
        <v>44271</v>
      </c>
      <c r="BA15" s="8" t="s">
        <v>928</v>
      </c>
      <c r="BB15" s="8" t="s">
        <v>929</v>
      </c>
      <c r="BC15" s="21" t="s">
        <v>930</v>
      </c>
      <c r="BD15" s="96" t="str">
        <f t="shared" ca="1" si="14"/>
        <v>333162021131114</v>
      </c>
      <c r="BE15" s="8" t="s">
        <v>1094</v>
      </c>
      <c r="BF15" s="8" t="s">
        <v>1095</v>
      </c>
      <c r="BG15" s="94" t="s">
        <v>722</v>
      </c>
      <c r="BH15" s="43">
        <f t="shared" ca="1" si="15"/>
        <v>3</v>
      </c>
      <c r="BI15" s="43">
        <f t="shared" ca="1" si="16"/>
        <v>16</v>
      </c>
      <c r="BJ15" s="43">
        <f t="shared" ca="1" si="17"/>
        <v>2021</v>
      </c>
      <c r="BK15" s="43">
        <f t="shared" ca="1" si="18"/>
        <v>13</v>
      </c>
      <c r="BL15" s="43">
        <f t="shared" ca="1" si="19"/>
        <v>11</v>
      </c>
      <c r="BM15" s="44">
        <f t="shared" ca="1" si="1"/>
        <v>44271</v>
      </c>
      <c r="BN15" s="45">
        <f t="shared" ca="1" si="2"/>
        <v>44271.549953703703</v>
      </c>
      <c r="BP15" s="6" t="str">
        <f t="shared" ca="1" si="20"/>
        <v>devacc3162021131114</v>
      </c>
    </row>
    <row r="16" spans="1:68" ht="20" customHeight="1">
      <c r="A16" s="3" t="s">
        <v>919</v>
      </c>
      <c r="B16" s="3" t="s">
        <v>129</v>
      </c>
      <c r="C16" s="4" t="s">
        <v>1122</v>
      </c>
      <c r="D16" t="s">
        <v>1489</v>
      </c>
      <c r="F16" s="3"/>
      <c r="G16" t="s">
        <v>1451</v>
      </c>
      <c r="H16" s="54" t="s">
        <v>113</v>
      </c>
      <c r="I16" s="54" t="s">
        <v>913</v>
      </c>
      <c r="J16" s="8"/>
      <c r="K16" s="8"/>
      <c r="L16" s="10"/>
      <c r="M16" s="7" t="s">
        <v>114</v>
      </c>
      <c r="N16" s="7" t="s">
        <v>916</v>
      </c>
      <c r="O16" s="7" t="s">
        <v>915</v>
      </c>
      <c r="P16" s="3" t="s">
        <v>163</v>
      </c>
      <c r="Q16" s="3" t="s">
        <v>410</v>
      </c>
      <c r="R16" s="15" t="s">
        <v>419</v>
      </c>
      <c r="S16" s="3" t="s">
        <v>917</v>
      </c>
      <c r="T16" s="13" t="s">
        <v>918</v>
      </c>
      <c r="U16" s="8" t="s">
        <v>920</v>
      </c>
      <c r="V16" s="3" t="s">
        <v>23</v>
      </c>
      <c r="W16" s="3" t="s">
        <v>23</v>
      </c>
      <c r="X16" s="14">
        <f t="shared" ca="1" si="0"/>
        <v>44271</v>
      </c>
      <c r="Y16" s="3"/>
      <c r="Z16" s="14">
        <f t="shared" ca="1" si="0"/>
        <v>44271</v>
      </c>
      <c r="AA16" s="8"/>
      <c r="AB16" s="3"/>
      <c r="AC16" s="3"/>
      <c r="AD16" s="95" t="s">
        <v>810</v>
      </c>
      <c r="AE16" s="32" t="str">
        <f t="shared" ca="1" si="3"/>
        <v>billacc3162021131115</v>
      </c>
      <c r="AF16" s="3" t="s">
        <v>177</v>
      </c>
      <c r="AG16" s="21" t="s">
        <v>841</v>
      </c>
      <c r="AH16" s="32" t="str">
        <f t="shared" ca="1" si="4"/>
        <v>3162021131115</v>
      </c>
      <c r="AI16" s="96" t="str">
        <f t="shared" ca="1" si="5"/>
        <v>DS3162021131115</v>
      </c>
      <c r="AJ16" s="3" t="s">
        <v>925</v>
      </c>
      <c r="AK16" s="96" t="str">
        <f t="shared" ca="1" si="6"/>
        <v>DPLANS3162021131115</v>
      </c>
      <c r="AL16" s="9">
        <f t="shared" ca="1" si="7"/>
        <v>44271</v>
      </c>
      <c r="AM16" s="9">
        <f t="shared" ca="1" si="8"/>
        <v>44291</v>
      </c>
      <c r="AN16" s="9">
        <f t="shared" ca="1" si="9"/>
        <v>44271</v>
      </c>
      <c r="AO16" s="9">
        <f t="shared" ca="1" si="10"/>
        <v>44292</v>
      </c>
      <c r="AP16" s="96" t="str">
        <f t="shared" ca="1" si="11"/>
        <v>223162021131115</v>
      </c>
      <c r="AQ16" s="96" t="str">
        <f t="shared" ca="1" si="12"/>
        <v>113162021131115</v>
      </c>
      <c r="AR16" s="3" t="s">
        <v>93</v>
      </c>
      <c r="AS16" s="3" t="s">
        <v>927</v>
      </c>
      <c r="AT16" s="9" t="s">
        <v>1088</v>
      </c>
      <c r="AU16" s="9" t="s">
        <v>1089</v>
      </c>
      <c r="AV16" s="3" t="s">
        <v>1090</v>
      </c>
      <c r="AW16" s="3" t="s">
        <v>1091</v>
      </c>
      <c r="AX16" s="3" t="s">
        <v>1092</v>
      </c>
      <c r="AY16" s="3" t="s">
        <v>1093</v>
      </c>
      <c r="AZ16" s="9">
        <f t="shared" ca="1" si="13"/>
        <v>44271</v>
      </c>
      <c r="BA16" s="8" t="s">
        <v>928</v>
      </c>
      <c r="BB16" s="8" t="s">
        <v>929</v>
      </c>
      <c r="BC16" s="21" t="s">
        <v>930</v>
      </c>
      <c r="BD16" s="96" t="str">
        <f t="shared" ca="1" si="14"/>
        <v>333162021131115</v>
      </c>
      <c r="BE16" s="8" t="s">
        <v>1094</v>
      </c>
      <c r="BF16" s="8" t="s">
        <v>1095</v>
      </c>
      <c r="BG16" s="8" t="s">
        <v>723</v>
      </c>
      <c r="BH16" s="43">
        <f t="shared" ca="1" si="15"/>
        <v>3</v>
      </c>
      <c r="BI16" s="43">
        <f t="shared" ca="1" si="16"/>
        <v>16</v>
      </c>
      <c r="BJ16" s="43">
        <f t="shared" ca="1" si="17"/>
        <v>2021</v>
      </c>
      <c r="BK16" s="43">
        <f t="shared" ca="1" si="18"/>
        <v>13</v>
      </c>
      <c r="BL16" s="43">
        <f t="shared" ca="1" si="19"/>
        <v>11</v>
      </c>
      <c r="BM16" s="44">
        <f t="shared" ca="1" si="1"/>
        <v>44271</v>
      </c>
      <c r="BN16" s="45">
        <f t="shared" ca="1" si="2"/>
        <v>44271.549953703703</v>
      </c>
      <c r="BP16" s="6" t="str">
        <f t="shared" ca="1" si="20"/>
        <v>devacc3162021131115</v>
      </c>
    </row>
    <row r="17" spans="1:68" ht="20" customHeight="1">
      <c r="A17" s="3" t="s">
        <v>919</v>
      </c>
      <c r="B17" s="3" t="s">
        <v>129</v>
      </c>
      <c r="C17" s="4" t="s">
        <v>1122</v>
      </c>
      <c r="D17" t="s">
        <v>1490</v>
      </c>
      <c r="F17" s="3"/>
      <c r="G17" t="s">
        <v>1452</v>
      </c>
      <c r="H17" s="54" t="s">
        <v>113</v>
      </c>
      <c r="I17" s="54" t="s">
        <v>913</v>
      </c>
      <c r="J17" s="8"/>
      <c r="K17" s="8"/>
      <c r="L17" s="10"/>
      <c r="M17" s="7" t="s">
        <v>114</v>
      </c>
      <c r="N17" s="7" t="s">
        <v>916</v>
      </c>
      <c r="O17" s="7" t="s">
        <v>915</v>
      </c>
      <c r="P17" s="3" t="s">
        <v>163</v>
      </c>
      <c r="Q17" s="3" t="s">
        <v>410</v>
      </c>
      <c r="R17" s="15" t="s">
        <v>419</v>
      </c>
      <c r="S17" s="3" t="s">
        <v>917</v>
      </c>
      <c r="T17" s="13" t="s">
        <v>918</v>
      </c>
      <c r="U17" s="8" t="s">
        <v>920</v>
      </c>
      <c r="V17" s="3" t="s">
        <v>23</v>
      </c>
      <c r="W17" s="3" t="s">
        <v>23</v>
      </c>
      <c r="X17" s="14">
        <f t="shared" ca="1" si="0"/>
        <v>44271</v>
      </c>
      <c r="Y17" s="3"/>
      <c r="Z17" s="14">
        <f t="shared" ca="1" si="0"/>
        <v>44271</v>
      </c>
      <c r="AA17" s="8"/>
      <c r="AB17" s="3"/>
      <c r="AC17" s="3"/>
      <c r="AD17" s="8" t="s">
        <v>973</v>
      </c>
      <c r="AE17" s="32" t="str">
        <f t="shared" ca="1" si="3"/>
        <v>billacc3162021131116</v>
      </c>
      <c r="AF17" s="3" t="s">
        <v>177</v>
      </c>
      <c r="AG17" s="21" t="s">
        <v>841</v>
      </c>
      <c r="AH17" s="32" t="str">
        <f t="shared" ca="1" si="4"/>
        <v>3162021131116</v>
      </c>
      <c r="AI17" s="96" t="str">
        <f t="shared" ca="1" si="5"/>
        <v>DS3162021131116</v>
      </c>
      <c r="AJ17" s="3" t="s">
        <v>925</v>
      </c>
      <c r="AK17" s="96" t="str">
        <f t="shared" ca="1" si="6"/>
        <v>DPLANS3162021131116</v>
      </c>
      <c r="AL17" s="9">
        <f t="shared" ca="1" si="7"/>
        <v>44271</v>
      </c>
      <c r="AM17" s="9">
        <f t="shared" ca="1" si="8"/>
        <v>44291</v>
      </c>
      <c r="AN17" s="9">
        <f t="shared" ca="1" si="9"/>
        <v>44271</v>
      </c>
      <c r="AO17" s="9">
        <f t="shared" ca="1" si="10"/>
        <v>44292</v>
      </c>
      <c r="AP17" s="96" t="str">
        <f t="shared" ca="1" si="11"/>
        <v>223162021131116</v>
      </c>
      <c r="AQ17" s="96" t="str">
        <f t="shared" ca="1" si="12"/>
        <v>113162021131116</v>
      </c>
      <c r="AR17" s="3" t="s">
        <v>93</v>
      </c>
      <c r="AS17" s="3" t="s">
        <v>927</v>
      </c>
      <c r="AT17" s="9" t="s">
        <v>1088</v>
      </c>
      <c r="AU17" s="9" t="s">
        <v>1089</v>
      </c>
      <c r="AV17" s="3" t="s">
        <v>1090</v>
      </c>
      <c r="AW17" s="3" t="s">
        <v>1091</v>
      </c>
      <c r="AX17" s="3" t="s">
        <v>1092</v>
      </c>
      <c r="AY17" s="3" t="s">
        <v>1093</v>
      </c>
      <c r="AZ17" s="9">
        <f t="shared" ca="1" si="13"/>
        <v>44271</v>
      </c>
      <c r="BA17" s="8" t="s">
        <v>928</v>
      </c>
      <c r="BB17" s="8" t="s">
        <v>929</v>
      </c>
      <c r="BC17" s="21" t="s">
        <v>930</v>
      </c>
      <c r="BD17" s="96" t="str">
        <f t="shared" ca="1" si="14"/>
        <v>333162021131116</v>
      </c>
      <c r="BE17" s="8" t="s">
        <v>1094</v>
      </c>
      <c r="BF17" s="8" t="s">
        <v>1095</v>
      </c>
      <c r="BG17" s="94" t="s">
        <v>724</v>
      </c>
      <c r="BH17" s="43">
        <f t="shared" ca="1" si="15"/>
        <v>3</v>
      </c>
      <c r="BI17" s="43">
        <f t="shared" ca="1" si="16"/>
        <v>16</v>
      </c>
      <c r="BJ17" s="43">
        <f t="shared" ca="1" si="17"/>
        <v>2021</v>
      </c>
      <c r="BK17" s="43">
        <f t="shared" ca="1" si="18"/>
        <v>13</v>
      </c>
      <c r="BL17" s="43">
        <f t="shared" ca="1" si="19"/>
        <v>11</v>
      </c>
      <c r="BM17" s="44">
        <f t="shared" ca="1" si="1"/>
        <v>44271</v>
      </c>
      <c r="BN17" s="45">
        <f t="shared" ca="1" si="2"/>
        <v>44271.549953703703</v>
      </c>
      <c r="BP17" s="6" t="str">
        <f t="shared" ca="1" si="20"/>
        <v>devacc3162021131116</v>
      </c>
    </row>
    <row r="18" spans="1:68" ht="20" customHeight="1">
      <c r="A18" s="3" t="s">
        <v>919</v>
      </c>
      <c r="B18" s="3" t="s">
        <v>129</v>
      </c>
      <c r="C18" s="4" t="s">
        <v>1122</v>
      </c>
      <c r="D18" t="s">
        <v>1491</v>
      </c>
      <c r="F18" s="3"/>
      <c r="G18" t="s">
        <v>1453</v>
      </c>
      <c r="H18" s="54" t="s">
        <v>113</v>
      </c>
      <c r="I18" s="54" t="s">
        <v>913</v>
      </c>
      <c r="J18" s="8"/>
      <c r="K18" s="8"/>
      <c r="L18" s="10"/>
      <c r="M18" s="7" t="s">
        <v>114</v>
      </c>
      <c r="N18" s="7" t="s">
        <v>916</v>
      </c>
      <c r="O18" s="7" t="s">
        <v>915</v>
      </c>
      <c r="P18" s="3" t="s">
        <v>163</v>
      </c>
      <c r="Q18" s="3" t="s">
        <v>410</v>
      </c>
      <c r="R18" s="15" t="s">
        <v>419</v>
      </c>
      <c r="S18" s="3" t="s">
        <v>917</v>
      </c>
      <c r="T18" s="13" t="s">
        <v>918</v>
      </c>
      <c r="U18" s="8" t="s">
        <v>920</v>
      </c>
      <c r="V18" s="3" t="s">
        <v>23</v>
      </c>
      <c r="W18" s="3" t="s">
        <v>23</v>
      </c>
      <c r="X18" s="14">
        <f t="shared" ca="1" si="0"/>
        <v>44271</v>
      </c>
      <c r="Y18" s="3"/>
      <c r="Z18" s="14">
        <f t="shared" ca="1" si="0"/>
        <v>44271</v>
      </c>
      <c r="AA18" s="8"/>
      <c r="AB18" s="3"/>
      <c r="AC18" s="3"/>
      <c r="AD18" s="95" t="s">
        <v>977</v>
      </c>
      <c r="AE18" s="32" t="str">
        <f t="shared" ca="1" si="3"/>
        <v>billacc3162021131117</v>
      </c>
      <c r="AF18" s="3" t="s">
        <v>177</v>
      </c>
      <c r="AG18" s="21" t="s">
        <v>841</v>
      </c>
      <c r="AH18" s="32" t="str">
        <f t="shared" ca="1" si="4"/>
        <v>3162021131117</v>
      </c>
      <c r="AI18" s="96" t="str">
        <f t="shared" ca="1" si="5"/>
        <v>DS3162021131117</v>
      </c>
      <c r="AJ18" s="3" t="s">
        <v>925</v>
      </c>
      <c r="AK18" s="96" t="str">
        <f t="shared" ca="1" si="6"/>
        <v>DPLANS3162021131117</v>
      </c>
      <c r="AL18" s="9">
        <f t="shared" ca="1" si="7"/>
        <v>44271</v>
      </c>
      <c r="AM18" s="9">
        <f t="shared" ca="1" si="8"/>
        <v>44291</v>
      </c>
      <c r="AN18" s="9">
        <f t="shared" ca="1" si="9"/>
        <v>44271</v>
      </c>
      <c r="AO18" s="9">
        <f t="shared" ca="1" si="10"/>
        <v>44292</v>
      </c>
      <c r="AP18" s="96" t="str">
        <f t="shared" ca="1" si="11"/>
        <v>223162021131117</v>
      </c>
      <c r="AQ18" s="96" t="str">
        <f t="shared" ca="1" si="12"/>
        <v>113162021131117</v>
      </c>
      <c r="AR18" s="3" t="s">
        <v>93</v>
      </c>
      <c r="AS18" s="3" t="s">
        <v>927</v>
      </c>
      <c r="AT18" s="9" t="s">
        <v>1088</v>
      </c>
      <c r="AU18" s="9" t="s">
        <v>1089</v>
      </c>
      <c r="AV18" s="3" t="s">
        <v>1090</v>
      </c>
      <c r="AW18" s="3" t="s">
        <v>1091</v>
      </c>
      <c r="AX18" s="3" t="s">
        <v>1092</v>
      </c>
      <c r="AY18" s="3" t="s">
        <v>1093</v>
      </c>
      <c r="AZ18" s="9">
        <f t="shared" ca="1" si="13"/>
        <v>44271</v>
      </c>
      <c r="BA18" s="8" t="s">
        <v>928</v>
      </c>
      <c r="BB18" s="8" t="s">
        <v>929</v>
      </c>
      <c r="BC18" s="21" t="s">
        <v>930</v>
      </c>
      <c r="BD18" s="96" t="str">
        <f t="shared" ca="1" si="14"/>
        <v>333162021131117</v>
      </c>
      <c r="BE18" s="8" t="s">
        <v>1094</v>
      </c>
      <c r="BF18" s="8" t="s">
        <v>1095</v>
      </c>
      <c r="BG18" s="8" t="s">
        <v>725</v>
      </c>
      <c r="BH18" s="43">
        <f t="shared" ca="1" si="15"/>
        <v>3</v>
      </c>
      <c r="BI18" s="43">
        <f t="shared" ca="1" si="16"/>
        <v>16</v>
      </c>
      <c r="BJ18" s="43">
        <f t="shared" ca="1" si="17"/>
        <v>2021</v>
      </c>
      <c r="BK18" s="43">
        <f t="shared" ca="1" si="18"/>
        <v>13</v>
      </c>
      <c r="BL18" s="43">
        <f t="shared" ca="1" si="19"/>
        <v>11</v>
      </c>
      <c r="BM18" s="44">
        <f t="shared" ca="1" si="1"/>
        <v>44271</v>
      </c>
      <c r="BN18" s="45">
        <f t="shared" ca="1" si="2"/>
        <v>44271.549953703703</v>
      </c>
      <c r="BP18" s="6" t="str">
        <f t="shared" ca="1" si="20"/>
        <v>devacc3162021131117</v>
      </c>
    </row>
    <row r="19" spans="1:68" ht="20" customHeight="1">
      <c r="A19" s="3" t="s">
        <v>919</v>
      </c>
      <c r="B19" s="3" t="s">
        <v>129</v>
      </c>
      <c r="C19" s="4" t="s">
        <v>1122</v>
      </c>
      <c r="D19" t="s">
        <v>1492</v>
      </c>
      <c r="F19" s="3"/>
      <c r="G19" t="s">
        <v>1454</v>
      </c>
      <c r="H19" s="54" t="s">
        <v>113</v>
      </c>
      <c r="I19" s="54" t="s">
        <v>913</v>
      </c>
      <c r="J19" s="8"/>
      <c r="K19" s="8"/>
      <c r="L19" s="10"/>
      <c r="M19" s="7" t="s">
        <v>114</v>
      </c>
      <c r="N19" s="7" t="s">
        <v>916</v>
      </c>
      <c r="O19" s="7" t="s">
        <v>915</v>
      </c>
      <c r="P19" s="3" t="s">
        <v>163</v>
      </c>
      <c r="Q19" s="3" t="s">
        <v>410</v>
      </c>
      <c r="R19" s="15" t="s">
        <v>419</v>
      </c>
      <c r="S19" s="3" t="s">
        <v>917</v>
      </c>
      <c r="T19" s="13" t="s">
        <v>918</v>
      </c>
      <c r="U19" s="8" t="s">
        <v>920</v>
      </c>
      <c r="V19" s="3" t="s">
        <v>23</v>
      </c>
      <c r="W19" s="3" t="s">
        <v>23</v>
      </c>
      <c r="X19" s="14">
        <f t="shared" ca="1" si="0"/>
        <v>44271</v>
      </c>
      <c r="Y19" s="3"/>
      <c r="Z19" s="14">
        <f t="shared" ca="1" si="0"/>
        <v>44271</v>
      </c>
      <c r="AA19" s="8"/>
      <c r="AB19" s="3"/>
      <c r="AC19" s="3"/>
      <c r="AD19" s="95" t="s">
        <v>834</v>
      </c>
      <c r="AE19" s="32" t="str">
        <f t="shared" ca="1" si="3"/>
        <v>billacc3162021131118</v>
      </c>
      <c r="AF19" s="3" t="s">
        <v>177</v>
      </c>
      <c r="AG19" s="21" t="s">
        <v>841</v>
      </c>
      <c r="AH19" s="32" t="str">
        <f t="shared" ca="1" si="4"/>
        <v>3162021131118</v>
      </c>
      <c r="AI19" s="96" t="str">
        <f t="shared" ca="1" si="5"/>
        <v>DS3162021131118</v>
      </c>
      <c r="AJ19" s="3" t="s">
        <v>925</v>
      </c>
      <c r="AK19" s="96" t="str">
        <f t="shared" ca="1" si="6"/>
        <v>DPLANS3162021131118</v>
      </c>
      <c r="AL19" s="9">
        <f t="shared" ca="1" si="7"/>
        <v>44271</v>
      </c>
      <c r="AM19" s="9">
        <f t="shared" ca="1" si="8"/>
        <v>44291</v>
      </c>
      <c r="AN19" s="9">
        <f t="shared" ca="1" si="9"/>
        <v>44271</v>
      </c>
      <c r="AO19" s="9">
        <f t="shared" ca="1" si="10"/>
        <v>44292</v>
      </c>
      <c r="AP19" s="96" t="str">
        <f t="shared" ca="1" si="11"/>
        <v>223162021131118</v>
      </c>
      <c r="AQ19" s="96" t="str">
        <f t="shared" ca="1" si="12"/>
        <v>113162021131118</v>
      </c>
      <c r="AR19" s="3" t="s">
        <v>93</v>
      </c>
      <c r="AS19" s="3" t="s">
        <v>927</v>
      </c>
      <c r="AT19" s="9" t="s">
        <v>1088</v>
      </c>
      <c r="AU19" s="9" t="s">
        <v>1089</v>
      </c>
      <c r="AV19" s="3" t="s">
        <v>1090</v>
      </c>
      <c r="AW19" s="3" t="s">
        <v>1091</v>
      </c>
      <c r="AX19" s="3" t="s">
        <v>1092</v>
      </c>
      <c r="AY19" s="3" t="s">
        <v>1093</v>
      </c>
      <c r="AZ19" s="9">
        <f t="shared" ca="1" si="13"/>
        <v>44271</v>
      </c>
      <c r="BA19" s="8" t="s">
        <v>928</v>
      </c>
      <c r="BB19" s="8" t="s">
        <v>929</v>
      </c>
      <c r="BC19" s="21" t="s">
        <v>930</v>
      </c>
      <c r="BD19" s="96" t="str">
        <f t="shared" ca="1" si="14"/>
        <v>333162021131118</v>
      </c>
      <c r="BE19" s="8" t="s">
        <v>1094</v>
      </c>
      <c r="BF19" s="8" t="s">
        <v>1095</v>
      </c>
      <c r="BG19" s="94" t="s">
        <v>1428</v>
      </c>
      <c r="BH19" s="43">
        <f t="shared" ca="1" si="15"/>
        <v>3</v>
      </c>
      <c r="BI19" s="43">
        <f t="shared" ca="1" si="16"/>
        <v>16</v>
      </c>
      <c r="BJ19" s="43">
        <f t="shared" ca="1" si="17"/>
        <v>2021</v>
      </c>
      <c r="BK19" s="43">
        <f t="shared" ca="1" si="18"/>
        <v>13</v>
      </c>
      <c r="BL19" s="43">
        <f t="shared" ca="1" si="19"/>
        <v>11</v>
      </c>
      <c r="BM19" s="44">
        <f t="shared" ca="1" si="1"/>
        <v>44271</v>
      </c>
      <c r="BN19" s="45">
        <f t="shared" ca="1" si="2"/>
        <v>44271.549953703703</v>
      </c>
      <c r="BP19" s="6" t="str">
        <f t="shared" ca="1" si="20"/>
        <v>devacc3162021131118</v>
      </c>
    </row>
    <row r="20" spans="1:68" ht="20" customHeight="1">
      <c r="A20" s="3" t="s">
        <v>919</v>
      </c>
      <c r="B20" s="3" t="s">
        <v>129</v>
      </c>
      <c r="C20" s="4" t="s">
        <v>1122</v>
      </c>
      <c r="D20" t="s">
        <v>1493</v>
      </c>
      <c r="F20" s="3"/>
      <c r="G20" t="s">
        <v>1455</v>
      </c>
      <c r="H20" s="54" t="s">
        <v>113</v>
      </c>
      <c r="I20" s="54" t="s">
        <v>913</v>
      </c>
      <c r="J20" s="8"/>
      <c r="K20" s="8"/>
      <c r="L20" s="10"/>
      <c r="M20" s="7" t="s">
        <v>114</v>
      </c>
      <c r="N20" s="7" t="s">
        <v>916</v>
      </c>
      <c r="O20" s="7" t="s">
        <v>915</v>
      </c>
      <c r="P20" s="3" t="s">
        <v>163</v>
      </c>
      <c r="Q20" s="3" t="s">
        <v>410</v>
      </c>
      <c r="R20" s="15" t="s">
        <v>419</v>
      </c>
      <c r="S20" s="3" t="s">
        <v>917</v>
      </c>
      <c r="T20" s="13" t="s">
        <v>918</v>
      </c>
      <c r="U20" s="8" t="s">
        <v>920</v>
      </c>
      <c r="V20" s="3" t="s">
        <v>23</v>
      </c>
      <c r="W20" s="3" t="s">
        <v>23</v>
      </c>
      <c r="X20" s="14">
        <f t="shared" ca="1" si="0"/>
        <v>44271</v>
      </c>
      <c r="Y20" s="3"/>
      <c r="Z20" s="14">
        <f t="shared" ca="1" si="0"/>
        <v>44271</v>
      </c>
      <c r="AA20" s="8"/>
      <c r="AB20" s="3"/>
      <c r="AC20" s="3"/>
      <c r="AD20" s="95" t="s">
        <v>810</v>
      </c>
      <c r="AE20" s="32" t="str">
        <f t="shared" ca="1" si="3"/>
        <v>billacc3162021131119</v>
      </c>
      <c r="AF20" s="3" t="s">
        <v>177</v>
      </c>
      <c r="AG20" s="21" t="s">
        <v>841</v>
      </c>
      <c r="AH20" s="32" t="str">
        <f t="shared" ca="1" si="4"/>
        <v>3162021131119</v>
      </c>
      <c r="AI20" s="96" t="str">
        <f t="shared" ca="1" si="5"/>
        <v>DS3162021131119</v>
      </c>
      <c r="AJ20" s="3" t="s">
        <v>925</v>
      </c>
      <c r="AK20" s="96" t="str">
        <f t="shared" ca="1" si="6"/>
        <v>DPLANS3162021131119</v>
      </c>
      <c r="AL20" s="9">
        <f t="shared" ca="1" si="7"/>
        <v>44271</v>
      </c>
      <c r="AM20" s="9">
        <f t="shared" ca="1" si="8"/>
        <v>44291</v>
      </c>
      <c r="AN20" s="9">
        <f t="shared" ca="1" si="9"/>
        <v>44271</v>
      </c>
      <c r="AO20" s="9">
        <f t="shared" ca="1" si="10"/>
        <v>44292</v>
      </c>
      <c r="AP20" s="96" t="str">
        <f t="shared" ca="1" si="11"/>
        <v>223162021131119</v>
      </c>
      <c r="AQ20" s="96" t="str">
        <f t="shared" ca="1" si="12"/>
        <v>113162021131119</v>
      </c>
      <c r="AR20" s="3" t="s">
        <v>93</v>
      </c>
      <c r="AS20" s="3" t="s">
        <v>927</v>
      </c>
      <c r="AT20" s="9" t="s">
        <v>1088</v>
      </c>
      <c r="AU20" s="9" t="s">
        <v>1089</v>
      </c>
      <c r="AV20" s="3" t="s">
        <v>1090</v>
      </c>
      <c r="AW20" s="3" t="s">
        <v>1091</v>
      </c>
      <c r="AX20" s="3" t="s">
        <v>1092</v>
      </c>
      <c r="AY20" s="3" t="s">
        <v>1093</v>
      </c>
      <c r="AZ20" s="9">
        <f t="shared" ca="1" si="13"/>
        <v>44271</v>
      </c>
      <c r="BA20" s="8" t="s">
        <v>928</v>
      </c>
      <c r="BB20" s="8" t="s">
        <v>929</v>
      </c>
      <c r="BC20" s="21" t="s">
        <v>930</v>
      </c>
      <c r="BD20" s="96" t="str">
        <f t="shared" ca="1" si="14"/>
        <v>333162021131119</v>
      </c>
      <c r="BE20" s="8" t="s">
        <v>1094</v>
      </c>
      <c r="BF20" s="8" t="s">
        <v>1095</v>
      </c>
      <c r="BG20" s="8" t="s">
        <v>1429</v>
      </c>
      <c r="BH20" s="43">
        <f t="shared" ca="1" si="15"/>
        <v>3</v>
      </c>
      <c r="BI20" s="43">
        <f t="shared" ca="1" si="16"/>
        <v>16</v>
      </c>
      <c r="BJ20" s="43">
        <f t="shared" ca="1" si="17"/>
        <v>2021</v>
      </c>
      <c r="BK20" s="43">
        <f t="shared" ca="1" si="18"/>
        <v>13</v>
      </c>
      <c r="BL20" s="43">
        <f t="shared" ca="1" si="19"/>
        <v>11</v>
      </c>
      <c r="BM20" s="44">
        <f t="shared" ca="1" si="1"/>
        <v>44271</v>
      </c>
      <c r="BN20" s="45">
        <f t="shared" ca="1" si="2"/>
        <v>44271.549953703703</v>
      </c>
      <c r="BP20" s="6" t="str">
        <f t="shared" ca="1" si="20"/>
        <v>devacc3162021131119</v>
      </c>
    </row>
    <row r="21" spans="1:68" ht="20" customHeight="1">
      <c r="A21" s="3" t="s">
        <v>919</v>
      </c>
      <c r="B21" s="3" t="s">
        <v>129</v>
      </c>
      <c r="C21" s="4" t="s">
        <v>1122</v>
      </c>
      <c r="D21" t="s">
        <v>1494</v>
      </c>
      <c r="F21" s="3"/>
      <c r="G21" t="s">
        <v>1451</v>
      </c>
      <c r="H21" s="54" t="s">
        <v>113</v>
      </c>
      <c r="I21" s="54" t="s">
        <v>913</v>
      </c>
      <c r="J21" s="8"/>
      <c r="K21" s="8"/>
      <c r="L21" s="10"/>
      <c r="M21" s="7" t="s">
        <v>114</v>
      </c>
      <c r="N21" s="7" t="s">
        <v>916</v>
      </c>
      <c r="O21" s="7" t="s">
        <v>915</v>
      </c>
      <c r="P21" s="3" t="s">
        <v>163</v>
      </c>
      <c r="Q21" s="3" t="s">
        <v>410</v>
      </c>
      <c r="R21" s="15" t="s">
        <v>419</v>
      </c>
      <c r="S21" s="3" t="s">
        <v>917</v>
      </c>
      <c r="T21" s="13" t="s">
        <v>918</v>
      </c>
      <c r="U21" s="8" t="s">
        <v>920</v>
      </c>
      <c r="V21" s="3" t="s">
        <v>23</v>
      </c>
      <c r="W21" s="3" t="s">
        <v>23</v>
      </c>
      <c r="X21" s="14">
        <f t="shared" ca="1" si="0"/>
        <v>44271</v>
      </c>
      <c r="Y21" s="3"/>
      <c r="Z21" s="14">
        <f t="shared" ca="1" si="0"/>
        <v>44271</v>
      </c>
      <c r="AA21" s="8"/>
      <c r="AB21" s="3"/>
      <c r="AC21" s="3"/>
      <c r="AD21" s="8" t="s">
        <v>973</v>
      </c>
      <c r="AE21" s="32" t="str">
        <f t="shared" ca="1" si="3"/>
        <v>billacc3162021131120</v>
      </c>
      <c r="AF21" s="3" t="s">
        <v>177</v>
      </c>
      <c r="AG21" s="21" t="s">
        <v>841</v>
      </c>
      <c r="AH21" s="32" t="str">
        <f t="shared" ca="1" si="4"/>
        <v>3162021131120</v>
      </c>
      <c r="AI21" s="96" t="str">
        <f t="shared" ca="1" si="5"/>
        <v>DS3162021131120</v>
      </c>
      <c r="AJ21" s="3" t="s">
        <v>925</v>
      </c>
      <c r="AK21" s="96" t="str">
        <f t="shared" ca="1" si="6"/>
        <v>DPLANS3162021131120</v>
      </c>
      <c r="AL21" s="9">
        <f t="shared" ca="1" si="7"/>
        <v>44271</v>
      </c>
      <c r="AM21" s="9">
        <f t="shared" ca="1" si="8"/>
        <v>44291</v>
      </c>
      <c r="AN21" s="9">
        <f t="shared" ca="1" si="9"/>
        <v>44271</v>
      </c>
      <c r="AO21" s="9">
        <f t="shared" ca="1" si="10"/>
        <v>44292</v>
      </c>
      <c r="AP21" s="96" t="str">
        <f t="shared" ca="1" si="11"/>
        <v>223162021131120</v>
      </c>
      <c r="AQ21" s="96" t="str">
        <f t="shared" ca="1" si="12"/>
        <v>113162021131120</v>
      </c>
      <c r="AR21" s="3" t="s">
        <v>93</v>
      </c>
      <c r="AS21" s="3" t="s">
        <v>927</v>
      </c>
      <c r="AT21" s="9" t="s">
        <v>1088</v>
      </c>
      <c r="AU21" s="9" t="s">
        <v>1089</v>
      </c>
      <c r="AV21" s="3" t="s">
        <v>1090</v>
      </c>
      <c r="AW21" s="3" t="s">
        <v>1091</v>
      </c>
      <c r="AX21" s="3" t="s">
        <v>1092</v>
      </c>
      <c r="AY21" s="3" t="s">
        <v>1093</v>
      </c>
      <c r="AZ21" s="9">
        <f t="shared" ca="1" si="13"/>
        <v>44271</v>
      </c>
      <c r="BA21" s="8" t="s">
        <v>928</v>
      </c>
      <c r="BB21" s="8" t="s">
        <v>929</v>
      </c>
      <c r="BC21" s="21" t="s">
        <v>930</v>
      </c>
      <c r="BD21" s="96" t="str">
        <f t="shared" ca="1" si="14"/>
        <v>333162021131120</v>
      </c>
      <c r="BE21" s="8" t="s">
        <v>1094</v>
      </c>
      <c r="BF21" s="8" t="s">
        <v>1095</v>
      </c>
      <c r="BG21" s="94" t="s">
        <v>1430</v>
      </c>
      <c r="BH21" s="43">
        <f t="shared" ca="1" si="15"/>
        <v>3</v>
      </c>
      <c r="BI21" s="43">
        <f t="shared" ca="1" si="16"/>
        <v>16</v>
      </c>
      <c r="BJ21" s="43">
        <f t="shared" ca="1" si="17"/>
        <v>2021</v>
      </c>
      <c r="BK21" s="43">
        <f t="shared" ca="1" si="18"/>
        <v>13</v>
      </c>
      <c r="BL21" s="43">
        <f t="shared" ca="1" si="19"/>
        <v>11</v>
      </c>
      <c r="BM21" s="44">
        <f t="shared" ca="1" si="1"/>
        <v>44271</v>
      </c>
      <c r="BN21" s="45">
        <f t="shared" ca="1" si="2"/>
        <v>44271.549953703703</v>
      </c>
      <c r="BP21" s="6" t="str">
        <f t="shared" ca="1" si="20"/>
        <v>devacc3162021131120</v>
      </c>
    </row>
    <row r="22" spans="1:68" ht="20" customHeight="1">
      <c r="A22" s="3" t="s">
        <v>919</v>
      </c>
      <c r="B22" s="3" t="s">
        <v>129</v>
      </c>
      <c r="C22" s="4" t="s">
        <v>1122</v>
      </c>
      <c r="D22" t="s">
        <v>1495</v>
      </c>
      <c r="F22" s="3"/>
      <c r="G22" t="s">
        <v>1440</v>
      </c>
      <c r="H22" s="54" t="s">
        <v>113</v>
      </c>
      <c r="I22" s="54" t="s">
        <v>913</v>
      </c>
      <c r="J22" s="8"/>
      <c r="K22" s="8"/>
      <c r="L22" s="10"/>
      <c r="M22" s="7" t="s">
        <v>114</v>
      </c>
      <c r="N22" s="7" t="s">
        <v>916</v>
      </c>
      <c r="O22" s="7" t="s">
        <v>915</v>
      </c>
      <c r="P22" s="3" t="s">
        <v>163</v>
      </c>
      <c r="Q22" s="3" t="s">
        <v>410</v>
      </c>
      <c r="R22" s="15" t="s">
        <v>419</v>
      </c>
      <c r="S22" s="3" t="s">
        <v>917</v>
      </c>
      <c r="T22" s="13" t="s">
        <v>918</v>
      </c>
      <c r="U22" s="8" t="s">
        <v>920</v>
      </c>
      <c r="V22" s="3" t="s">
        <v>23</v>
      </c>
      <c r="W22" s="3" t="s">
        <v>23</v>
      </c>
      <c r="X22" s="14">
        <f t="shared" ca="1" si="0"/>
        <v>44271</v>
      </c>
      <c r="Y22" s="3"/>
      <c r="Z22" s="14">
        <f t="shared" ca="1" si="0"/>
        <v>44271</v>
      </c>
      <c r="AA22" s="8"/>
      <c r="AB22" s="3"/>
      <c r="AC22" s="3"/>
      <c r="AD22" s="95" t="s">
        <v>977</v>
      </c>
      <c r="AE22" s="32" t="str">
        <f t="shared" ca="1" si="3"/>
        <v>billacc3162021131121</v>
      </c>
      <c r="AF22" s="3" t="s">
        <v>177</v>
      </c>
      <c r="AG22" s="21" t="s">
        <v>841</v>
      </c>
      <c r="AH22" s="32" t="str">
        <f t="shared" ca="1" si="4"/>
        <v>3162021131121</v>
      </c>
      <c r="AI22" s="96" t="str">
        <f t="shared" ca="1" si="5"/>
        <v>DS3162021131121</v>
      </c>
      <c r="AJ22" s="3" t="s">
        <v>925</v>
      </c>
      <c r="AK22" s="96" t="str">
        <f t="shared" ca="1" si="6"/>
        <v>DPLANS3162021131121</v>
      </c>
      <c r="AL22" s="9">
        <f t="shared" ca="1" si="7"/>
        <v>44271</v>
      </c>
      <c r="AM22" s="9">
        <f t="shared" ca="1" si="8"/>
        <v>44291</v>
      </c>
      <c r="AN22" s="9">
        <f t="shared" ca="1" si="9"/>
        <v>44271</v>
      </c>
      <c r="AO22" s="9">
        <f t="shared" ca="1" si="10"/>
        <v>44292</v>
      </c>
      <c r="AP22" s="96" t="str">
        <f t="shared" ca="1" si="11"/>
        <v>223162021131121</v>
      </c>
      <c r="AQ22" s="96" t="str">
        <f t="shared" ca="1" si="12"/>
        <v>113162021131121</v>
      </c>
      <c r="AR22" s="3" t="s">
        <v>93</v>
      </c>
      <c r="AS22" s="3" t="s">
        <v>927</v>
      </c>
      <c r="AT22" s="9" t="s">
        <v>1088</v>
      </c>
      <c r="AU22" s="9" t="s">
        <v>1089</v>
      </c>
      <c r="AV22" s="3" t="s">
        <v>1090</v>
      </c>
      <c r="AW22" s="3" t="s">
        <v>1091</v>
      </c>
      <c r="AX22" s="3" t="s">
        <v>1092</v>
      </c>
      <c r="AY22" s="3" t="s">
        <v>1093</v>
      </c>
      <c r="AZ22" s="9">
        <f t="shared" ca="1" si="13"/>
        <v>44271</v>
      </c>
      <c r="BA22" s="8" t="s">
        <v>928</v>
      </c>
      <c r="BB22" s="8" t="s">
        <v>929</v>
      </c>
      <c r="BC22" s="21" t="s">
        <v>930</v>
      </c>
      <c r="BD22" s="96" t="str">
        <f t="shared" ca="1" si="14"/>
        <v>333162021131121</v>
      </c>
      <c r="BE22" s="8" t="s">
        <v>1094</v>
      </c>
      <c r="BF22" s="8" t="s">
        <v>1095</v>
      </c>
      <c r="BG22" s="8" t="s">
        <v>1431</v>
      </c>
      <c r="BH22" s="43">
        <f t="shared" ca="1" si="15"/>
        <v>3</v>
      </c>
      <c r="BI22" s="43">
        <f t="shared" ca="1" si="16"/>
        <v>16</v>
      </c>
      <c r="BJ22" s="43">
        <f t="shared" ca="1" si="17"/>
        <v>2021</v>
      </c>
      <c r="BK22" s="43">
        <f t="shared" ca="1" si="18"/>
        <v>13</v>
      </c>
      <c r="BL22" s="43">
        <f t="shared" ca="1" si="19"/>
        <v>11</v>
      </c>
      <c r="BM22" s="44">
        <f t="shared" ca="1" si="1"/>
        <v>44271</v>
      </c>
      <c r="BN22" s="45">
        <f t="shared" ca="1" si="2"/>
        <v>44271.549953703703</v>
      </c>
      <c r="BP22" s="6" t="str">
        <f t="shared" ca="1" si="20"/>
        <v>devacc3162021131121</v>
      </c>
    </row>
    <row r="23" spans="1:68" ht="20" customHeight="1">
      <c r="A23" s="3" t="s">
        <v>919</v>
      </c>
      <c r="B23" s="3" t="s">
        <v>129</v>
      </c>
      <c r="C23" s="4" t="s">
        <v>1122</v>
      </c>
      <c r="D23" t="s">
        <v>1496</v>
      </c>
      <c r="F23" s="3"/>
      <c r="G23" t="s">
        <v>1439</v>
      </c>
      <c r="H23" s="54" t="s">
        <v>113</v>
      </c>
      <c r="I23" s="54" t="s">
        <v>913</v>
      </c>
      <c r="J23" s="8"/>
      <c r="K23" s="8"/>
      <c r="L23" s="10"/>
      <c r="M23" s="7" t="s">
        <v>114</v>
      </c>
      <c r="N23" s="7" t="s">
        <v>916</v>
      </c>
      <c r="O23" s="7" t="s">
        <v>915</v>
      </c>
      <c r="P23" s="3" t="s">
        <v>163</v>
      </c>
      <c r="Q23" s="3" t="s">
        <v>410</v>
      </c>
      <c r="R23" s="15" t="s">
        <v>419</v>
      </c>
      <c r="S23" s="3" t="s">
        <v>917</v>
      </c>
      <c r="T23" s="13" t="s">
        <v>918</v>
      </c>
      <c r="U23" s="8" t="s">
        <v>920</v>
      </c>
      <c r="V23" s="3" t="s">
        <v>23</v>
      </c>
      <c r="W23" s="3" t="s">
        <v>23</v>
      </c>
      <c r="X23" s="14">
        <f t="shared" ca="1" si="0"/>
        <v>44271</v>
      </c>
      <c r="Y23" s="3"/>
      <c r="Z23" s="14">
        <f t="shared" ca="1" si="0"/>
        <v>44271</v>
      </c>
      <c r="AA23" s="8"/>
      <c r="AB23" s="3"/>
      <c r="AC23" s="3"/>
      <c r="AD23" s="95" t="s">
        <v>834</v>
      </c>
      <c r="AE23" s="32" t="str">
        <f t="shared" ca="1" si="3"/>
        <v>billacc3162021131122</v>
      </c>
      <c r="AF23" s="3" t="s">
        <v>177</v>
      </c>
      <c r="AG23" s="21" t="s">
        <v>841</v>
      </c>
      <c r="AH23" s="32" t="str">
        <f t="shared" ca="1" si="4"/>
        <v>3162021131122</v>
      </c>
      <c r="AI23" s="96" t="str">
        <f t="shared" ca="1" si="5"/>
        <v>DS3162021131122</v>
      </c>
      <c r="AJ23" s="3" t="s">
        <v>925</v>
      </c>
      <c r="AK23" s="96" t="str">
        <f t="shared" ca="1" si="6"/>
        <v>DPLANS3162021131122</v>
      </c>
      <c r="AL23" s="9">
        <f t="shared" ca="1" si="7"/>
        <v>44271</v>
      </c>
      <c r="AM23" s="9">
        <f t="shared" ca="1" si="8"/>
        <v>44291</v>
      </c>
      <c r="AN23" s="9">
        <f t="shared" ca="1" si="9"/>
        <v>44271</v>
      </c>
      <c r="AO23" s="9">
        <f t="shared" ca="1" si="10"/>
        <v>44292</v>
      </c>
      <c r="AP23" s="96" t="str">
        <f t="shared" ca="1" si="11"/>
        <v>223162021131122</v>
      </c>
      <c r="AQ23" s="96" t="str">
        <f t="shared" ca="1" si="12"/>
        <v>113162021131122</v>
      </c>
      <c r="AR23" s="3" t="s">
        <v>93</v>
      </c>
      <c r="AS23" s="3" t="s">
        <v>927</v>
      </c>
      <c r="AT23" s="9" t="s">
        <v>1088</v>
      </c>
      <c r="AU23" s="9" t="s">
        <v>1089</v>
      </c>
      <c r="AV23" s="3" t="s">
        <v>1090</v>
      </c>
      <c r="AW23" s="3" t="s">
        <v>1091</v>
      </c>
      <c r="AX23" s="3" t="s">
        <v>1092</v>
      </c>
      <c r="AY23" s="3" t="s">
        <v>1093</v>
      </c>
      <c r="AZ23" s="9">
        <f t="shared" ca="1" si="13"/>
        <v>44271</v>
      </c>
      <c r="BA23" s="8" t="s">
        <v>928</v>
      </c>
      <c r="BB23" s="8" t="s">
        <v>929</v>
      </c>
      <c r="BC23" s="21" t="s">
        <v>930</v>
      </c>
      <c r="BD23" s="96" t="str">
        <f t="shared" ca="1" si="14"/>
        <v>333162021131122</v>
      </c>
      <c r="BE23" s="8" t="s">
        <v>1094</v>
      </c>
      <c r="BF23" s="8" t="s">
        <v>1095</v>
      </c>
      <c r="BG23" s="94" t="s">
        <v>1432</v>
      </c>
      <c r="BH23" s="43">
        <f t="shared" ca="1" si="15"/>
        <v>3</v>
      </c>
      <c r="BI23" s="43">
        <f t="shared" ca="1" si="16"/>
        <v>16</v>
      </c>
      <c r="BJ23" s="43">
        <f t="shared" ca="1" si="17"/>
        <v>2021</v>
      </c>
      <c r="BK23" s="43">
        <f t="shared" ca="1" si="18"/>
        <v>13</v>
      </c>
      <c r="BL23" s="43">
        <f t="shared" ca="1" si="19"/>
        <v>11</v>
      </c>
      <c r="BM23" s="44">
        <f t="shared" ca="1" si="1"/>
        <v>44271</v>
      </c>
      <c r="BN23" s="45">
        <f t="shared" ca="1" si="2"/>
        <v>44271.549953703703</v>
      </c>
      <c r="BP23" s="6" t="str">
        <f t="shared" ca="1" si="20"/>
        <v>devacc3162021131122</v>
      </c>
    </row>
    <row r="24" spans="1:68" ht="20" customHeight="1">
      <c r="A24" s="3" t="s">
        <v>919</v>
      </c>
      <c r="B24" s="3" t="s">
        <v>129</v>
      </c>
      <c r="C24" s="4" t="s">
        <v>1122</v>
      </c>
      <c r="D24" t="s">
        <v>1497</v>
      </c>
      <c r="F24" s="3"/>
      <c r="G24" t="s">
        <v>1452</v>
      </c>
      <c r="H24" s="54" t="s">
        <v>113</v>
      </c>
      <c r="I24" s="54" t="s">
        <v>913</v>
      </c>
      <c r="J24" s="8"/>
      <c r="K24" s="8"/>
      <c r="L24" s="10"/>
      <c r="M24" s="7" t="s">
        <v>114</v>
      </c>
      <c r="N24" s="7" t="s">
        <v>916</v>
      </c>
      <c r="O24" s="7" t="s">
        <v>915</v>
      </c>
      <c r="P24" s="3" t="s">
        <v>163</v>
      </c>
      <c r="Q24" s="3" t="s">
        <v>410</v>
      </c>
      <c r="R24" s="15" t="s">
        <v>419</v>
      </c>
      <c r="S24" s="3" t="s">
        <v>917</v>
      </c>
      <c r="T24" s="13" t="s">
        <v>918</v>
      </c>
      <c r="U24" s="8" t="s">
        <v>920</v>
      </c>
      <c r="V24" s="3" t="s">
        <v>23</v>
      </c>
      <c r="W24" s="3" t="s">
        <v>23</v>
      </c>
      <c r="X24" s="14">
        <f t="shared" ca="1" si="0"/>
        <v>44271</v>
      </c>
      <c r="Y24" s="3"/>
      <c r="Z24" s="14">
        <f t="shared" ca="1" si="0"/>
        <v>44271</v>
      </c>
      <c r="AA24" s="8"/>
      <c r="AB24" s="3"/>
      <c r="AC24" s="3"/>
      <c r="AD24" s="95" t="s">
        <v>810</v>
      </c>
      <c r="AE24" s="32" t="str">
        <f t="shared" ca="1" si="3"/>
        <v>billacc3162021131123</v>
      </c>
      <c r="AF24" s="3" t="s">
        <v>177</v>
      </c>
      <c r="AG24" s="21" t="s">
        <v>841</v>
      </c>
      <c r="AH24" s="32" t="str">
        <f t="shared" ca="1" si="4"/>
        <v>3162021131123</v>
      </c>
      <c r="AI24" s="96" t="str">
        <f t="shared" ca="1" si="5"/>
        <v>DS3162021131123</v>
      </c>
      <c r="AJ24" s="3" t="s">
        <v>925</v>
      </c>
      <c r="AK24" s="96" t="str">
        <f t="shared" ca="1" si="6"/>
        <v>DPLANS3162021131123</v>
      </c>
      <c r="AL24" s="9">
        <f t="shared" ca="1" si="7"/>
        <v>44271</v>
      </c>
      <c r="AM24" s="9">
        <f t="shared" ca="1" si="8"/>
        <v>44291</v>
      </c>
      <c r="AN24" s="9">
        <f t="shared" ca="1" si="9"/>
        <v>44271</v>
      </c>
      <c r="AO24" s="9">
        <f t="shared" ca="1" si="10"/>
        <v>44292</v>
      </c>
      <c r="AP24" s="96" t="str">
        <f t="shared" ca="1" si="11"/>
        <v>223162021131123</v>
      </c>
      <c r="AQ24" s="96" t="str">
        <f t="shared" ca="1" si="12"/>
        <v>113162021131123</v>
      </c>
      <c r="AR24" s="3" t="s">
        <v>93</v>
      </c>
      <c r="AS24" s="3" t="s">
        <v>927</v>
      </c>
      <c r="AT24" s="9" t="s">
        <v>1088</v>
      </c>
      <c r="AU24" s="9" t="s">
        <v>1089</v>
      </c>
      <c r="AV24" s="3" t="s">
        <v>1090</v>
      </c>
      <c r="AW24" s="3" t="s">
        <v>1091</v>
      </c>
      <c r="AX24" s="3" t="s">
        <v>1092</v>
      </c>
      <c r="AY24" s="3" t="s">
        <v>1093</v>
      </c>
      <c r="AZ24" s="9">
        <f t="shared" ca="1" si="13"/>
        <v>44271</v>
      </c>
      <c r="BA24" s="8" t="s">
        <v>928</v>
      </c>
      <c r="BB24" s="8" t="s">
        <v>929</v>
      </c>
      <c r="BC24" s="21" t="s">
        <v>930</v>
      </c>
      <c r="BD24" s="96" t="str">
        <f t="shared" ca="1" si="14"/>
        <v>333162021131123</v>
      </c>
      <c r="BE24" s="8" t="s">
        <v>1094</v>
      </c>
      <c r="BF24" s="8" t="s">
        <v>1095</v>
      </c>
      <c r="BG24" s="8" t="s">
        <v>1433</v>
      </c>
      <c r="BH24" s="43">
        <f t="shared" ca="1" si="15"/>
        <v>3</v>
      </c>
      <c r="BI24" s="43">
        <f t="shared" ca="1" si="16"/>
        <v>16</v>
      </c>
      <c r="BJ24" s="43">
        <f t="shared" ca="1" si="17"/>
        <v>2021</v>
      </c>
      <c r="BK24" s="43">
        <f t="shared" ca="1" si="18"/>
        <v>13</v>
      </c>
      <c r="BL24" s="43">
        <f t="shared" ca="1" si="19"/>
        <v>11</v>
      </c>
      <c r="BM24" s="44">
        <f t="shared" ca="1" si="1"/>
        <v>44271</v>
      </c>
      <c r="BN24" s="45">
        <f t="shared" ca="1" si="2"/>
        <v>44271.549953703703</v>
      </c>
      <c r="BP24" s="6" t="str">
        <f t="shared" ca="1" si="20"/>
        <v>devacc3162021131123</v>
      </c>
    </row>
    <row r="25" spans="1:68" ht="20" customHeight="1">
      <c r="A25" s="3" t="s">
        <v>919</v>
      </c>
      <c r="B25" s="3" t="s">
        <v>129</v>
      </c>
      <c r="C25" s="4" t="s">
        <v>1122</v>
      </c>
      <c r="D25" t="s">
        <v>1498</v>
      </c>
      <c r="F25" s="3"/>
      <c r="G25" t="s">
        <v>1441</v>
      </c>
      <c r="H25" s="54" t="s">
        <v>113</v>
      </c>
      <c r="I25" s="54" t="s">
        <v>913</v>
      </c>
      <c r="J25" s="8"/>
      <c r="K25" s="8"/>
      <c r="L25" s="10"/>
      <c r="M25" s="7" t="s">
        <v>114</v>
      </c>
      <c r="N25" s="7" t="s">
        <v>916</v>
      </c>
      <c r="O25" s="7" t="s">
        <v>915</v>
      </c>
      <c r="P25" s="3" t="s">
        <v>163</v>
      </c>
      <c r="Q25" s="3" t="s">
        <v>410</v>
      </c>
      <c r="R25" s="15" t="s">
        <v>419</v>
      </c>
      <c r="S25" s="3" t="s">
        <v>917</v>
      </c>
      <c r="T25" s="13" t="s">
        <v>918</v>
      </c>
      <c r="U25" s="8" t="s">
        <v>920</v>
      </c>
      <c r="V25" s="3" t="s">
        <v>23</v>
      </c>
      <c r="W25" s="3" t="s">
        <v>23</v>
      </c>
      <c r="X25" s="14">
        <f t="shared" ca="1" si="0"/>
        <v>44271</v>
      </c>
      <c r="Y25" s="3"/>
      <c r="Z25" s="14">
        <f t="shared" ca="1" si="0"/>
        <v>44271</v>
      </c>
      <c r="AA25" s="8"/>
      <c r="AB25" s="3"/>
      <c r="AC25" s="3"/>
      <c r="AD25" s="8" t="s">
        <v>973</v>
      </c>
      <c r="AE25" s="32" t="str">
        <f t="shared" ca="1" si="3"/>
        <v>billacc3162021131124</v>
      </c>
      <c r="AF25" s="3" t="s">
        <v>177</v>
      </c>
      <c r="AG25" s="21" t="s">
        <v>841</v>
      </c>
      <c r="AH25" s="32" t="str">
        <f t="shared" ca="1" si="4"/>
        <v>3162021131124</v>
      </c>
      <c r="AI25" s="96" t="str">
        <f t="shared" ca="1" si="5"/>
        <v>DS3162021131124</v>
      </c>
      <c r="AJ25" s="3" t="s">
        <v>925</v>
      </c>
      <c r="AK25" s="96" t="str">
        <f t="shared" ca="1" si="6"/>
        <v>DPLANS3162021131124</v>
      </c>
      <c r="AL25" s="9">
        <f t="shared" ca="1" si="7"/>
        <v>44271</v>
      </c>
      <c r="AM25" s="9">
        <f t="shared" ca="1" si="8"/>
        <v>44291</v>
      </c>
      <c r="AN25" s="9">
        <f t="shared" ca="1" si="9"/>
        <v>44271</v>
      </c>
      <c r="AO25" s="9">
        <f t="shared" ca="1" si="10"/>
        <v>44292</v>
      </c>
      <c r="AP25" s="96" t="str">
        <f t="shared" ca="1" si="11"/>
        <v>223162021131124</v>
      </c>
      <c r="AQ25" s="96" t="str">
        <f t="shared" ca="1" si="12"/>
        <v>113162021131124</v>
      </c>
      <c r="AR25" s="3" t="s">
        <v>93</v>
      </c>
      <c r="AS25" s="3" t="s">
        <v>927</v>
      </c>
      <c r="AT25" s="9" t="s">
        <v>1088</v>
      </c>
      <c r="AU25" s="9" t="s">
        <v>1089</v>
      </c>
      <c r="AV25" s="3" t="s">
        <v>1090</v>
      </c>
      <c r="AW25" s="3" t="s">
        <v>1091</v>
      </c>
      <c r="AX25" s="3" t="s">
        <v>1092</v>
      </c>
      <c r="AY25" s="3" t="s">
        <v>1093</v>
      </c>
      <c r="AZ25" s="9">
        <f t="shared" ca="1" si="13"/>
        <v>44271</v>
      </c>
      <c r="BA25" s="8" t="s">
        <v>928</v>
      </c>
      <c r="BB25" s="8" t="s">
        <v>929</v>
      </c>
      <c r="BC25" s="21" t="s">
        <v>930</v>
      </c>
      <c r="BD25" s="96" t="str">
        <f t="shared" ca="1" si="14"/>
        <v>333162021131124</v>
      </c>
      <c r="BE25" s="8" t="s">
        <v>1094</v>
      </c>
      <c r="BF25" s="8" t="s">
        <v>1095</v>
      </c>
      <c r="BG25" s="94" t="s">
        <v>1434</v>
      </c>
      <c r="BH25" s="43">
        <f t="shared" ca="1" si="15"/>
        <v>3</v>
      </c>
      <c r="BI25" s="43">
        <f t="shared" ca="1" si="16"/>
        <v>16</v>
      </c>
      <c r="BJ25" s="43">
        <f t="shared" ca="1" si="17"/>
        <v>2021</v>
      </c>
      <c r="BK25" s="43">
        <f t="shared" ca="1" si="18"/>
        <v>13</v>
      </c>
      <c r="BL25" s="43">
        <f t="shared" ca="1" si="19"/>
        <v>11</v>
      </c>
      <c r="BM25" s="44">
        <f t="shared" ca="1" si="1"/>
        <v>44271</v>
      </c>
      <c r="BN25" s="45">
        <f t="shared" ca="1" si="2"/>
        <v>44271.549953703703</v>
      </c>
      <c r="BP25" s="6" t="str">
        <f t="shared" ca="1" si="20"/>
        <v>devacc3162021131124</v>
      </c>
    </row>
    <row r="26" spans="1:68" ht="20" customHeight="1">
      <c r="A26" s="3" t="s">
        <v>919</v>
      </c>
      <c r="B26" s="3" t="s">
        <v>129</v>
      </c>
      <c r="C26" s="4" t="s">
        <v>1122</v>
      </c>
      <c r="D26" t="s">
        <v>1499</v>
      </c>
      <c r="F26" s="3"/>
      <c r="G26" t="s">
        <v>1442</v>
      </c>
      <c r="H26" s="54" t="s">
        <v>113</v>
      </c>
      <c r="I26" s="54" t="s">
        <v>913</v>
      </c>
      <c r="J26" s="8"/>
      <c r="K26" s="8"/>
      <c r="L26" s="10"/>
      <c r="M26" s="7" t="s">
        <v>114</v>
      </c>
      <c r="N26" s="7" t="s">
        <v>916</v>
      </c>
      <c r="O26" s="7" t="s">
        <v>915</v>
      </c>
      <c r="P26" s="3" t="s">
        <v>163</v>
      </c>
      <c r="Q26" s="3" t="s">
        <v>410</v>
      </c>
      <c r="R26" s="15" t="s">
        <v>419</v>
      </c>
      <c r="S26" s="3" t="s">
        <v>917</v>
      </c>
      <c r="T26" s="13" t="s">
        <v>918</v>
      </c>
      <c r="U26" s="8" t="s">
        <v>920</v>
      </c>
      <c r="V26" s="3" t="s">
        <v>23</v>
      </c>
      <c r="W26" s="3" t="s">
        <v>23</v>
      </c>
      <c r="X26" s="14">
        <f t="shared" ca="1" si="0"/>
        <v>44271</v>
      </c>
      <c r="Y26" s="3"/>
      <c r="Z26" s="14">
        <f t="shared" ca="1" si="0"/>
        <v>44271</v>
      </c>
      <c r="AA26" s="8"/>
      <c r="AB26" s="3"/>
      <c r="AC26" s="3"/>
      <c r="AD26" s="8" t="s">
        <v>973</v>
      </c>
      <c r="AE26" s="32" t="str">
        <f t="shared" ref="AE26:AE40" ca="1" si="21">CONCATENATE("billacc",AH26)</f>
        <v>billacc3162021131125</v>
      </c>
      <c r="AF26" s="3" t="s">
        <v>177</v>
      </c>
      <c r="AG26" s="21" t="s">
        <v>841</v>
      </c>
      <c r="AH26" s="32" t="str">
        <f t="shared" ref="AH26:AH40" ca="1" si="22">BH26&amp;BI26&amp;BJ26&amp;BK26&amp;BL26&amp;BG26</f>
        <v>3162021131125</v>
      </c>
      <c r="AI26" s="96" t="str">
        <f t="shared" ref="AI26:AI40" ca="1" si="23">CONCATENATE("DS", AH26)</f>
        <v>DS3162021131125</v>
      </c>
      <c r="AJ26" s="3" t="s">
        <v>925</v>
      </c>
      <c r="AK26" s="96" t="str">
        <f t="shared" ref="AK26:AK40" ca="1" si="24">CONCATENATE("DPLANS", AH26)</f>
        <v>DPLANS3162021131125</v>
      </c>
      <c r="AL26" s="9">
        <f t="shared" ca="1" si="7"/>
        <v>44271</v>
      </c>
      <c r="AM26" s="9">
        <f t="shared" ca="1" si="8"/>
        <v>44291</v>
      </c>
      <c r="AN26" s="9">
        <f t="shared" ca="1" si="9"/>
        <v>44271</v>
      </c>
      <c r="AO26" s="9">
        <f t="shared" ca="1" si="10"/>
        <v>44292</v>
      </c>
      <c r="AP26" s="96" t="str">
        <f t="shared" ref="AP26:AP40" ca="1" si="25">CONCATENATE("22", AH26)</f>
        <v>223162021131125</v>
      </c>
      <c r="AQ26" s="96" t="str">
        <f t="shared" ref="AQ26:AQ40" ca="1" si="26">CONCATENATE("11", AH26)</f>
        <v>113162021131125</v>
      </c>
      <c r="AR26" s="3" t="s">
        <v>93</v>
      </c>
      <c r="AS26" s="3" t="s">
        <v>927</v>
      </c>
      <c r="AT26" s="9" t="s">
        <v>1088</v>
      </c>
      <c r="AU26" s="9" t="s">
        <v>1089</v>
      </c>
      <c r="AV26" s="3" t="s">
        <v>1090</v>
      </c>
      <c r="AW26" s="3" t="s">
        <v>1091</v>
      </c>
      <c r="AX26" s="3" t="s">
        <v>1092</v>
      </c>
      <c r="AY26" s="3" t="s">
        <v>1093</v>
      </c>
      <c r="AZ26" s="9">
        <f t="shared" ca="1" si="13"/>
        <v>44271</v>
      </c>
      <c r="BA26" s="8" t="s">
        <v>928</v>
      </c>
      <c r="BB26" s="8" t="s">
        <v>929</v>
      </c>
      <c r="BC26" s="21" t="s">
        <v>930</v>
      </c>
      <c r="BD26" s="96" t="str">
        <f t="shared" ref="BD26:BD40" ca="1" si="27">CONCATENATE("33", AH26)</f>
        <v>333162021131125</v>
      </c>
      <c r="BE26" s="8" t="s">
        <v>1094</v>
      </c>
      <c r="BF26" s="8" t="s">
        <v>1095</v>
      </c>
      <c r="BG26" s="8" t="s">
        <v>1460</v>
      </c>
      <c r="BH26" s="43">
        <f t="shared" ref="BH26:BH40" ca="1" si="28">MONTH(BM26)</f>
        <v>3</v>
      </c>
      <c r="BI26" s="43">
        <f t="shared" ref="BI26:BI40" ca="1" si="29">DAY(BM26)</f>
        <v>16</v>
      </c>
      <c r="BJ26" s="43">
        <f t="shared" ref="BJ26:BJ40" ca="1" si="30">YEAR(BM26)</f>
        <v>2021</v>
      </c>
      <c r="BK26" s="43">
        <f t="shared" ref="BK26:BK40" ca="1" si="31">HOUR(BN26)</f>
        <v>13</v>
      </c>
      <c r="BL26" s="43">
        <f t="shared" ref="BL26:BL40" ca="1" si="32">MINUTE(BN26)</f>
        <v>11</v>
      </c>
      <c r="BM26" s="44">
        <f t="shared" ca="1" si="1"/>
        <v>44271</v>
      </c>
      <c r="BN26" s="45">
        <f t="shared" ca="1" si="2"/>
        <v>44271.549953703703</v>
      </c>
      <c r="BP26" s="6" t="str">
        <f t="shared" ref="BP26:BP40" ca="1" si="33">CONCATENATE("devacc",AH26)</f>
        <v>devacc3162021131125</v>
      </c>
    </row>
    <row r="27" spans="1:68" ht="20" customHeight="1">
      <c r="A27" s="3" t="s">
        <v>919</v>
      </c>
      <c r="B27" s="3" t="s">
        <v>129</v>
      </c>
      <c r="C27" s="4" t="s">
        <v>1122</v>
      </c>
      <c r="D27" t="s">
        <v>1500</v>
      </c>
      <c r="F27" s="3"/>
      <c r="G27" t="s">
        <v>1443</v>
      </c>
      <c r="H27" s="54" t="s">
        <v>113</v>
      </c>
      <c r="I27" s="54" t="s">
        <v>913</v>
      </c>
      <c r="J27" s="8"/>
      <c r="K27" s="8"/>
      <c r="L27" s="10"/>
      <c r="M27" s="7" t="s">
        <v>114</v>
      </c>
      <c r="N27" s="7" t="s">
        <v>916</v>
      </c>
      <c r="O27" s="7" t="s">
        <v>915</v>
      </c>
      <c r="P27" s="3" t="s">
        <v>163</v>
      </c>
      <c r="Q27" s="3" t="s">
        <v>410</v>
      </c>
      <c r="R27" s="15" t="s">
        <v>419</v>
      </c>
      <c r="S27" s="3" t="s">
        <v>917</v>
      </c>
      <c r="T27" s="13" t="s">
        <v>918</v>
      </c>
      <c r="U27" s="8" t="s">
        <v>920</v>
      </c>
      <c r="V27" s="3" t="s">
        <v>23</v>
      </c>
      <c r="W27" s="3" t="s">
        <v>23</v>
      </c>
      <c r="X27" s="14">
        <f t="shared" ca="1" si="0"/>
        <v>44271</v>
      </c>
      <c r="Y27" s="3"/>
      <c r="Z27" s="14">
        <f t="shared" ca="1" si="0"/>
        <v>44271</v>
      </c>
      <c r="AA27" s="8"/>
      <c r="AB27" s="3"/>
      <c r="AC27" s="3"/>
      <c r="AD27" s="8" t="s">
        <v>973</v>
      </c>
      <c r="AE27" s="32" t="str">
        <f t="shared" ca="1" si="21"/>
        <v>billacc3162021131126</v>
      </c>
      <c r="AF27" s="3" t="s">
        <v>177</v>
      </c>
      <c r="AG27" s="21" t="s">
        <v>841</v>
      </c>
      <c r="AH27" s="32" t="str">
        <f t="shared" ca="1" si="22"/>
        <v>3162021131126</v>
      </c>
      <c r="AI27" s="96" t="str">
        <f t="shared" ca="1" si="23"/>
        <v>DS3162021131126</v>
      </c>
      <c r="AJ27" s="3" t="s">
        <v>925</v>
      </c>
      <c r="AK27" s="96" t="str">
        <f t="shared" ca="1" si="24"/>
        <v>DPLANS3162021131126</v>
      </c>
      <c r="AL27" s="9">
        <f t="shared" ca="1" si="7"/>
        <v>44271</v>
      </c>
      <c r="AM27" s="9">
        <f t="shared" ca="1" si="8"/>
        <v>44291</v>
      </c>
      <c r="AN27" s="9">
        <f t="shared" ca="1" si="9"/>
        <v>44271</v>
      </c>
      <c r="AO27" s="9">
        <f t="shared" ca="1" si="10"/>
        <v>44292</v>
      </c>
      <c r="AP27" s="96" t="str">
        <f t="shared" ca="1" si="25"/>
        <v>223162021131126</v>
      </c>
      <c r="AQ27" s="96" t="str">
        <f t="shared" ca="1" si="26"/>
        <v>113162021131126</v>
      </c>
      <c r="AR27" s="3" t="s">
        <v>93</v>
      </c>
      <c r="AS27" s="3" t="s">
        <v>927</v>
      </c>
      <c r="AT27" s="9" t="s">
        <v>1088</v>
      </c>
      <c r="AU27" s="9" t="s">
        <v>1089</v>
      </c>
      <c r="AV27" s="3" t="s">
        <v>1090</v>
      </c>
      <c r="AW27" s="3" t="s">
        <v>1091</v>
      </c>
      <c r="AX27" s="3" t="s">
        <v>1092</v>
      </c>
      <c r="AY27" s="3" t="s">
        <v>1093</v>
      </c>
      <c r="AZ27" s="9">
        <f t="shared" ca="1" si="13"/>
        <v>44271</v>
      </c>
      <c r="BA27" s="8" t="s">
        <v>928</v>
      </c>
      <c r="BB27" s="8" t="s">
        <v>929</v>
      </c>
      <c r="BC27" s="21" t="s">
        <v>930</v>
      </c>
      <c r="BD27" s="96" t="str">
        <f t="shared" ca="1" si="27"/>
        <v>333162021131126</v>
      </c>
      <c r="BE27" s="8" t="s">
        <v>1094</v>
      </c>
      <c r="BF27" s="8" t="s">
        <v>1095</v>
      </c>
      <c r="BG27" s="94" t="s">
        <v>1461</v>
      </c>
      <c r="BH27" s="43">
        <f t="shared" ca="1" si="28"/>
        <v>3</v>
      </c>
      <c r="BI27" s="43">
        <f t="shared" ca="1" si="29"/>
        <v>16</v>
      </c>
      <c r="BJ27" s="43">
        <f t="shared" ca="1" si="30"/>
        <v>2021</v>
      </c>
      <c r="BK27" s="43">
        <f t="shared" ca="1" si="31"/>
        <v>13</v>
      </c>
      <c r="BL27" s="43">
        <f t="shared" ca="1" si="32"/>
        <v>11</v>
      </c>
      <c r="BM27" s="44">
        <f t="shared" ca="1" si="1"/>
        <v>44271</v>
      </c>
      <c r="BN27" s="45">
        <f t="shared" ca="1" si="2"/>
        <v>44271.549953703703</v>
      </c>
      <c r="BP27" s="6" t="str">
        <f t="shared" ca="1" si="33"/>
        <v>devacc3162021131126</v>
      </c>
    </row>
    <row r="28" spans="1:68" ht="20" customHeight="1">
      <c r="A28" s="3" t="s">
        <v>919</v>
      </c>
      <c r="B28" s="3" t="s">
        <v>129</v>
      </c>
      <c r="C28" s="4" t="s">
        <v>1122</v>
      </c>
      <c r="D28" t="s">
        <v>1501</v>
      </c>
      <c r="F28" s="3"/>
      <c r="G28" t="s">
        <v>1444</v>
      </c>
      <c r="H28" s="54" t="s">
        <v>113</v>
      </c>
      <c r="I28" s="54" t="s">
        <v>913</v>
      </c>
      <c r="J28" s="8"/>
      <c r="K28" s="8"/>
      <c r="L28" s="10"/>
      <c r="M28" s="7" t="s">
        <v>114</v>
      </c>
      <c r="N28" s="7" t="s">
        <v>916</v>
      </c>
      <c r="O28" s="7" t="s">
        <v>915</v>
      </c>
      <c r="P28" s="3" t="s">
        <v>163</v>
      </c>
      <c r="Q28" s="3" t="s">
        <v>410</v>
      </c>
      <c r="R28" s="15" t="s">
        <v>419</v>
      </c>
      <c r="S28" s="3" t="s">
        <v>917</v>
      </c>
      <c r="T28" s="13" t="s">
        <v>918</v>
      </c>
      <c r="U28" s="8" t="s">
        <v>920</v>
      </c>
      <c r="V28" s="3" t="s">
        <v>23</v>
      </c>
      <c r="W28" s="3" t="s">
        <v>23</v>
      </c>
      <c r="X28" s="14">
        <f t="shared" ca="1" si="0"/>
        <v>44271</v>
      </c>
      <c r="Y28" s="3"/>
      <c r="Z28" s="14">
        <f t="shared" ca="1" si="0"/>
        <v>44271</v>
      </c>
      <c r="AA28" s="8"/>
      <c r="AB28" s="3"/>
      <c r="AC28" s="3"/>
      <c r="AD28" s="8" t="s">
        <v>973</v>
      </c>
      <c r="AE28" s="32" t="str">
        <f t="shared" ca="1" si="21"/>
        <v>billacc3162021131127</v>
      </c>
      <c r="AF28" s="3" t="s">
        <v>177</v>
      </c>
      <c r="AG28" s="21" t="s">
        <v>841</v>
      </c>
      <c r="AH28" s="32" t="str">
        <f t="shared" ca="1" si="22"/>
        <v>3162021131127</v>
      </c>
      <c r="AI28" s="96" t="str">
        <f t="shared" ca="1" si="23"/>
        <v>DS3162021131127</v>
      </c>
      <c r="AJ28" s="3" t="s">
        <v>925</v>
      </c>
      <c r="AK28" s="96" t="str">
        <f t="shared" ca="1" si="24"/>
        <v>DPLANS3162021131127</v>
      </c>
      <c r="AL28" s="9">
        <f t="shared" ca="1" si="7"/>
        <v>44271</v>
      </c>
      <c r="AM28" s="9">
        <f t="shared" ca="1" si="8"/>
        <v>44291</v>
      </c>
      <c r="AN28" s="9">
        <f t="shared" ca="1" si="9"/>
        <v>44271</v>
      </c>
      <c r="AO28" s="9">
        <f t="shared" ca="1" si="10"/>
        <v>44292</v>
      </c>
      <c r="AP28" s="96" t="str">
        <f t="shared" ca="1" si="25"/>
        <v>223162021131127</v>
      </c>
      <c r="AQ28" s="96" t="str">
        <f t="shared" ca="1" si="26"/>
        <v>113162021131127</v>
      </c>
      <c r="AR28" s="3" t="s">
        <v>93</v>
      </c>
      <c r="AS28" s="3" t="s">
        <v>927</v>
      </c>
      <c r="AT28" s="9" t="s">
        <v>1088</v>
      </c>
      <c r="AU28" s="9" t="s">
        <v>1089</v>
      </c>
      <c r="AV28" s="3" t="s">
        <v>1090</v>
      </c>
      <c r="AW28" s="3" t="s">
        <v>1091</v>
      </c>
      <c r="AX28" s="3" t="s">
        <v>1092</v>
      </c>
      <c r="AY28" s="3" t="s">
        <v>1093</v>
      </c>
      <c r="AZ28" s="9">
        <f t="shared" ca="1" si="13"/>
        <v>44271</v>
      </c>
      <c r="BA28" s="8" t="s">
        <v>928</v>
      </c>
      <c r="BB28" s="8" t="s">
        <v>929</v>
      </c>
      <c r="BC28" s="21" t="s">
        <v>930</v>
      </c>
      <c r="BD28" s="96" t="str">
        <f t="shared" ca="1" si="27"/>
        <v>333162021131127</v>
      </c>
      <c r="BE28" s="8" t="s">
        <v>1094</v>
      </c>
      <c r="BF28" s="8" t="s">
        <v>1095</v>
      </c>
      <c r="BG28" s="8" t="s">
        <v>1462</v>
      </c>
      <c r="BH28" s="43">
        <f t="shared" ca="1" si="28"/>
        <v>3</v>
      </c>
      <c r="BI28" s="43">
        <f t="shared" ca="1" si="29"/>
        <v>16</v>
      </c>
      <c r="BJ28" s="43">
        <f t="shared" ca="1" si="30"/>
        <v>2021</v>
      </c>
      <c r="BK28" s="43">
        <f t="shared" ca="1" si="31"/>
        <v>13</v>
      </c>
      <c r="BL28" s="43">
        <f t="shared" ca="1" si="32"/>
        <v>11</v>
      </c>
      <c r="BM28" s="44">
        <f t="shared" ca="1" si="1"/>
        <v>44271</v>
      </c>
      <c r="BN28" s="45">
        <f t="shared" ca="1" si="2"/>
        <v>44271.549953703703</v>
      </c>
      <c r="BP28" s="6" t="str">
        <f t="shared" ca="1" si="33"/>
        <v>devacc3162021131127</v>
      </c>
    </row>
    <row r="29" spans="1:68" ht="20" customHeight="1">
      <c r="A29" s="3" t="s">
        <v>919</v>
      </c>
      <c r="B29" s="3" t="s">
        <v>129</v>
      </c>
      <c r="C29" s="4" t="s">
        <v>1122</v>
      </c>
      <c r="D29" t="s">
        <v>1502</v>
      </c>
      <c r="F29" s="3"/>
      <c r="G29" t="s">
        <v>1445</v>
      </c>
      <c r="H29" s="54" t="s">
        <v>113</v>
      </c>
      <c r="I29" s="54" t="s">
        <v>913</v>
      </c>
      <c r="J29" s="8"/>
      <c r="K29" s="8"/>
      <c r="L29" s="10"/>
      <c r="M29" s="7" t="s">
        <v>114</v>
      </c>
      <c r="N29" s="7" t="s">
        <v>916</v>
      </c>
      <c r="O29" s="7" t="s">
        <v>915</v>
      </c>
      <c r="P29" s="3" t="s">
        <v>163</v>
      </c>
      <c r="Q29" s="3" t="s">
        <v>410</v>
      </c>
      <c r="R29" s="15" t="s">
        <v>419</v>
      </c>
      <c r="S29" s="3" t="s">
        <v>917</v>
      </c>
      <c r="T29" s="13" t="s">
        <v>918</v>
      </c>
      <c r="U29" s="8" t="s">
        <v>920</v>
      </c>
      <c r="V29" s="3" t="s">
        <v>23</v>
      </c>
      <c r="W29" s="3" t="s">
        <v>23</v>
      </c>
      <c r="X29" s="14">
        <f t="shared" ca="1" si="0"/>
        <v>44271</v>
      </c>
      <c r="Y29" s="3"/>
      <c r="Z29" s="14">
        <f t="shared" ca="1" si="0"/>
        <v>44271</v>
      </c>
      <c r="AA29" s="8"/>
      <c r="AB29" s="3"/>
      <c r="AC29" s="3"/>
      <c r="AD29" s="8" t="s">
        <v>973</v>
      </c>
      <c r="AE29" s="32" t="str">
        <f t="shared" ca="1" si="21"/>
        <v>billacc3162021131128</v>
      </c>
      <c r="AF29" s="3" t="s">
        <v>177</v>
      </c>
      <c r="AG29" s="21" t="s">
        <v>841</v>
      </c>
      <c r="AH29" s="32" t="str">
        <f t="shared" ca="1" si="22"/>
        <v>3162021131128</v>
      </c>
      <c r="AI29" s="96" t="str">
        <f t="shared" ca="1" si="23"/>
        <v>DS3162021131128</v>
      </c>
      <c r="AJ29" s="3" t="s">
        <v>925</v>
      </c>
      <c r="AK29" s="96" t="str">
        <f t="shared" ca="1" si="24"/>
        <v>DPLANS3162021131128</v>
      </c>
      <c r="AL29" s="9">
        <f t="shared" ca="1" si="7"/>
        <v>44271</v>
      </c>
      <c r="AM29" s="9">
        <f t="shared" ca="1" si="8"/>
        <v>44291</v>
      </c>
      <c r="AN29" s="9">
        <f t="shared" ca="1" si="9"/>
        <v>44271</v>
      </c>
      <c r="AO29" s="9">
        <f t="shared" ca="1" si="10"/>
        <v>44292</v>
      </c>
      <c r="AP29" s="96" t="str">
        <f t="shared" ca="1" si="25"/>
        <v>223162021131128</v>
      </c>
      <c r="AQ29" s="96" t="str">
        <f t="shared" ca="1" si="26"/>
        <v>113162021131128</v>
      </c>
      <c r="AR29" s="3" t="s">
        <v>93</v>
      </c>
      <c r="AS29" s="3" t="s">
        <v>927</v>
      </c>
      <c r="AT29" s="9" t="s">
        <v>1088</v>
      </c>
      <c r="AU29" s="9" t="s">
        <v>1089</v>
      </c>
      <c r="AV29" s="3" t="s">
        <v>1090</v>
      </c>
      <c r="AW29" s="3" t="s">
        <v>1091</v>
      </c>
      <c r="AX29" s="3" t="s">
        <v>1092</v>
      </c>
      <c r="AY29" s="3" t="s">
        <v>1093</v>
      </c>
      <c r="AZ29" s="9">
        <f t="shared" ca="1" si="13"/>
        <v>44271</v>
      </c>
      <c r="BA29" s="8" t="s">
        <v>928</v>
      </c>
      <c r="BB29" s="8" t="s">
        <v>929</v>
      </c>
      <c r="BC29" s="21" t="s">
        <v>930</v>
      </c>
      <c r="BD29" s="96" t="str">
        <f t="shared" ca="1" si="27"/>
        <v>333162021131128</v>
      </c>
      <c r="BE29" s="8" t="s">
        <v>1094</v>
      </c>
      <c r="BF29" s="8" t="s">
        <v>1095</v>
      </c>
      <c r="BG29" s="94" t="s">
        <v>1463</v>
      </c>
      <c r="BH29" s="43">
        <f t="shared" ca="1" si="28"/>
        <v>3</v>
      </c>
      <c r="BI29" s="43">
        <f t="shared" ca="1" si="29"/>
        <v>16</v>
      </c>
      <c r="BJ29" s="43">
        <f t="shared" ca="1" si="30"/>
        <v>2021</v>
      </c>
      <c r="BK29" s="43">
        <f t="shared" ca="1" si="31"/>
        <v>13</v>
      </c>
      <c r="BL29" s="43">
        <f t="shared" ca="1" si="32"/>
        <v>11</v>
      </c>
      <c r="BM29" s="44">
        <f t="shared" ca="1" si="1"/>
        <v>44271</v>
      </c>
      <c r="BN29" s="45">
        <f t="shared" ca="1" si="2"/>
        <v>44271.549953703703</v>
      </c>
      <c r="BP29" s="6" t="str">
        <f t="shared" ca="1" si="33"/>
        <v>devacc3162021131128</v>
      </c>
    </row>
    <row r="30" spans="1:68" ht="20" customHeight="1">
      <c r="A30" s="3" t="s">
        <v>919</v>
      </c>
      <c r="B30" s="3" t="s">
        <v>129</v>
      </c>
      <c r="C30" s="4" t="s">
        <v>1122</v>
      </c>
      <c r="D30" t="s">
        <v>1503</v>
      </c>
      <c r="F30" s="3"/>
      <c r="G30" t="s">
        <v>1446</v>
      </c>
      <c r="H30" s="54" t="s">
        <v>113</v>
      </c>
      <c r="I30" s="54" t="s">
        <v>913</v>
      </c>
      <c r="J30" s="8"/>
      <c r="K30" s="8"/>
      <c r="L30" s="10"/>
      <c r="M30" s="7" t="s">
        <v>114</v>
      </c>
      <c r="N30" s="7" t="s">
        <v>916</v>
      </c>
      <c r="O30" s="7" t="s">
        <v>915</v>
      </c>
      <c r="P30" s="3" t="s">
        <v>163</v>
      </c>
      <c r="Q30" s="3" t="s">
        <v>410</v>
      </c>
      <c r="R30" s="15" t="s">
        <v>419</v>
      </c>
      <c r="S30" s="3" t="s">
        <v>917</v>
      </c>
      <c r="T30" s="13" t="s">
        <v>918</v>
      </c>
      <c r="U30" s="8" t="s">
        <v>920</v>
      </c>
      <c r="V30" s="3" t="s">
        <v>23</v>
      </c>
      <c r="W30" s="3" t="s">
        <v>23</v>
      </c>
      <c r="X30" s="14">
        <f t="shared" ca="1" si="0"/>
        <v>44271</v>
      </c>
      <c r="Y30" s="3"/>
      <c r="Z30" s="14">
        <f t="shared" ca="1" si="0"/>
        <v>44271</v>
      </c>
      <c r="AA30" s="8"/>
      <c r="AB30" s="3"/>
      <c r="AC30" s="3"/>
      <c r="AD30" s="8" t="s">
        <v>973</v>
      </c>
      <c r="AE30" s="32" t="str">
        <f t="shared" ca="1" si="21"/>
        <v>billacc3162021131129</v>
      </c>
      <c r="AF30" s="3" t="s">
        <v>177</v>
      </c>
      <c r="AG30" s="21" t="s">
        <v>841</v>
      </c>
      <c r="AH30" s="32" t="str">
        <f t="shared" ca="1" si="22"/>
        <v>3162021131129</v>
      </c>
      <c r="AI30" s="96" t="str">
        <f t="shared" ca="1" si="23"/>
        <v>DS3162021131129</v>
      </c>
      <c r="AJ30" s="3" t="s">
        <v>925</v>
      </c>
      <c r="AK30" s="96" t="str">
        <f t="shared" ca="1" si="24"/>
        <v>DPLANS3162021131129</v>
      </c>
      <c r="AL30" s="9">
        <f t="shared" ca="1" si="7"/>
        <v>44271</v>
      </c>
      <c r="AM30" s="9">
        <f t="shared" ca="1" si="8"/>
        <v>44291</v>
      </c>
      <c r="AN30" s="9">
        <f t="shared" ca="1" si="9"/>
        <v>44271</v>
      </c>
      <c r="AO30" s="9">
        <f t="shared" ca="1" si="10"/>
        <v>44292</v>
      </c>
      <c r="AP30" s="96" t="str">
        <f t="shared" ca="1" si="25"/>
        <v>223162021131129</v>
      </c>
      <c r="AQ30" s="96" t="str">
        <f t="shared" ca="1" si="26"/>
        <v>113162021131129</v>
      </c>
      <c r="AR30" s="3" t="s">
        <v>93</v>
      </c>
      <c r="AS30" s="3" t="s">
        <v>927</v>
      </c>
      <c r="AT30" s="9" t="s">
        <v>1088</v>
      </c>
      <c r="AU30" s="9" t="s">
        <v>1089</v>
      </c>
      <c r="AV30" s="3" t="s">
        <v>1090</v>
      </c>
      <c r="AW30" s="3" t="s">
        <v>1091</v>
      </c>
      <c r="AX30" s="3" t="s">
        <v>1092</v>
      </c>
      <c r="AY30" s="3" t="s">
        <v>1093</v>
      </c>
      <c r="AZ30" s="9">
        <f t="shared" ca="1" si="13"/>
        <v>44271</v>
      </c>
      <c r="BA30" s="8" t="s">
        <v>928</v>
      </c>
      <c r="BB30" s="8" t="s">
        <v>929</v>
      </c>
      <c r="BC30" s="21" t="s">
        <v>930</v>
      </c>
      <c r="BD30" s="96" t="str">
        <f t="shared" ca="1" si="27"/>
        <v>333162021131129</v>
      </c>
      <c r="BE30" s="8" t="s">
        <v>1094</v>
      </c>
      <c r="BF30" s="8" t="s">
        <v>1095</v>
      </c>
      <c r="BG30" s="8" t="s">
        <v>1464</v>
      </c>
      <c r="BH30" s="43">
        <f t="shared" ca="1" si="28"/>
        <v>3</v>
      </c>
      <c r="BI30" s="43">
        <f t="shared" ca="1" si="29"/>
        <v>16</v>
      </c>
      <c r="BJ30" s="43">
        <f t="shared" ca="1" si="30"/>
        <v>2021</v>
      </c>
      <c r="BK30" s="43">
        <f t="shared" ca="1" si="31"/>
        <v>13</v>
      </c>
      <c r="BL30" s="43">
        <f t="shared" ca="1" si="32"/>
        <v>11</v>
      </c>
      <c r="BM30" s="44">
        <f t="shared" ca="1" si="1"/>
        <v>44271</v>
      </c>
      <c r="BN30" s="45">
        <f t="shared" ca="1" si="2"/>
        <v>44271.549953703703</v>
      </c>
      <c r="BP30" s="6" t="str">
        <f t="shared" ca="1" si="33"/>
        <v>devacc3162021131129</v>
      </c>
    </row>
    <row r="31" spans="1:68" ht="20" customHeight="1">
      <c r="A31" s="3" t="s">
        <v>919</v>
      </c>
      <c r="B31" s="3" t="s">
        <v>129</v>
      </c>
      <c r="C31" s="4" t="s">
        <v>1122</v>
      </c>
      <c r="D31" t="s">
        <v>1504</v>
      </c>
      <c r="F31" s="3"/>
      <c r="G31" t="s">
        <v>1447</v>
      </c>
      <c r="H31" s="54" t="s">
        <v>113</v>
      </c>
      <c r="I31" s="54" t="s">
        <v>913</v>
      </c>
      <c r="J31" s="8"/>
      <c r="K31" s="8"/>
      <c r="L31" s="10"/>
      <c r="M31" s="7" t="s">
        <v>114</v>
      </c>
      <c r="N31" s="7" t="s">
        <v>916</v>
      </c>
      <c r="O31" s="7" t="s">
        <v>915</v>
      </c>
      <c r="P31" s="3" t="s">
        <v>163</v>
      </c>
      <c r="Q31" s="3" t="s">
        <v>410</v>
      </c>
      <c r="R31" s="15" t="s">
        <v>419</v>
      </c>
      <c r="S31" s="3" t="s">
        <v>917</v>
      </c>
      <c r="T31" s="13" t="s">
        <v>918</v>
      </c>
      <c r="U31" s="8" t="s">
        <v>920</v>
      </c>
      <c r="V31" s="3" t="s">
        <v>23</v>
      </c>
      <c r="W31" s="3" t="s">
        <v>23</v>
      </c>
      <c r="X31" s="14">
        <f t="shared" ca="1" si="0"/>
        <v>44271</v>
      </c>
      <c r="Y31" s="3"/>
      <c r="Z31" s="14">
        <f t="shared" ca="1" si="0"/>
        <v>44271</v>
      </c>
      <c r="AA31" s="8"/>
      <c r="AB31" s="3"/>
      <c r="AC31" s="3"/>
      <c r="AD31" s="8" t="s">
        <v>973</v>
      </c>
      <c r="AE31" s="32" t="str">
        <f t="shared" ca="1" si="21"/>
        <v>billacc3162021131130</v>
      </c>
      <c r="AF31" s="3" t="s">
        <v>177</v>
      </c>
      <c r="AG31" s="21" t="s">
        <v>841</v>
      </c>
      <c r="AH31" s="32" t="str">
        <f t="shared" ca="1" si="22"/>
        <v>3162021131130</v>
      </c>
      <c r="AI31" s="96" t="str">
        <f t="shared" ca="1" si="23"/>
        <v>DS3162021131130</v>
      </c>
      <c r="AJ31" s="3" t="s">
        <v>925</v>
      </c>
      <c r="AK31" s="96" t="str">
        <f t="shared" ca="1" si="24"/>
        <v>DPLANS3162021131130</v>
      </c>
      <c r="AL31" s="9">
        <f t="shared" ca="1" si="7"/>
        <v>44271</v>
      </c>
      <c r="AM31" s="9">
        <f t="shared" ca="1" si="8"/>
        <v>44291</v>
      </c>
      <c r="AN31" s="9">
        <f t="shared" ca="1" si="9"/>
        <v>44271</v>
      </c>
      <c r="AO31" s="9">
        <f t="shared" ca="1" si="10"/>
        <v>44292</v>
      </c>
      <c r="AP31" s="96" t="str">
        <f t="shared" ca="1" si="25"/>
        <v>223162021131130</v>
      </c>
      <c r="AQ31" s="96" t="str">
        <f t="shared" ca="1" si="26"/>
        <v>113162021131130</v>
      </c>
      <c r="AR31" s="3" t="s">
        <v>93</v>
      </c>
      <c r="AS31" s="3" t="s">
        <v>927</v>
      </c>
      <c r="AT31" s="9" t="s">
        <v>1088</v>
      </c>
      <c r="AU31" s="9" t="s">
        <v>1089</v>
      </c>
      <c r="AV31" s="3" t="s">
        <v>1090</v>
      </c>
      <c r="AW31" s="3" t="s">
        <v>1091</v>
      </c>
      <c r="AX31" s="3" t="s">
        <v>1092</v>
      </c>
      <c r="AY31" s="3" t="s">
        <v>1093</v>
      </c>
      <c r="AZ31" s="9">
        <f t="shared" ca="1" si="13"/>
        <v>44271</v>
      </c>
      <c r="BA31" s="8" t="s">
        <v>928</v>
      </c>
      <c r="BB31" s="8" t="s">
        <v>929</v>
      </c>
      <c r="BC31" s="21" t="s">
        <v>930</v>
      </c>
      <c r="BD31" s="96" t="str">
        <f t="shared" ca="1" si="27"/>
        <v>333162021131130</v>
      </c>
      <c r="BE31" s="8" t="s">
        <v>1094</v>
      </c>
      <c r="BF31" s="8" t="s">
        <v>1095</v>
      </c>
      <c r="BG31" s="94" t="s">
        <v>1465</v>
      </c>
      <c r="BH31" s="43">
        <f t="shared" ca="1" si="28"/>
        <v>3</v>
      </c>
      <c r="BI31" s="43">
        <f t="shared" ca="1" si="29"/>
        <v>16</v>
      </c>
      <c r="BJ31" s="43">
        <f t="shared" ca="1" si="30"/>
        <v>2021</v>
      </c>
      <c r="BK31" s="43">
        <f t="shared" ca="1" si="31"/>
        <v>13</v>
      </c>
      <c r="BL31" s="43">
        <f t="shared" ca="1" si="32"/>
        <v>11</v>
      </c>
      <c r="BM31" s="44">
        <f t="shared" ca="1" si="1"/>
        <v>44271</v>
      </c>
      <c r="BN31" s="45">
        <f t="shared" ca="1" si="2"/>
        <v>44271.549953703703</v>
      </c>
      <c r="BP31" s="6" t="str">
        <f t="shared" ca="1" si="33"/>
        <v>devacc3162021131130</v>
      </c>
    </row>
    <row r="32" spans="1:68" ht="20" customHeight="1">
      <c r="A32" s="3" t="s">
        <v>919</v>
      </c>
      <c r="B32" s="3" t="s">
        <v>129</v>
      </c>
      <c r="C32" s="4" t="s">
        <v>1122</v>
      </c>
      <c r="D32" t="s">
        <v>1505</v>
      </c>
      <c r="F32" s="3"/>
      <c r="G32" t="s">
        <v>1448</v>
      </c>
      <c r="H32" s="54" t="s">
        <v>113</v>
      </c>
      <c r="I32" s="54" t="s">
        <v>913</v>
      </c>
      <c r="J32" s="8"/>
      <c r="K32" s="8"/>
      <c r="L32" s="10"/>
      <c r="M32" s="7" t="s">
        <v>114</v>
      </c>
      <c r="N32" s="7" t="s">
        <v>916</v>
      </c>
      <c r="O32" s="7" t="s">
        <v>915</v>
      </c>
      <c r="P32" s="3" t="s">
        <v>163</v>
      </c>
      <c r="Q32" s="3" t="s">
        <v>410</v>
      </c>
      <c r="R32" s="15" t="s">
        <v>419</v>
      </c>
      <c r="S32" s="3" t="s">
        <v>917</v>
      </c>
      <c r="T32" s="13" t="s">
        <v>918</v>
      </c>
      <c r="U32" s="8" t="s">
        <v>920</v>
      </c>
      <c r="V32" s="3" t="s">
        <v>23</v>
      </c>
      <c r="W32" s="3" t="s">
        <v>23</v>
      </c>
      <c r="X32" s="14">
        <f t="shared" ca="1" si="0"/>
        <v>44271</v>
      </c>
      <c r="Y32" s="3"/>
      <c r="Z32" s="14">
        <f t="shared" ca="1" si="0"/>
        <v>44271</v>
      </c>
      <c r="AA32" s="8"/>
      <c r="AB32" s="3"/>
      <c r="AC32" s="3"/>
      <c r="AD32" s="8" t="s">
        <v>973</v>
      </c>
      <c r="AE32" s="32" t="str">
        <f t="shared" ca="1" si="21"/>
        <v>billacc3162021131131</v>
      </c>
      <c r="AF32" s="3" t="s">
        <v>177</v>
      </c>
      <c r="AG32" s="21" t="s">
        <v>841</v>
      </c>
      <c r="AH32" s="32" t="str">
        <f t="shared" ca="1" si="22"/>
        <v>3162021131131</v>
      </c>
      <c r="AI32" s="96" t="str">
        <f t="shared" ca="1" si="23"/>
        <v>DS3162021131131</v>
      </c>
      <c r="AJ32" s="3" t="s">
        <v>925</v>
      </c>
      <c r="AK32" s="96" t="str">
        <f t="shared" ca="1" si="24"/>
        <v>DPLANS3162021131131</v>
      </c>
      <c r="AL32" s="9">
        <f t="shared" ca="1" si="7"/>
        <v>44271</v>
      </c>
      <c r="AM32" s="9">
        <f t="shared" ca="1" si="8"/>
        <v>44291</v>
      </c>
      <c r="AN32" s="9">
        <f t="shared" ca="1" si="9"/>
        <v>44271</v>
      </c>
      <c r="AO32" s="9">
        <f t="shared" ca="1" si="10"/>
        <v>44292</v>
      </c>
      <c r="AP32" s="96" t="str">
        <f t="shared" ca="1" si="25"/>
        <v>223162021131131</v>
      </c>
      <c r="AQ32" s="96" t="str">
        <f t="shared" ca="1" si="26"/>
        <v>113162021131131</v>
      </c>
      <c r="AR32" s="3" t="s">
        <v>93</v>
      </c>
      <c r="AS32" s="3" t="s">
        <v>927</v>
      </c>
      <c r="AT32" s="9" t="s">
        <v>1088</v>
      </c>
      <c r="AU32" s="9" t="s">
        <v>1089</v>
      </c>
      <c r="AV32" s="3" t="s">
        <v>1090</v>
      </c>
      <c r="AW32" s="3" t="s">
        <v>1091</v>
      </c>
      <c r="AX32" s="3" t="s">
        <v>1092</v>
      </c>
      <c r="AY32" s="3" t="s">
        <v>1093</v>
      </c>
      <c r="AZ32" s="9">
        <f t="shared" ca="1" si="13"/>
        <v>44271</v>
      </c>
      <c r="BA32" s="8" t="s">
        <v>928</v>
      </c>
      <c r="BB32" s="8" t="s">
        <v>929</v>
      </c>
      <c r="BC32" s="21" t="s">
        <v>930</v>
      </c>
      <c r="BD32" s="96" t="str">
        <f t="shared" ca="1" si="27"/>
        <v>333162021131131</v>
      </c>
      <c r="BE32" s="8" t="s">
        <v>1094</v>
      </c>
      <c r="BF32" s="8" t="s">
        <v>1095</v>
      </c>
      <c r="BG32" s="8" t="s">
        <v>1466</v>
      </c>
      <c r="BH32" s="43">
        <f t="shared" ca="1" si="28"/>
        <v>3</v>
      </c>
      <c r="BI32" s="43">
        <f t="shared" ca="1" si="29"/>
        <v>16</v>
      </c>
      <c r="BJ32" s="43">
        <f t="shared" ca="1" si="30"/>
        <v>2021</v>
      </c>
      <c r="BK32" s="43">
        <f t="shared" ca="1" si="31"/>
        <v>13</v>
      </c>
      <c r="BL32" s="43">
        <f t="shared" ca="1" si="32"/>
        <v>11</v>
      </c>
      <c r="BM32" s="44">
        <f t="shared" ca="1" si="1"/>
        <v>44271</v>
      </c>
      <c r="BN32" s="45">
        <f t="shared" ca="1" si="2"/>
        <v>44271.549953703703</v>
      </c>
      <c r="BP32" s="6" t="str">
        <f t="shared" ca="1" si="33"/>
        <v>devacc3162021131131</v>
      </c>
    </row>
    <row r="33" spans="1:68" ht="20" customHeight="1">
      <c r="A33" s="3" t="s">
        <v>919</v>
      </c>
      <c r="B33" s="3" t="s">
        <v>129</v>
      </c>
      <c r="C33" s="4" t="s">
        <v>1122</v>
      </c>
      <c r="D33" t="s">
        <v>1506</v>
      </c>
      <c r="F33" s="3"/>
      <c r="G33" t="s">
        <v>1449</v>
      </c>
      <c r="H33" s="54" t="s">
        <v>113</v>
      </c>
      <c r="I33" s="54" t="s">
        <v>913</v>
      </c>
      <c r="J33" s="8"/>
      <c r="K33" s="8"/>
      <c r="L33" s="10"/>
      <c r="M33" s="7" t="s">
        <v>114</v>
      </c>
      <c r="N33" s="7" t="s">
        <v>916</v>
      </c>
      <c r="O33" s="7" t="s">
        <v>915</v>
      </c>
      <c r="P33" s="3" t="s">
        <v>163</v>
      </c>
      <c r="Q33" s="3" t="s">
        <v>410</v>
      </c>
      <c r="R33" s="15" t="s">
        <v>419</v>
      </c>
      <c r="S33" s="3" t="s">
        <v>917</v>
      </c>
      <c r="T33" s="13" t="s">
        <v>918</v>
      </c>
      <c r="U33" s="8" t="s">
        <v>920</v>
      </c>
      <c r="V33" s="3" t="s">
        <v>23</v>
      </c>
      <c r="W33" s="3" t="s">
        <v>23</v>
      </c>
      <c r="X33" s="14">
        <f t="shared" ca="1" si="0"/>
        <v>44271</v>
      </c>
      <c r="Y33" s="3"/>
      <c r="Z33" s="14">
        <f t="shared" ca="1" si="0"/>
        <v>44271</v>
      </c>
      <c r="AA33" s="8"/>
      <c r="AB33" s="3"/>
      <c r="AC33" s="3"/>
      <c r="AD33" s="8" t="s">
        <v>973</v>
      </c>
      <c r="AE33" s="32" t="str">
        <f t="shared" ca="1" si="21"/>
        <v>billacc3162021131132</v>
      </c>
      <c r="AF33" s="3" t="s">
        <v>177</v>
      </c>
      <c r="AG33" s="21" t="s">
        <v>841</v>
      </c>
      <c r="AH33" s="32" t="str">
        <f t="shared" ca="1" si="22"/>
        <v>3162021131132</v>
      </c>
      <c r="AI33" s="96" t="str">
        <f t="shared" ca="1" si="23"/>
        <v>DS3162021131132</v>
      </c>
      <c r="AJ33" s="3" t="s">
        <v>925</v>
      </c>
      <c r="AK33" s="96" t="str">
        <f t="shared" ca="1" si="24"/>
        <v>DPLANS3162021131132</v>
      </c>
      <c r="AL33" s="9">
        <f t="shared" ca="1" si="7"/>
        <v>44271</v>
      </c>
      <c r="AM33" s="9">
        <f t="shared" ca="1" si="8"/>
        <v>44291</v>
      </c>
      <c r="AN33" s="9">
        <f t="shared" ca="1" si="9"/>
        <v>44271</v>
      </c>
      <c r="AO33" s="9">
        <f t="shared" ca="1" si="10"/>
        <v>44292</v>
      </c>
      <c r="AP33" s="96" t="str">
        <f t="shared" ca="1" si="25"/>
        <v>223162021131132</v>
      </c>
      <c r="AQ33" s="96" t="str">
        <f t="shared" ca="1" si="26"/>
        <v>113162021131132</v>
      </c>
      <c r="AR33" s="3" t="s">
        <v>93</v>
      </c>
      <c r="AS33" s="3" t="s">
        <v>927</v>
      </c>
      <c r="AT33" s="9" t="s">
        <v>1088</v>
      </c>
      <c r="AU33" s="9" t="s">
        <v>1089</v>
      </c>
      <c r="AV33" s="3" t="s">
        <v>1090</v>
      </c>
      <c r="AW33" s="3" t="s">
        <v>1091</v>
      </c>
      <c r="AX33" s="3" t="s">
        <v>1092</v>
      </c>
      <c r="AY33" s="3" t="s">
        <v>1093</v>
      </c>
      <c r="AZ33" s="9">
        <f t="shared" ca="1" si="13"/>
        <v>44271</v>
      </c>
      <c r="BA33" s="8" t="s">
        <v>928</v>
      </c>
      <c r="BB33" s="8" t="s">
        <v>929</v>
      </c>
      <c r="BC33" s="21" t="s">
        <v>930</v>
      </c>
      <c r="BD33" s="96" t="str">
        <f t="shared" ca="1" si="27"/>
        <v>333162021131132</v>
      </c>
      <c r="BE33" s="8" t="s">
        <v>1094</v>
      </c>
      <c r="BF33" s="8" t="s">
        <v>1095</v>
      </c>
      <c r="BG33" s="94" t="s">
        <v>1467</v>
      </c>
      <c r="BH33" s="43">
        <f t="shared" ca="1" si="28"/>
        <v>3</v>
      </c>
      <c r="BI33" s="43">
        <f t="shared" ca="1" si="29"/>
        <v>16</v>
      </c>
      <c r="BJ33" s="43">
        <f t="shared" ca="1" si="30"/>
        <v>2021</v>
      </c>
      <c r="BK33" s="43">
        <f t="shared" ca="1" si="31"/>
        <v>13</v>
      </c>
      <c r="BL33" s="43">
        <f t="shared" ca="1" si="32"/>
        <v>11</v>
      </c>
      <c r="BM33" s="44">
        <f t="shared" ca="1" si="1"/>
        <v>44271</v>
      </c>
      <c r="BN33" s="45">
        <f t="shared" ca="1" si="2"/>
        <v>44271.549953703703</v>
      </c>
      <c r="BP33" s="6" t="str">
        <f t="shared" ca="1" si="33"/>
        <v>devacc3162021131132</v>
      </c>
    </row>
    <row r="34" spans="1:68" ht="20" customHeight="1">
      <c r="A34" s="3" t="s">
        <v>919</v>
      </c>
      <c r="B34" s="3" t="s">
        <v>129</v>
      </c>
      <c r="C34" s="4" t="s">
        <v>1122</v>
      </c>
      <c r="D34" t="s">
        <v>1507</v>
      </c>
      <c r="F34" s="3"/>
      <c r="G34" t="s">
        <v>1450</v>
      </c>
      <c r="H34" s="54" t="s">
        <v>113</v>
      </c>
      <c r="I34" s="54" t="s">
        <v>913</v>
      </c>
      <c r="J34" s="8"/>
      <c r="K34" s="8"/>
      <c r="L34" s="10"/>
      <c r="M34" s="7" t="s">
        <v>114</v>
      </c>
      <c r="N34" s="7" t="s">
        <v>916</v>
      </c>
      <c r="O34" s="7" t="s">
        <v>915</v>
      </c>
      <c r="P34" s="3" t="s">
        <v>163</v>
      </c>
      <c r="Q34" s="3" t="s">
        <v>410</v>
      </c>
      <c r="R34" s="15" t="s">
        <v>419</v>
      </c>
      <c r="S34" s="3" t="s">
        <v>917</v>
      </c>
      <c r="T34" s="13" t="s">
        <v>918</v>
      </c>
      <c r="U34" s="8" t="s">
        <v>920</v>
      </c>
      <c r="V34" s="3" t="s">
        <v>23</v>
      </c>
      <c r="W34" s="3" t="s">
        <v>23</v>
      </c>
      <c r="X34" s="14">
        <f t="shared" ca="1" si="0"/>
        <v>44271</v>
      </c>
      <c r="Y34" s="3"/>
      <c r="Z34" s="14">
        <f t="shared" ca="1" si="0"/>
        <v>44271</v>
      </c>
      <c r="AA34" s="8"/>
      <c r="AB34" s="3"/>
      <c r="AC34" s="3"/>
      <c r="AD34" s="8" t="s">
        <v>973</v>
      </c>
      <c r="AE34" s="32" t="str">
        <f t="shared" ca="1" si="21"/>
        <v>billacc3162021131133</v>
      </c>
      <c r="AF34" s="3" t="s">
        <v>177</v>
      </c>
      <c r="AG34" s="21" t="s">
        <v>841</v>
      </c>
      <c r="AH34" s="32" t="str">
        <f t="shared" ca="1" si="22"/>
        <v>3162021131133</v>
      </c>
      <c r="AI34" s="96" t="str">
        <f t="shared" ca="1" si="23"/>
        <v>DS3162021131133</v>
      </c>
      <c r="AJ34" s="3" t="s">
        <v>925</v>
      </c>
      <c r="AK34" s="96" t="str">
        <f t="shared" ca="1" si="24"/>
        <v>DPLANS3162021131133</v>
      </c>
      <c r="AL34" s="9">
        <f t="shared" ca="1" si="7"/>
        <v>44271</v>
      </c>
      <c r="AM34" s="9">
        <f t="shared" ca="1" si="8"/>
        <v>44291</v>
      </c>
      <c r="AN34" s="9">
        <f t="shared" ca="1" si="9"/>
        <v>44271</v>
      </c>
      <c r="AO34" s="9">
        <f t="shared" ca="1" si="10"/>
        <v>44292</v>
      </c>
      <c r="AP34" s="96" t="str">
        <f t="shared" ca="1" si="25"/>
        <v>223162021131133</v>
      </c>
      <c r="AQ34" s="96" t="str">
        <f t="shared" ca="1" si="26"/>
        <v>113162021131133</v>
      </c>
      <c r="AR34" s="3" t="s">
        <v>93</v>
      </c>
      <c r="AS34" s="3" t="s">
        <v>927</v>
      </c>
      <c r="AT34" s="9" t="s">
        <v>1088</v>
      </c>
      <c r="AU34" s="9" t="s">
        <v>1089</v>
      </c>
      <c r="AV34" s="3" t="s">
        <v>1090</v>
      </c>
      <c r="AW34" s="3" t="s">
        <v>1091</v>
      </c>
      <c r="AX34" s="3" t="s">
        <v>1092</v>
      </c>
      <c r="AY34" s="3" t="s">
        <v>1093</v>
      </c>
      <c r="AZ34" s="9">
        <f t="shared" ca="1" si="13"/>
        <v>44271</v>
      </c>
      <c r="BA34" s="8" t="s">
        <v>928</v>
      </c>
      <c r="BB34" s="8" t="s">
        <v>929</v>
      </c>
      <c r="BC34" s="21" t="s">
        <v>930</v>
      </c>
      <c r="BD34" s="96" t="str">
        <f t="shared" ca="1" si="27"/>
        <v>333162021131133</v>
      </c>
      <c r="BE34" s="8" t="s">
        <v>1094</v>
      </c>
      <c r="BF34" s="8" t="s">
        <v>1095</v>
      </c>
      <c r="BG34" s="8" t="s">
        <v>1468</v>
      </c>
      <c r="BH34" s="43">
        <f t="shared" ca="1" si="28"/>
        <v>3</v>
      </c>
      <c r="BI34" s="43">
        <f t="shared" ca="1" si="29"/>
        <v>16</v>
      </c>
      <c r="BJ34" s="43">
        <f t="shared" ca="1" si="30"/>
        <v>2021</v>
      </c>
      <c r="BK34" s="43">
        <f t="shared" ca="1" si="31"/>
        <v>13</v>
      </c>
      <c r="BL34" s="43">
        <f t="shared" ca="1" si="32"/>
        <v>11</v>
      </c>
      <c r="BM34" s="44">
        <f t="shared" ca="1" si="1"/>
        <v>44271</v>
      </c>
      <c r="BN34" s="45">
        <f t="shared" ca="1" si="2"/>
        <v>44271.549953703703</v>
      </c>
      <c r="BP34" s="6" t="str">
        <f t="shared" ca="1" si="33"/>
        <v>devacc3162021131133</v>
      </c>
    </row>
    <row r="35" spans="1:68" ht="20" customHeight="1">
      <c r="A35" s="3" t="s">
        <v>919</v>
      </c>
      <c r="B35" s="3" t="s">
        <v>129</v>
      </c>
      <c r="C35" s="4" t="s">
        <v>1122</v>
      </c>
      <c r="D35" t="s">
        <v>1508</v>
      </c>
      <c r="F35" s="3"/>
      <c r="G35" t="s">
        <v>1451</v>
      </c>
      <c r="H35" s="54" t="s">
        <v>113</v>
      </c>
      <c r="I35" s="54" t="s">
        <v>913</v>
      </c>
      <c r="J35" s="8"/>
      <c r="K35" s="8"/>
      <c r="L35" s="10"/>
      <c r="M35" s="7" t="s">
        <v>114</v>
      </c>
      <c r="N35" s="7" t="s">
        <v>916</v>
      </c>
      <c r="O35" s="7" t="s">
        <v>915</v>
      </c>
      <c r="P35" s="3" t="s">
        <v>163</v>
      </c>
      <c r="Q35" s="3" t="s">
        <v>410</v>
      </c>
      <c r="R35" s="15" t="s">
        <v>419</v>
      </c>
      <c r="S35" s="3" t="s">
        <v>917</v>
      </c>
      <c r="T35" s="13" t="s">
        <v>918</v>
      </c>
      <c r="U35" s="8" t="s">
        <v>920</v>
      </c>
      <c r="V35" s="3" t="s">
        <v>23</v>
      </c>
      <c r="W35" s="3" t="s">
        <v>23</v>
      </c>
      <c r="X35" s="14">
        <f t="shared" ca="1" si="0"/>
        <v>44271</v>
      </c>
      <c r="Y35" s="3"/>
      <c r="Z35" s="14">
        <f t="shared" ca="1" si="0"/>
        <v>44271</v>
      </c>
      <c r="AA35" s="8"/>
      <c r="AB35" s="3"/>
      <c r="AC35" s="3"/>
      <c r="AD35" s="8" t="s">
        <v>973</v>
      </c>
      <c r="AE35" s="32" t="str">
        <f t="shared" ca="1" si="21"/>
        <v>billacc3162021131134</v>
      </c>
      <c r="AF35" s="3" t="s">
        <v>177</v>
      </c>
      <c r="AG35" s="21" t="s">
        <v>841</v>
      </c>
      <c r="AH35" s="32" t="str">
        <f t="shared" ca="1" si="22"/>
        <v>3162021131134</v>
      </c>
      <c r="AI35" s="96" t="str">
        <f t="shared" ca="1" si="23"/>
        <v>DS3162021131134</v>
      </c>
      <c r="AJ35" s="3" t="s">
        <v>925</v>
      </c>
      <c r="AK35" s="96" t="str">
        <f t="shared" ca="1" si="24"/>
        <v>DPLANS3162021131134</v>
      </c>
      <c r="AL35" s="9">
        <f t="shared" ca="1" si="7"/>
        <v>44271</v>
      </c>
      <c r="AM35" s="9">
        <f t="shared" ca="1" si="8"/>
        <v>44291</v>
      </c>
      <c r="AN35" s="9">
        <f t="shared" ca="1" si="9"/>
        <v>44271</v>
      </c>
      <c r="AO35" s="9">
        <f t="shared" ca="1" si="10"/>
        <v>44292</v>
      </c>
      <c r="AP35" s="96" t="str">
        <f t="shared" ca="1" si="25"/>
        <v>223162021131134</v>
      </c>
      <c r="AQ35" s="96" t="str">
        <f t="shared" ca="1" si="26"/>
        <v>113162021131134</v>
      </c>
      <c r="AR35" s="3" t="s">
        <v>93</v>
      </c>
      <c r="AS35" s="3" t="s">
        <v>927</v>
      </c>
      <c r="AT35" s="9" t="s">
        <v>1088</v>
      </c>
      <c r="AU35" s="9" t="s">
        <v>1089</v>
      </c>
      <c r="AV35" s="3" t="s">
        <v>1090</v>
      </c>
      <c r="AW35" s="3" t="s">
        <v>1091</v>
      </c>
      <c r="AX35" s="3" t="s">
        <v>1092</v>
      </c>
      <c r="AY35" s="3" t="s">
        <v>1093</v>
      </c>
      <c r="AZ35" s="9">
        <f t="shared" ca="1" si="13"/>
        <v>44271</v>
      </c>
      <c r="BA35" s="8" t="s">
        <v>928</v>
      </c>
      <c r="BB35" s="8" t="s">
        <v>929</v>
      </c>
      <c r="BC35" s="21" t="s">
        <v>930</v>
      </c>
      <c r="BD35" s="96" t="str">
        <f t="shared" ca="1" si="27"/>
        <v>333162021131134</v>
      </c>
      <c r="BE35" s="8" t="s">
        <v>1094</v>
      </c>
      <c r="BF35" s="8" t="s">
        <v>1095</v>
      </c>
      <c r="BG35" s="94" t="s">
        <v>1469</v>
      </c>
      <c r="BH35" s="43">
        <f t="shared" ca="1" si="28"/>
        <v>3</v>
      </c>
      <c r="BI35" s="43">
        <f t="shared" ca="1" si="29"/>
        <v>16</v>
      </c>
      <c r="BJ35" s="43">
        <f t="shared" ca="1" si="30"/>
        <v>2021</v>
      </c>
      <c r="BK35" s="43">
        <f t="shared" ca="1" si="31"/>
        <v>13</v>
      </c>
      <c r="BL35" s="43">
        <f t="shared" ca="1" si="32"/>
        <v>11</v>
      </c>
      <c r="BM35" s="44">
        <f t="shared" ca="1" si="1"/>
        <v>44271</v>
      </c>
      <c r="BN35" s="45">
        <f t="shared" ca="1" si="2"/>
        <v>44271.549953703703</v>
      </c>
      <c r="BP35" s="6" t="str">
        <f t="shared" ca="1" si="33"/>
        <v>devacc3162021131134</v>
      </c>
    </row>
    <row r="36" spans="1:68" ht="20" customHeight="1">
      <c r="A36" s="3" t="s">
        <v>919</v>
      </c>
      <c r="B36" s="3" t="s">
        <v>129</v>
      </c>
      <c r="C36" s="4" t="s">
        <v>1122</v>
      </c>
      <c r="D36" t="s">
        <v>1509</v>
      </c>
      <c r="F36" s="3"/>
      <c r="G36" t="s">
        <v>1452</v>
      </c>
      <c r="H36" s="54" t="s">
        <v>113</v>
      </c>
      <c r="I36" s="54" t="s">
        <v>913</v>
      </c>
      <c r="J36" s="8"/>
      <c r="K36" s="8"/>
      <c r="L36" s="10"/>
      <c r="M36" s="7" t="s">
        <v>114</v>
      </c>
      <c r="N36" s="7" t="s">
        <v>916</v>
      </c>
      <c r="O36" s="7" t="s">
        <v>915</v>
      </c>
      <c r="P36" s="3" t="s">
        <v>163</v>
      </c>
      <c r="Q36" s="3" t="s">
        <v>410</v>
      </c>
      <c r="R36" s="15" t="s">
        <v>419</v>
      </c>
      <c r="S36" s="3" t="s">
        <v>917</v>
      </c>
      <c r="T36" s="13" t="s">
        <v>918</v>
      </c>
      <c r="U36" s="8" t="s">
        <v>920</v>
      </c>
      <c r="V36" s="3" t="s">
        <v>23</v>
      </c>
      <c r="W36" s="3" t="s">
        <v>23</v>
      </c>
      <c r="X36" s="14">
        <f t="shared" ca="1" si="0"/>
        <v>44271</v>
      </c>
      <c r="Y36" s="3"/>
      <c r="Z36" s="14">
        <f t="shared" ca="1" si="0"/>
        <v>44271</v>
      </c>
      <c r="AA36" s="8"/>
      <c r="AB36" s="3"/>
      <c r="AC36" s="3"/>
      <c r="AD36" s="8" t="s">
        <v>973</v>
      </c>
      <c r="AE36" s="32" t="str">
        <f t="shared" ca="1" si="21"/>
        <v>billacc3162021131135</v>
      </c>
      <c r="AF36" s="3" t="s">
        <v>177</v>
      </c>
      <c r="AG36" s="21" t="s">
        <v>841</v>
      </c>
      <c r="AH36" s="32" t="str">
        <f t="shared" ca="1" si="22"/>
        <v>3162021131135</v>
      </c>
      <c r="AI36" s="96" t="str">
        <f t="shared" ca="1" si="23"/>
        <v>DS3162021131135</v>
      </c>
      <c r="AJ36" s="3" t="s">
        <v>925</v>
      </c>
      <c r="AK36" s="96" t="str">
        <f t="shared" ca="1" si="24"/>
        <v>DPLANS3162021131135</v>
      </c>
      <c r="AL36" s="9">
        <f t="shared" ca="1" si="7"/>
        <v>44271</v>
      </c>
      <c r="AM36" s="9">
        <f t="shared" ca="1" si="8"/>
        <v>44291</v>
      </c>
      <c r="AN36" s="9">
        <f t="shared" ca="1" si="9"/>
        <v>44271</v>
      </c>
      <c r="AO36" s="9">
        <f t="shared" ca="1" si="10"/>
        <v>44292</v>
      </c>
      <c r="AP36" s="96" t="str">
        <f t="shared" ca="1" si="25"/>
        <v>223162021131135</v>
      </c>
      <c r="AQ36" s="96" t="str">
        <f t="shared" ca="1" si="26"/>
        <v>113162021131135</v>
      </c>
      <c r="AR36" s="3" t="s">
        <v>93</v>
      </c>
      <c r="AS36" s="3" t="s">
        <v>927</v>
      </c>
      <c r="AT36" s="9" t="s">
        <v>1088</v>
      </c>
      <c r="AU36" s="9" t="s">
        <v>1089</v>
      </c>
      <c r="AV36" s="3" t="s">
        <v>1090</v>
      </c>
      <c r="AW36" s="3" t="s">
        <v>1091</v>
      </c>
      <c r="AX36" s="3" t="s">
        <v>1092</v>
      </c>
      <c r="AY36" s="3" t="s">
        <v>1093</v>
      </c>
      <c r="AZ36" s="9">
        <f t="shared" ca="1" si="13"/>
        <v>44271</v>
      </c>
      <c r="BA36" s="8" t="s">
        <v>928</v>
      </c>
      <c r="BB36" s="8" t="s">
        <v>929</v>
      </c>
      <c r="BC36" s="21" t="s">
        <v>930</v>
      </c>
      <c r="BD36" s="96" t="str">
        <f t="shared" ca="1" si="27"/>
        <v>333162021131135</v>
      </c>
      <c r="BE36" s="8" t="s">
        <v>1094</v>
      </c>
      <c r="BF36" s="8" t="s">
        <v>1095</v>
      </c>
      <c r="BG36" s="8" t="s">
        <v>1470</v>
      </c>
      <c r="BH36" s="43">
        <f t="shared" ca="1" si="28"/>
        <v>3</v>
      </c>
      <c r="BI36" s="43">
        <f t="shared" ca="1" si="29"/>
        <v>16</v>
      </c>
      <c r="BJ36" s="43">
        <f t="shared" ca="1" si="30"/>
        <v>2021</v>
      </c>
      <c r="BK36" s="43">
        <f t="shared" ca="1" si="31"/>
        <v>13</v>
      </c>
      <c r="BL36" s="43">
        <f t="shared" ca="1" si="32"/>
        <v>11</v>
      </c>
      <c r="BM36" s="44">
        <f t="shared" ca="1" si="1"/>
        <v>44271</v>
      </c>
      <c r="BN36" s="45">
        <f t="shared" ca="1" si="2"/>
        <v>44271.549953703703</v>
      </c>
      <c r="BP36" s="6" t="str">
        <f t="shared" ca="1" si="33"/>
        <v>devacc3162021131135</v>
      </c>
    </row>
    <row r="37" spans="1:68" ht="20" customHeight="1">
      <c r="A37" s="3" t="s">
        <v>919</v>
      </c>
      <c r="B37" s="3" t="s">
        <v>129</v>
      </c>
      <c r="C37" s="4" t="s">
        <v>1122</v>
      </c>
      <c r="D37" t="s">
        <v>1510</v>
      </c>
      <c r="F37" s="3"/>
      <c r="G37" t="s">
        <v>1453</v>
      </c>
      <c r="H37" s="54" t="s">
        <v>113</v>
      </c>
      <c r="I37" s="54" t="s">
        <v>913</v>
      </c>
      <c r="J37" s="8"/>
      <c r="K37" s="8"/>
      <c r="L37" s="10"/>
      <c r="M37" s="7" t="s">
        <v>114</v>
      </c>
      <c r="N37" s="7" t="s">
        <v>916</v>
      </c>
      <c r="O37" s="7" t="s">
        <v>915</v>
      </c>
      <c r="P37" s="3" t="s">
        <v>163</v>
      </c>
      <c r="Q37" s="3" t="s">
        <v>410</v>
      </c>
      <c r="R37" s="15" t="s">
        <v>419</v>
      </c>
      <c r="S37" s="3" t="s">
        <v>917</v>
      </c>
      <c r="T37" s="13" t="s">
        <v>918</v>
      </c>
      <c r="U37" s="8" t="s">
        <v>920</v>
      </c>
      <c r="V37" s="3" t="s">
        <v>23</v>
      </c>
      <c r="W37" s="3" t="s">
        <v>23</v>
      </c>
      <c r="X37" s="14">
        <f t="shared" ca="1" si="0"/>
        <v>44271</v>
      </c>
      <c r="Y37" s="3"/>
      <c r="Z37" s="14">
        <f t="shared" ca="1" si="0"/>
        <v>44271</v>
      </c>
      <c r="AA37" s="8"/>
      <c r="AB37" s="3"/>
      <c r="AC37" s="3"/>
      <c r="AD37" s="8" t="s">
        <v>973</v>
      </c>
      <c r="AE37" s="32" t="str">
        <f t="shared" ca="1" si="21"/>
        <v>billacc3162021131136</v>
      </c>
      <c r="AF37" s="3" t="s">
        <v>177</v>
      </c>
      <c r="AG37" s="21" t="s">
        <v>841</v>
      </c>
      <c r="AH37" s="32" t="str">
        <f t="shared" ca="1" si="22"/>
        <v>3162021131136</v>
      </c>
      <c r="AI37" s="96" t="str">
        <f t="shared" ca="1" si="23"/>
        <v>DS3162021131136</v>
      </c>
      <c r="AJ37" s="3" t="s">
        <v>925</v>
      </c>
      <c r="AK37" s="96" t="str">
        <f t="shared" ca="1" si="24"/>
        <v>DPLANS3162021131136</v>
      </c>
      <c r="AL37" s="9">
        <f t="shared" ca="1" si="7"/>
        <v>44271</v>
      </c>
      <c r="AM37" s="9">
        <f t="shared" ca="1" si="8"/>
        <v>44291</v>
      </c>
      <c r="AN37" s="9">
        <f t="shared" ca="1" si="9"/>
        <v>44271</v>
      </c>
      <c r="AO37" s="9">
        <f t="shared" ca="1" si="10"/>
        <v>44292</v>
      </c>
      <c r="AP37" s="96" t="str">
        <f t="shared" ca="1" si="25"/>
        <v>223162021131136</v>
      </c>
      <c r="AQ37" s="96" t="str">
        <f t="shared" ca="1" si="26"/>
        <v>113162021131136</v>
      </c>
      <c r="AR37" s="3" t="s">
        <v>93</v>
      </c>
      <c r="AS37" s="3" t="s">
        <v>927</v>
      </c>
      <c r="AT37" s="9" t="s">
        <v>1088</v>
      </c>
      <c r="AU37" s="9" t="s">
        <v>1089</v>
      </c>
      <c r="AV37" s="3" t="s">
        <v>1090</v>
      </c>
      <c r="AW37" s="3" t="s">
        <v>1091</v>
      </c>
      <c r="AX37" s="3" t="s">
        <v>1092</v>
      </c>
      <c r="AY37" s="3" t="s">
        <v>1093</v>
      </c>
      <c r="AZ37" s="9">
        <f t="shared" ca="1" si="13"/>
        <v>44271</v>
      </c>
      <c r="BA37" s="8" t="s">
        <v>928</v>
      </c>
      <c r="BB37" s="8" t="s">
        <v>929</v>
      </c>
      <c r="BC37" s="21" t="s">
        <v>930</v>
      </c>
      <c r="BD37" s="96" t="str">
        <f t="shared" ca="1" si="27"/>
        <v>333162021131136</v>
      </c>
      <c r="BE37" s="8" t="s">
        <v>1094</v>
      </c>
      <c r="BF37" s="8" t="s">
        <v>1095</v>
      </c>
      <c r="BG37" s="94" t="s">
        <v>1435</v>
      </c>
      <c r="BH37" s="43">
        <f t="shared" ca="1" si="28"/>
        <v>3</v>
      </c>
      <c r="BI37" s="43">
        <f t="shared" ca="1" si="29"/>
        <v>16</v>
      </c>
      <c r="BJ37" s="43">
        <f t="shared" ca="1" si="30"/>
        <v>2021</v>
      </c>
      <c r="BK37" s="43">
        <f t="shared" ca="1" si="31"/>
        <v>13</v>
      </c>
      <c r="BL37" s="43">
        <f t="shared" ca="1" si="32"/>
        <v>11</v>
      </c>
      <c r="BM37" s="44">
        <f t="shared" ca="1" si="1"/>
        <v>44271</v>
      </c>
      <c r="BN37" s="45">
        <f t="shared" ca="1" si="2"/>
        <v>44271.549953703703</v>
      </c>
      <c r="BP37" s="6" t="str">
        <f t="shared" ca="1" si="33"/>
        <v>devacc3162021131136</v>
      </c>
    </row>
    <row r="38" spans="1:68" ht="20" customHeight="1">
      <c r="A38" s="3" t="s">
        <v>919</v>
      </c>
      <c r="B38" s="3" t="s">
        <v>129</v>
      </c>
      <c r="C38" s="4" t="s">
        <v>1122</v>
      </c>
      <c r="D38" t="s">
        <v>1511</v>
      </c>
      <c r="F38" s="3"/>
      <c r="G38" t="s">
        <v>1454</v>
      </c>
      <c r="H38" s="54" t="s">
        <v>113</v>
      </c>
      <c r="I38" s="54" t="s">
        <v>913</v>
      </c>
      <c r="J38" s="8"/>
      <c r="K38" s="8"/>
      <c r="L38" s="10"/>
      <c r="M38" s="7" t="s">
        <v>114</v>
      </c>
      <c r="N38" s="7" t="s">
        <v>916</v>
      </c>
      <c r="O38" s="7" t="s">
        <v>915</v>
      </c>
      <c r="P38" s="3" t="s">
        <v>163</v>
      </c>
      <c r="Q38" s="3" t="s">
        <v>410</v>
      </c>
      <c r="R38" s="15" t="s">
        <v>419</v>
      </c>
      <c r="S38" s="3" t="s">
        <v>917</v>
      </c>
      <c r="T38" s="13" t="s">
        <v>918</v>
      </c>
      <c r="U38" s="8" t="s">
        <v>920</v>
      </c>
      <c r="V38" s="3" t="s">
        <v>23</v>
      </c>
      <c r="W38" s="3" t="s">
        <v>23</v>
      </c>
      <c r="X38" s="14">
        <f t="shared" ca="1" si="0"/>
        <v>44271</v>
      </c>
      <c r="Y38" s="3"/>
      <c r="Z38" s="14">
        <f t="shared" ca="1" si="0"/>
        <v>44271</v>
      </c>
      <c r="AA38" s="8"/>
      <c r="AB38" s="3"/>
      <c r="AC38" s="3"/>
      <c r="AD38" s="8" t="s">
        <v>973</v>
      </c>
      <c r="AE38" s="32" t="str">
        <f t="shared" ca="1" si="21"/>
        <v>billacc3162021131137</v>
      </c>
      <c r="AF38" s="3" t="s">
        <v>177</v>
      </c>
      <c r="AG38" s="21" t="s">
        <v>841</v>
      </c>
      <c r="AH38" s="32" t="str">
        <f t="shared" ca="1" si="22"/>
        <v>3162021131137</v>
      </c>
      <c r="AI38" s="96" t="str">
        <f t="shared" ca="1" si="23"/>
        <v>DS3162021131137</v>
      </c>
      <c r="AJ38" s="3" t="s">
        <v>925</v>
      </c>
      <c r="AK38" s="96" t="str">
        <f t="shared" ca="1" si="24"/>
        <v>DPLANS3162021131137</v>
      </c>
      <c r="AL38" s="9">
        <f t="shared" ca="1" si="7"/>
        <v>44271</v>
      </c>
      <c r="AM38" s="9">
        <f t="shared" ca="1" si="8"/>
        <v>44291</v>
      </c>
      <c r="AN38" s="9">
        <f t="shared" ca="1" si="9"/>
        <v>44271</v>
      </c>
      <c r="AO38" s="9">
        <f t="shared" ca="1" si="10"/>
        <v>44292</v>
      </c>
      <c r="AP38" s="96" t="str">
        <f t="shared" ca="1" si="25"/>
        <v>223162021131137</v>
      </c>
      <c r="AQ38" s="96" t="str">
        <f t="shared" ca="1" si="26"/>
        <v>113162021131137</v>
      </c>
      <c r="AR38" s="3" t="s">
        <v>93</v>
      </c>
      <c r="AS38" s="3" t="s">
        <v>927</v>
      </c>
      <c r="AT38" s="9" t="s">
        <v>1088</v>
      </c>
      <c r="AU38" s="9" t="s">
        <v>1089</v>
      </c>
      <c r="AV38" s="3" t="s">
        <v>1090</v>
      </c>
      <c r="AW38" s="3" t="s">
        <v>1091</v>
      </c>
      <c r="AX38" s="3" t="s">
        <v>1092</v>
      </c>
      <c r="AY38" s="3" t="s">
        <v>1093</v>
      </c>
      <c r="AZ38" s="9">
        <f t="shared" ca="1" si="13"/>
        <v>44271</v>
      </c>
      <c r="BA38" s="8" t="s">
        <v>928</v>
      </c>
      <c r="BB38" s="8" t="s">
        <v>929</v>
      </c>
      <c r="BC38" s="21" t="s">
        <v>930</v>
      </c>
      <c r="BD38" s="96" t="str">
        <f t="shared" ca="1" si="27"/>
        <v>333162021131137</v>
      </c>
      <c r="BE38" s="8" t="s">
        <v>1094</v>
      </c>
      <c r="BF38" s="8" t="s">
        <v>1095</v>
      </c>
      <c r="BG38" s="8" t="s">
        <v>1436</v>
      </c>
      <c r="BH38" s="43">
        <f t="shared" ca="1" si="28"/>
        <v>3</v>
      </c>
      <c r="BI38" s="43">
        <f t="shared" ca="1" si="29"/>
        <v>16</v>
      </c>
      <c r="BJ38" s="43">
        <f t="shared" ca="1" si="30"/>
        <v>2021</v>
      </c>
      <c r="BK38" s="43">
        <f t="shared" ca="1" si="31"/>
        <v>13</v>
      </c>
      <c r="BL38" s="43">
        <f t="shared" ca="1" si="32"/>
        <v>11</v>
      </c>
      <c r="BM38" s="44">
        <f t="shared" ca="1" si="1"/>
        <v>44271</v>
      </c>
      <c r="BN38" s="45">
        <f t="shared" ca="1" si="2"/>
        <v>44271.549953703703</v>
      </c>
      <c r="BP38" s="6" t="str">
        <f t="shared" ca="1" si="33"/>
        <v>devacc3162021131137</v>
      </c>
    </row>
    <row r="39" spans="1:68" ht="20" customHeight="1">
      <c r="A39" s="3" t="s">
        <v>919</v>
      </c>
      <c r="B39" s="3" t="s">
        <v>129</v>
      </c>
      <c r="C39" s="4" t="s">
        <v>1122</v>
      </c>
      <c r="D39" t="s">
        <v>1512</v>
      </c>
      <c r="F39" s="3"/>
      <c r="G39" t="s">
        <v>1455</v>
      </c>
      <c r="H39" s="54" t="s">
        <v>113</v>
      </c>
      <c r="I39" s="54" t="s">
        <v>913</v>
      </c>
      <c r="J39" s="8"/>
      <c r="K39" s="8"/>
      <c r="L39" s="10"/>
      <c r="M39" s="7" t="s">
        <v>114</v>
      </c>
      <c r="N39" s="7" t="s">
        <v>916</v>
      </c>
      <c r="O39" s="7" t="s">
        <v>915</v>
      </c>
      <c r="P39" s="3" t="s">
        <v>163</v>
      </c>
      <c r="Q39" s="3" t="s">
        <v>410</v>
      </c>
      <c r="R39" s="15" t="s">
        <v>419</v>
      </c>
      <c r="S39" s="3" t="s">
        <v>917</v>
      </c>
      <c r="T39" s="13" t="s">
        <v>918</v>
      </c>
      <c r="U39" s="8" t="s">
        <v>920</v>
      </c>
      <c r="V39" s="3" t="s">
        <v>23</v>
      </c>
      <c r="W39" s="3" t="s">
        <v>23</v>
      </c>
      <c r="X39" s="14">
        <f t="shared" ca="1" si="0"/>
        <v>44271</v>
      </c>
      <c r="Y39" s="3"/>
      <c r="Z39" s="14">
        <f t="shared" ca="1" si="0"/>
        <v>44271</v>
      </c>
      <c r="AA39" s="8"/>
      <c r="AB39" s="3"/>
      <c r="AC39" s="3"/>
      <c r="AD39" s="8" t="s">
        <v>973</v>
      </c>
      <c r="AE39" s="32" t="str">
        <f t="shared" ca="1" si="21"/>
        <v>billacc3162021131138</v>
      </c>
      <c r="AF39" s="3" t="s">
        <v>177</v>
      </c>
      <c r="AG39" s="21" t="s">
        <v>841</v>
      </c>
      <c r="AH39" s="32" t="str">
        <f t="shared" ca="1" si="22"/>
        <v>3162021131138</v>
      </c>
      <c r="AI39" s="96" t="str">
        <f t="shared" ca="1" si="23"/>
        <v>DS3162021131138</v>
      </c>
      <c r="AJ39" s="3" t="s">
        <v>925</v>
      </c>
      <c r="AK39" s="96" t="str">
        <f t="shared" ca="1" si="24"/>
        <v>DPLANS3162021131138</v>
      </c>
      <c r="AL39" s="9">
        <f t="shared" ca="1" si="7"/>
        <v>44271</v>
      </c>
      <c r="AM39" s="9">
        <f t="shared" ca="1" si="8"/>
        <v>44291</v>
      </c>
      <c r="AN39" s="9">
        <f t="shared" ca="1" si="9"/>
        <v>44271</v>
      </c>
      <c r="AO39" s="9">
        <f t="shared" ca="1" si="10"/>
        <v>44292</v>
      </c>
      <c r="AP39" s="96" t="str">
        <f t="shared" ca="1" si="25"/>
        <v>223162021131138</v>
      </c>
      <c r="AQ39" s="96" t="str">
        <f t="shared" ca="1" si="26"/>
        <v>113162021131138</v>
      </c>
      <c r="AR39" s="3" t="s">
        <v>93</v>
      </c>
      <c r="AS39" s="3" t="s">
        <v>927</v>
      </c>
      <c r="AT39" s="9" t="s">
        <v>1088</v>
      </c>
      <c r="AU39" s="9" t="s">
        <v>1089</v>
      </c>
      <c r="AV39" s="3" t="s">
        <v>1090</v>
      </c>
      <c r="AW39" s="3" t="s">
        <v>1091</v>
      </c>
      <c r="AX39" s="3" t="s">
        <v>1092</v>
      </c>
      <c r="AY39" s="3" t="s">
        <v>1093</v>
      </c>
      <c r="AZ39" s="9">
        <f t="shared" ca="1" si="13"/>
        <v>44271</v>
      </c>
      <c r="BA39" s="8" t="s">
        <v>928</v>
      </c>
      <c r="BB39" s="8" t="s">
        <v>929</v>
      </c>
      <c r="BC39" s="21" t="s">
        <v>930</v>
      </c>
      <c r="BD39" s="96" t="str">
        <f t="shared" ca="1" si="27"/>
        <v>333162021131138</v>
      </c>
      <c r="BE39" s="8" t="s">
        <v>1094</v>
      </c>
      <c r="BF39" s="8" t="s">
        <v>1095</v>
      </c>
      <c r="BG39" s="94" t="s">
        <v>1471</v>
      </c>
      <c r="BH39" s="43">
        <f t="shared" ca="1" si="28"/>
        <v>3</v>
      </c>
      <c r="BI39" s="43">
        <f t="shared" ca="1" si="29"/>
        <v>16</v>
      </c>
      <c r="BJ39" s="43">
        <f t="shared" ca="1" si="30"/>
        <v>2021</v>
      </c>
      <c r="BK39" s="43">
        <f t="shared" ca="1" si="31"/>
        <v>13</v>
      </c>
      <c r="BL39" s="43">
        <f t="shared" ca="1" si="32"/>
        <v>11</v>
      </c>
      <c r="BM39" s="44">
        <f t="shared" ca="1" si="1"/>
        <v>44271</v>
      </c>
      <c r="BN39" s="45">
        <f t="shared" ca="1" si="2"/>
        <v>44271.549953703703</v>
      </c>
      <c r="BP39" s="6" t="str">
        <f t="shared" ca="1" si="33"/>
        <v>devacc3162021131138</v>
      </c>
    </row>
    <row r="40" spans="1:68" ht="20" customHeight="1">
      <c r="A40" s="3" t="s">
        <v>919</v>
      </c>
      <c r="B40" s="3" t="s">
        <v>129</v>
      </c>
      <c r="C40" s="4" t="s">
        <v>1122</v>
      </c>
      <c r="D40" t="s">
        <v>1513</v>
      </c>
      <c r="F40" s="3"/>
      <c r="G40" t="s">
        <v>1451</v>
      </c>
      <c r="H40" s="54" t="s">
        <v>113</v>
      </c>
      <c r="I40" s="54" t="s">
        <v>913</v>
      </c>
      <c r="J40" s="8"/>
      <c r="K40" s="8"/>
      <c r="L40" s="10"/>
      <c r="M40" s="7" t="s">
        <v>114</v>
      </c>
      <c r="N40" s="7" t="s">
        <v>916</v>
      </c>
      <c r="O40" s="7" t="s">
        <v>915</v>
      </c>
      <c r="P40" s="3" t="s">
        <v>163</v>
      </c>
      <c r="Q40" s="3" t="s">
        <v>410</v>
      </c>
      <c r="R40" s="15" t="s">
        <v>419</v>
      </c>
      <c r="S40" s="3" t="s">
        <v>917</v>
      </c>
      <c r="T40" s="13" t="s">
        <v>918</v>
      </c>
      <c r="U40" s="8" t="s">
        <v>920</v>
      </c>
      <c r="V40" s="3" t="s">
        <v>23</v>
      </c>
      <c r="W40" s="3" t="s">
        <v>23</v>
      </c>
      <c r="X40" s="14">
        <f t="shared" ca="1" si="0"/>
        <v>44271</v>
      </c>
      <c r="Y40" s="3"/>
      <c r="Z40" s="14">
        <f t="shared" ca="1" si="0"/>
        <v>44271</v>
      </c>
      <c r="AA40" s="8"/>
      <c r="AB40" s="3"/>
      <c r="AC40" s="3"/>
      <c r="AD40" s="8" t="s">
        <v>973</v>
      </c>
      <c r="AE40" s="32" t="str">
        <f t="shared" ca="1" si="21"/>
        <v>billacc3162021131139</v>
      </c>
      <c r="AF40" s="3" t="s">
        <v>177</v>
      </c>
      <c r="AG40" s="21" t="s">
        <v>841</v>
      </c>
      <c r="AH40" s="32" t="str">
        <f t="shared" ca="1" si="22"/>
        <v>3162021131139</v>
      </c>
      <c r="AI40" s="96" t="str">
        <f t="shared" ca="1" si="23"/>
        <v>DS3162021131139</v>
      </c>
      <c r="AJ40" s="3" t="s">
        <v>925</v>
      </c>
      <c r="AK40" s="96" t="str">
        <f t="shared" ca="1" si="24"/>
        <v>DPLANS3162021131139</v>
      </c>
      <c r="AL40" s="9">
        <f t="shared" ca="1" si="7"/>
        <v>44271</v>
      </c>
      <c r="AM40" s="9">
        <f t="shared" ca="1" si="8"/>
        <v>44291</v>
      </c>
      <c r="AN40" s="9">
        <f t="shared" ca="1" si="9"/>
        <v>44271</v>
      </c>
      <c r="AO40" s="9">
        <f t="shared" ca="1" si="10"/>
        <v>44292</v>
      </c>
      <c r="AP40" s="96" t="str">
        <f t="shared" ca="1" si="25"/>
        <v>223162021131139</v>
      </c>
      <c r="AQ40" s="96" t="str">
        <f t="shared" ca="1" si="26"/>
        <v>113162021131139</v>
      </c>
      <c r="AR40" s="3" t="s">
        <v>93</v>
      </c>
      <c r="AS40" s="3" t="s">
        <v>927</v>
      </c>
      <c r="AT40" s="9" t="s">
        <v>1088</v>
      </c>
      <c r="AU40" s="9" t="s">
        <v>1089</v>
      </c>
      <c r="AV40" s="3" t="s">
        <v>1090</v>
      </c>
      <c r="AW40" s="3" t="s">
        <v>1091</v>
      </c>
      <c r="AX40" s="3" t="s">
        <v>1092</v>
      </c>
      <c r="AY40" s="3" t="s">
        <v>1093</v>
      </c>
      <c r="AZ40" s="9">
        <f t="shared" ca="1" si="13"/>
        <v>44271</v>
      </c>
      <c r="BA40" s="8" t="s">
        <v>928</v>
      </c>
      <c r="BB40" s="8" t="s">
        <v>929</v>
      </c>
      <c r="BC40" s="21" t="s">
        <v>930</v>
      </c>
      <c r="BD40" s="96" t="str">
        <f t="shared" ca="1" si="27"/>
        <v>333162021131139</v>
      </c>
      <c r="BE40" s="8" t="s">
        <v>1094</v>
      </c>
      <c r="BF40" s="8" t="s">
        <v>1095</v>
      </c>
      <c r="BG40" s="8" t="s">
        <v>1472</v>
      </c>
      <c r="BH40" s="43">
        <f t="shared" ca="1" si="28"/>
        <v>3</v>
      </c>
      <c r="BI40" s="43">
        <f t="shared" ca="1" si="29"/>
        <v>16</v>
      </c>
      <c r="BJ40" s="43">
        <f t="shared" ca="1" si="30"/>
        <v>2021</v>
      </c>
      <c r="BK40" s="43">
        <f t="shared" ca="1" si="31"/>
        <v>13</v>
      </c>
      <c r="BL40" s="43">
        <f t="shared" ca="1" si="32"/>
        <v>11</v>
      </c>
      <c r="BM40" s="44">
        <f t="shared" ca="1" si="1"/>
        <v>44271</v>
      </c>
      <c r="BN40" s="45">
        <f t="shared" ca="1" si="2"/>
        <v>44271.549953703703</v>
      </c>
      <c r="BP40" s="6" t="str">
        <f t="shared" ca="1" si="33"/>
        <v>devacc3162021131139</v>
      </c>
    </row>
    <row r="41" spans="1:68" ht="20" customHeight="1">
      <c r="A41" s="3" t="s">
        <v>1096</v>
      </c>
      <c r="B41" s="3" t="s">
        <v>328</v>
      </c>
      <c r="C41" s="4" t="s">
        <v>1097</v>
      </c>
      <c r="D41">
        <v>36</v>
      </c>
      <c r="E41" s="8" t="s">
        <v>1101</v>
      </c>
      <c r="G41" t="s">
        <v>1456</v>
      </c>
      <c r="H41" s="54" t="s">
        <v>113</v>
      </c>
      <c r="I41" s="54" t="s">
        <v>913</v>
      </c>
      <c r="J41" s="8"/>
      <c r="K41" s="8"/>
      <c r="L41" s="10"/>
      <c r="M41" s="7" t="s">
        <v>114</v>
      </c>
      <c r="N41" s="7" t="s">
        <v>916</v>
      </c>
      <c r="O41" s="7" t="s">
        <v>915</v>
      </c>
      <c r="P41" s="3" t="s">
        <v>163</v>
      </c>
      <c r="Q41" s="3" t="s">
        <v>410</v>
      </c>
      <c r="R41" s="15" t="s">
        <v>419</v>
      </c>
      <c r="S41" s="3" t="s">
        <v>917</v>
      </c>
      <c r="T41" s="13" t="s">
        <v>918</v>
      </c>
      <c r="U41" s="8" t="s">
        <v>920</v>
      </c>
      <c r="V41" s="3" t="s">
        <v>23</v>
      </c>
      <c r="W41" s="3" t="s">
        <v>23</v>
      </c>
      <c r="X41" s="14">
        <f t="shared" ca="1" si="0"/>
        <v>44271</v>
      </c>
      <c r="Y41" s="3"/>
      <c r="Z41" s="14">
        <f t="shared" ca="1" si="0"/>
        <v>44271</v>
      </c>
      <c r="AA41" s="8"/>
      <c r="AB41" s="3"/>
      <c r="AC41" s="3"/>
      <c r="AD41" s="95" t="s">
        <v>810</v>
      </c>
      <c r="AE41" s="32" t="str">
        <f ca="1">CONCATENATE("billacc",AH41)</f>
        <v>billacc3162021131140</v>
      </c>
      <c r="AF41" s="3" t="s">
        <v>177</v>
      </c>
      <c r="AG41" s="21" t="s">
        <v>838</v>
      </c>
      <c r="AH41" s="32" t="str">
        <f t="shared" ca="1" si="4"/>
        <v>3162021131140</v>
      </c>
      <c r="AI41" s="96" t="str">
        <f t="shared" ca="1" si="5"/>
        <v>DS3162021131140</v>
      </c>
      <c r="AJ41" s="3" t="s">
        <v>925</v>
      </c>
      <c r="AK41" s="96" t="str">
        <f t="shared" ca="1" si="6"/>
        <v>DPLANS3162021131140</v>
      </c>
      <c r="AL41" s="9">
        <f ca="1">TODAY()</f>
        <v>44271</v>
      </c>
      <c r="AM41" s="9">
        <f ca="1">TODAY()+20</f>
        <v>44291</v>
      </c>
      <c r="AN41" s="9">
        <f ca="1">TODAY()</f>
        <v>44271</v>
      </c>
      <c r="AO41" s="9">
        <f ca="1">TODAY()+21</f>
        <v>44292</v>
      </c>
      <c r="AP41" s="96" t="str">
        <f t="shared" ca="1" si="11"/>
        <v>223162021131140</v>
      </c>
      <c r="AQ41" s="96" t="str">
        <f t="shared" ca="1" si="12"/>
        <v>113162021131140</v>
      </c>
      <c r="AR41" s="3" t="s">
        <v>93</v>
      </c>
      <c r="AS41" s="3" t="s">
        <v>927</v>
      </c>
      <c r="AT41" s="9" t="s">
        <v>1088</v>
      </c>
      <c r="AU41" s="9" t="s">
        <v>1089</v>
      </c>
      <c r="AV41" s="3" t="s">
        <v>1090</v>
      </c>
      <c r="AW41" s="3" t="s">
        <v>1091</v>
      </c>
      <c r="AX41" s="3" t="s">
        <v>1092</v>
      </c>
      <c r="AY41" s="3" t="s">
        <v>1093</v>
      </c>
      <c r="AZ41" s="9">
        <f ca="1">TODAY()</f>
        <v>44271</v>
      </c>
      <c r="BA41" s="8" t="s">
        <v>928</v>
      </c>
      <c r="BB41" s="8" t="s">
        <v>929</v>
      </c>
      <c r="BC41" s="21" t="s">
        <v>930</v>
      </c>
      <c r="BD41" s="96" t="str">
        <f t="shared" ca="1" si="14"/>
        <v>333162021131140</v>
      </c>
      <c r="BE41" s="8" t="s">
        <v>1094</v>
      </c>
      <c r="BF41" s="8" t="s">
        <v>1095</v>
      </c>
      <c r="BG41" s="94" t="s">
        <v>1473</v>
      </c>
      <c r="BH41" s="43">
        <f ca="1">MONTH(BM41)</f>
        <v>3</v>
      </c>
      <c r="BI41" s="43">
        <f ca="1">DAY(BM41)</f>
        <v>16</v>
      </c>
      <c r="BJ41" s="43">
        <f ca="1">YEAR(BM41)</f>
        <v>2021</v>
      </c>
      <c r="BK41" s="43">
        <f ca="1">HOUR(BN41)</f>
        <v>13</v>
      </c>
      <c r="BL41" s="43">
        <f ca="1">MINUTE(BN41)</f>
        <v>11</v>
      </c>
      <c r="BM41" s="44">
        <f t="shared" ca="1" si="1"/>
        <v>44271</v>
      </c>
      <c r="BN41" s="45">
        <f t="shared" ca="1" si="2"/>
        <v>44271.549953703703</v>
      </c>
    </row>
    <row r="42" spans="1:68" ht="20" customHeight="1">
      <c r="A42" s="3" t="s">
        <v>1130</v>
      </c>
      <c r="B42" s="3" t="s">
        <v>164</v>
      </c>
      <c r="C42" s="4" t="s">
        <v>1131</v>
      </c>
      <c r="D42">
        <v>37</v>
      </c>
      <c r="E42" s="8" t="s">
        <v>1200</v>
      </c>
      <c r="G42" t="s">
        <v>1457</v>
      </c>
      <c r="H42" s="54" t="s">
        <v>113</v>
      </c>
      <c r="I42" s="54" t="s">
        <v>913</v>
      </c>
      <c r="M42" s="7" t="s">
        <v>114</v>
      </c>
      <c r="N42" s="7" t="s">
        <v>916</v>
      </c>
      <c r="O42" s="7" t="s">
        <v>915</v>
      </c>
      <c r="P42" s="3" t="s">
        <v>163</v>
      </c>
      <c r="Q42" s="6" t="s">
        <v>207</v>
      </c>
      <c r="R42" s="12" t="s">
        <v>207</v>
      </c>
      <c r="S42" s="6" t="s">
        <v>207</v>
      </c>
      <c r="T42" s="12" t="s">
        <v>1132</v>
      </c>
      <c r="U42" s="8" t="s">
        <v>1133</v>
      </c>
      <c r="V42" s="3" t="s">
        <v>23</v>
      </c>
      <c r="W42" s="3" t="s">
        <v>23</v>
      </c>
      <c r="X42" s="14">
        <f ca="1">TODAY()+7</f>
        <v>44278</v>
      </c>
      <c r="Y42" s="3"/>
      <c r="Z42" s="14">
        <f ca="1">TODAY()+7</f>
        <v>44278</v>
      </c>
      <c r="AA42" s="8"/>
      <c r="AB42" s="3"/>
      <c r="AC42" s="3"/>
      <c r="AD42" s="8" t="s">
        <v>973</v>
      </c>
      <c r="AE42" s="55" t="s">
        <v>1201</v>
      </c>
      <c r="AF42" s="3" t="s">
        <v>177</v>
      </c>
      <c r="AG42" s="21" t="s">
        <v>838</v>
      </c>
      <c r="AH42" s="32" t="str">
        <f t="shared" ca="1" si="4"/>
        <v>3162021131141</v>
      </c>
      <c r="AI42" s="96" t="str">
        <f t="shared" ca="1" si="5"/>
        <v>DS3162021131141</v>
      </c>
      <c r="AJ42" s="6" t="s">
        <v>207</v>
      </c>
      <c r="AK42" s="96" t="str">
        <f t="shared" ca="1" si="6"/>
        <v>DPLANS3162021131141</v>
      </c>
      <c r="AL42" s="9">
        <f ca="1">TODAY()+7</f>
        <v>44278</v>
      </c>
      <c r="AM42" s="9">
        <f ca="1">TODAY()+20</f>
        <v>44291</v>
      </c>
      <c r="AN42" s="9">
        <f ca="1">TODAY()</f>
        <v>44271</v>
      </c>
      <c r="AO42" s="9">
        <f ca="1">TODAY()+21</f>
        <v>44292</v>
      </c>
      <c r="AP42" s="96" t="str">
        <f t="shared" ca="1" si="11"/>
        <v>223162021131141</v>
      </c>
      <c r="AQ42" s="96" t="str">
        <f t="shared" ca="1" si="12"/>
        <v>113162021131141</v>
      </c>
      <c r="AR42" s="6" t="s">
        <v>207</v>
      </c>
      <c r="AS42" s="6" t="s">
        <v>207</v>
      </c>
      <c r="AT42" s="6" t="s">
        <v>207</v>
      </c>
      <c r="AU42" s="6" t="s">
        <v>207</v>
      </c>
      <c r="AV42" s="6" t="s">
        <v>207</v>
      </c>
      <c r="AW42" s="6" t="s">
        <v>207</v>
      </c>
      <c r="AX42" s="6" t="s">
        <v>207</v>
      </c>
      <c r="AY42" s="6" t="s">
        <v>207</v>
      </c>
      <c r="AZ42" s="9">
        <f ca="1">TODAY()</f>
        <v>44271</v>
      </c>
      <c r="BA42" s="8"/>
      <c r="BB42" s="8"/>
      <c r="BC42" s="21"/>
      <c r="BD42" s="96" t="str">
        <f t="shared" ca="1" si="14"/>
        <v>333162021131141</v>
      </c>
      <c r="BE42" s="6" t="s">
        <v>207</v>
      </c>
      <c r="BF42" s="6" t="s">
        <v>207</v>
      </c>
      <c r="BG42" s="8" t="s">
        <v>1474</v>
      </c>
      <c r="BH42" s="43">
        <f ca="1">MONTH(BM42)</f>
        <v>3</v>
      </c>
      <c r="BI42" s="43">
        <f ca="1">DAY(BM42)</f>
        <v>16</v>
      </c>
      <c r="BJ42" s="43">
        <f ca="1">YEAR(BM42)</f>
        <v>2021</v>
      </c>
      <c r="BK42" s="43">
        <f ca="1">HOUR(BN42)</f>
        <v>13</v>
      </c>
      <c r="BL42" s="43">
        <f ca="1">MINUTE(BN42)</f>
        <v>11</v>
      </c>
      <c r="BM42" s="44">
        <f t="shared" ca="1" si="1"/>
        <v>44271</v>
      </c>
      <c r="BN42" s="45">
        <f t="shared" ca="1" si="2"/>
        <v>44271.549953703703</v>
      </c>
      <c r="BO42" s="76" t="s">
        <v>1200</v>
      </c>
      <c r="BP42" s="6" t="s">
        <v>207</v>
      </c>
    </row>
    <row r="43" spans="1:68" ht="20" customHeight="1">
      <c r="G43" t="s">
        <v>1458</v>
      </c>
    </row>
    <row r="44" spans="1:68" ht="20" customHeight="1">
      <c r="G44" t="s">
        <v>1459</v>
      </c>
    </row>
  </sheetData>
  <phoneticPr fontId="10" type="noConversion"/>
  <hyperlinks>
    <hyperlink ref="M2" r:id="rId1" xr:uid="{00000000-0004-0000-1300-000000000000}"/>
    <hyperlink ref="O2" r:id="rId2" xr:uid="{00000000-0004-0000-1300-000001000000}"/>
    <hyperlink ref="M41" r:id="rId3" xr:uid="{00000000-0004-0000-1300-000002000000}"/>
    <hyperlink ref="O41" r:id="rId4" xr:uid="{00000000-0004-0000-1300-000003000000}"/>
    <hyperlink ref="M42" r:id="rId5" xr:uid="{00000000-0004-0000-1300-000006000000}"/>
    <hyperlink ref="O42" r:id="rId6" xr:uid="{00000000-0004-0000-1300-000007000000}"/>
    <hyperlink ref="M3" r:id="rId7" xr:uid="{93AC2219-179E-3541-B619-5ECB944D3CDA}"/>
    <hyperlink ref="M4" r:id="rId8" xr:uid="{839C8E3C-6DBF-8F48-82F6-219EC72C4E33}"/>
    <hyperlink ref="M5" r:id="rId9" xr:uid="{2E2A5BD0-A3C2-FF48-B885-991DC63670C1}"/>
    <hyperlink ref="M6" r:id="rId10" xr:uid="{6E2236C0-952B-1F4E-8FAB-0D15F62FCAF0}"/>
    <hyperlink ref="M7" r:id="rId11" xr:uid="{718210DC-9ABB-9B4C-A833-5C5EA41CC5FB}"/>
    <hyperlink ref="M8" r:id="rId12" xr:uid="{9D9FB2F4-8400-6640-9942-E59B0A9EB814}"/>
    <hyperlink ref="M9" r:id="rId13" xr:uid="{42542D66-6B1B-D046-8C0A-A98D1B355D82}"/>
    <hyperlink ref="M10" r:id="rId14" xr:uid="{44607453-106D-C042-8497-F3A58A071B14}"/>
    <hyperlink ref="M11" r:id="rId15" xr:uid="{2D3683F2-A90F-E248-B386-35B868E12408}"/>
    <hyperlink ref="M12" r:id="rId16" xr:uid="{DDCCDE8F-CB7D-A243-941C-E68638809591}"/>
    <hyperlink ref="M13" r:id="rId17" xr:uid="{213514C3-D682-FF4F-82F1-9543EDE8CEB5}"/>
    <hyperlink ref="M14" r:id="rId18" xr:uid="{73680DC3-DD1F-D34D-9154-C200C077E34F}"/>
    <hyperlink ref="M15" r:id="rId19" xr:uid="{198777EB-91E5-EF4F-96E5-76D3E3797B68}"/>
    <hyperlink ref="M16" r:id="rId20" xr:uid="{26DD5BE7-46E8-3A4E-97CD-5C9B754F2D05}"/>
    <hyperlink ref="M17" r:id="rId21" xr:uid="{30D5D65B-EB20-D146-A1FC-1134112D5852}"/>
    <hyperlink ref="M18" r:id="rId22" xr:uid="{C62800F7-9544-9D4C-A658-F894A49F9F40}"/>
    <hyperlink ref="M19" r:id="rId23" xr:uid="{CC751F1A-0B61-6848-8982-0D059D439FD4}"/>
    <hyperlink ref="M20" r:id="rId24" xr:uid="{897FA24A-8EB0-594C-905F-09F1BD38ECBD}"/>
    <hyperlink ref="M21" r:id="rId25" xr:uid="{8EAC3D10-0ABC-504E-9C80-4048A3D19B86}"/>
    <hyperlink ref="M22" r:id="rId26" xr:uid="{747D9EA2-81F1-5344-84ED-623A9CDACF97}"/>
    <hyperlink ref="M23" r:id="rId27" xr:uid="{87D5A498-490A-6648-8AD2-7DC4B527308F}"/>
    <hyperlink ref="M24" r:id="rId28" xr:uid="{0EB3EEFE-0593-0F43-9D81-2C0B34900133}"/>
    <hyperlink ref="M25" r:id="rId29" xr:uid="{A0E2550A-7B32-314A-8C76-84BD35AFE45D}"/>
    <hyperlink ref="O3" r:id="rId30" xr:uid="{38888DD8-4007-1F4E-9FEC-B8A9017AD313}"/>
    <hyperlink ref="O4" r:id="rId31" xr:uid="{E5B85403-A8F7-E143-8020-096CCCC5F7FB}"/>
    <hyperlink ref="O5" r:id="rId32" xr:uid="{5D1C48B8-E1C0-764D-B62C-BE78853657EB}"/>
    <hyperlink ref="O6" r:id="rId33" xr:uid="{DD862F48-38A5-E447-AEE1-5C0E2495D45F}"/>
    <hyperlink ref="O7" r:id="rId34" xr:uid="{B7516461-9C01-CB4A-8368-D21A7BFEE787}"/>
    <hyperlink ref="O8" r:id="rId35" xr:uid="{16053A79-AB74-1946-A485-7E3F14F76250}"/>
    <hyperlink ref="O9" r:id="rId36" xr:uid="{5EC66E3C-BB5F-FF4C-A853-9C2713A9FDD3}"/>
    <hyperlink ref="O10" r:id="rId37" xr:uid="{D775F8F7-A298-B346-A89A-85E112EC64B3}"/>
    <hyperlink ref="O11" r:id="rId38" xr:uid="{C689CCA1-9C2B-664A-98D0-8DD151566904}"/>
    <hyperlink ref="O12" r:id="rId39" xr:uid="{8BB74F59-F30C-F641-AB6E-32A806FDD472}"/>
    <hyperlink ref="O13" r:id="rId40" xr:uid="{7CA1AD23-71CF-B14F-B6F8-2515B533363E}"/>
    <hyperlink ref="O14" r:id="rId41" xr:uid="{D994B1B4-E129-0641-A75A-0E68BE34365D}"/>
    <hyperlink ref="O15" r:id="rId42" xr:uid="{0DEFC816-C22F-A54C-8F10-B562DA14FA70}"/>
    <hyperlink ref="O16" r:id="rId43" xr:uid="{F3BEB691-95D4-AC4B-BA02-56BB05F69AC6}"/>
    <hyperlink ref="O17" r:id="rId44" xr:uid="{474C7B58-735B-9348-86B8-7F0E43FF677C}"/>
    <hyperlink ref="O18" r:id="rId45" xr:uid="{C7176C8E-9B23-924D-A6F4-959321BD35B9}"/>
    <hyperlink ref="O19" r:id="rId46" xr:uid="{EE56C1AD-7097-2E48-8201-4F57947B716A}"/>
    <hyperlink ref="O20" r:id="rId47" xr:uid="{E931AD60-86E9-2D4B-8AF8-05FD899CC815}"/>
    <hyperlink ref="O21" r:id="rId48" xr:uid="{EEC6E619-60BB-684A-B2A0-279924372BEC}"/>
    <hyperlink ref="O22" r:id="rId49" xr:uid="{92F2304A-D951-6349-A080-FE8615104E30}"/>
    <hyperlink ref="O23" r:id="rId50" xr:uid="{A739C560-3DFB-2140-86DF-C0643206D527}"/>
    <hyperlink ref="O24" r:id="rId51" xr:uid="{76D75CC4-647F-2B44-84B2-75772D547281}"/>
    <hyperlink ref="O25" r:id="rId52" xr:uid="{881B4F75-DE89-884A-A314-C5F892B0A4F5}"/>
    <hyperlink ref="E42" r:id="rId53" display="pooja.pittala@optum.com" xr:uid="{60A2CDCC-4A8C-A943-8EC7-8A7450BBF071}"/>
    <hyperlink ref="M26" r:id="rId54" xr:uid="{7051B849-1E26-204B-BFB8-D9438F5812AE}"/>
    <hyperlink ref="M27" r:id="rId55" xr:uid="{8B9E4D05-7461-2649-8550-8C691EFF5FC4}"/>
    <hyperlink ref="M28" r:id="rId56" xr:uid="{7C855209-87C5-744D-A90B-EE90BC46F8C4}"/>
    <hyperlink ref="M29" r:id="rId57" xr:uid="{E90B9148-7CDF-4543-9616-4F3BD5749365}"/>
    <hyperlink ref="M30" r:id="rId58" xr:uid="{3D8CFAC3-499C-C047-A87B-07CBFD51589C}"/>
    <hyperlink ref="M31" r:id="rId59" xr:uid="{A0A9C474-E349-6E44-B67E-BD7E00759135}"/>
    <hyperlink ref="M32" r:id="rId60" xr:uid="{765F6488-1A91-F54D-8FFA-7FE2B3B10435}"/>
    <hyperlink ref="M33" r:id="rId61" xr:uid="{66372450-9CDC-3843-B6F5-ED0C687BF951}"/>
    <hyperlink ref="M34" r:id="rId62" xr:uid="{03A41BF4-738C-374C-81D2-BDE8E85FEFF2}"/>
    <hyperlink ref="M35" r:id="rId63" xr:uid="{1B132B03-2BC2-9C49-A10C-3C6603C8677D}"/>
    <hyperlink ref="M36" r:id="rId64" xr:uid="{F20E8462-A39A-CE40-8731-0CA109B6A06F}"/>
    <hyperlink ref="M37" r:id="rId65" xr:uid="{23F38FE6-3E75-F847-B630-D4695B1AA36A}"/>
    <hyperlink ref="M38" r:id="rId66" xr:uid="{4D10A07B-A659-D546-878F-8A5F39CE0082}"/>
    <hyperlink ref="M39" r:id="rId67" xr:uid="{FB9123B3-5FC0-1F47-B0FC-25DD0687427D}"/>
    <hyperlink ref="M40" r:id="rId68" xr:uid="{98A74D8F-32F5-8642-BDE0-480220BD01BE}"/>
    <hyperlink ref="O26" r:id="rId69" xr:uid="{14DE5A40-82A3-8D40-B7F2-5D3F90C25EF3}"/>
    <hyperlink ref="O27" r:id="rId70" xr:uid="{256F7682-3AE7-3B45-8ACF-7C4357D100CA}"/>
    <hyperlink ref="O28" r:id="rId71" xr:uid="{0BF2A5DB-4587-7F4F-B4A6-25C0C0F0952A}"/>
    <hyperlink ref="O29" r:id="rId72" xr:uid="{EA9C03A5-04E5-4141-B080-3EC24122A347}"/>
    <hyperlink ref="O30" r:id="rId73" xr:uid="{BF2F4E56-320D-1C46-9D62-E54D5DFA37E8}"/>
    <hyperlink ref="O31" r:id="rId74" xr:uid="{9B6512FF-BA83-EA47-A372-128D597B66F7}"/>
    <hyperlink ref="O32" r:id="rId75" xr:uid="{80DB8492-0518-6748-B50E-FC570B05AEB4}"/>
    <hyperlink ref="O33" r:id="rId76" xr:uid="{4A6787E7-AF7F-6B4A-B725-646A92BFA71F}"/>
    <hyperlink ref="O34" r:id="rId77" xr:uid="{345CAB26-45B1-B24F-A7B0-B96848C6E0B8}"/>
    <hyperlink ref="O35" r:id="rId78" xr:uid="{CF7F199B-A620-4D46-87EF-B4399A6681EB}"/>
    <hyperlink ref="O36" r:id="rId79" xr:uid="{B26999C1-5FFB-B94E-B00D-DB854C7B7C29}"/>
    <hyperlink ref="O37" r:id="rId80" xr:uid="{97495310-D8F1-7646-BBEB-67D557F24137}"/>
    <hyperlink ref="O38" r:id="rId81" xr:uid="{ECD10EA4-AE28-DD42-B6F7-DBD4BCB8192A}"/>
    <hyperlink ref="O39" r:id="rId82" xr:uid="{F590E08C-BB0E-ED4F-BE14-45F68BB6C2D1}"/>
    <hyperlink ref="O40" r:id="rId83" xr:uid="{2E444C02-A0DC-4147-AA7D-0049793FB37F}"/>
  </hyperlinks>
  <pageMargins left="0.7" right="0.7" top="0.75" bottom="0.75" header="0.3" footer="0.3"/>
  <pageSetup orientation="portrait" r:id="rId8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6"/>
  <sheetViews>
    <sheetView zoomScale="92" workbookViewId="0">
      <selection activeCell="C2" sqref="C2"/>
    </sheetView>
  </sheetViews>
  <sheetFormatPr defaultColWidth="8.81640625" defaultRowHeight="14.5"/>
  <cols>
    <col min="1" max="1" width="10.453125" customWidth="1" collapsed="1"/>
    <col min="2" max="2" width="11.6328125" bestFit="1" customWidth="1" collapsed="1"/>
    <col min="3" max="3" width="10.1796875" customWidth="1" collapsed="1"/>
  </cols>
  <sheetData>
    <row r="1" spans="1:3">
      <c r="A1" t="s">
        <v>0</v>
      </c>
      <c r="B1" t="s">
        <v>1</v>
      </c>
      <c r="C1" t="s">
        <v>2</v>
      </c>
    </row>
    <row r="2" spans="1:3">
      <c r="A2" t="s">
        <v>1540</v>
      </c>
      <c r="B2" t="s">
        <v>1524</v>
      </c>
      <c r="C2" t="s">
        <v>1525</v>
      </c>
    </row>
    <row r="3" spans="1:3">
      <c r="A3" t="s">
        <v>3</v>
      </c>
      <c r="B3" t="s">
        <v>4</v>
      </c>
      <c r="C3" t="s">
        <v>1539</v>
      </c>
    </row>
    <row r="4" spans="1:3">
      <c r="A4" t="s">
        <v>3</v>
      </c>
      <c r="B4" t="s">
        <v>6</v>
      </c>
      <c r="C4" t="s">
        <v>9</v>
      </c>
    </row>
    <row r="5" spans="1:3">
      <c r="A5" t="s">
        <v>5</v>
      </c>
      <c r="B5" t="s">
        <v>7</v>
      </c>
      <c r="C5" t="s">
        <v>10</v>
      </c>
    </row>
    <row r="6" spans="1:3">
      <c r="A6" t="s">
        <v>5</v>
      </c>
      <c r="B6" t="s">
        <v>8</v>
      </c>
      <c r="C6" t="s">
        <v>11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O13"/>
  <sheetViews>
    <sheetView topLeftCell="AW1" workbookViewId="0">
      <selection activeCell="C2" sqref="C2"/>
    </sheetView>
  </sheetViews>
  <sheetFormatPr defaultColWidth="8.81640625" defaultRowHeight="20" customHeight="1"/>
  <cols>
    <col min="1" max="1" width="49.1796875" style="5" bestFit="1" customWidth="1" collapsed="1"/>
    <col min="2" max="2" width="10.453125" style="5" bestFit="1" customWidth="1" collapsed="1"/>
    <col min="3" max="3" width="52.453125" style="5" bestFit="1" customWidth="1" collapsed="1"/>
    <col min="4" max="5" width="9.6328125" style="5" bestFit="1" customWidth="1" collapsed="1"/>
    <col min="6" max="6" width="12.81640625" style="5" bestFit="1" customWidth="1" collapsed="1"/>
    <col min="7" max="7" width="12.1796875" style="5" bestFit="1" customWidth="1" collapsed="1"/>
    <col min="8" max="8" width="23.81640625" style="5" bestFit="1" customWidth="1" collapsed="1"/>
    <col min="9" max="9" width="13.1796875" style="5" bestFit="1" customWidth="1" collapsed="1"/>
    <col min="10" max="11" width="11.81640625" style="5" bestFit="1" customWidth="1" collapsed="1"/>
    <col min="12" max="12" width="24.36328125" style="5" bestFit="1" customWidth="1" collapsed="1"/>
    <col min="13" max="13" width="22.1796875" style="23" bestFit="1" customWidth="1" collapsed="1"/>
    <col min="14" max="14" width="20.6328125" style="5" bestFit="1" customWidth="1" collapsed="1"/>
    <col min="15" max="15" width="20.6328125" style="6" bestFit="1" customWidth="1" collapsed="1"/>
    <col min="16" max="16" width="19.453125" style="6" bestFit="1" customWidth="1" collapsed="1"/>
    <col min="17" max="17" width="19.1796875" style="6" bestFit="1" customWidth="1" collapsed="1"/>
    <col min="18" max="18" width="8.6328125" style="6" bestFit="1" customWidth="1" collapsed="1"/>
    <col min="19" max="19" width="16.1796875" style="6" bestFit="1" customWidth="1" collapsed="1"/>
    <col min="20" max="20" width="23.81640625" style="6" bestFit="1" customWidth="1" collapsed="1"/>
    <col min="21" max="21" width="29.453125" style="6" bestFit="1" customWidth="1" collapsed="1"/>
    <col min="22" max="22" width="14.453125" style="6" bestFit="1" customWidth="1" collapsed="1"/>
    <col min="23" max="23" width="32" style="6" bestFit="1" customWidth="1" collapsed="1"/>
    <col min="24" max="24" width="31.1796875" style="6" bestFit="1" customWidth="1" collapsed="1"/>
    <col min="25" max="25" width="9.1796875" style="6" bestFit="1" customWidth="1" collapsed="1"/>
    <col min="26" max="26" width="9.1796875" style="12" bestFit="1" customWidth="1" collapsed="1"/>
    <col min="27" max="27" width="6.1796875" style="6" bestFit="1" customWidth="1" collapsed="1"/>
    <col min="28" max="28" width="5.36328125" style="12" bestFit="1" customWidth="1" collapsed="1"/>
    <col min="29" max="29" width="8.1796875" style="6" bestFit="1" customWidth="1" collapsed="1"/>
    <col min="30" max="30" width="18.81640625" style="6" bestFit="1" customWidth="1" collapsed="1"/>
    <col min="31" max="31" width="17.1796875" style="6" bestFit="1" customWidth="1" collapsed="1"/>
    <col min="32" max="32" width="19.453125" style="6" bestFit="1" customWidth="1" collapsed="1"/>
    <col min="33" max="33" width="18" style="6" bestFit="1" customWidth="1" collapsed="1"/>
    <col min="34" max="34" width="24.81640625" style="6" bestFit="1" customWidth="1" collapsed="1"/>
    <col min="35" max="35" width="22.81640625" style="6" bestFit="1" customWidth="1" collapsed="1"/>
    <col min="36" max="36" width="19.36328125" style="6" bestFit="1" customWidth="1" collapsed="1"/>
    <col min="37" max="37" width="17.1796875" style="6" bestFit="1" customWidth="1" collapsed="1"/>
    <col min="38" max="38" width="13.81640625" style="6" bestFit="1" customWidth="1" collapsed="1"/>
    <col min="39" max="39" width="42.36328125" style="6" bestFit="1" customWidth="1" collapsed="1"/>
    <col min="40" max="40" width="10.81640625" style="6" bestFit="1" customWidth="1" collapsed="1"/>
    <col min="41" max="41" width="22" style="6" bestFit="1" customWidth="1" collapsed="1"/>
    <col min="42" max="42" width="20.1796875" style="6" bestFit="1" customWidth="1" collapsed="1"/>
    <col min="43" max="43" width="41.81640625" style="6" bestFit="1" customWidth="1" collapsed="1"/>
    <col min="44" max="44" width="15.36328125" style="6" bestFit="1" customWidth="1" collapsed="1"/>
    <col min="45" max="45" width="40.81640625" style="6" bestFit="1" customWidth="1" collapsed="1"/>
    <col min="46" max="46" width="15.36328125" style="6" bestFit="1" customWidth="1" collapsed="1"/>
    <col min="47" max="47" width="20.453125" style="6" bestFit="1" customWidth="1" collapsed="1"/>
    <col min="48" max="48" width="17.1796875" style="6" bestFit="1" customWidth="1" collapsed="1"/>
    <col min="49" max="49" width="22.453125" style="6" bestFit="1" customWidth="1" collapsed="1"/>
    <col min="50" max="50" width="18.453125" style="6" bestFit="1" customWidth="1" collapsed="1"/>
    <col min="51" max="51" width="17.81640625" style="6" bestFit="1" customWidth="1" collapsed="1"/>
    <col min="52" max="52" width="16" style="6" bestFit="1" customWidth="1" collapsed="1"/>
    <col min="53" max="53" width="14.1796875" style="6" bestFit="1" customWidth="1" collapsed="1"/>
    <col min="54" max="54" width="37.1796875" style="6" bestFit="1" customWidth="1" collapsed="1"/>
    <col min="55" max="55" width="38.1796875" style="6" bestFit="1" customWidth="1" collapsed="1"/>
    <col min="56" max="56" width="37.1796875" style="6" bestFit="1" customWidth="1" collapsed="1"/>
    <col min="57" max="57" width="36.453125" style="6" bestFit="1" customWidth="1" collapsed="1"/>
    <col min="58" max="58" width="37.453125" style="6" bestFit="1" customWidth="1" collapsed="1"/>
    <col min="59" max="59" width="38.6328125" style="6" bestFit="1" customWidth="1" collapsed="1"/>
    <col min="60" max="60" width="9" style="6" bestFit="1" customWidth="1" collapsed="1"/>
    <col min="61" max="61" width="18.453125" style="6" bestFit="1" customWidth="1" collapsed="1"/>
    <col min="62" max="62" width="16.6328125" style="6" bestFit="1" customWidth="1" collapsed="1"/>
    <col min="63" max="63" width="7.81640625" style="6" bestFit="1" customWidth="1" collapsed="1"/>
    <col min="64" max="64" width="19.81640625" style="6" bestFit="1" customWidth="1" collapsed="1"/>
    <col min="65" max="66" width="39.36328125" style="6" bestFit="1" customWidth="1" collapsed="1"/>
    <col min="67" max="67" width="12" style="6" bestFit="1" customWidth="1" collapsed="1"/>
    <col min="68" max="16384" width="8.81640625" style="6" collapsed="1"/>
  </cols>
  <sheetData>
    <row r="1" spans="1:67" s="2" customFormat="1" ht="15.5">
      <c r="A1" s="1" t="s">
        <v>0</v>
      </c>
      <c r="B1" s="1" t="s">
        <v>13</v>
      </c>
      <c r="C1" s="1" t="s">
        <v>14</v>
      </c>
      <c r="D1" s="1" t="s">
        <v>73</v>
      </c>
      <c r="E1" s="1" t="s">
        <v>948</v>
      </c>
      <c r="F1" s="1" t="s">
        <v>949</v>
      </c>
      <c r="G1" s="1" t="s">
        <v>950</v>
      </c>
      <c r="H1" s="1" t="s">
        <v>956</v>
      </c>
      <c r="I1" s="1" t="s">
        <v>957</v>
      </c>
      <c r="J1" s="1" t="s">
        <v>959</v>
      </c>
      <c r="K1" s="1" t="s">
        <v>960</v>
      </c>
      <c r="L1" s="1" t="s">
        <v>951</v>
      </c>
      <c r="M1" s="22" t="s">
        <v>945</v>
      </c>
      <c r="N1" s="1" t="s">
        <v>946</v>
      </c>
      <c r="O1" s="1" t="s">
        <v>947</v>
      </c>
      <c r="P1" s="1" t="s">
        <v>904</v>
      </c>
      <c r="Q1" s="1" t="s">
        <v>905</v>
      </c>
      <c r="R1" s="1" t="s">
        <v>906</v>
      </c>
      <c r="S1" s="1" t="s">
        <v>907</v>
      </c>
      <c r="T1" s="1" t="s">
        <v>908</v>
      </c>
      <c r="U1" s="1" t="s">
        <v>909</v>
      </c>
      <c r="V1" s="1" t="s">
        <v>15</v>
      </c>
      <c r="W1" s="1" t="s">
        <v>37</v>
      </c>
      <c r="X1" s="1" t="s">
        <v>910</v>
      </c>
      <c r="Y1" s="1" t="s">
        <v>40</v>
      </c>
      <c r="Z1" s="11" t="s">
        <v>41</v>
      </c>
      <c r="AA1" s="1" t="s">
        <v>42</v>
      </c>
      <c r="AB1" s="11" t="s">
        <v>43</v>
      </c>
      <c r="AC1" s="1" t="s">
        <v>44</v>
      </c>
      <c r="AD1" s="1" t="s">
        <v>911</v>
      </c>
      <c r="AE1" s="1" t="s">
        <v>912</v>
      </c>
      <c r="AF1" s="1" t="s">
        <v>869</v>
      </c>
      <c r="AG1" s="1" t="s">
        <v>870</v>
      </c>
      <c r="AH1" s="1" t="s">
        <v>871</v>
      </c>
      <c r="AI1" s="1" t="s">
        <v>872</v>
      </c>
      <c r="AJ1" s="1" t="s">
        <v>873</v>
      </c>
      <c r="AK1" s="1" t="s">
        <v>874</v>
      </c>
      <c r="AL1" s="1" t="s">
        <v>76</v>
      </c>
      <c r="AM1" s="1" t="s">
        <v>875</v>
      </c>
      <c r="AN1" s="1" t="s">
        <v>876</v>
      </c>
      <c r="AO1" s="1" t="s">
        <v>877</v>
      </c>
      <c r="AP1" s="1" t="s">
        <v>878</v>
      </c>
      <c r="AQ1" s="1" t="s">
        <v>879</v>
      </c>
      <c r="AR1" s="1" t="s">
        <v>880</v>
      </c>
      <c r="AS1" s="1" t="s">
        <v>881</v>
      </c>
      <c r="AT1" s="1" t="s">
        <v>882</v>
      </c>
      <c r="AU1" s="1" t="s">
        <v>883</v>
      </c>
      <c r="AV1" s="1" t="s">
        <v>884</v>
      </c>
      <c r="AW1" s="1" t="s">
        <v>885</v>
      </c>
      <c r="AX1" s="1" t="s">
        <v>886</v>
      </c>
      <c r="AY1" s="1" t="s">
        <v>887</v>
      </c>
      <c r="AZ1" s="1" t="s">
        <v>888</v>
      </c>
      <c r="BA1" s="1" t="s">
        <v>889</v>
      </c>
      <c r="BB1" s="1" t="s">
        <v>923</v>
      </c>
      <c r="BC1" s="1" t="s">
        <v>924</v>
      </c>
      <c r="BD1" s="1" t="s">
        <v>890</v>
      </c>
      <c r="BE1" s="1" t="s">
        <v>891</v>
      </c>
      <c r="BF1" s="1" t="s">
        <v>893</v>
      </c>
      <c r="BG1" s="1" t="s">
        <v>892</v>
      </c>
      <c r="BH1" s="1" t="s">
        <v>894</v>
      </c>
      <c r="BI1" s="1" t="s">
        <v>895</v>
      </c>
      <c r="BJ1" s="1" t="s">
        <v>896</v>
      </c>
      <c r="BK1" s="1" t="s">
        <v>897</v>
      </c>
      <c r="BL1" s="1" t="s">
        <v>898</v>
      </c>
      <c r="BM1" s="1" t="s">
        <v>899</v>
      </c>
      <c r="BN1" s="1" t="s">
        <v>900</v>
      </c>
      <c r="BO1" s="1" t="s">
        <v>115</v>
      </c>
    </row>
    <row r="2" spans="1:67" ht="20" customHeight="1">
      <c r="A2" s="3" t="s">
        <v>988</v>
      </c>
      <c r="B2" s="3" t="s">
        <v>129</v>
      </c>
      <c r="C2" s="4" t="s">
        <v>953</v>
      </c>
      <c r="D2" s="64">
        <v>1</v>
      </c>
      <c r="E2" s="55" t="s">
        <v>834</v>
      </c>
      <c r="F2" s="55" t="s">
        <v>1197</v>
      </c>
      <c r="G2" s="55" t="s">
        <v>973</v>
      </c>
      <c r="H2" s="57"/>
      <c r="I2" s="57"/>
      <c r="J2" s="57"/>
      <c r="K2" s="57"/>
      <c r="L2" s="55" t="s">
        <v>952</v>
      </c>
      <c r="M2" s="57"/>
      <c r="N2" s="56"/>
      <c r="O2" s="8" t="s">
        <v>944</v>
      </c>
      <c r="P2" s="54" t="s">
        <v>113</v>
      </c>
      <c r="Q2" s="54" t="s">
        <v>913</v>
      </c>
      <c r="R2" s="8"/>
      <c r="S2" s="8"/>
      <c r="T2" s="10" t="s">
        <v>914</v>
      </c>
      <c r="U2" s="7" t="s">
        <v>114</v>
      </c>
      <c r="V2" s="7" t="s">
        <v>916</v>
      </c>
      <c r="W2" s="7" t="s">
        <v>915</v>
      </c>
      <c r="X2" s="3" t="s">
        <v>163</v>
      </c>
      <c r="Y2" s="3" t="s">
        <v>410</v>
      </c>
      <c r="Z2" s="15" t="s">
        <v>419</v>
      </c>
      <c r="AA2" s="3" t="s">
        <v>917</v>
      </c>
      <c r="AB2" s="13" t="s">
        <v>918</v>
      </c>
      <c r="AC2" s="8" t="s">
        <v>920</v>
      </c>
      <c r="AD2" s="3" t="s">
        <v>23</v>
      </c>
      <c r="AE2" s="3" t="s">
        <v>23</v>
      </c>
      <c r="AF2" s="14">
        <f t="shared" ref="AF2:AH2" ca="1" si="0">TODAY()</f>
        <v>44271</v>
      </c>
      <c r="AG2" s="3"/>
      <c r="AH2" s="14">
        <f t="shared" ca="1" si="0"/>
        <v>44271</v>
      </c>
      <c r="AI2" s="8"/>
      <c r="AJ2" s="3"/>
      <c r="AK2" s="3"/>
      <c r="AL2" s="8" t="s">
        <v>922</v>
      </c>
      <c r="AM2" s="8" t="s">
        <v>933</v>
      </c>
      <c r="AN2" s="3" t="s">
        <v>177</v>
      </c>
      <c r="AO2" s="65" t="s">
        <v>841</v>
      </c>
      <c r="AP2" s="3" t="s">
        <v>921</v>
      </c>
      <c r="AQ2" s="3" t="s">
        <v>934</v>
      </c>
      <c r="AR2" s="3" t="s">
        <v>925</v>
      </c>
      <c r="AS2" s="3" t="s">
        <v>935</v>
      </c>
      <c r="AT2" s="9">
        <f ca="1">TODAY()</f>
        <v>44271</v>
      </c>
      <c r="AU2" s="9">
        <f ca="1">TODAY()+20</f>
        <v>44291</v>
      </c>
      <c r="AV2" s="9">
        <f ca="1">TODAY()</f>
        <v>44271</v>
      </c>
      <c r="AW2" s="9">
        <f ca="1">TODAY()+21</f>
        <v>44292</v>
      </c>
      <c r="AX2" s="3" t="s">
        <v>926</v>
      </c>
      <c r="AY2" s="8" t="s">
        <v>932</v>
      </c>
      <c r="AZ2" s="3" t="s">
        <v>93</v>
      </c>
      <c r="BA2" s="3" t="s">
        <v>927</v>
      </c>
      <c r="BB2" s="9" t="s">
        <v>936</v>
      </c>
      <c r="BC2" s="9" t="s">
        <v>937</v>
      </c>
      <c r="BD2" s="3" t="s">
        <v>938</v>
      </c>
      <c r="BE2" s="3" t="s">
        <v>939</v>
      </c>
      <c r="BF2" s="3" t="s">
        <v>940</v>
      </c>
      <c r="BG2" s="3" t="s">
        <v>941</v>
      </c>
      <c r="BH2" s="9">
        <f ca="1">TODAY()</f>
        <v>44271</v>
      </c>
      <c r="BI2" s="8" t="s">
        <v>928</v>
      </c>
      <c r="BJ2" s="8" t="s">
        <v>929</v>
      </c>
      <c r="BK2" s="65" t="s">
        <v>930</v>
      </c>
      <c r="BL2" s="8" t="s">
        <v>931</v>
      </c>
      <c r="BM2" s="8" t="s">
        <v>942</v>
      </c>
      <c r="BN2" s="8" t="s">
        <v>943</v>
      </c>
      <c r="BO2" s="8" t="s">
        <v>192</v>
      </c>
    </row>
    <row r="3" spans="1:67" ht="20" customHeight="1">
      <c r="A3" s="3" t="s">
        <v>954</v>
      </c>
      <c r="B3" s="3" t="s">
        <v>328</v>
      </c>
      <c r="C3" s="4" t="s">
        <v>955</v>
      </c>
      <c r="D3" s="23">
        <v>2</v>
      </c>
      <c r="E3" s="56"/>
      <c r="F3" s="56"/>
      <c r="G3" s="56"/>
      <c r="H3" s="15" t="s">
        <v>835</v>
      </c>
      <c r="I3" s="15" t="s">
        <v>838</v>
      </c>
      <c r="J3" s="58"/>
      <c r="K3" s="58"/>
      <c r="L3" s="15" t="s">
        <v>958</v>
      </c>
      <c r="M3" s="59"/>
      <c r="N3" s="56"/>
      <c r="O3" s="56"/>
      <c r="P3" s="5"/>
      <c r="Q3" s="5"/>
      <c r="R3" s="5"/>
      <c r="S3" s="5"/>
      <c r="T3" s="5"/>
      <c r="U3" s="5"/>
      <c r="V3" s="5"/>
      <c r="W3" s="5"/>
      <c r="X3" s="5"/>
      <c r="Y3" s="5"/>
      <c r="Z3" s="15"/>
      <c r="AA3" s="5"/>
      <c r="AB3" s="1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row>
    <row r="4" spans="1:67" ht="20" customHeight="1">
      <c r="A4" s="3" t="s">
        <v>961</v>
      </c>
      <c r="B4" s="3" t="s">
        <v>164</v>
      </c>
      <c r="C4" s="4" t="s">
        <v>962</v>
      </c>
      <c r="D4" s="23">
        <v>3</v>
      </c>
      <c r="E4" s="56"/>
      <c r="F4" s="56"/>
      <c r="G4" s="56"/>
      <c r="H4" s="56"/>
      <c r="I4" s="56"/>
      <c r="J4" s="5" t="s">
        <v>1276</v>
      </c>
      <c r="K4" s="5" t="s">
        <v>1277</v>
      </c>
      <c r="L4" s="5" t="s">
        <v>963</v>
      </c>
      <c r="M4" s="59"/>
      <c r="N4" s="56"/>
      <c r="O4" s="56"/>
      <c r="P4" s="5"/>
      <c r="Q4" s="5"/>
      <c r="R4" s="5"/>
      <c r="S4" s="5"/>
      <c r="T4" s="5"/>
      <c r="U4" s="5"/>
      <c r="V4" s="5"/>
      <c r="W4" s="5"/>
      <c r="X4" s="5"/>
      <c r="Y4" s="5"/>
      <c r="Z4" s="15"/>
      <c r="AA4" s="5"/>
      <c r="AB4" s="1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row>
    <row r="5" spans="1:67" ht="20" customHeight="1">
      <c r="A5" s="3" t="s">
        <v>965</v>
      </c>
      <c r="B5" s="3" t="s">
        <v>165</v>
      </c>
      <c r="C5" s="4" t="s">
        <v>964</v>
      </c>
      <c r="D5" s="64">
        <v>4</v>
      </c>
      <c r="E5" s="56"/>
      <c r="F5" s="56"/>
      <c r="G5" s="56"/>
      <c r="H5" s="56"/>
      <c r="I5" s="56"/>
      <c r="J5" s="56"/>
      <c r="K5" s="56"/>
      <c r="L5" s="5" t="s">
        <v>966</v>
      </c>
      <c r="M5" s="25" t="s">
        <v>1198</v>
      </c>
      <c r="N5" s="56"/>
      <c r="O5" s="56"/>
      <c r="P5" s="5"/>
      <c r="Q5" s="5"/>
      <c r="R5" s="5"/>
      <c r="S5" s="5"/>
      <c r="T5" s="5"/>
      <c r="U5" s="5"/>
      <c r="V5" s="5"/>
      <c r="W5" s="5"/>
      <c r="X5" s="5"/>
      <c r="Y5" s="5"/>
      <c r="Z5" s="15"/>
      <c r="AA5" s="5"/>
      <c r="AB5" s="1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row>
    <row r="6" spans="1:67" ht="20" customHeight="1">
      <c r="A6" s="3" t="s">
        <v>967</v>
      </c>
      <c r="B6" s="3" t="s">
        <v>329</v>
      </c>
      <c r="C6" s="4" t="s">
        <v>968</v>
      </c>
      <c r="D6" s="23">
        <v>5</v>
      </c>
      <c r="E6" s="56"/>
      <c r="F6" s="56"/>
      <c r="G6" s="56"/>
      <c r="H6" s="56"/>
      <c r="I6" s="56"/>
      <c r="J6" s="56"/>
      <c r="K6" s="56"/>
      <c r="L6" s="5" t="s">
        <v>969</v>
      </c>
      <c r="M6" s="59"/>
      <c r="N6" s="25" t="s">
        <v>1199</v>
      </c>
      <c r="O6" s="56"/>
      <c r="P6" s="5"/>
      <c r="Q6" s="5"/>
      <c r="R6" s="5"/>
      <c r="S6" s="5"/>
      <c r="T6" s="5"/>
      <c r="U6" s="5"/>
      <c r="V6" s="5"/>
      <c r="W6" s="5"/>
      <c r="X6" s="5"/>
      <c r="Y6" s="5"/>
      <c r="Z6" s="15"/>
      <c r="AA6" s="5"/>
      <c r="AB6" s="1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row>
    <row r="7" spans="1:67" ht="20" customHeight="1">
      <c r="A7" s="3" t="s">
        <v>970</v>
      </c>
      <c r="B7" s="3" t="s">
        <v>330</v>
      </c>
      <c r="C7" s="4" t="s">
        <v>971</v>
      </c>
      <c r="D7" s="64">
        <v>6</v>
      </c>
      <c r="E7" s="56"/>
      <c r="F7" s="56"/>
      <c r="G7" s="56"/>
      <c r="H7" s="56"/>
      <c r="I7" s="56"/>
      <c r="J7" s="56"/>
      <c r="K7" s="56"/>
      <c r="L7" s="5" t="s">
        <v>972</v>
      </c>
      <c r="M7" s="59"/>
      <c r="N7" s="56"/>
      <c r="O7" s="5" t="s">
        <v>994</v>
      </c>
      <c r="P7" s="5"/>
      <c r="Q7" s="5"/>
      <c r="R7" s="5"/>
      <c r="S7" s="5"/>
      <c r="T7" s="5"/>
      <c r="U7" s="5"/>
      <c r="V7" s="5"/>
      <c r="W7" s="5"/>
      <c r="X7" s="5"/>
      <c r="Y7" s="5"/>
      <c r="Z7" s="15"/>
      <c r="AA7" s="5"/>
      <c r="AB7" s="1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row>
    <row r="8" spans="1:67" ht="20" customHeight="1">
      <c r="A8" s="3" t="s">
        <v>975</v>
      </c>
      <c r="B8" s="3" t="s">
        <v>726</v>
      </c>
      <c r="C8" s="4" t="s">
        <v>976</v>
      </c>
      <c r="D8" s="23">
        <v>7</v>
      </c>
      <c r="E8" s="55" t="s">
        <v>834</v>
      </c>
      <c r="F8" s="55" t="s">
        <v>1197</v>
      </c>
      <c r="G8" s="55" t="s">
        <v>973</v>
      </c>
      <c r="H8" s="55" t="s">
        <v>841</v>
      </c>
      <c r="I8" s="55" t="s">
        <v>838</v>
      </c>
      <c r="J8" s="55" t="s">
        <v>1276</v>
      </c>
      <c r="K8" s="55" t="s">
        <v>177</v>
      </c>
      <c r="L8" s="55" t="s">
        <v>978</v>
      </c>
      <c r="O8" s="5"/>
      <c r="P8" s="5"/>
      <c r="Q8" s="5"/>
      <c r="R8" s="5"/>
      <c r="S8" s="5"/>
      <c r="T8" s="5"/>
      <c r="U8" s="5"/>
      <c r="V8" s="5"/>
      <c r="W8" s="5"/>
      <c r="X8" s="5"/>
      <c r="Y8" s="5"/>
      <c r="Z8" s="15"/>
      <c r="AA8" s="5"/>
      <c r="AB8" s="1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row>
    <row r="9" spans="1:67" ht="20" customHeight="1">
      <c r="A9" s="60"/>
      <c r="B9" s="60"/>
      <c r="C9" s="61"/>
      <c r="D9" s="62"/>
      <c r="E9" s="63"/>
      <c r="F9" s="63"/>
      <c r="G9" s="63"/>
      <c r="H9" s="63"/>
      <c r="I9" s="63"/>
      <c r="J9" s="63"/>
      <c r="K9" s="63"/>
      <c r="L9" s="63"/>
      <c r="M9" s="62"/>
      <c r="N9" s="63"/>
    </row>
    <row r="10" spans="1:67" ht="20" customHeight="1">
      <c r="A10" s="3"/>
      <c r="B10" s="3"/>
      <c r="C10" s="4"/>
      <c r="D10" s="23"/>
    </row>
    <row r="11" spans="1:67" ht="20" customHeight="1">
      <c r="A11" s="3"/>
      <c r="B11" s="3"/>
      <c r="C11" s="4"/>
      <c r="D11" s="23"/>
    </row>
    <row r="13" spans="1:67" ht="20" customHeight="1">
      <c r="C13" s="56"/>
      <c r="D13" s="5" t="s">
        <v>974</v>
      </c>
      <c r="G13" s="5" t="s">
        <v>973</v>
      </c>
    </row>
  </sheetData>
  <hyperlinks>
    <hyperlink ref="U2" r:id="rId1" xr:uid="{00000000-0004-0000-1400-000000000000}"/>
    <hyperlink ref="W2" r:id="rId2" xr:uid="{00000000-0004-0000-1400-000001000000}"/>
  </hyperlinks>
  <pageMargins left="0.7" right="0.7" top="0.75" bottom="0.75" header="0.3" footer="0.3"/>
  <pageSetup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O7"/>
  <sheetViews>
    <sheetView workbookViewId="0">
      <selection activeCell="E4" sqref="E4"/>
    </sheetView>
  </sheetViews>
  <sheetFormatPr defaultColWidth="8.81640625" defaultRowHeight="20" customHeight="1"/>
  <cols>
    <col min="1" max="1" width="49.1796875" style="5" bestFit="1" customWidth="1" collapsed="1"/>
    <col min="2" max="2" width="10.453125" style="5" bestFit="1" customWidth="1" collapsed="1"/>
    <col min="3" max="3" width="56.6328125" style="5" customWidth="1" collapsed="1"/>
    <col min="4" max="4" width="9.6328125" style="5" bestFit="1" customWidth="1" collapsed="1"/>
    <col min="5" max="5" width="13.453125" style="15" bestFit="1" customWidth="1" collapsed="1"/>
    <col min="6" max="6" width="12.81640625" style="5" bestFit="1" customWidth="1" collapsed="1"/>
    <col min="7" max="7" width="12.1796875" style="5" bestFit="1" customWidth="1" collapsed="1"/>
    <col min="8" max="8" width="23.81640625" style="5" bestFit="1" customWidth="1" collapsed="1"/>
    <col min="9" max="9" width="13.1796875" style="5" bestFit="1" customWidth="1" collapsed="1"/>
    <col min="10" max="11" width="11.81640625" style="5" bestFit="1" customWidth="1" collapsed="1"/>
    <col min="12" max="12" width="24.36328125" style="5" bestFit="1" customWidth="1" collapsed="1"/>
    <col min="13" max="13" width="22.1796875" style="23" bestFit="1" customWidth="1" collapsed="1"/>
    <col min="14" max="14" width="20.6328125" style="5" bestFit="1" customWidth="1" collapsed="1"/>
    <col min="15" max="15" width="20.6328125" style="6" bestFit="1" customWidth="1" collapsed="1"/>
    <col min="16" max="16" width="19.453125" style="6" bestFit="1" customWidth="1" collapsed="1"/>
    <col min="17" max="17" width="19.1796875" style="6" bestFit="1" customWidth="1" collapsed="1"/>
    <col min="18" max="18" width="8.6328125" style="6" bestFit="1" customWidth="1" collapsed="1"/>
    <col min="19" max="19" width="16.1796875" style="6" bestFit="1" customWidth="1" collapsed="1"/>
    <col min="20" max="20" width="23.81640625" style="6" bestFit="1" customWidth="1" collapsed="1"/>
    <col min="21" max="21" width="29.453125" style="6" bestFit="1" customWidth="1" collapsed="1"/>
    <col min="22" max="22" width="14.453125" style="6" bestFit="1" customWidth="1" collapsed="1"/>
    <col min="23" max="23" width="32" style="6" bestFit="1" customWidth="1" collapsed="1"/>
    <col min="24" max="24" width="31.1796875" style="6" bestFit="1" customWidth="1" collapsed="1"/>
    <col min="25" max="25" width="9.1796875" style="6" bestFit="1" customWidth="1" collapsed="1"/>
    <col min="26" max="26" width="9.1796875" style="12" bestFit="1" customWidth="1" collapsed="1"/>
    <col min="27" max="27" width="6.1796875" style="6" bestFit="1" customWidth="1" collapsed="1"/>
    <col min="28" max="28" width="5.36328125" style="12" bestFit="1" customWidth="1" collapsed="1"/>
    <col min="29" max="29" width="8.1796875" style="6" bestFit="1" customWidth="1" collapsed="1"/>
    <col min="30" max="30" width="18.81640625" style="6" bestFit="1" customWidth="1" collapsed="1"/>
    <col min="31" max="31" width="17.1796875" style="6" bestFit="1" customWidth="1" collapsed="1"/>
    <col min="32" max="32" width="19.453125" style="6" bestFit="1" customWidth="1" collapsed="1"/>
    <col min="33" max="33" width="18" style="6" bestFit="1" customWidth="1" collapsed="1"/>
    <col min="34" max="34" width="24.81640625" style="6" bestFit="1" customWidth="1" collapsed="1"/>
    <col min="35" max="35" width="22.81640625" style="6" bestFit="1" customWidth="1" collapsed="1"/>
    <col min="36" max="36" width="19.36328125" style="6" bestFit="1" customWidth="1" collapsed="1"/>
    <col min="37" max="37" width="17.1796875" style="6" bestFit="1" customWidth="1" collapsed="1"/>
    <col min="38" max="38" width="13.81640625" style="6" bestFit="1" customWidth="1" collapsed="1"/>
    <col min="39" max="39" width="42.36328125" style="6" bestFit="1" customWidth="1" collapsed="1"/>
    <col min="40" max="40" width="10.81640625" style="6" bestFit="1" customWidth="1" collapsed="1"/>
    <col min="41" max="41" width="22" style="6" bestFit="1" customWidth="1" collapsed="1"/>
    <col min="42" max="42" width="20.1796875" style="6" bestFit="1" customWidth="1" collapsed="1"/>
    <col min="43" max="43" width="41.81640625" style="6" bestFit="1" customWidth="1" collapsed="1"/>
    <col min="44" max="44" width="15.36328125" style="6" bestFit="1" customWidth="1" collapsed="1"/>
    <col min="45" max="45" width="40.81640625" style="6" bestFit="1" customWidth="1" collapsed="1"/>
    <col min="46" max="46" width="15.36328125" style="6" bestFit="1" customWidth="1" collapsed="1"/>
    <col min="47" max="47" width="20.453125" style="6" bestFit="1" customWidth="1" collapsed="1"/>
    <col min="48" max="48" width="17.1796875" style="6" bestFit="1" customWidth="1" collapsed="1"/>
    <col min="49" max="49" width="22.453125" style="6" bestFit="1" customWidth="1" collapsed="1"/>
    <col min="50" max="50" width="18.453125" style="6" bestFit="1" customWidth="1" collapsed="1"/>
    <col min="51" max="51" width="17.81640625" style="6" bestFit="1" customWidth="1" collapsed="1"/>
    <col min="52" max="52" width="16" style="6" bestFit="1" customWidth="1" collapsed="1"/>
    <col min="53" max="53" width="14.1796875" style="6" bestFit="1" customWidth="1" collapsed="1"/>
    <col min="54" max="54" width="37.1796875" style="6" bestFit="1" customWidth="1" collapsed="1"/>
    <col min="55" max="55" width="38.1796875" style="6" bestFit="1" customWidth="1" collapsed="1"/>
    <col min="56" max="56" width="37.1796875" style="6" bestFit="1" customWidth="1" collapsed="1"/>
    <col min="57" max="57" width="36.453125" style="6" bestFit="1" customWidth="1" collapsed="1"/>
    <col min="58" max="58" width="37.453125" style="6" bestFit="1" customWidth="1" collapsed="1"/>
    <col min="59" max="59" width="38.6328125" style="6" bestFit="1" customWidth="1" collapsed="1"/>
    <col min="60" max="60" width="9" style="6" bestFit="1" customWidth="1" collapsed="1"/>
    <col min="61" max="61" width="18.453125" style="6" bestFit="1" customWidth="1" collapsed="1"/>
    <col min="62" max="62" width="16.6328125" style="6" bestFit="1" customWidth="1" collapsed="1"/>
    <col min="63" max="63" width="7.81640625" style="6" bestFit="1" customWidth="1" collapsed="1"/>
    <col min="64" max="64" width="19.81640625" style="6" bestFit="1" customWidth="1" collapsed="1"/>
    <col min="65" max="66" width="39.36328125" style="6" bestFit="1" customWidth="1" collapsed="1"/>
    <col min="67" max="67" width="12" style="6" bestFit="1" customWidth="1" collapsed="1"/>
    <col min="68" max="16384" width="8.81640625" style="6" collapsed="1"/>
  </cols>
  <sheetData>
    <row r="1" spans="1:67" s="2" customFormat="1" ht="15.5">
      <c r="A1" s="1" t="s">
        <v>0</v>
      </c>
      <c r="B1" s="1" t="s">
        <v>13</v>
      </c>
      <c r="C1" s="1" t="s">
        <v>14</v>
      </c>
      <c r="D1" s="1" t="s">
        <v>73</v>
      </c>
      <c r="E1" s="11" t="s">
        <v>979</v>
      </c>
      <c r="F1" s="1" t="s">
        <v>949</v>
      </c>
      <c r="G1" s="1" t="s">
        <v>950</v>
      </c>
      <c r="H1" s="1" t="s">
        <v>956</v>
      </c>
      <c r="I1" s="1" t="s">
        <v>957</v>
      </c>
      <c r="J1" s="1" t="s">
        <v>959</v>
      </c>
      <c r="K1" s="1" t="s">
        <v>960</v>
      </c>
      <c r="L1" s="1" t="s">
        <v>951</v>
      </c>
      <c r="M1" s="22" t="s">
        <v>945</v>
      </c>
      <c r="N1" s="1" t="s">
        <v>946</v>
      </c>
      <c r="O1" s="1" t="s">
        <v>947</v>
      </c>
      <c r="P1" s="1" t="s">
        <v>904</v>
      </c>
      <c r="Q1" s="1" t="s">
        <v>905</v>
      </c>
      <c r="R1" s="1" t="s">
        <v>906</v>
      </c>
      <c r="S1" s="1" t="s">
        <v>907</v>
      </c>
      <c r="T1" s="1" t="s">
        <v>908</v>
      </c>
      <c r="U1" s="1" t="s">
        <v>909</v>
      </c>
      <c r="V1" s="1" t="s">
        <v>15</v>
      </c>
      <c r="W1" s="1" t="s">
        <v>37</v>
      </c>
      <c r="X1" s="1" t="s">
        <v>910</v>
      </c>
      <c r="Y1" s="1" t="s">
        <v>40</v>
      </c>
      <c r="Z1" s="11" t="s">
        <v>41</v>
      </c>
      <c r="AA1" s="1" t="s">
        <v>42</v>
      </c>
      <c r="AB1" s="11" t="s">
        <v>43</v>
      </c>
      <c r="AC1" s="1" t="s">
        <v>44</v>
      </c>
      <c r="AD1" s="1" t="s">
        <v>911</v>
      </c>
      <c r="AE1" s="1" t="s">
        <v>912</v>
      </c>
      <c r="AF1" s="1" t="s">
        <v>869</v>
      </c>
      <c r="AG1" s="1" t="s">
        <v>870</v>
      </c>
      <c r="AH1" s="1" t="s">
        <v>871</v>
      </c>
      <c r="AI1" s="1" t="s">
        <v>872</v>
      </c>
      <c r="AJ1" s="1" t="s">
        <v>873</v>
      </c>
      <c r="AK1" s="1" t="s">
        <v>874</v>
      </c>
      <c r="AL1" s="1" t="s">
        <v>76</v>
      </c>
      <c r="AM1" s="1" t="s">
        <v>875</v>
      </c>
      <c r="AN1" s="1" t="s">
        <v>876</v>
      </c>
      <c r="AO1" s="1" t="s">
        <v>877</v>
      </c>
      <c r="AP1" s="1" t="s">
        <v>878</v>
      </c>
      <c r="AQ1" s="1" t="s">
        <v>879</v>
      </c>
      <c r="AR1" s="1" t="s">
        <v>880</v>
      </c>
      <c r="AS1" s="1" t="s">
        <v>881</v>
      </c>
      <c r="AT1" s="1" t="s">
        <v>882</v>
      </c>
      <c r="AU1" s="1" t="s">
        <v>883</v>
      </c>
      <c r="AV1" s="1" t="s">
        <v>884</v>
      </c>
      <c r="AW1" s="1" t="s">
        <v>885</v>
      </c>
      <c r="AX1" s="1" t="s">
        <v>886</v>
      </c>
      <c r="AY1" s="1" t="s">
        <v>887</v>
      </c>
      <c r="AZ1" s="1" t="s">
        <v>888</v>
      </c>
      <c r="BA1" s="1" t="s">
        <v>889</v>
      </c>
      <c r="BB1" s="1" t="s">
        <v>923</v>
      </c>
      <c r="BC1" s="1" t="s">
        <v>924</v>
      </c>
      <c r="BD1" s="1" t="s">
        <v>890</v>
      </c>
      <c r="BE1" s="1" t="s">
        <v>891</v>
      </c>
      <c r="BF1" s="1" t="s">
        <v>893</v>
      </c>
      <c r="BG1" s="1" t="s">
        <v>892</v>
      </c>
      <c r="BH1" s="1" t="s">
        <v>894</v>
      </c>
      <c r="BI1" s="1" t="s">
        <v>895</v>
      </c>
      <c r="BJ1" s="1" t="s">
        <v>896</v>
      </c>
      <c r="BK1" s="1" t="s">
        <v>897</v>
      </c>
      <c r="BL1" s="1" t="s">
        <v>898</v>
      </c>
      <c r="BM1" s="1" t="s">
        <v>899</v>
      </c>
      <c r="BN1" s="1" t="s">
        <v>900</v>
      </c>
      <c r="BO1" s="1" t="s">
        <v>115</v>
      </c>
    </row>
    <row r="2" spans="1:67" ht="31">
      <c r="A2" s="3" t="s">
        <v>980</v>
      </c>
      <c r="B2" s="3" t="s">
        <v>129</v>
      </c>
      <c r="C2" s="4" t="s">
        <v>982</v>
      </c>
      <c r="D2" s="64">
        <v>1</v>
      </c>
      <c r="E2" s="65" t="s">
        <v>1102</v>
      </c>
      <c r="F2" s="55" t="s">
        <v>922</v>
      </c>
      <c r="G2" s="55" t="s">
        <v>810</v>
      </c>
      <c r="H2" s="57"/>
      <c r="I2" s="57"/>
      <c r="J2" s="57"/>
      <c r="K2" s="57"/>
      <c r="L2" s="55" t="s">
        <v>952</v>
      </c>
      <c r="M2" s="57"/>
      <c r="N2" s="56"/>
      <c r="O2" s="8" t="s">
        <v>944</v>
      </c>
      <c r="P2" s="54" t="s">
        <v>113</v>
      </c>
      <c r="Q2" s="54" t="s">
        <v>913</v>
      </c>
      <c r="R2" s="8"/>
      <c r="S2" s="8"/>
      <c r="T2" s="10" t="s">
        <v>914</v>
      </c>
      <c r="U2" s="7" t="s">
        <v>114</v>
      </c>
      <c r="V2" s="7" t="s">
        <v>916</v>
      </c>
      <c r="W2" s="7" t="s">
        <v>915</v>
      </c>
      <c r="X2" s="3" t="s">
        <v>163</v>
      </c>
      <c r="Y2" s="3" t="s">
        <v>410</v>
      </c>
      <c r="Z2" s="15" t="s">
        <v>419</v>
      </c>
      <c r="AA2" s="3" t="s">
        <v>917</v>
      </c>
      <c r="AB2" s="13" t="s">
        <v>918</v>
      </c>
      <c r="AC2" s="8" t="s">
        <v>920</v>
      </c>
      <c r="AD2" s="3" t="s">
        <v>23</v>
      </c>
      <c r="AE2" s="3" t="s">
        <v>23</v>
      </c>
      <c r="AF2" s="14">
        <f t="shared" ref="AF2:AH2" ca="1" si="0">TODAY()</f>
        <v>44271</v>
      </c>
      <c r="AG2" s="3"/>
      <c r="AH2" s="14">
        <f t="shared" ca="1" si="0"/>
        <v>44271</v>
      </c>
      <c r="AI2" s="8"/>
      <c r="AJ2" s="3"/>
      <c r="AK2" s="3"/>
      <c r="AL2" s="8" t="s">
        <v>922</v>
      </c>
      <c r="AM2" s="8" t="s">
        <v>933</v>
      </c>
      <c r="AN2" s="3" t="s">
        <v>177</v>
      </c>
      <c r="AO2" s="65" t="s">
        <v>841</v>
      </c>
      <c r="AP2" s="3" t="s">
        <v>921</v>
      </c>
      <c r="AQ2" s="3" t="s">
        <v>934</v>
      </c>
      <c r="AR2" s="3" t="s">
        <v>925</v>
      </c>
      <c r="AS2" s="3" t="s">
        <v>935</v>
      </c>
      <c r="AT2" s="9">
        <f ca="1">TODAY()</f>
        <v>44271</v>
      </c>
      <c r="AU2" s="9">
        <f ca="1">TODAY()+20</f>
        <v>44291</v>
      </c>
      <c r="AV2" s="9">
        <f ca="1">TODAY()</f>
        <v>44271</v>
      </c>
      <c r="AW2" s="9">
        <f ca="1">TODAY()+21</f>
        <v>44292</v>
      </c>
      <c r="AX2" s="3" t="s">
        <v>926</v>
      </c>
      <c r="AY2" s="8" t="s">
        <v>932</v>
      </c>
      <c r="AZ2" s="3" t="s">
        <v>93</v>
      </c>
      <c r="BA2" s="3" t="s">
        <v>927</v>
      </c>
      <c r="BB2" s="9" t="s">
        <v>936</v>
      </c>
      <c r="BC2" s="9" t="s">
        <v>937</v>
      </c>
      <c r="BD2" s="3" t="s">
        <v>938</v>
      </c>
      <c r="BE2" s="3" t="s">
        <v>939</v>
      </c>
      <c r="BF2" s="3" t="s">
        <v>940</v>
      </c>
      <c r="BG2" s="3" t="s">
        <v>941</v>
      </c>
      <c r="BH2" s="9">
        <f ca="1">TODAY()</f>
        <v>44271</v>
      </c>
      <c r="BI2" s="8" t="s">
        <v>928</v>
      </c>
      <c r="BJ2" s="8" t="s">
        <v>929</v>
      </c>
      <c r="BK2" s="65" t="s">
        <v>930</v>
      </c>
      <c r="BL2" s="8" t="s">
        <v>931</v>
      </c>
      <c r="BM2" s="8" t="s">
        <v>942</v>
      </c>
      <c r="BN2" s="8" t="s">
        <v>943</v>
      </c>
      <c r="BO2" s="8" t="s">
        <v>192</v>
      </c>
    </row>
    <row r="3" spans="1:67" ht="20" customHeight="1">
      <c r="A3" s="3" t="s">
        <v>981</v>
      </c>
      <c r="B3" s="3" t="s">
        <v>328</v>
      </c>
      <c r="C3" s="4" t="s">
        <v>983</v>
      </c>
      <c r="D3" s="64">
        <v>2</v>
      </c>
      <c r="E3" s="65" t="s">
        <v>1037</v>
      </c>
    </row>
    <row r="4" spans="1:67" ht="20" customHeight="1">
      <c r="A4" s="3" t="s">
        <v>984</v>
      </c>
      <c r="B4" s="3" t="s">
        <v>164</v>
      </c>
      <c r="C4" s="4" t="s">
        <v>985</v>
      </c>
      <c r="D4" s="64">
        <v>3</v>
      </c>
      <c r="E4" s="65" t="s">
        <v>1103</v>
      </c>
    </row>
    <row r="5" spans="1:67" ht="20" customHeight="1">
      <c r="A5" s="3" t="s">
        <v>986</v>
      </c>
      <c r="B5" s="3" t="s">
        <v>165</v>
      </c>
      <c r="C5" s="4" t="s">
        <v>987</v>
      </c>
      <c r="D5" s="64">
        <v>4</v>
      </c>
      <c r="E5" s="65" t="s">
        <v>1104</v>
      </c>
    </row>
    <row r="6" spans="1:67" ht="20" customHeight="1">
      <c r="A6" s="5" t="s">
        <v>990</v>
      </c>
      <c r="B6" s="3" t="s">
        <v>329</v>
      </c>
      <c r="C6" s="4" t="s">
        <v>989</v>
      </c>
      <c r="D6" s="64">
        <v>5</v>
      </c>
      <c r="E6" s="65" t="s">
        <v>996</v>
      </c>
    </row>
    <row r="7" spans="1:67" ht="20" customHeight="1">
      <c r="A7" s="5" t="s">
        <v>991</v>
      </c>
      <c r="B7" s="3" t="s">
        <v>330</v>
      </c>
      <c r="C7" s="4" t="s">
        <v>992</v>
      </c>
      <c r="D7" s="64">
        <v>6</v>
      </c>
      <c r="E7" s="65" t="s">
        <v>993</v>
      </c>
    </row>
  </sheetData>
  <hyperlinks>
    <hyperlink ref="U2" r:id="rId1" xr:uid="{00000000-0004-0000-1500-000000000000}"/>
    <hyperlink ref="W2" r:id="rId2" xr:uid="{00000000-0004-0000-15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H11"/>
  <sheetViews>
    <sheetView zoomScaleNormal="100" workbookViewId="0">
      <selection activeCell="A14" sqref="A14"/>
    </sheetView>
  </sheetViews>
  <sheetFormatPr defaultColWidth="8.81640625" defaultRowHeight="20" customHeight="1"/>
  <cols>
    <col min="1" max="1" width="35.81640625" style="15" bestFit="1" customWidth="1" collapsed="1"/>
    <col min="2" max="2" width="20.453125" style="15" customWidth="1" collapsed="1"/>
    <col min="3" max="4" width="58.81640625" style="15" customWidth="1" collapsed="1"/>
    <col min="5" max="5" width="56.1796875" style="23" customWidth="1" collapsed="1"/>
    <col min="6" max="6" width="71" style="5" customWidth="1" collapsed="1"/>
    <col min="7" max="7" width="20.1796875" style="12" bestFit="1" customWidth="1" collapsed="1"/>
    <col min="8" max="8" width="19.453125" style="12" bestFit="1" customWidth="1" collapsed="1"/>
    <col min="9" max="9" width="47.81640625" style="12" bestFit="1" customWidth="1" collapsed="1"/>
    <col min="10" max="10" width="41" style="6" bestFit="1" customWidth="1" collapsed="1"/>
    <col min="11" max="11" width="50.81640625" style="6" bestFit="1" customWidth="1" collapsed="1"/>
    <col min="12" max="12" width="19.6328125" style="12" bestFit="1" customWidth="1" collapsed="1"/>
    <col min="13" max="13" width="15.1796875" style="12" customWidth="1" collapsed="1"/>
    <col min="14" max="14" width="12.453125" style="12" bestFit="1" customWidth="1" collapsed="1"/>
    <col min="15" max="15" width="19.453125" style="12" bestFit="1" customWidth="1" collapsed="1"/>
    <col min="16" max="16" width="31.1796875" style="12" bestFit="1" customWidth="1" collapsed="1"/>
    <col min="17" max="17" width="14.81640625" style="12" customWidth="1" collapsed="1"/>
    <col min="18" max="18" width="24.453125" style="12" bestFit="1" customWidth="1" collapsed="1"/>
    <col min="19" max="19" width="48.1796875" style="12" customWidth="1" collapsed="1"/>
    <col min="20" max="20" width="27.1796875" style="12" customWidth="1" collapsed="1"/>
    <col min="21" max="21" width="28.1796875" style="12" customWidth="1" collapsed="1"/>
    <col min="22" max="22" width="33.453125" style="12" bestFit="1" customWidth="1" collapsed="1"/>
    <col min="23" max="23" width="33.453125" style="12" customWidth="1" collapsed="1"/>
    <col min="24" max="24" width="33.453125" style="6" customWidth="1" collapsed="1"/>
    <col min="25" max="25" width="33.453125" style="12" customWidth="1" collapsed="1"/>
    <col min="26" max="26" width="33.453125" style="6" customWidth="1" collapsed="1"/>
    <col min="27" max="27" width="33.453125" style="12" customWidth="1" collapsed="1"/>
    <col min="28" max="28" width="33.453125" style="6" customWidth="1" collapsed="1"/>
    <col min="29" max="29" width="16.81640625" style="12" bestFit="1" customWidth="1" collapsed="1"/>
    <col min="30" max="30" width="18.81640625" style="12" customWidth="1" collapsed="1"/>
    <col min="31" max="31" width="29.6328125" style="12" bestFit="1" customWidth="1" collapsed="1"/>
    <col min="32" max="32" width="8.81640625" style="12" collapsed="1"/>
    <col min="33" max="33" width="22" style="12" bestFit="1" customWidth="1" collapsed="1"/>
    <col min="34" max="34" width="14.1796875" style="12" bestFit="1" customWidth="1" collapsed="1"/>
    <col min="35" max="37" width="8.81640625" style="12" collapsed="1"/>
    <col min="38" max="38" width="17" style="6" customWidth="1" collapsed="1"/>
    <col min="39" max="39" width="9" style="6" bestFit="1" customWidth="1" collapsed="1"/>
    <col min="40" max="41" width="10.1796875" style="6" bestFit="1" customWidth="1" collapsed="1"/>
    <col min="42" max="42" width="18.453125" style="12" bestFit="1" customWidth="1" collapsed="1"/>
    <col min="43" max="43" width="17.81640625" style="12" bestFit="1" customWidth="1" collapsed="1"/>
    <col min="44" max="46" width="8.81640625" style="12" collapsed="1"/>
    <col min="47" max="47" width="10.1796875" style="12" bestFit="1" customWidth="1" collapsed="1"/>
    <col min="48" max="51" width="8.81640625" style="12" collapsed="1"/>
    <col min="52" max="52" width="8.81640625" style="6" collapsed="1"/>
    <col min="53" max="53" width="9.81640625" style="12" bestFit="1" customWidth="1" collapsed="1"/>
    <col min="54" max="54" width="13.36328125" style="12" bestFit="1" customWidth="1" collapsed="1"/>
    <col min="55" max="56" width="31.81640625" style="12" customWidth="1" collapsed="1"/>
    <col min="57" max="57" width="14" style="12" bestFit="1" customWidth="1" collapsed="1"/>
    <col min="58" max="59" width="22.1796875" style="12" customWidth="1" collapsed="1"/>
    <col min="60" max="60" width="8.81640625" style="12" collapsed="1"/>
    <col min="61" max="16384" width="8.81640625" style="6" collapsed="1"/>
  </cols>
  <sheetData>
    <row r="1" spans="1:60" s="2" customFormat="1" ht="15.5">
      <c r="A1" s="11" t="s">
        <v>0</v>
      </c>
      <c r="B1" s="11" t="s">
        <v>13</v>
      </c>
      <c r="C1" s="11" t="s">
        <v>14</v>
      </c>
      <c r="D1" s="11" t="s">
        <v>979</v>
      </c>
      <c r="E1" s="22" t="s">
        <v>901</v>
      </c>
      <c r="F1" s="1" t="s">
        <v>902</v>
      </c>
      <c r="G1" s="11" t="s">
        <v>903</v>
      </c>
      <c r="H1" s="11" t="s">
        <v>904</v>
      </c>
      <c r="I1" s="11" t="s">
        <v>905</v>
      </c>
      <c r="J1" s="1" t="s">
        <v>906</v>
      </c>
      <c r="K1" s="1" t="s">
        <v>907</v>
      </c>
      <c r="L1" s="11" t="s">
        <v>908</v>
      </c>
      <c r="M1" s="11" t="s">
        <v>909</v>
      </c>
      <c r="N1" s="11" t="s">
        <v>15</v>
      </c>
      <c r="O1" s="11" t="s">
        <v>37</v>
      </c>
      <c r="P1" s="11" t="s">
        <v>910</v>
      </c>
      <c r="Q1" s="11" t="s">
        <v>40</v>
      </c>
      <c r="R1" s="11" t="s">
        <v>41</v>
      </c>
      <c r="S1" s="11" t="s">
        <v>42</v>
      </c>
      <c r="T1" s="11" t="s">
        <v>43</v>
      </c>
      <c r="U1" s="11" t="s">
        <v>44</v>
      </c>
      <c r="V1" s="11" t="s">
        <v>911</v>
      </c>
      <c r="W1" s="11" t="s">
        <v>912</v>
      </c>
      <c r="X1" s="1" t="s">
        <v>869</v>
      </c>
      <c r="Y1" s="11" t="s">
        <v>870</v>
      </c>
      <c r="Z1" s="1" t="s">
        <v>871</v>
      </c>
      <c r="AA1" s="11" t="s">
        <v>872</v>
      </c>
      <c r="AB1" s="1" t="s">
        <v>873</v>
      </c>
      <c r="AC1" s="11" t="s">
        <v>874</v>
      </c>
      <c r="AD1" s="11" t="s">
        <v>76</v>
      </c>
      <c r="AE1" s="11" t="s">
        <v>875</v>
      </c>
      <c r="AF1" s="11" t="s">
        <v>876</v>
      </c>
      <c r="AG1" s="11" t="s">
        <v>877</v>
      </c>
      <c r="AH1" s="11" t="s">
        <v>878</v>
      </c>
      <c r="AI1" s="11" t="s">
        <v>879</v>
      </c>
      <c r="AJ1" s="11" t="s">
        <v>880</v>
      </c>
      <c r="AK1" s="11" t="s">
        <v>881</v>
      </c>
      <c r="AL1" s="1" t="s">
        <v>882</v>
      </c>
      <c r="AM1" s="1" t="s">
        <v>883</v>
      </c>
      <c r="AN1" s="1" t="s">
        <v>1098</v>
      </c>
      <c r="AO1" s="1" t="s">
        <v>885</v>
      </c>
      <c r="AP1" s="11" t="s">
        <v>886</v>
      </c>
      <c r="AQ1" s="11" t="s">
        <v>887</v>
      </c>
      <c r="AR1" s="11" t="s">
        <v>888</v>
      </c>
      <c r="AS1" s="11" t="s">
        <v>889</v>
      </c>
      <c r="AT1" s="11" t="s">
        <v>923</v>
      </c>
      <c r="AU1" s="11" t="s">
        <v>924</v>
      </c>
      <c r="AV1" s="11" t="s">
        <v>890</v>
      </c>
      <c r="AW1" s="11" t="s">
        <v>891</v>
      </c>
      <c r="AX1" s="11" t="s">
        <v>893</v>
      </c>
      <c r="AY1" s="11" t="s">
        <v>892</v>
      </c>
      <c r="AZ1" s="1" t="s">
        <v>894</v>
      </c>
      <c r="BA1" s="11" t="s">
        <v>895</v>
      </c>
      <c r="BB1" s="11" t="s">
        <v>896</v>
      </c>
      <c r="BC1" s="11" t="s">
        <v>897</v>
      </c>
      <c r="BD1" s="11" t="s">
        <v>898</v>
      </c>
      <c r="BE1" s="11" t="s">
        <v>899</v>
      </c>
      <c r="BF1" s="11" t="s">
        <v>900</v>
      </c>
      <c r="BG1" s="11" t="s">
        <v>115</v>
      </c>
      <c r="BH1" s="66" t="s">
        <v>995</v>
      </c>
    </row>
    <row r="2" spans="1:60" ht="20" customHeight="1">
      <c r="A2" s="8" t="s">
        <v>984</v>
      </c>
      <c r="B2" s="8" t="s">
        <v>164</v>
      </c>
      <c r="C2" s="67" t="s">
        <v>868</v>
      </c>
      <c r="D2" s="71" t="s">
        <v>997</v>
      </c>
      <c r="G2" s="72" t="s">
        <v>1037</v>
      </c>
      <c r="H2" s="12" t="s">
        <v>1068</v>
      </c>
      <c r="I2" s="73" t="s">
        <v>1069</v>
      </c>
      <c r="AE2" s="69" t="s">
        <v>996</v>
      </c>
      <c r="AF2" s="69" t="s">
        <v>177</v>
      </c>
      <c r="AG2" s="69" t="s">
        <v>835</v>
      </c>
      <c r="AH2" s="69" t="s">
        <v>997</v>
      </c>
      <c r="AI2" s="69" t="s">
        <v>1007</v>
      </c>
      <c r="AJ2" s="69" t="s">
        <v>1034</v>
      </c>
      <c r="AK2" s="69" t="s">
        <v>1011</v>
      </c>
      <c r="AL2" s="69" t="s">
        <v>1047</v>
      </c>
      <c r="AN2" s="69" t="s">
        <v>1047</v>
      </c>
      <c r="AO2" s="69" t="s">
        <v>1060</v>
      </c>
      <c r="AP2" s="69" t="s">
        <v>1015</v>
      </c>
      <c r="AQ2" s="69" t="s">
        <v>1023</v>
      </c>
      <c r="BG2" s="8" t="s">
        <v>192</v>
      </c>
      <c r="BH2" t="s">
        <v>1099</v>
      </c>
    </row>
    <row r="3" spans="1:60" ht="20" customHeight="1">
      <c r="A3" s="8" t="s">
        <v>984</v>
      </c>
      <c r="B3" s="8" t="s">
        <v>329</v>
      </c>
      <c r="C3" s="67" t="s">
        <v>868</v>
      </c>
      <c r="D3" s="71" t="s">
        <v>998</v>
      </c>
      <c r="G3" s="72" t="s">
        <v>1038</v>
      </c>
      <c r="H3" s="12" t="s">
        <v>1070</v>
      </c>
      <c r="I3" s="73" t="s">
        <v>1071</v>
      </c>
      <c r="AE3" s="69" t="s">
        <v>996</v>
      </c>
      <c r="AF3" s="69" t="s">
        <v>177</v>
      </c>
      <c r="AG3" s="69" t="s">
        <v>835</v>
      </c>
      <c r="AH3" s="69" t="s">
        <v>998</v>
      </c>
      <c r="AI3" s="69" t="s">
        <v>1009</v>
      </c>
      <c r="AJ3" s="69" t="s">
        <v>1036</v>
      </c>
      <c r="AK3" s="69" t="s">
        <v>1013</v>
      </c>
      <c r="AL3" s="69" t="s">
        <v>1048</v>
      </c>
      <c r="AN3" s="69" t="s">
        <v>1048</v>
      </c>
      <c r="AO3" s="69" t="s">
        <v>1061</v>
      </c>
      <c r="AP3" s="69" t="s">
        <v>1016</v>
      </c>
      <c r="AQ3" s="69" t="s">
        <v>1024</v>
      </c>
      <c r="BG3" s="8" t="s">
        <v>154</v>
      </c>
      <c r="BH3" t="s">
        <v>1099</v>
      </c>
    </row>
    <row r="4" spans="1:60" ht="20" customHeight="1">
      <c r="A4" s="8" t="s">
        <v>984</v>
      </c>
      <c r="B4" s="8" t="s">
        <v>726</v>
      </c>
      <c r="C4" s="67" t="s">
        <v>868</v>
      </c>
      <c r="D4" s="71">
        <v>6513560152</v>
      </c>
      <c r="G4" s="72" t="s">
        <v>1039</v>
      </c>
      <c r="H4" s="12" t="s">
        <v>1073</v>
      </c>
      <c r="I4" s="73" t="s">
        <v>1074</v>
      </c>
      <c r="AE4" s="69" t="s">
        <v>996</v>
      </c>
      <c r="AF4" s="69" t="s">
        <v>177</v>
      </c>
      <c r="AG4" s="21" t="s">
        <v>841</v>
      </c>
      <c r="AH4" s="69" t="s">
        <v>999</v>
      </c>
      <c r="AI4" s="69" t="s">
        <v>1008</v>
      </c>
      <c r="AJ4" s="69" t="s">
        <v>1035</v>
      </c>
      <c r="AK4" s="69" t="s">
        <v>1012</v>
      </c>
      <c r="AL4" s="69" t="s">
        <v>1049</v>
      </c>
      <c r="AP4" s="69" t="s">
        <v>1017</v>
      </c>
      <c r="AQ4" s="69" t="s">
        <v>1025</v>
      </c>
      <c r="BG4" s="8" t="s">
        <v>178</v>
      </c>
      <c r="BH4" t="s">
        <v>1099</v>
      </c>
    </row>
    <row r="5" spans="1:60" ht="20" customHeight="1">
      <c r="A5" s="8" t="s">
        <v>984</v>
      </c>
      <c r="B5" s="8" t="s">
        <v>727</v>
      </c>
      <c r="C5" s="67" t="s">
        <v>868</v>
      </c>
      <c r="D5" s="70" t="s">
        <v>1000</v>
      </c>
      <c r="G5" s="72" t="s">
        <v>1040</v>
      </c>
      <c r="H5" s="12" t="s">
        <v>1075</v>
      </c>
      <c r="I5" s="73" t="s">
        <v>1076</v>
      </c>
      <c r="AE5" s="68" t="s">
        <v>996</v>
      </c>
      <c r="AF5" s="68" t="s">
        <v>177</v>
      </c>
      <c r="AG5" s="69" t="s">
        <v>835</v>
      </c>
      <c r="AH5" s="68" t="s">
        <v>1000</v>
      </c>
      <c r="AI5" s="68" t="s">
        <v>1007</v>
      </c>
      <c r="AJ5" s="68" t="s">
        <v>1034</v>
      </c>
      <c r="AK5" s="68" t="s">
        <v>1011</v>
      </c>
      <c r="AL5" s="68" t="s">
        <v>1050</v>
      </c>
      <c r="AN5" s="68" t="s">
        <v>1057</v>
      </c>
      <c r="AO5" s="68" t="s">
        <v>1062</v>
      </c>
      <c r="AP5" s="68" t="s">
        <v>1018</v>
      </c>
      <c r="AQ5" s="68" t="s">
        <v>1026</v>
      </c>
      <c r="BG5" s="8" t="s">
        <v>179</v>
      </c>
      <c r="BH5" t="s">
        <v>1099</v>
      </c>
    </row>
    <row r="6" spans="1:60" ht="20" customHeight="1">
      <c r="A6" s="8" t="s">
        <v>984</v>
      </c>
      <c r="B6" s="8" t="s">
        <v>728</v>
      </c>
      <c r="C6" s="67" t="s">
        <v>868</v>
      </c>
      <c r="D6" s="71">
        <v>6125030258</v>
      </c>
      <c r="G6" s="72" t="s">
        <v>1041</v>
      </c>
      <c r="H6" s="12" t="s">
        <v>1077</v>
      </c>
      <c r="I6" s="73" t="s">
        <v>1078</v>
      </c>
      <c r="AE6" s="69" t="s">
        <v>996</v>
      </c>
      <c r="AF6" s="69" t="s">
        <v>177</v>
      </c>
      <c r="AG6" s="21" t="s">
        <v>841</v>
      </c>
      <c r="AH6" s="69">
        <v>6125030258</v>
      </c>
      <c r="AI6" s="69" t="s">
        <v>1008</v>
      </c>
      <c r="AJ6" s="69" t="s">
        <v>1035</v>
      </c>
      <c r="AK6" s="69" t="s">
        <v>1012</v>
      </c>
      <c r="AL6" s="69" t="s">
        <v>1051</v>
      </c>
      <c r="AP6" s="69" t="s">
        <v>1017</v>
      </c>
      <c r="AQ6" s="69" t="s">
        <v>1027</v>
      </c>
      <c r="BG6" s="8" t="s">
        <v>180</v>
      </c>
      <c r="BH6" t="s">
        <v>1099</v>
      </c>
    </row>
    <row r="7" spans="1:60" ht="20" customHeight="1">
      <c r="A7" s="8" t="s">
        <v>984</v>
      </c>
      <c r="B7" s="8" t="s">
        <v>730</v>
      </c>
      <c r="C7" s="67" t="s">
        <v>868</v>
      </c>
      <c r="D7" s="71" t="s">
        <v>1001</v>
      </c>
      <c r="G7" s="72" t="s">
        <v>1042</v>
      </c>
      <c r="H7" s="12" t="s">
        <v>1072</v>
      </c>
      <c r="I7" s="73" t="s">
        <v>1079</v>
      </c>
      <c r="AE7" s="69" t="s">
        <v>996</v>
      </c>
      <c r="AF7" s="69" t="s">
        <v>177</v>
      </c>
      <c r="AG7" s="69" t="s">
        <v>835</v>
      </c>
      <c r="AH7" s="69" t="s">
        <v>1001</v>
      </c>
      <c r="AI7" s="69" t="s">
        <v>1007</v>
      </c>
      <c r="AJ7" s="69" t="s">
        <v>1034</v>
      </c>
      <c r="AK7" s="69" t="s">
        <v>1014</v>
      </c>
      <c r="AL7" s="69" t="s">
        <v>1052</v>
      </c>
      <c r="AN7" s="69" t="s">
        <v>1058</v>
      </c>
      <c r="AO7" s="69" t="s">
        <v>1063</v>
      </c>
      <c r="AP7" s="69" t="s">
        <v>1019</v>
      </c>
      <c r="AQ7" s="69" t="s">
        <v>1028</v>
      </c>
      <c r="BG7" s="8" t="s">
        <v>181</v>
      </c>
      <c r="BH7" t="s">
        <v>1099</v>
      </c>
    </row>
    <row r="8" spans="1:60" ht="20" customHeight="1">
      <c r="A8" s="8" t="s">
        <v>984</v>
      </c>
      <c r="B8" s="8" t="s">
        <v>733</v>
      </c>
      <c r="C8" s="67" t="s">
        <v>868</v>
      </c>
      <c r="D8" s="70" t="s">
        <v>1002</v>
      </c>
      <c r="G8" s="72" t="s">
        <v>1043</v>
      </c>
      <c r="H8" s="12" t="s">
        <v>1080</v>
      </c>
      <c r="I8" s="74" t="s">
        <v>1087</v>
      </c>
      <c r="AE8" s="68" t="s">
        <v>996</v>
      </c>
      <c r="AF8" s="68" t="s">
        <v>177</v>
      </c>
      <c r="AG8" s="21" t="s">
        <v>841</v>
      </c>
      <c r="AH8" s="68" t="s">
        <v>1002</v>
      </c>
      <c r="AI8" s="68" t="s">
        <v>1008</v>
      </c>
      <c r="AJ8" s="68" t="s">
        <v>1035</v>
      </c>
      <c r="AK8" s="68" t="s">
        <v>1012</v>
      </c>
      <c r="AL8" s="68" t="s">
        <v>1053</v>
      </c>
      <c r="AN8" s="68" t="s">
        <v>1053</v>
      </c>
      <c r="AO8" s="68" t="s">
        <v>1064</v>
      </c>
      <c r="AP8" s="68" t="s">
        <v>1017</v>
      </c>
      <c r="AQ8" s="68" t="s">
        <v>1029</v>
      </c>
      <c r="BG8" s="8" t="s">
        <v>715</v>
      </c>
      <c r="BH8" t="s">
        <v>1100</v>
      </c>
    </row>
    <row r="9" spans="1:60" ht="20" customHeight="1">
      <c r="A9" s="8" t="s">
        <v>984</v>
      </c>
      <c r="B9" s="8" t="s">
        <v>734</v>
      </c>
      <c r="C9" s="67" t="s">
        <v>868</v>
      </c>
      <c r="D9" s="71" t="s">
        <v>1003</v>
      </c>
      <c r="G9" s="72" t="s">
        <v>1044</v>
      </c>
      <c r="H9" s="12" t="s">
        <v>1081</v>
      </c>
      <c r="I9" s="73" t="s">
        <v>1082</v>
      </c>
      <c r="AE9" s="69" t="s">
        <v>996</v>
      </c>
      <c r="AF9" s="69" t="s">
        <v>177</v>
      </c>
      <c r="AG9" s="69" t="s">
        <v>835</v>
      </c>
      <c r="AH9" s="69" t="s">
        <v>1003</v>
      </c>
      <c r="AI9" s="69" t="s">
        <v>1007</v>
      </c>
      <c r="AJ9" s="69" t="s">
        <v>1034</v>
      </c>
      <c r="AK9" s="69" t="s">
        <v>1014</v>
      </c>
      <c r="AL9" s="69" t="s">
        <v>1054</v>
      </c>
      <c r="AN9" s="69" t="s">
        <v>1059</v>
      </c>
      <c r="AO9" s="69" t="s">
        <v>1065</v>
      </c>
      <c r="AP9" s="69" t="s">
        <v>1020</v>
      </c>
      <c r="AQ9" s="69" t="s">
        <v>1030</v>
      </c>
      <c r="BG9" s="8" t="s">
        <v>716</v>
      </c>
      <c r="BH9" t="s">
        <v>1099</v>
      </c>
    </row>
    <row r="10" spans="1:60" ht="20" customHeight="1">
      <c r="A10" s="8" t="s">
        <v>984</v>
      </c>
      <c r="B10" s="8" t="s">
        <v>735</v>
      </c>
      <c r="C10" s="67" t="s">
        <v>868</v>
      </c>
      <c r="D10" s="70" t="s">
        <v>1004</v>
      </c>
      <c r="G10" s="72" t="s">
        <v>1045</v>
      </c>
      <c r="H10" s="12" t="s">
        <v>1083</v>
      </c>
      <c r="I10" s="73" t="s">
        <v>1084</v>
      </c>
      <c r="AE10" s="68" t="s">
        <v>996</v>
      </c>
      <c r="AF10" s="68" t="s">
        <v>177</v>
      </c>
      <c r="AG10" s="21" t="s">
        <v>841</v>
      </c>
      <c r="AH10" s="68" t="s">
        <v>1004</v>
      </c>
      <c r="AI10" s="68" t="s">
        <v>1006</v>
      </c>
      <c r="AJ10" s="68" t="s">
        <v>1033</v>
      </c>
      <c r="AK10" s="68" t="s">
        <v>1010</v>
      </c>
      <c r="AL10" s="68" t="s">
        <v>1055</v>
      </c>
      <c r="AN10" s="68" t="s">
        <v>1055</v>
      </c>
      <c r="AO10" s="68" t="s">
        <v>1066</v>
      </c>
      <c r="AP10" s="68" t="s">
        <v>1021</v>
      </c>
      <c r="AQ10" s="68" t="s">
        <v>1031</v>
      </c>
      <c r="BG10" s="8" t="s">
        <v>717</v>
      </c>
      <c r="BH10" t="s">
        <v>1099</v>
      </c>
    </row>
    <row r="11" spans="1:60" ht="20" customHeight="1">
      <c r="A11" s="8" t="s">
        <v>984</v>
      </c>
      <c r="B11" s="8" t="s">
        <v>736</v>
      </c>
      <c r="C11" s="67" t="s">
        <v>868</v>
      </c>
      <c r="D11" s="71" t="s">
        <v>1005</v>
      </c>
      <c r="G11" s="72" t="s">
        <v>1046</v>
      </c>
      <c r="H11" s="12" t="s">
        <v>1085</v>
      </c>
      <c r="I11" s="73" t="s">
        <v>1086</v>
      </c>
      <c r="AE11" s="69" t="s">
        <v>996</v>
      </c>
      <c r="AF11" s="69" t="s">
        <v>177</v>
      </c>
      <c r="AG11" s="69" t="s">
        <v>835</v>
      </c>
      <c r="AH11" s="69" t="s">
        <v>1005</v>
      </c>
      <c r="AI11" s="69" t="s">
        <v>1007</v>
      </c>
      <c r="AJ11" s="69" t="s">
        <v>1034</v>
      </c>
      <c r="AK11" s="69" t="s">
        <v>1011</v>
      </c>
      <c r="AL11" s="69" t="s">
        <v>1056</v>
      </c>
      <c r="AN11" s="69" t="s">
        <v>1056</v>
      </c>
      <c r="AO11" s="69" t="s">
        <v>1067</v>
      </c>
      <c r="AP11" s="69" t="s">
        <v>1022</v>
      </c>
      <c r="AQ11" s="69" t="s">
        <v>1032</v>
      </c>
      <c r="BG11" s="8" t="s">
        <v>718</v>
      </c>
      <c r="BH11" t="s">
        <v>1099</v>
      </c>
    </row>
  </sheetData>
  <autoFilter ref="A1:BH11" xr:uid="{00000000-0009-0000-0000-000016000000}"/>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B5"/>
  <sheetViews>
    <sheetView workbookViewId="0">
      <selection activeCell="E3" sqref="E3"/>
    </sheetView>
  </sheetViews>
  <sheetFormatPr defaultColWidth="8.81640625" defaultRowHeight="14.5"/>
  <cols>
    <col min="1" max="1" width="20.1796875" bestFit="1" customWidth="1" collapsed="1"/>
    <col min="2" max="2" width="10.453125" bestFit="1" customWidth="1" collapsed="1"/>
    <col min="3" max="3" width="18.81640625" bestFit="1" customWidth="1" collapsed="1"/>
    <col min="4" max="4" width="19.6328125" bestFit="1" customWidth="1" collapsed="1"/>
    <col min="5" max="5" width="21.36328125" bestFit="1" customWidth="1" collapsed="1"/>
    <col min="6" max="6" width="19.36328125" bestFit="1" customWidth="1" collapsed="1"/>
    <col min="7" max="7" width="32.1796875" bestFit="1" customWidth="1" collapsed="1"/>
    <col min="8" max="8" width="14.1796875" bestFit="1" customWidth="1" collapsed="1"/>
  </cols>
  <sheetData>
    <row r="1" spans="1:28" s="55" customFormat="1" ht="15.5">
      <c r="A1" s="11" t="s">
        <v>0</v>
      </c>
      <c r="B1" s="11" t="s">
        <v>13</v>
      </c>
      <c r="C1" s="11" t="s">
        <v>14</v>
      </c>
      <c r="D1" s="11" t="s">
        <v>979</v>
      </c>
      <c r="E1" s="11" t="s">
        <v>1150</v>
      </c>
      <c r="F1" s="11" t="s">
        <v>1151</v>
      </c>
      <c r="G1" s="11" t="s">
        <v>1152</v>
      </c>
      <c r="H1" s="11" t="s">
        <v>1153</v>
      </c>
      <c r="I1" s="11" t="s">
        <v>1154</v>
      </c>
      <c r="J1" s="11" t="s">
        <v>1155</v>
      </c>
      <c r="K1" s="11" t="s">
        <v>1156</v>
      </c>
      <c r="L1" s="11" t="s">
        <v>1157</v>
      </c>
      <c r="M1" s="11" t="s">
        <v>1158</v>
      </c>
      <c r="N1" s="11" t="s">
        <v>1159</v>
      </c>
      <c r="O1" s="11" t="s">
        <v>1160</v>
      </c>
      <c r="P1" s="11" t="s">
        <v>1161</v>
      </c>
      <c r="Q1" s="11" t="s">
        <v>1162</v>
      </c>
      <c r="R1" s="11" t="s">
        <v>1163</v>
      </c>
      <c r="S1" s="11" t="s">
        <v>1164</v>
      </c>
      <c r="T1" s="11" t="s">
        <v>1165</v>
      </c>
      <c r="U1" s="11" t="s">
        <v>1166</v>
      </c>
      <c r="V1" s="11" t="s">
        <v>1167</v>
      </c>
      <c r="W1" s="11" t="s">
        <v>1168</v>
      </c>
      <c r="X1" s="11" t="s">
        <v>1169</v>
      </c>
      <c r="Y1" s="11" t="s">
        <v>1170</v>
      </c>
      <c r="Z1" s="11" t="s">
        <v>1171</v>
      </c>
      <c r="AA1" s="11" t="s">
        <v>1172</v>
      </c>
      <c r="AB1" s="11" t="s">
        <v>1173</v>
      </c>
    </row>
    <row r="2" spans="1:28" s="55" customFormat="1" ht="31">
      <c r="A2" s="8" t="s">
        <v>1146</v>
      </c>
      <c r="B2" s="8" t="s">
        <v>129</v>
      </c>
      <c r="C2" s="67" t="s">
        <v>1148</v>
      </c>
      <c r="D2" s="67"/>
      <c r="E2" s="55" t="s">
        <v>1372</v>
      </c>
      <c r="F2" s="55" t="s">
        <v>1371</v>
      </c>
      <c r="G2" s="55" t="s">
        <v>1194</v>
      </c>
      <c r="H2" s="55" t="s">
        <v>177</v>
      </c>
      <c r="I2" s="55" t="s">
        <v>835</v>
      </c>
      <c r="J2" s="55" t="s">
        <v>1174</v>
      </c>
      <c r="K2" s="55" t="s">
        <v>1175</v>
      </c>
      <c r="L2" s="55">
        <v>200</v>
      </c>
      <c r="M2" s="55" t="s">
        <v>841</v>
      </c>
      <c r="N2" s="55" t="s">
        <v>1176</v>
      </c>
      <c r="O2" s="55" t="s">
        <v>1177</v>
      </c>
      <c r="P2" s="55">
        <v>300</v>
      </c>
      <c r="Q2" s="55" t="s">
        <v>838</v>
      </c>
      <c r="R2" s="55" t="s">
        <v>1176</v>
      </c>
      <c r="S2" s="55" t="s">
        <v>1177</v>
      </c>
      <c r="T2" s="55">
        <v>400</v>
      </c>
      <c r="U2" s="55" t="s">
        <v>1178</v>
      </c>
      <c r="V2" s="55" t="s">
        <v>1179</v>
      </c>
      <c r="W2" s="55" t="s">
        <v>1180</v>
      </c>
      <c r="X2" s="55" t="s">
        <v>1181</v>
      </c>
      <c r="Y2" s="55" t="s">
        <v>1182</v>
      </c>
      <c r="Z2" s="55" t="s">
        <v>1183</v>
      </c>
      <c r="AA2" s="55" t="s">
        <v>1184</v>
      </c>
      <c r="AB2" s="55" t="s">
        <v>1185</v>
      </c>
    </row>
    <row r="3" spans="1:28" s="55" customFormat="1" ht="15.5">
      <c r="A3" s="8" t="s">
        <v>1147</v>
      </c>
      <c r="B3" s="8" t="s">
        <v>328</v>
      </c>
      <c r="C3" s="67" t="s">
        <v>1149</v>
      </c>
      <c r="D3" s="17" t="str">
        <f>E2</f>
        <v>TestAutoProvider07012020</v>
      </c>
      <c r="E3" s="17" t="str">
        <f>CONCATENATE(E2,"Edit")</f>
        <v>TestAutoProvider07012020Edit</v>
      </c>
      <c r="F3" s="17" t="str">
        <f>CONCATENATE(F2,"Edit")</f>
        <v>TestAutoProvider7Edit</v>
      </c>
      <c r="G3" s="17" t="s">
        <v>1195</v>
      </c>
      <c r="H3" s="55" t="s">
        <v>177</v>
      </c>
      <c r="I3" s="55" t="s">
        <v>841</v>
      </c>
      <c r="J3" s="55" t="s">
        <v>1176</v>
      </c>
      <c r="K3" s="55" t="s">
        <v>1177</v>
      </c>
      <c r="L3" s="55">
        <v>300</v>
      </c>
      <c r="M3" s="55" t="s">
        <v>838</v>
      </c>
      <c r="N3" s="55" t="s">
        <v>1186</v>
      </c>
      <c r="O3" s="55" t="s">
        <v>1187</v>
      </c>
      <c r="P3" s="55">
        <v>400</v>
      </c>
      <c r="Q3" s="55" t="s">
        <v>835</v>
      </c>
      <c r="R3" s="55" t="s">
        <v>1174</v>
      </c>
      <c r="S3" s="55" t="s">
        <v>1175</v>
      </c>
      <c r="T3" s="55">
        <v>200</v>
      </c>
      <c r="U3" s="55" t="s">
        <v>1182</v>
      </c>
      <c r="V3" s="55" t="s">
        <v>1183</v>
      </c>
      <c r="W3" s="55" t="s">
        <v>1184</v>
      </c>
      <c r="X3" s="55" t="s">
        <v>1185</v>
      </c>
      <c r="Y3" s="55" t="s">
        <v>1178</v>
      </c>
      <c r="Z3" s="55" t="s">
        <v>1179</v>
      </c>
      <c r="AA3" s="55" t="s">
        <v>1180</v>
      </c>
      <c r="AB3" s="55" t="s">
        <v>1181</v>
      </c>
    </row>
    <row r="4" spans="1:28" ht="31">
      <c r="A4" s="8" t="s">
        <v>1188</v>
      </c>
      <c r="B4" s="8" t="s">
        <v>164</v>
      </c>
      <c r="C4" s="67" t="s">
        <v>1189</v>
      </c>
      <c r="D4" t="s">
        <v>1190</v>
      </c>
    </row>
    <row r="5" spans="1:28" ht="15.5">
      <c r="A5" s="77" t="s">
        <v>1191</v>
      </c>
      <c r="B5" s="8" t="s">
        <v>165</v>
      </c>
      <c r="C5" s="78" t="s">
        <v>1192</v>
      </c>
      <c r="D5" s="79" t="str">
        <f>E3</f>
        <v>TestAutoProvider07012020Edit</v>
      </c>
    </row>
  </sheetData>
  <hyperlinks>
    <hyperlink ref="G2" r:id="rId1" xr:uid="{00000000-0004-0000-1700-000000000000}"/>
    <hyperlink ref="W2" r:id="rId2" xr:uid="{00000000-0004-0000-1700-000001000000}"/>
    <hyperlink ref="AA2" r:id="rId3" xr:uid="{00000000-0004-0000-1700-000002000000}"/>
    <hyperlink ref="G3" r:id="rId4" xr:uid="{00000000-0004-0000-1700-000003000000}"/>
    <hyperlink ref="W3" r:id="rId5" xr:uid="{00000000-0004-0000-1700-000004000000}"/>
    <hyperlink ref="AA3" r:id="rId6" xr:uid="{00000000-0004-0000-1700-000005000000}"/>
  </hyperlinks>
  <pageMargins left="0.7" right="0.7" top="0.75" bottom="0.75" header="0.3" footer="0.3"/>
  <pageSetup orientation="portrait" r:id="rId7"/>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DCA18-DBAA-43B2-A360-D77E40A63663}">
  <dimension ref="A1:S24"/>
  <sheetViews>
    <sheetView workbookViewId="0">
      <pane ySplit="1" topLeftCell="A2" activePane="bottomLeft" state="frozen"/>
      <selection pane="bottomLeft" activeCell="A24" sqref="A24:XFD24"/>
    </sheetView>
  </sheetViews>
  <sheetFormatPr defaultColWidth="30.6328125" defaultRowHeight="14.5"/>
  <cols>
    <col min="1" max="1" width="47.81640625" bestFit="1" customWidth="1" collapsed="1"/>
    <col min="3" max="3" width="68.81640625" bestFit="1" customWidth="1" collapsed="1"/>
    <col min="5" max="7" width="36.6328125" customWidth="1" collapsed="1"/>
    <col min="8" max="8" width="33.6328125" bestFit="1" customWidth="1" collapsed="1"/>
    <col min="15" max="15" width="34.6328125" bestFit="1" customWidth="1" collapsed="1"/>
  </cols>
  <sheetData>
    <row r="1" spans="1:15" ht="15.5">
      <c r="A1" s="1" t="s">
        <v>0</v>
      </c>
      <c r="B1" s="1" t="s">
        <v>13</v>
      </c>
      <c r="C1" s="1" t="s">
        <v>14</v>
      </c>
      <c r="D1" s="1" t="s">
        <v>73</v>
      </c>
      <c r="E1" s="11" t="s">
        <v>979</v>
      </c>
      <c r="F1" s="11" t="s">
        <v>1290</v>
      </c>
      <c r="G1" s="11" t="s">
        <v>1292</v>
      </c>
      <c r="H1" s="1" t="s">
        <v>1302</v>
      </c>
      <c r="I1" s="75" t="s">
        <v>1297</v>
      </c>
      <c r="J1" s="75" t="s">
        <v>1303</v>
      </c>
      <c r="K1" s="75" t="s">
        <v>176</v>
      </c>
      <c r="L1" s="75" t="s">
        <v>1301</v>
      </c>
      <c r="M1" s="75" t="s">
        <v>1313</v>
      </c>
      <c r="N1" s="75" t="s">
        <v>115</v>
      </c>
      <c r="O1" s="75" t="s">
        <v>1272</v>
      </c>
    </row>
    <row r="2" spans="1:15" ht="31">
      <c r="A2" s="3" t="s">
        <v>1279</v>
      </c>
      <c r="B2" s="3" t="s">
        <v>129</v>
      </c>
      <c r="C2" s="4" t="s">
        <v>1283</v>
      </c>
      <c r="D2" s="64">
        <v>1</v>
      </c>
      <c r="E2" s="83" t="s">
        <v>1291</v>
      </c>
      <c r="F2" s="83"/>
      <c r="G2" s="83"/>
      <c r="N2">
        <v>1</v>
      </c>
    </row>
    <row r="3" spans="1:15" ht="31">
      <c r="A3" s="3" t="s">
        <v>1280</v>
      </c>
      <c r="B3" s="3" t="s">
        <v>328</v>
      </c>
      <c r="C3" s="4" t="s">
        <v>1284</v>
      </c>
      <c r="D3" s="64">
        <v>2</v>
      </c>
      <c r="F3" s="65" t="s">
        <v>1200</v>
      </c>
      <c r="G3" s="83" t="s">
        <v>1291</v>
      </c>
      <c r="N3">
        <v>2</v>
      </c>
    </row>
    <row r="4" spans="1:15" ht="31">
      <c r="A4" s="3" t="s">
        <v>1281</v>
      </c>
      <c r="B4" s="3" t="s">
        <v>164</v>
      </c>
      <c r="C4" s="4" t="s">
        <v>1285</v>
      </c>
      <c r="D4" s="64">
        <v>3</v>
      </c>
      <c r="E4" s="65" t="s">
        <v>1288</v>
      </c>
      <c r="F4" s="83"/>
      <c r="G4" s="83"/>
      <c r="N4">
        <v>3</v>
      </c>
    </row>
    <row r="5" spans="1:15" ht="31">
      <c r="A5" s="3" t="s">
        <v>1282</v>
      </c>
      <c r="B5" s="3" t="s">
        <v>165</v>
      </c>
      <c r="C5" s="4" t="s">
        <v>1286</v>
      </c>
      <c r="D5" s="64">
        <v>4</v>
      </c>
      <c r="E5" s="65" t="s">
        <v>1289</v>
      </c>
      <c r="F5" s="83"/>
      <c r="G5" s="83"/>
      <c r="N5">
        <v>4</v>
      </c>
    </row>
    <row r="6" spans="1:15" ht="31">
      <c r="A6" s="3" t="s">
        <v>1278</v>
      </c>
      <c r="B6" s="3" t="s">
        <v>329</v>
      </c>
      <c r="C6" s="4" t="s">
        <v>1287</v>
      </c>
      <c r="D6" s="64">
        <v>5</v>
      </c>
      <c r="E6" s="65" t="s">
        <v>1293</v>
      </c>
      <c r="F6" s="83"/>
      <c r="G6" s="83"/>
      <c r="N6">
        <v>5</v>
      </c>
    </row>
    <row r="7" spans="1:15" ht="31">
      <c r="A7" s="3" t="s">
        <v>1296</v>
      </c>
      <c r="B7" s="3" t="s">
        <v>330</v>
      </c>
      <c r="C7" s="4" t="s">
        <v>1294</v>
      </c>
      <c r="D7" s="84">
        <v>6</v>
      </c>
      <c r="E7" s="83" t="s">
        <v>1295</v>
      </c>
      <c r="F7" s="83"/>
      <c r="G7" s="83"/>
    </row>
    <row r="8" spans="1:15" ht="15.5">
      <c r="A8" s="3" t="s">
        <v>1305</v>
      </c>
      <c r="B8" s="3" t="s">
        <v>726</v>
      </c>
      <c r="C8" s="80" t="s">
        <v>1298</v>
      </c>
      <c r="D8" s="64">
        <v>7</v>
      </c>
      <c r="E8" t="s">
        <v>1299</v>
      </c>
      <c r="H8" s="26" t="s">
        <v>1300</v>
      </c>
      <c r="I8" s="26" t="s">
        <v>1304</v>
      </c>
      <c r="J8" s="82" t="s">
        <v>1299</v>
      </c>
      <c r="N8">
        <v>8</v>
      </c>
    </row>
    <row r="9" spans="1:15" ht="15.5">
      <c r="A9" s="3" t="s">
        <v>1306</v>
      </c>
      <c r="B9" s="3" t="s">
        <v>727</v>
      </c>
      <c r="C9" s="80" t="s">
        <v>1307</v>
      </c>
      <c r="D9" s="84">
        <v>8</v>
      </c>
      <c r="E9" s="85" t="s">
        <v>1308</v>
      </c>
      <c r="H9" s="26" t="s">
        <v>1309</v>
      </c>
      <c r="I9" s="82"/>
      <c r="J9" s="82"/>
      <c r="K9" t="s">
        <v>1308</v>
      </c>
    </row>
    <row r="10" spans="1:15" ht="15.5">
      <c r="A10" s="3" t="s">
        <v>1310</v>
      </c>
      <c r="B10" s="3" t="s">
        <v>728</v>
      </c>
      <c r="C10" s="80" t="s">
        <v>1311</v>
      </c>
      <c r="D10" s="64">
        <v>9</v>
      </c>
      <c r="E10" s="85" t="s">
        <v>1226</v>
      </c>
      <c r="H10" s="26" t="s">
        <v>1312</v>
      </c>
      <c r="I10" s="82"/>
      <c r="J10" s="82"/>
      <c r="L10" t="s">
        <v>1226</v>
      </c>
    </row>
    <row r="11" spans="1:15" ht="15.5">
      <c r="A11" s="3" t="s">
        <v>1314</v>
      </c>
      <c r="B11" s="3" t="s">
        <v>729</v>
      </c>
      <c r="C11" s="80" t="s">
        <v>1315</v>
      </c>
      <c r="D11" s="84">
        <v>10</v>
      </c>
      <c r="E11" s="86">
        <f ca="1">TODAY()</f>
        <v>44271</v>
      </c>
      <c r="H11" s="26" t="s">
        <v>1316</v>
      </c>
      <c r="I11" s="82"/>
      <c r="J11" s="82"/>
      <c r="M11" s="87">
        <f ca="1">TODAY()</f>
        <v>44271</v>
      </c>
    </row>
    <row r="12" spans="1:15" ht="15.5">
      <c r="A12" s="3" t="s">
        <v>1317</v>
      </c>
      <c r="B12" s="3" t="s">
        <v>730</v>
      </c>
      <c r="C12" s="80" t="s">
        <v>1318</v>
      </c>
      <c r="D12" s="64">
        <v>11</v>
      </c>
      <c r="E12" s="85" t="s">
        <v>1319</v>
      </c>
      <c r="H12" s="26" t="s">
        <v>1320</v>
      </c>
      <c r="I12" s="82"/>
      <c r="J12" s="82"/>
    </row>
    <row r="13" spans="1:15" ht="15.5">
      <c r="A13" s="3" t="s">
        <v>1321</v>
      </c>
      <c r="B13" s="3" t="s">
        <v>731</v>
      </c>
      <c r="C13" s="80" t="s">
        <v>1322</v>
      </c>
      <c r="D13" s="84">
        <v>12</v>
      </c>
      <c r="E13" s="85" t="s">
        <v>1323</v>
      </c>
      <c r="H13" s="26" t="s">
        <v>1324</v>
      </c>
      <c r="I13" s="82"/>
      <c r="J13" s="82"/>
    </row>
    <row r="14" spans="1:15" ht="15.5">
      <c r="A14" s="3" t="s">
        <v>1325</v>
      </c>
      <c r="B14" s="3" t="s">
        <v>732</v>
      </c>
      <c r="C14" s="80" t="s">
        <v>1326</v>
      </c>
      <c r="D14" s="64">
        <v>13</v>
      </c>
      <c r="E14" s="85" t="s">
        <v>1327</v>
      </c>
      <c r="H14" s="26" t="s">
        <v>1328</v>
      </c>
      <c r="I14" s="82"/>
      <c r="J14" s="82"/>
    </row>
    <row r="15" spans="1:15" ht="15.5">
      <c r="A15" s="3" t="s">
        <v>1331</v>
      </c>
      <c r="B15" s="3" t="s">
        <v>733</v>
      </c>
      <c r="C15" s="80" t="s">
        <v>1330</v>
      </c>
      <c r="D15" s="84">
        <v>14</v>
      </c>
      <c r="E15" s="80" t="s">
        <v>1329</v>
      </c>
      <c r="F15" s="26"/>
      <c r="G15" s="26"/>
      <c r="H15" s="26" t="s">
        <v>1348</v>
      </c>
      <c r="N15">
        <v>12</v>
      </c>
      <c r="O15" s="26" t="s">
        <v>1332</v>
      </c>
    </row>
    <row r="16" spans="1:15" ht="15.5">
      <c r="A16" s="3" t="s">
        <v>1333</v>
      </c>
      <c r="B16" s="3" t="s">
        <v>734</v>
      </c>
      <c r="C16" s="80" t="s">
        <v>1334</v>
      </c>
      <c r="D16" s="64">
        <v>15</v>
      </c>
      <c r="E16" s="80" t="s">
        <v>1335</v>
      </c>
      <c r="H16" s="26" t="s">
        <v>1349</v>
      </c>
      <c r="I16" s="82"/>
      <c r="J16" s="82"/>
      <c r="O16" t="s">
        <v>1336</v>
      </c>
    </row>
    <row r="17" spans="1:19" ht="15.5">
      <c r="A17" s="3" t="s">
        <v>1353</v>
      </c>
      <c r="B17" s="3" t="s">
        <v>735</v>
      </c>
      <c r="C17" s="80" t="s">
        <v>1338</v>
      </c>
      <c r="D17" s="84">
        <v>16</v>
      </c>
      <c r="E17" s="85" t="s">
        <v>1339</v>
      </c>
      <c r="H17" s="26" t="s">
        <v>1350</v>
      </c>
      <c r="I17" s="82"/>
      <c r="J17" s="82"/>
      <c r="O17" t="s">
        <v>1337</v>
      </c>
    </row>
    <row r="18" spans="1:19" ht="15.5">
      <c r="A18" s="3" t="s">
        <v>1354</v>
      </c>
      <c r="B18" s="3" t="s">
        <v>736</v>
      </c>
      <c r="C18" s="80" t="s">
        <v>1344</v>
      </c>
      <c r="D18" s="81">
        <v>17</v>
      </c>
      <c r="E18" s="85" t="s">
        <v>1340</v>
      </c>
      <c r="H18" s="26" t="s">
        <v>1362</v>
      </c>
      <c r="I18" s="82"/>
      <c r="J18" s="82"/>
      <c r="O18" t="s">
        <v>1263</v>
      </c>
    </row>
    <row r="19" spans="1:19" ht="15.5">
      <c r="A19" s="3" t="s">
        <v>1357</v>
      </c>
      <c r="B19" s="3" t="s">
        <v>737</v>
      </c>
      <c r="C19" s="80" t="s">
        <v>1359</v>
      </c>
      <c r="D19" s="81">
        <v>18</v>
      </c>
      <c r="E19" s="85" t="s">
        <v>1360</v>
      </c>
      <c r="H19" s="26" t="s">
        <v>1361</v>
      </c>
      <c r="I19" s="82"/>
      <c r="J19" s="82"/>
      <c r="O19" t="s">
        <v>1342</v>
      </c>
    </row>
    <row r="20" spans="1:19" ht="15.5">
      <c r="A20" s="3" t="s">
        <v>1355</v>
      </c>
      <c r="B20" s="3" t="s">
        <v>1346</v>
      </c>
      <c r="C20" s="80" t="s">
        <v>1345</v>
      </c>
      <c r="D20" s="81">
        <v>19</v>
      </c>
      <c r="E20" s="85" t="s">
        <v>1341</v>
      </c>
      <c r="H20" s="26" t="s">
        <v>1351</v>
      </c>
      <c r="I20" s="82"/>
      <c r="J20" s="82"/>
      <c r="O20" t="s">
        <v>1343</v>
      </c>
    </row>
    <row r="21" spans="1:19" ht="15.5">
      <c r="A21" s="3" t="s">
        <v>1356</v>
      </c>
      <c r="B21" s="3" t="s">
        <v>1358</v>
      </c>
      <c r="C21" s="80" t="s">
        <v>1347</v>
      </c>
      <c r="D21" s="81">
        <v>20</v>
      </c>
      <c r="E21" s="85" t="s">
        <v>1230</v>
      </c>
      <c r="H21" s="26" t="s">
        <v>1352</v>
      </c>
      <c r="I21" s="82"/>
      <c r="J21" s="82"/>
      <c r="O21" t="s">
        <v>1261</v>
      </c>
    </row>
    <row r="22" spans="1:19" ht="15.5">
      <c r="A22" s="3" t="s">
        <v>1363</v>
      </c>
      <c r="B22" s="3" t="s">
        <v>1364</v>
      </c>
      <c r="C22" s="80" t="s">
        <v>1365</v>
      </c>
      <c r="D22" s="81">
        <v>21</v>
      </c>
      <c r="E22" s="85" t="s">
        <v>1366</v>
      </c>
      <c r="F22" s="26" t="s">
        <v>1368</v>
      </c>
      <c r="H22" s="26" t="s">
        <v>1367</v>
      </c>
      <c r="I22" t="s">
        <v>112</v>
      </c>
      <c r="J22" s="82" t="s">
        <v>1236</v>
      </c>
      <c r="K22" t="s">
        <v>1308</v>
      </c>
      <c r="L22" s="82" t="s">
        <v>1226</v>
      </c>
    </row>
    <row r="24" spans="1:19" ht="17.5">
      <c r="A24" s="97" t="s">
        <v>1538</v>
      </c>
      <c r="B24" t="s">
        <v>727</v>
      </c>
      <c r="C24" s="97" t="s">
        <v>1535</v>
      </c>
      <c r="D24" t="s">
        <v>1524</v>
      </c>
      <c r="E24" t="s">
        <v>1525</v>
      </c>
      <c r="F24" t="s">
        <v>1536</v>
      </c>
      <c r="G24" s="97" t="s">
        <v>1527</v>
      </c>
      <c r="H24" t="s">
        <v>1526</v>
      </c>
      <c r="I24" s="97" t="s">
        <v>1528</v>
      </c>
      <c r="J24" t="s">
        <v>1529</v>
      </c>
      <c r="K24" s="97" t="s">
        <v>1530</v>
      </c>
      <c r="L24" s="98" t="s">
        <v>1531</v>
      </c>
      <c r="M24" s="97" t="s">
        <v>1532</v>
      </c>
      <c r="N24" t="s">
        <v>1533</v>
      </c>
      <c r="P24" t="s">
        <v>1537</v>
      </c>
      <c r="S24" t="s">
        <v>1534</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2E962-3D5A-45D3-AD7C-E4F7772C31E3}">
  <dimension ref="A1:CD17"/>
  <sheetViews>
    <sheetView topLeftCell="BL1" workbookViewId="0">
      <pane ySplit="1" topLeftCell="A2" activePane="bottomLeft" state="frozen"/>
      <selection activeCell="T1" sqref="T1"/>
      <selection pane="bottomLeft" activeCell="CB2" sqref="CB2:CB17"/>
    </sheetView>
  </sheetViews>
  <sheetFormatPr defaultColWidth="8.81640625" defaultRowHeight="20" customHeight="1"/>
  <cols>
    <col min="1" max="1" width="47.6328125" style="48" bestFit="1" customWidth="1" collapsed="1"/>
    <col min="2" max="2" width="20.453125" style="48" customWidth="1" collapsed="1"/>
    <col min="3" max="3" width="58.81640625" style="89" customWidth="1" collapsed="1"/>
    <col min="4" max="4" width="11.81640625" style="49" bestFit="1" customWidth="1" collapsed="1"/>
    <col min="5" max="5" width="18.453125" style="49" bestFit="1" customWidth="1" collapsed="1"/>
    <col min="6" max="6" width="71" style="48" customWidth="1" collapsed="1"/>
    <col min="7" max="7" width="20.1796875" style="47" bestFit="1" customWidth="1" collapsed="1"/>
    <col min="8" max="8" width="17.81640625" style="47" customWidth="1" collapsed="1"/>
    <col min="9" max="9" width="47.81640625" style="47" bestFit="1" customWidth="1" collapsed="1"/>
    <col min="10" max="10" width="41" style="46" bestFit="1" customWidth="1" collapsed="1"/>
    <col min="11" max="11" width="50.81640625" style="47" bestFit="1" customWidth="1" collapsed="1"/>
    <col min="12" max="12" width="19.6328125" style="47" bestFit="1" customWidth="1" collapsed="1"/>
    <col min="13" max="13" width="15.1796875" style="47" customWidth="1" collapsed="1"/>
    <col min="14" max="14" width="12.453125" style="47" bestFit="1" customWidth="1" collapsed="1"/>
    <col min="15" max="15" width="19.453125" style="47" bestFit="1" customWidth="1" collapsed="1"/>
    <col min="16" max="16" width="8.81640625" style="47" collapsed="1"/>
    <col min="17" max="17" width="14.81640625" style="47" customWidth="1" collapsed="1"/>
    <col min="18" max="18" width="24.6328125" style="46" bestFit="1" customWidth="1" collapsed="1"/>
    <col min="19" max="19" width="48.1796875" style="47" customWidth="1" collapsed="1"/>
    <col min="20" max="20" width="27.1796875" style="46" customWidth="1" collapsed="1"/>
    <col min="21" max="21" width="28.1796875" style="47" customWidth="1" collapsed="1"/>
    <col min="22" max="22" width="33.453125" style="47" bestFit="1" customWidth="1" collapsed="1"/>
    <col min="23" max="23" width="9.453125" style="47" bestFit="1" customWidth="1" collapsed="1"/>
    <col min="24" max="24" width="18.81640625" style="47" customWidth="1" collapsed="1"/>
    <col min="25" max="26" width="8.81640625" style="47" collapsed="1"/>
    <col min="27" max="27" width="9.1796875" style="47" bestFit="1" customWidth="1" collapsed="1"/>
    <col min="28" max="28" width="14" style="47" bestFit="1" customWidth="1" collapsed="1"/>
    <col min="29" max="29" width="15.6328125" style="47" bestFit="1" customWidth="1" collapsed="1"/>
    <col min="30" max="30" width="18.6328125" style="47" bestFit="1" customWidth="1" collapsed="1"/>
    <col min="31" max="31" width="15.453125" style="47" bestFit="1" customWidth="1" collapsed="1"/>
    <col min="32" max="32" width="20.6328125" style="47" bestFit="1" customWidth="1" collapsed="1"/>
    <col min="33" max="37" width="8.81640625" style="47" collapsed="1"/>
    <col min="38" max="38" width="36" style="47" bestFit="1" customWidth="1" collapsed="1"/>
    <col min="39" max="39" width="8.81640625" style="47" collapsed="1"/>
    <col min="40" max="40" width="11.1796875" style="47" bestFit="1" customWidth="1" collapsed="1"/>
    <col min="41" max="49" width="8.81640625" style="47" collapsed="1"/>
    <col min="50" max="50" width="13.36328125" style="47" bestFit="1" customWidth="1" collapsed="1"/>
    <col min="51" max="52" width="31.81640625" style="47" customWidth="1" collapsed="1"/>
    <col min="53" max="53" width="29.36328125" style="47" bestFit="1" customWidth="1" collapsed="1"/>
    <col min="54" max="54" width="14" style="47" bestFit="1" customWidth="1" collapsed="1"/>
    <col min="55" max="56" width="14" style="47" customWidth="1" collapsed="1"/>
    <col min="57" max="57" width="43.6328125" style="47" bestFit="1" customWidth="1" collapsed="1"/>
    <col min="58" max="58" width="8.81640625" style="47" bestFit="1" customWidth="1" collapsed="1"/>
    <col min="59" max="59" width="8.81640625" style="47" collapsed="1"/>
    <col min="60" max="60" width="30.36328125" style="47" bestFit="1" customWidth="1" collapsed="1"/>
    <col min="61" max="61" width="65.1796875" style="47" bestFit="1" customWidth="1" collapsed="1"/>
    <col min="62" max="62" width="49.81640625" style="93" bestFit="1" customWidth="1" collapsed="1"/>
    <col min="63" max="63" width="49.81640625" style="47" customWidth="1" collapsed="1"/>
    <col min="64" max="64" width="21.453125" style="47" bestFit="1" customWidth="1" collapsed="1"/>
    <col min="65" max="65" width="15.453125" style="47" bestFit="1" customWidth="1" collapsed="1"/>
    <col min="66" max="66" width="20.6328125" style="47" bestFit="1" customWidth="1" collapsed="1"/>
    <col min="67" max="67" width="15.453125" style="47" customWidth="1" collapsed="1"/>
    <col min="68" max="68" width="22.36328125" style="47" bestFit="1" customWidth="1" collapsed="1"/>
    <col min="69" max="69" width="26.453125" style="47" bestFit="1" customWidth="1" collapsed="1"/>
    <col min="70" max="70" width="26.453125" style="47" customWidth="1" collapsed="1"/>
    <col min="71" max="71" width="11.36328125" style="47" bestFit="1" customWidth="1" collapsed="1"/>
    <col min="72" max="72" width="8.81640625" style="47" bestFit="1" customWidth="1" collapsed="1"/>
    <col min="73" max="73" width="14.36328125" style="47" bestFit="1" customWidth="1" collapsed="1"/>
    <col min="74" max="75" width="8.81640625" style="47" bestFit="1" customWidth="1" collapsed="1"/>
    <col min="76" max="76" width="12.453125" style="47" bestFit="1" customWidth="1" collapsed="1"/>
    <col min="77" max="77" width="11.36328125" style="47" bestFit="1" customWidth="1" collapsed="1"/>
    <col min="78" max="80" width="14.81640625" style="47" customWidth="1" collapsed="1"/>
    <col min="81" max="81" width="8.81640625" style="51" bestFit="1" customWidth="1" collapsed="1"/>
    <col min="82" max="82" width="11" style="47" bestFit="1" customWidth="1" collapsed="1"/>
    <col min="83" max="16384" width="8.81640625" style="47" collapsed="1"/>
  </cols>
  <sheetData>
    <row r="1" spans="1:82" s="31" customFormat="1" ht="18.5">
      <c r="A1" s="27" t="s">
        <v>0</v>
      </c>
      <c r="B1" s="27" t="s">
        <v>13</v>
      </c>
      <c r="C1" s="88" t="s">
        <v>14</v>
      </c>
      <c r="D1" s="28" t="s">
        <v>73</v>
      </c>
      <c r="E1" s="28" t="s">
        <v>1410</v>
      </c>
      <c r="F1" s="27" t="s">
        <v>24</v>
      </c>
      <c r="G1" s="27" t="s">
        <v>25</v>
      </c>
      <c r="H1" s="27" t="s">
        <v>26</v>
      </c>
      <c r="I1" s="27" t="s">
        <v>27</v>
      </c>
      <c r="J1" s="29" t="s">
        <v>28</v>
      </c>
      <c r="K1" s="27" t="s">
        <v>29</v>
      </c>
      <c r="L1" s="27" t="s">
        <v>30</v>
      </c>
      <c r="M1" s="27" t="s">
        <v>31</v>
      </c>
      <c r="N1" s="27" t="s">
        <v>32</v>
      </c>
      <c r="O1" s="27" t="s">
        <v>33</v>
      </c>
      <c r="P1" s="27" t="s">
        <v>34</v>
      </c>
      <c r="Q1" s="27" t="s">
        <v>35</v>
      </c>
      <c r="R1" s="29" t="s">
        <v>36</v>
      </c>
      <c r="S1" s="27" t="s">
        <v>15</v>
      </c>
      <c r="T1" s="29" t="s">
        <v>37</v>
      </c>
      <c r="U1" s="27" t="s">
        <v>38</v>
      </c>
      <c r="V1" s="27" t="s">
        <v>39</v>
      </c>
      <c r="W1" s="27" t="s">
        <v>40</v>
      </c>
      <c r="X1" s="27" t="s">
        <v>41</v>
      </c>
      <c r="Y1" s="27" t="s">
        <v>42</v>
      </c>
      <c r="Z1" s="27" t="s">
        <v>43</v>
      </c>
      <c r="AA1" s="27" t="s">
        <v>44</v>
      </c>
      <c r="AB1" s="27" t="s">
        <v>315</v>
      </c>
      <c r="AC1" s="27" t="s">
        <v>1206</v>
      </c>
      <c r="AD1" s="27" t="s">
        <v>1207</v>
      </c>
      <c r="AE1" s="27" t="s">
        <v>1221</v>
      </c>
      <c r="AF1" s="27" t="s">
        <v>1405</v>
      </c>
      <c r="AG1" s="27" t="s">
        <v>48</v>
      </c>
      <c r="AH1" s="27" t="s">
        <v>49</v>
      </c>
      <c r="AI1" s="27" t="s">
        <v>50</v>
      </c>
      <c r="AJ1" s="27" t="s">
        <v>51</v>
      </c>
      <c r="AK1" s="27" t="s">
        <v>52</v>
      </c>
      <c r="AL1" s="27" t="s">
        <v>54</v>
      </c>
      <c r="AM1" s="27" t="s">
        <v>55</v>
      </c>
      <c r="AN1" s="27" t="s">
        <v>56</v>
      </c>
      <c r="AO1" s="27" t="s">
        <v>57</v>
      </c>
      <c r="AP1" s="27" t="s">
        <v>58</v>
      </c>
      <c r="AQ1" s="27" t="s">
        <v>59</v>
      </c>
      <c r="AR1" s="27" t="s">
        <v>119</v>
      </c>
      <c r="AS1" s="27" t="s">
        <v>120</v>
      </c>
      <c r="AT1" s="27" t="s">
        <v>121</v>
      </c>
      <c r="AU1" s="27" t="s">
        <v>60</v>
      </c>
      <c r="AV1" s="27" t="s">
        <v>61</v>
      </c>
      <c r="AW1" s="27" t="s">
        <v>62</v>
      </c>
      <c r="AX1" s="27" t="s">
        <v>63</v>
      </c>
      <c r="AY1" s="27" t="s">
        <v>76</v>
      </c>
      <c r="AZ1" s="27" t="s">
        <v>314</v>
      </c>
      <c r="BA1" s="27" t="s">
        <v>77</v>
      </c>
      <c r="BB1" s="27" t="s">
        <v>79</v>
      </c>
      <c r="BC1" s="27" t="s">
        <v>273</v>
      </c>
      <c r="BD1" s="27" t="s">
        <v>274</v>
      </c>
      <c r="BE1" s="1" t="s">
        <v>80</v>
      </c>
      <c r="BF1" s="27" t="s">
        <v>81</v>
      </c>
      <c r="BG1" s="27" t="s">
        <v>82</v>
      </c>
      <c r="BH1" s="27" t="s">
        <v>1389</v>
      </c>
      <c r="BI1" s="27" t="s">
        <v>1392</v>
      </c>
      <c r="BJ1" s="88" t="s">
        <v>1390</v>
      </c>
      <c r="BK1" s="27" t="s">
        <v>1398</v>
      </c>
      <c r="BL1" s="27" t="s">
        <v>85</v>
      </c>
      <c r="BM1" s="27" t="s">
        <v>94</v>
      </c>
      <c r="BN1" s="30" t="s">
        <v>96</v>
      </c>
      <c r="BO1" s="30" t="s">
        <v>97</v>
      </c>
      <c r="BP1" s="31" t="s">
        <v>191</v>
      </c>
      <c r="BQ1" s="31" t="s">
        <v>102</v>
      </c>
      <c r="BR1" s="31" t="s">
        <v>118</v>
      </c>
      <c r="BS1" s="31" t="s">
        <v>105</v>
      </c>
      <c r="BT1" s="31" t="s">
        <v>16</v>
      </c>
      <c r="BU1" s="31" t="s">
        <v>106</v>
      </c>
      <c r="BV1" s="31" t="s">
        <v>108</v>
      </c>
      <c r="BW1" s="31" t="s">
        <v>109</v>
      </c>
      <c r="BX1" s="31" t="s">
        <v>107</v>
      </c>
      <c r="BY1" s="31" t="s">
        <v>110</v>
      </c>
      <c r="BZ1" s="31" t="s">
        <v>116</v>
      </c>
      <c r="CA1" s="31" t="s">
        <v>200</v>
      </c>
      <c r="CB1" s="31" t="s">
        <v>201</v>
      </c>
      <c r="CC1" s="50" t="s">
        <v>115</v>
      </c>
      <c r="CD1" s="31" t="s">
        <v>1135</v>
      </c>
    </row>
    <row r="2" spans="1:82" ht="37">
      <c r="A2" s="32" t="s">
        <v>1373</v>
      </c>
      <c r="B2" s="32" t="s">
        <v>129</v>
      </c>
      <c r="C2" s="33" t="s">
        <v>1382</v>
      </c>
      <c r="D2" t="s">
        <v>1426</v>
      </c>
      <c r="E2"/>
      <c r="F2" s="32" t="s">
        <v>112</v>
      </c>
      <c r="G2" s="32" t="s">
        <v>113</v>
      </c>
      <c r="H2" s="34">
        <f t="shared" ref="H2" ca="1" si="0">TODAY()</f>
        <v>44271</v>
      </c>
      <c r="I2" s="35" t="s">
        <v>114</v>
      </c>
      <c r="J2" s="36" t="s">
        <v>1370</v>
      </c>
      <c r="K2" s="37" t="s">
        <v>122</v>
      </c>
      <c r="L2" s="35" t="s">
        <v>123</v>
      </c>
      <c r="M2" s="35" t="s">
        <v>123</v>
      </c>
      <c r="N2" s="36" t="s">
        <v>124</v>
      </c>
      <c r="O2" s="32" t="s">
        <v>64</v>
      </c>
      <c r="P2" s="32" t="s">
        <v>65</v>
      </c>
      <c r="Q2" s="32" t="s">
        <v>66</v>
      </c>
      <c r="R2" s="38">
        <v>66666</v>
      </c>
      <c r="S2" s="32" t="s">
        <v>125</v>
      </c>
      <c r="T2" s="39" t="s">
        <v>126</v>
      </c>
      <c r="U2" s="32" t="s">
        <v>127</v>
      </c>
      <c r="V2" s="32" t="s">
        <v>128</v>
      </c>
      <c r="W2" s="32" t="s">
        <v>408</v>
      </c>
      <c r="X2" s="32" t="s">
        <v>1193</v>
      </c>
      <c r="Y2" s="32" t="s">
        <v>42</v>
      </c>
      <c r="Z2" s="32" t="s">
        <v>69</v>
      </c>
      <c r="AA2" s="40" t="s">
        <v>111</v>
      </c>
      <c r="AB2" s="40" t="s">
        <v>316</v>
      </c>
      <c r="AC2" s="32" t="s">
        <v>12</v>
      </c>
      <c r="AD2" s="32" t="s">
        <v>12</v>
      </c>
      <c r="AE2" s="32" t="s">
        <v>12</v>
      </c>
      <c r="AF2" s="32" t="s">
        <v>12</v>
      </c>
      <c r="AG2" s="32" t="s">
        <v>23</v>
      </c>
      <c r="AH2" s="32" t="s">
        <v>12</v>
      </c>
      <c r="AI2" s="32" t="s">
        <v>12</v>
      </c>
      <c r="AJ2" s="32" t="s">
        <v>12</v>
      </c>
      <c r="AK2" s="32" t="s">
        <v>12</v>
      </c>
      <c r="AL2" s="52" t="s">
        <v>577</v>
      </c>
      <c r="AM2" s="41"/>
      <c r="AN2" s="41">
        <f t="shared" ref="AN2" ca="1" si="1">TODAY()</f>
        <v>44271</v>
      </c>
      <c r="AO2" s="32" t="s">
        <v>71</v>
      </c>
      <c r="AP2" s="32"/>
      <c r="AQ2" s="32"/>
      <c r="AR2" s="32" t="s">
        <v>71</v>
      </c>
      <c r="AS2" s="32"/>
      <c r="AT2" s="32"/>
      <c r="AU2" s="32"/>
      <c r="AV2" s="40" t="s">
        <v>316</v>
      </c>
      <c r="AW2" s="32" t="s">
        <v>72</v>
      </c>
      <c r="AX2" s="32"/>
      <c r="AY2" s="6" t="s">
        <v>70</v>
      </c>
      <c r="AZ2" s="6" t="s">
        <v>587</v>
      </c>
      <c r="BA2" s="42" t="str">
        <f t="shared" ref="BA2" ca="1" si="2">CD2&amp;BS2&amp;BT2&amp;BU2&amp;BV2&amp;BW2&amp;CC2</f>
        <v>Ninternet316202113111</v>
      </c>
      <c r="BB2" t="s">
        <v>232</v>
      </c>
      <c r="BC2" s="32" t="str">
        <f t="shared" ref="BC2" ca="1" si="3">CONCATENATE("billacc",BE2)</f>
        <v>billaccNinternet316202113111</v>
      </c>
      <c r="BD2" s="32" t="str">
        <f t="shared" ref="BD2" si="4">CONCATENATE("billinvntry",BF2)</f>
        <v>billinvntry100</v>
      </c>
      <c r="BE2" s="3" t="str">
        <f t="shared" ref="BE2" ca="1" si="5">CD2&amp;BS2&amp;BT2&amp;BU2&amp;BV2&amp;BW2&amp;CC2</f>
        <v>Ninternet316202113111</v>
      </c>
      <c r="BF2" s="36">
        <v>100</v>
      </c>
      <c r="BG2" s="36" t="s">
        <v>86</v>
      </c>
      <c r="BH2" s="36" t="s">
        <v>1209</v>
      </c>
      <c r="BI2" s="36" t="s">
        <v>114</v>
      </c>
      <c r="BJ2" s="92" t="s">
        <v>1391</v>
      </c>
      <c r="BK2" s="36"/>
      <c r="BL2" s="36" t="s">
        <v>90</v>
      </c>
      <c r="BM2" s="41">
        <f t="shared" ref="BM2" ca="1" si="6">TODAY()</f>
        <v>44271</v>
      </c>
      <c r="BN2" s="36" t="s">
        <v>98</v>
      </c>
      <c r="BO2" s="36" t="s">
        <v>99</v>
      </c>
      <c r="BP2" s="41">
        <f t="shared" ref="BP2:BR17" ca="1" si="7">TODAY()</f>
        <v>44271</v>
      </c>
      <c r="BQ2" s="41">
        <f t="shared" ref="BQ2:BR2" ca="1" si="8">TODAY()</f>
        <v>44271</v>
      </c>
      <c r="BR2" s="41">
        <f t="shared" ca="1" si="8"/>
        <v>44271</v>
      </c>
      <c r="BS2" s="43">
        <f t="shared" ref="BS2" ca="1" si="9">MONTH(BX2)</f>
        <v>3</v>
      </c>
      <c r="BT2" s="43">
        <f ca="1">DAY(BP2)</f>
        <v>16</v>
      </c>
      <c r="BU2" s="43">
        <f t="shared" ref="BU2" ca="1" si="10">YEAR(BX2)</f>
        <v>2021</v>
      </c>
      <c r="BV2" s="43">
        <f t="shared" ref="BV2" ca="1" si="11">HOUR(BY2)</f>
        <v>13</v>
      </c>
      <c r="BW2" s="43">
        <f t="shared" ref="BW2" ca="1" si="12">MINUTE(BY2)</f>
        <v>11</v>
      </c>
      <c r="BX2" s="44">
        <f t="shared" ref="BX2" ca="1" si="13">TODAY()</f>
        <v>44271</v>
      </c>
      <c r="BY2" s="45">
        <f t="shared" ref="BY2" ca="1" si="14">NOW()</f>
        <v>44271.549953703703</v>
      </c>
      <c r="BZ2" s="45" t="s">
        <v>117</v>
      </c>
      <c r="CA2" s="3" t="s">
        <v>112</v>
      </c>
      <c r="CB2" s="3" t="s">
        <v>112</v>
      </c>
      <c r="CC2" s="51" t="s">
        <v>192</v>
      </c>
      <c r="CD2" s="47" t="s">
        <v>1136</v>
      </c>
    </row>
    <row r="3" spans="1:82" ht="20" customHeight="1">
      <c r="A3" s="32" t="s">
        <v>1374</v>
      </c>
      <c r="B3" s="32" t="s">
        <v>328</v>
      </c>
      <c r="C3" s="33" t="s">
        <v>1381</v>
      </c>
      <c r="D3" s="90">
        <v>2</v>
      </c>
      <c r="E3" s="90"/>
      <c r="BH3" s="47" t="s">
        <v>1393</v>
      </c>
      <c r="BI3" s="36" t="s">
        <v>114</v>
      </c>
      <c r="BJ3" s="92" t="s">
        <v>1394</v>
      </c>
      <c r="BK3" s="91"/>
      <c r="BP3" s="41">
        <f t="shared" ca="1" si="7"/>
        <v>44271</v>
      </c>
      <c r="CA3" s="3" t="s">
        <v>112</v>
      </c>
      <c r="CB3" s="3" t="s">
        <v>112</v>
      </c>
      <c r="CC3" s="51" t="s">
        <v>154</v>
      </c>
    </row>
    <row r="4" spans="1:82" ht="37">
      <c r="A4" s="32" t="s">
        <v>1376</v>
      </c>
      <c r="B4" s="32" t="s">
        <v>165</v>
      </c>
      <c r="C4" s="33" t="s">
        <v>1384</v>
      </c>
      <c r="D4" s="49" t="s">
        <v>178</v>
      </c>
      <c r="BH4" s="36" t="s">
        <v>1399</v>
      </c>
      <c r="BI4" s="36" t="s">
        <v>114</v>
      </c>
      <c r="BJ4" s="92" t="s">
        <v>1395</v>
      </c>
      <c r="BK4" s="91" t="s">
        <v>1397</v>
      </c>
      <c r="BP4" s="41">
        <f t="shared" ca="1" si="7"/>
        <v>44271</v>
      </c>
      <c r="CA4" s="3" t="s">
        <v>112</v>
      </c>
      <c r="CB4" s="3" t="s">
        <v>112</v>
      </c>
      <c r="CC4" s="51" t="s">
        <v>178</v>
      </c>
    </row>
    <row r="5" spans="1:82" ht="37">
      <c r="A5" s="32" t="s">
        <v>1375</v>
      </c>
      <c r="B5" s="32" t="s">
        <v>164</v>
      </c>
      <c r="C5" s="33" t="s">
        <v>1383</v>
      </c>
      <c r="D5" s="49" t="s">
        <v>179</v>
      </c>
      <c r="BH5" s="47" t="s">
        <v>1393</v>
      </c>
      <c r="BI5" s="36" t="s">
        <v>114</v>
      </c>
      <c r="BJ5" s="92" t="s">
        <v>1396</v>
      </c>
      <c r="BK5" s="91" t="s">
        <v>1397</v>
      </c>
      <c r="BP5" s="41">
        <f t="shared" ca="1" si="7"/>
        <v>44271</v>
      </c>
      <c r="CA5" s="3" t="s">
        <v>112</v>
      </c>
      <c r="CB5" s="3" t="s">
        <v>112</v>
      </c>
      <c r="CC5" s="51" t="s">
        <v>179</v>
      </c>
    </row>
    <row r="6" spans="1:82" ht="37">
      <c r="A6" s="32" t="s">
        <v>1377</v>
      </c>
      <c r="B6" s="32" t="s">
        <v>329</v>
      </c>
      <c r="C6" s="33" t="s">
        <v>1385</v>
      </c>
      <c r="D6" t="s">
        <v>1427</v>
      </c>
      <c r="E6" s="90"/>
      <c r="F6" s="32" t="s">
        <v>112</v>
      </c>
      <c r="G6" s="32" t="s">
        <v>113</v>
      </c>
      <c r="H6" s="34">
        <f t="shared" ref="H6" ca="1" si="15">TODAY()</f>
        <v>44271</v>
      </c>
      <c r="I6" s="35" t="s">
        <v>114</v>
      </c>
      <c r="J6" s="36" t="s">
        <v>1370</v>
      </c>
      <c r="K6" s="37" t="s">
        <v>122</v>
      </c>
      <c r="L6" s="35" t="s">
        <v>123</v>
      </c>
      <c r="M6" s="35" t="s">
        <v>123</v>
      </c>
      <c r="N6" s="36" t="s">
        <v>124</v>
      </c>
      <c r="O6" s="32" t="s">
        <v>64</v>
      </c>
      <c r="P6" s="32" t="s">
        <v>65</v>
      </c>
      <c r="Q6" s="32" t="s">
        <v>66</v>
      </c>
      <c r="R6" s="38">
        <v>66666</v>
      </c>
      <c r="S6" s="32" t="s">
        <v>125</v>
      </c>
      <c r="T6" s="39" t="s">
        <v>126</v>
      </c>
      <c r="U6" s="32" t="s">
        <v>127</v>
      </c>
      <c r="V6" s="32" t="s">
        <v>128</v>
      </c>
      <c r="W6" s="32" t="s">
        <v>408</v>
      </c>
      <c r="X6" s="32" t="s">
        <v>1193</v>
      </c>
      <c r="Y6" s="32" t="s">
        <v>42</v>
      </c>
      <c r="Z6" s="32" t="s">
        <v>69</v>
      </c>
      <c r="AA6" s="40" t="s">
        <v>111</v>
      </c>
      <c r="AB6" s="40" t="s">
        <v>316</v>
      </c>
      <c r="AC6" s="32" t="s">
        <v>12</v>
      </c>
      <c r="AD6" s="32" t="s">
        <v>12</v>
      </c>
      <c r="AE6" s="32" t="s">
        <v>12</v>
      </c>
      <c r="AF6" s="32" t="s">
        <v>12</v>
      </c>
      <c r="AG6" s="32" t="s">
        <v>23</v>
      </c>
      <c r="AH6" s="32" t="s">
        <v>12</v>
      </c>
      <c r="AI6" s="32" t="s">
        <v>12</v>
      </c>
      <c r="AJ6" s="32" t="s">
        <v>12</v>
      </c>
      <c r="AK6" s="32" t="s">
        <v>12</v>
      </c>
      <c r="AL6" s="52" t="s">
        <v>577</v>
      </c>
      <c r="AM6" s="41"/>
      <c r="AN6" s="41">
        <f t="shared" ref="AN6" ca="1" si="16">TODAY()</f>
        <v>44271</v>
      </c>
      <c r="AO6" s="32" t="s">
        <v>71</v>
      </c>
      <c r="AP6" s="32"/>
      <c r="AQ6" s="32"/>
      <c r="AR6" s="32" t="s">
        <v>71</v>
      </c>
      <c r="AS6" s="32"/>
      <c r="AT6" s="32"/>
      <c r="AU6" s="32"/>
      <c r="AV6" s="40" t="s">
        <v>316</v>
      </c>
      <c r="AW6" s="32" t="s">
        <v>72</v>
      </c>
      <c r="AX6" s="32"/>
      <c r="AY6" s="6" t="s">
        <v>70</v>
      </c>
      <c r="AZ6" s="6" t="s">
        <v>587</v>
      </c>
      <c r="BA6" s="42" t="str">
        <f t="shared" ref="BA6" ca="1" si="17">CD6&amp;BS6&amp;BT6&amp;BU6&amp;BV6&amp;BW6&amp;CC6</f>
        <v>Ninternet316202113115</v>
      </c>
      <c r="BB6" t="s">
        <v>232</v>
      </c>
      <c r="BC6" s="32" t="str">
        <f t="shared" ref="BC6" ca="1" si="18">CONCATENATE("billacc",BE6)</f>
        <v>billaccNinternet316202113115</v>
      </c>
      <c r="BD6" s="32" t="str">
        <f t="shared" ref="BD6" si="19">CONCATENATE("billinvntry",BF6)</f>
        <v>billinvntry100</v>
      </c>
      <c r="BE6" s="3" t="str">
        <f t="shared" ref="BE6" ca="1" si="20">CD6&amp;BS6&amp;BT6&amp;BU6&amp;BV6&amp;BW6&amp;CC6</f>
        <v>Ninternet316202113115</v>
      </c>
      <c r="BF6" s="36">
        <v>100</v>
      </c>
      <c r="BG6" s="36" t="s">
        <v>86</v>
      </c>
      <c r="BH6" s="36" t="s">
        <v>1209</v>
      </c>
      <c r="BI6" s="36" t="s">
        <v>114</v>
      </c>
      <c r="BJ6" s="92" t="s">
        <v>1401</v>
      </c>
      <c r="BK6" s="36" t="s">
        <v>1397</v>
      </c>
      <c r="BL6" s="36" t="s">
        <v>90</v>
      </c>
      <c r="BM6" s="41">
        <f t="shared" ref="BM6" ca="1" si="21">TODAY()</f>
        <v>44271</v>
      </c>
      <c r="BN6" s="36" t="s">
        <v>98</v>
      </c>
      <c r="BO6" s="36" t="s">
        <v>99</v>
      </c>
      <c r="BP6" s="41">
        <f t="shared" ca="1" si="7"/>
        <v>44271</v>
      </c>
      <c r="BQ6" s="41">
        <f t="shared" ca="1" si="7"/>
        <v>44271</v>
      </c>
      <c r="BR6" s="41">
        <f t="shared" ca="1" si="7"/>
        <v>44271</v>
      </c>
      <c r="BS6" s="43">
        <f t="shared" ref="BS6" ca="1" si="22">MONTH(BX6)</f>
        <v>3</v>
      </c>
      <c r="BT6" s="43">
        <f ca="1">DAY(BP6)</f>
        <v>16</v>
      </c>
      <c r="BU6" s="43">
        <f t="shared" ref="BU6" ca="1" si="23">YEAR(BX6)</f>
        <v>2021</v>
      </c>
      <c r="BV6" s="43">
        <f t="shared" ref="BV6" ca="1" si="24">HOUR(BY6)</f>
        <v>13</v>
      </c>
      <c r="BW6" s="43">
        <f t="shared" ref="BW6" ca="1" si="25">MINUTE(BY6)</f>
        <v>11</v>
      </c>
      <c r="BX6" s="44">
        <f t="shared" ref="BX6" ca="1" si="26">TODAY()</f>
        <v>44271</v>
      </c>
      <c r="BY6" s="45">
        <f t="shared" ref="BY6" ca="1" si="27">NOW()</f>
        <v>44271.549953703703</v>
      </c>
      <c r="BZ6" s="45" t="s">
        <v>117</v>
      </c>
      <c r="CA6" s="3" t="s">
        <v>112</v>
      </c>
      <c r="CB6" s="3" t="s">
        <v>112</v>
      </c>
      <c r="CC6" s="51" t="s">
        <v>180</v>
      </c>
      <c r="CD6" s="47" t="s">
        <v>1136</v>
      </c>
    </row>
    <row r="7" spans="1:82" ht="55.5">
      <c r="A7" s="32" t="s">
        <v>1378</v>
      </c>
      <c r="B7" s="32" t="s">
        <v>330</v>
      </c>
      <c r="C7" s="33" t="s">
        <v>1386</v>
      </c>
      <c r="D7" s="49" t="s">
        <v>181</v>
      </c>
      <c r="BH7" s="47" t="s">
        <v>1404</v>
      </c>
      <c r="BI7" s="36" t="s">
        <v>114</v>
      </c>
      <c r="BJ7" s="92" t="s">
        <v>1400</v>
      </c>
      <c r="BK7" s="36">
        <v>90</v>
      </c>
      <c r="BP7" s="41">
        <f t="shared" ca="1" si="7"/>
        <v>44271</v>
      </c>
      <c r="CA7" s="3" t="s">
        <v>112</v>
      </c>
      <c r="CB7" s="3" t="s">
        <v>112</v>
      </c>
      <c r="CC7" s="51" t="s">
        <v>181</v>
      </c>
    </row>
    <row r="8" spans="1:82" ht="55.5">
      <c r="A8" s="32" t="s">
        <v>1379</v>
      </c>
      <c r="B8" s="32" t="s">
        <v>726</v>
      </c>
      <c r="C8" s="33" t="s">
        <v>1387</v>
      </c>
      <c r="D8" s="49" t="s">
        <v>715</v>
      </c>
      <c r="BH8" s="36" t="s">
        <v>1399</v>
      </c>
      <c r="BI8" s="36" t="s">
        <v>114</v>
      </c>
      <c r="BJ8" s="92" t="s">
        <v>1403</v>
      </c>
      <c r="BK8" s="91">
        <v>90</v>
      </c>
      <c r="BP8" s="41">
        <f t="shared" ca="1" si="7"/>
        <v>44271</v>
      </c>
      <c r="CA8" s="3" t="s">
        <v>112</v>
      </c>
      <c r="CB8" s="3" t="s">
        <v>112</v>
      </c>
      <c r="CC8" s="51" t="s">
        <v>715</v>
      </c>
    </row>
    <row r="9" spans="1:82" ht="55.5">
      <c r="A9" s="32" t="s">
        <v>1380</v>
      </c>
      <c r="B9" s="32" t="s">
        <v>727</v>
      </c>
      <c r="C9" s="33" t="s">
        <v>1388</v>
      </c>
      <c r="D9" s="49" t="s">
        <v>716</v>
      </c>
      <c r="BH9" s="47" t="s">
        <v>1393</v>
      </c>
      <c r="BI9" s="36" t="s">
        <v>114</v>
      </c>
      <c r="BJ9" s="92" t="s">
        <v>1402</v>
      </c>
      <c r="BK9" s="91">
        <v>90</v>
      </c>
      <c r="BP9" s="41">
        <f t="shared" ca="1" si="7"/>
        <v>44271</v>
      </c>
      <c r="CA9" s="3" t="s">
        <v>112</v>
      </c>
      <c r="CB9" s="3" t="s">
        <v>112</v>
      </c>
      <c r="CC9" s="51" t="s">
        <v>716</v>
      </c>
    </row>
    <row r="10" spans="1:82" ht="55.5">
      <c r="A10" s="32" t="s">
        <v>1406</v>
      </c>
      <c r="B10" s="32" t="s">
        <v>728</v>
      </c>
      <c r="C10" s="33" t="s">
        <v>1407</v>
      </c>
      <c r="D10" t="s">
        <v>1425</v>
      </c>
      <c r="E10" t="s">
        <v>1425</v>
      </c>
      <c r="F10" s="32" t="s">
        <v>112</v>
      </c>
      <c r="G10" s="32" t="s">
        <v>113</v>
      </c>
      <c r="H10" s="34">
        <f t="shared" ref="H10" ca="1" si="28">TODAY()</f>
        <v>44271</v>
      </c>
      <c r="I10" s="35" t="s">
        <v>114</v>
      </c>
      <c r="J10" s="36" t="s">
        <v>1370</v>
      </c>
      <c r="K10" s="37" t="s">
        <v>122</v>
      </c>
      <c r="L10" s="35" t="s">
        <v>123</v>
      </c>
      <c r="M10" s="35" t="s">
        <v>123</v>
      </c>
      <c r="N10" s="36" t="s">
        <v>124</v>
      </c>
      <c r="O10" s="32" t="s">
        <v>64</v>
      </c>
      <c r="P10" s="32" t="s">
        <v>65</v>
      </c>
      <c r="Q10" s="32" t="s">
        <v>66</v>
      </c>
      <c r="R10" s="38">
        <v>66666</v>
      </c>
      <c r="S10" s="32" t="s">
        <v>125</v>
      </c>
      <c r="T10" s="39" t="s">
        <v>126</v>
      </c>
      <c r="U10" s="32" t="s">
        <v>127</v>
      </c>
      <c r="V10" s="32" t="s">
        <v>128</v>
      </c>
      <c r="W10" s="32" t="s">
        <v>408</v>
      </c>
      <c r="X10" s="32" t="s">
        <v>1193</v>
      </c>
      <c r="Y10" s="32" t="s">
        <v>42</v>
      </c>
      <c r="Z10" s="32" t="s">
        <v>69</v>
      </c>
      <c r="AA10" s="40" t="s">
        <v>111</v>
      </c>
      <c r="AB10" s="40" t="s">
        <v>316</v>
      </c>
      <c r="AC10" s="32" t="s">
        <v>1408</v>
      </c>
      <c r="AD10" s="32" t="s">
        <v>1227</v>
      </c>
      <c r="AE10" s="32" t="s">
        <v>1409</v>
      </c>
      <c r="AF10" s="32" t="s">
        <v>169</v>
      </c>
      <c r="AG10" s="32" t="s">
        <v>23</v>
      </c>
      <c r="AH10" s="32" t="s">
        <v>12</v>
      </c>
      <c r="AI10" s="32" t="s">
        <v>12</v>
      </c>
      <c r="AJ10" s="32" t="s">
        <v>12</v>
      </c>
      <c r="AK10" s="32" t="s">
        <v>12</v>
      </c>
      <c r="AL10" s="52" t="s">
        <v>577</v>
      </c>
      <c r="AM10" s="41"/>
      <c r="AN10" s="41">
        <f t="shared" ref="AN10" ca="1" si="29">TODAY()</f>
        <v>44271</v>
      </c>
      <c r="AO10" s="32" t="s">
        <v>71</v>
      </c>
      <c r="AP10" s="32"/>
      <c r="AQ10" s="32"/>
      <c r="AR10" s="32" t="s">
        <v>71</v>
      </c>
      <c r="AS10" s="32"/>
      <c r="AT10" s="32"/>
      <c r="AU10" s="32"/>
      <c r="AV10" s="40" t="s">
        <v>316</v>
      </c>
      <c r="AW10" s="32" t="s">
        <v>72</v>
      </c>
      <c r="AX10" s="32"/>
      <c r="AY10" s="6" t="s">
        <v>758</v>
      </c>
      <c r="AZ10" s="6" t="s">
        <v>587</v>
      </c>
      <c r="BA10" s="42" t="str">
        <f t="shared" ref="BA10" ca="1" si="30">CD10&amp;BS10&amp;BT10&amp;BU10&amp;BV10&amp;BW10&amp;CC10</f>
        <v>Ninternet316202113119</v>
      </c>
      <c r="BB10" t="s">
        <v>232</v>
      </c>
      <c r="BC10" s="32" t="str">
        <f t="shared" ref="BC10" ca="1" si="31">CONCATENATE("billacc",BE10)</f>
        <v>billaccNinternet316202113119</v>
      </c>
      <c r="BD10" s="32" t="str">
        <f t="shared" ref="BD10" si="32">CONCATENATE("billinvntry",BF10)</f>
        <v>billinvntry100</v>
      </c>
      <c r="BE10" s="3" t="str">
        <f t="shared" ref="BE10" ca="1" si="33">CD10&amp;BS10&amp;BT10&amp;BU10&amp;BV10&amp;BW10&amp;CC10</f>
        <v>Ninternet316202113119</v>
      </c>
      <c r="BF10" s="36">
        <v>100</v>
      </c>
      <c r="BG10" s="36" t="s">
        <v>86</v>
      </c>
      <c r="BH10" s="36" t="s">
        <v>1209</v>
      </c>
      <c r="BI10" s="36" t="s">
        <v>114</v>
      </c>
      <c r="BJ10" s="92" t="s">
        <v>1391</v>
      </c>
      <c r="BK10" s="36" t="s">
        <v>1397</v>
      </c>
      <c r="BL10" s="36" t="s">
        <v>90</v>
      </c>
      <c r="BM10" s="41">
        <f t="shared" ref="BM10" ca="1" si="34">TODAY()</f>
        <v>44271</v>
      </c>
      <c r="BN10" s="36" t="s">
        <v>98</v>
      </c>
      <c r="BO10" s="36" t="s">
        <v>99</v>
      </c>
      <c r="BP10" s="41">
        <f t="shared" ca="1" si="7"/>
        <v>44271</v>
      </c>
      <c r="BQ10" s="41">
        <f t="shared" ca="1" si="7"/>
        <v>44271</v>
      </c>
      <c r="BR10" s="41">
        <f t="shared" ca="1" si="7"/>
        <v>44271</v>
      </c>
      <c r="BS10" s="43">
        <f t="shared" ref="BS10" ca="1" si="35">MONTH(BX10)</f>
        <v>3</v>
      </c>
      <c r="BT10" s="43">
        <f ca="1">DAY(BP10)</f>
        <v>16</v>
      </c>
      <c r="BU10" s="43">
        <f t="shared" ref="BU10" ca="1" si="36">YEAR(BX10)</f>
        <v>2021</v>
      </c>
      <c r="BV10" s="43">
        <f t="shared" ref="BV10" ca="1" si="37">HOUR(BY10)</f>
        <v>13</v>
      </c>
      <c r="BW10" s="43">
        <f t="shared" ref="BW10" ca="1" si="38">MINUTE(BY10)</f>
        <v>11</v>
      </c>
      <c r="BX10" s="44">
        <f t="shared" ref="BX10" ca="1" si="39">TODAY()</f>
        <v>44271</v>
      </c>
      <c r="BY10" s="45">
        <f t="shared" ref="BY10" ca="1" si="40">NOW()</f>
        <v>44271.549953703703</v>
      </c>
      <c r="BZ10" s="45" t="s">
        <v>117</v>
      </c>
      <c r="CA10" s="3" t="s">
        <v>112</v>
      </c>
      <c r="CB10" s="3" t="s">
        <v>112</v>
      </c>
      <c r="CC10" s="51" t="s">
        <v>717</v>
      </c>
      <c r="CD10" s="47" t="s">
        <v>1136</v>
      </c>
    </row>
    <row r="11" spans="1:82" ht="20" customHeight="1">
      <c r="A11" s="32" t="s">
        <v>1411</v>
      </c>
      <c r="B11" s="32" t="s">
        <v>729</v>
      </c>
      <c r="C11" s="33" t="s">
        <v>1412</v>
      </c>
      <c r="D11" s="90">
        <v>10</v>
      </c>
      <c r="E11" s="90"/>
      <c r="BH11" s="47" t="s">
        <v>1393</v>
      </c>
      <c r="BI11" s="36" t="s">
        <v>114</v>
      </c>
      <c r="BJ11" s="92" t="s">
        <v>1394</v>
      </c>
      <c r="BK11" s="91" t="s">
        <v>1397</v>
      </c>
      <c r="BP11" s="41">
        <f t="shared" ca="1" si="7"/>
        <v>44271</v>
      </c>
      <c r="CA11" s="3" t="s">
        <v>112</v>
      </c>
      <c r="CB11" s="3" t="s">
        <v>112</v>
      </c>
      <c r="CC11" s="51" t="s">
        <v>718</v>
      </c>
    </row>
    <row r="12" spans="1:82" ht="20" customHeight="1">
      <c r="A12" s="32" t="s">
        <v>1413</v>
      </c>
      <c r="B12" s="32" t="s">
        <v>730</v>
      </c>
      <c r="C12" s="33" t="s">
        <v>1415</v>
      </c>
      <c r="D12" s="49" t="s">
        <v>719</v>
      </c>
      <c r="BH12" s="36" t="s">
        <v>1399</v>
      </c>
      <c r="BI12" s="36" t="s">
        <v>114</v>
      </c>
      <c r="BJ12" s="92" t="s">
        <v>1395</v>
      </c>
      <c r="BK12" s="91" t="s">
        <v>1397</v>
      </c>
      <c r="BP12" s="41">
        <f t="shared" ca="1" si="7"/>
        <v>44271</v>
      </c>
      <c r="CA12" s="3" t="s">
        <v>112</v>
      </c>
      <c r="CB12" s="3" t="s">
        <v>112</v>
      </c>
      <c r="CC12" s="51" t="s">
        <v>719</v>
      </c>
    </row>
    <row r="13" spans="1:82" ht="20" customHeight="1">
      <c r="A13" s="32" t="s">
        <v>1414</v>
      </c>
      <c r="B13" s="32" t="s">
        <v>731</v>
      </c>
      <c r="C13" s="33" t="s">
        <v>1416</v>
      </c>
      <c r="D13" s="49" t="s">
        <v>720</v>
      </c>
      <c r="BH13" s="47" t="s">
        <v>1393</v>
      </c>
      <c r="BI13" s="36" t="s">
        <v>114</v>
      </c>
      <c r="BJ13" s="92" t="s">
        <v>1396</v>
      </c>
      <c r="BK13" s="91" t="s">
        <v>1397</v>
      </c>
      <c r="BP13" s="41">
        <f t="shared" ca="1" si="7"/>
        <v>44271</v>
      </c>
      <c r="CA13" s="3" t="s">
        <v>112</v>
      </c>
      <c r="CB13" s="3" t="s">
        <v>112</v>
      </c>
      <c r="CC13" s="51" t="s">
        <v>720</v>
      </c>
    </row>
    <row r="14" spans="1:82" ht="20" customHeight="1">
      <c r="A14" s="32" t="s">
        <v>1417</v>
      </c>
      <c r="B14" s="32" t="s">
        <v>732</v>
      </c>
      <c r="C14" s="33" t="s">
        <v>1421</v>
      </c>
      <c r="D14" t="s">
        <v>1425</v>
      </c>
      <c r="E14" t="s">
        <v>1425</v>
      </c>
      <c r="F14" s="32" t="s">
        <v>112</v>
      </c>
      <c r="G14" s="32" t="s">
        <v>113</v>
      </c>
      <c r="H14" s="34">
        <f t="shared" ref="H14" ca="1" si="41">TODAY()</f>
        <v>44271</v>
      </c>
      <c r="I14" s="35" t="s">
        <v>114</v>
      </c>
      <c r="J14" s="36" t="s">
        <v>1370</v>
      </c>
      <c r="K14" s="37" t="s">
        <v>122</v>
      </c>
      <c r="L14" s="35" t="s">
        <v>123</v>
      </c>
      <c r="M14" s="35" t="s">
        <v>123</v>
      </c>
      <c r="N14" s="36" t="s">
        <v>124</v>
      </c>
      <c r="O14" s="32" t="s">
        <v>64</v>
      </c>
      <c r="P14" s="32" t="s">
        <v>65</v>
      </c>
      <c r="Q14" s="32" t="s">
        <v>66</v>
      </c>
      <c r="R14" s="38">
        <v>66666</v>
      </c>
      <c r="S14" s="32" t="s">
        <v>125</v>
      </c>
      <c r="T14" s="39" t="s">
        <v>126</v>
      </c>
      <c r="U14" s="32" t="s">
        <v>127</v>
      </c>
      <c r="V14" s="32" t="s">
        <v>128</v>
      </c>
      <c r="W14" s="32" t="s">
        <v>408</v>
      </c>
      <c r="X14" s="32" t="s">
        <v>1193</v>
      </c>
      <c r="Y14" s="32" t="s">
        <v>42</v>
      </c>
      <c r="Z14" s="32" t="s">
        <v>69</v>
      </c>
      <c r="AA14" s="40" t="s">
        <v>111</v>
      </c>
      <c r="AB14" s="40" t="s">
        <v>316</v>
      </c>
      <c r="AC14" s="32" t="s">
        <v>1408</v>
      </c>
      <c r="AD14" s="32" t="s">
        <v>1227</v>
      </c>
      <c r="AE14" s="32" t="s">
        <v>1409</v>
      </c>
      <c r="AF14" s="32" t="s">
        <v>169</v>
      </c>
      <c r="AG14" s="32" t="s">
        <v>23</v>
      </c>
      <c r="AH14" s="32" t="s">
        <v>12</v>
      </c>
      <c r="AI14" s="32" t="s">
        <v>12</v>
      </c>
      <c r="AJ14" s="32" t="s">
        <v>12</v>
      </c>
      <c r="AK14" s="32" t="s">
        <v>12</v>
      </c>
      <c r="AL14" s="52" t="s">
        <v>577</v>
      </c>
      <c r="AM14" s="41"/>
      <c r="AN14" s="41">
        <f t="shared" ref="AN14" ca="1" si="42">TODAY()</f>
        <v>44271</v>
      </c>
      <c r="AO14" s="32" t="s">
        <v>71</v>
      </c>
      <c r="AP14" s="32"/>
      <c r="AQ14" s="32"/>
      <c r="AR14" s="32" t="s">
        <v>71</v>
      </c>
      <c r="AS14" s="32"/>
      <c r="AT14" s="32"/>
      <c r="AU14" s="32"/>
      <c r="AV14" s="40" t="s">
        <v>316</v>
      </c>
      <c r="AW14" s="32" t="s">
        <v>72</v>
      </c>
      <c r="AX14" s="32"/>
      <c r="AY14" s="6" t="s">
        <v>758</v>
      </c>
      <c r="AZ14" s="6" t="s">
        <v>587</v>
      </c>
      <c r="BA14" s="42" t="str">
        <f t="shared" ref="BA14" ca="1" si="43">CD14&amp;BS14&amp;BT14&amp;BU14&amp;BV14&amp;BW14&amp;CC14</f>
        <v>Ninternet3162021131113</v>
      </c>
      <c r="BB14" t="s">
        <v>232</v>
      </c>
      <c r="BC14" s="32" t="str">
        <f t="shared" ref="BC14" ca="1" si="44">CONCATENATE("billacc",BE14)</f>
        <v>billaccNinternet3162021131113</v>
      </c>
      <c r="BD14" s="32" t="str">
        <f t="shared" ref="BD14" si="45">CONCATENATE("billinvntry",BF14)</f>
        <v>billinvntry100</v>
      </c>
      <c r="BE14" s="3" t="str">
        <f t="shared" ref="BE14" ca="1" si="46">CD14&amp;BS14&amp;BT14&amp;BU14&amp;BV14&amp;BW14&amp;CC14</f>
        <v>Ninternet3162021131113</v>
      </c>
      <c r="BF14" s="36">
        <v>100</v>
      </c>
      <c r="BG14" s="36" t="s">
        <v>86</v>
      </c>
      <c r="BH14" s="36" t="s">
        <v>1209</v>
      </c>
      <c r="BI14" s="36" t="s">
        <v>114</v>
      </c>
      <c r="BJ14" s="92" t="s">
        <v>1401</v>
      </c>
      <c r="BK14" s="36" t="s">
        <v>1397</v>
      </c>
      <c r="BL14" s="36" t="s">
        <v>90</v>
      </c>
      <c r="BM14" s="41">
        <f t="shared" ref="BM14" ca="1" si="47">TODAY()</f>
        <v>44271</v>
      </c>
      <c r="BN14" s="36" t="s">
        <v>98</v>
      </c>
      <c r="BO14" s="36" t="s">
        <v>99</v>
      </c>
      <c r="BP14" s="41">
        <f t="shared" ca="1" si="7"/>
        <v>44271</v>
      </c>
      <c r="BQ14" s="41">
        <f t="shared" ca="1" si="7"/>
        <v>44271</v>
      </c>
      <c r="BR14" s="41">
        <f t="shared" ca="1" si="7"/>
        <v>44271</v>
      </c>
      <c r="BS14" s="43">
        <f t="shared" ref="BS14" ca="1" si="48">MONTH(BX14)</f>
        <v>3</v>
      </c>
      <c r="BT14" s="43">
        <f ca="1">DAY(BP14)</f>
        <v>16</v>
      </c>
      <c r="BU14" s="43">
        <f t="shared" ref="BU14" ca="1" si="49">YEAR(BX14)</f>
        <v>2021</v>
      </c>
      <c r="BV14" s="43">
        <f t="shared" ref="BV14" ca="1" si="50">HOUR(BY14)</f>
        <v>13</v>
      </c>
      <c r="BW14" s="43">
        <f t="shared" ref="BW14" ca="1" si="51">MINUTE(BY14)</f>
        <v>11</v>
      </c>
      <c r="BX14" s="44">
        <f t="shared" ref="BX14" ca="1" si="52">TODAY()</f>
        <v>44271</v>
      </c>
      <c r="BY14" s="45">
        <f t="shared" ref="BY14" ca="1" si="53">NOW()</f>
        <v>44271.549953703703</v>
      </c>
      <c r="BZ14" s="45" t="s">
        <v>117</v>
      </c>
      <c r="CA14" s="3" t="s">
        <v>112</v>
      </c>
      <c r="CB14" s="3" t="s">
        <v>112</v>
      </c>
      <c r="CC14" s="51" t="s">
        <v>721</v>
      </c>
      <c r="CD14" s="47" t="s">
        <v>1136</v>
      </c>
    </row>
    <row r="15" spans="1:82" ht="20" customHeight="1">
      <c r="A15" s="32" t="s">
        <v>1418</v>
      </c>
      <c r="B15" s="32" t="s">
        <v>733</v>
      </c>
      <c r="C15" s="33" t="s">
        <v>1422</v>
      </c>
      <c r="D15" s="49" t="s">
        <v>722</v>
      </c>
      <c r="BH15" s="47" t="s">
        <v>1404</v>
      </c>
      <c r="BI15" s="36" t="s">
        <v>114</v>
      </c>
      <c r="BJ15" s="92" t="s">
        <v>1400</v>
      </c>
      <c r="BK15" s="36">
        <v>90</v>
      </c>
      <c r="BP15" s="41">
        <f t="shared" ca="1" si="7"/>
        <v>44271</v>
      </c>
      <c r="CA15" s="3" t="s">
        <v>112</v>
      </c>
      <c r="CB15" s="3" t="s">
        <v>112</v>
      </c>
      <c r="CC15" s="51" t="s">
        <v>722</v>
      </c>
    </row>
    <row r="16" spans="1:82" ht="20" customHeight="1">
      <c r="A16" s="32" t="s">
        <v>1419</v>
      </c>
      <c r="B16" s="32" t="s">
        <v>734</v>
      </c>
      <c r="C16" s="33" t="s">
        <v>1423</v>
      </c>
      <c r="D16" s="49" t="s">
        <v>723</v>
      </c>
      <c r="BH16" s="36" t="s">
        <v>1399</v>
      </c>
      <c r="BI16" s="36" t="s">
        <v>114</v>
      </c>
      <c r="BJ16" s="92" t="s">
        <v>1403</v>
      </c>
      <c r="BK16" s="91">
        <v>90</v>
      </c>
      <c r="BP16" s="41">
        <f t="shared" ca="1" si="7"/>
        <v>44271</v>
      </c>
      <c r="CA16" s="3" t="s">
        <v>112</v>
      </c>
      <c r="CB16" s="3" t="s">
        <v>112</v>
      </c>
      <c r="CC16" s="51" t="s">
        <v>723</v>
      </c>
    </row>
    <row r="17" spans="1:81" ht="20" customHeight="1">
      <c r="A17" s="32" t="s">
        <v>1420</v>
      </c>
      <c r="B17" s="32" t="s">
        <v>735</v>
      </c>
      <c r="C17" s="33" t="s">
        <v>1424</v>
      </c>
      <c r="D17" s="49" t="s">
        <v>724</v>
      </c>
      <c r="AC17" s="32" t="s">
        <v>1408</v>
      </c>
      <c r="AD17" s="32" t="s">
        <v>1227</v>
      </c>
      <c r="AE17" s="32" t="s">
        <v>1409</v>
      </c>
      <c r="AF17" s="32" t="s">
        <v>169</v>
      </c>
      <c r="BH17" s="47" t="s">
        <v>1393</v>
      </c>
      <c r="BI17" s="36" t="s">
        <v>114</v>
      </c>
      <c r="BJ17" s="92" t="s">
        <v>1402</v>
      </c>
      <c r="BK17" s="91">
        <v>90</v>
      </c>
      <c r="BP17" s="41">
        <f t="shared" ca="1" si="7"/>
        <v>44271</v>
      </c>
      <c r="CA17" s="3" t="s">
        <v>112</v>
      </c>
      <c r="CB17" s="3" t="s">
        <v>112</v>
      </c>
      <c r="CC17" s="51" t="s">
        <v>724</v>
      </c>
    </row>
  </sheetData>
  <phoneticPr fontId="10" type="noConversion"/>
  <hyperlinks>
    <hyperlink ref="BI2" r:id="rId1" xr:uid="{27C7AE0D-397E-4947-A521-6E2DBEC1FBF2}"/>
    <hyperlink ref="BI3" r:id="rId2" xr:uid="{EB8B7BCF-9134-45F3-BF50-B709C02378A7}"/>
    <hyperlink ref="BI5" r:id="rId3" xr:uid="{B03865DD-65AF-4765-9C3F-9333D62F6005}"/>
    <hyperlink ref="BI4" r:id="rId4" xr:uid="{B6511761-8F7B-47C8-92E7-EC62E74C3A56}"/>
    <hyperlink ref="BI6" r:id="rId5" xr:uid="{C7BD08CA-99E9-44BF-A928-26D8A2445643}"/>
    <hyperlink ref="BI7" r:id="rId6" xr:uid="{8B2CFC05-1ED2-4C05-953F-C7EAFCFDC672}"/>
    <hyperlink ref="BI8" r:id="rId7" xr:uid="{2A0551BB-11DB-4001-AA1E-9070A29BF487}"/>
    <hyperlink ref="BI9" r:id="rId8" xr:uid="{A16EB27A-A2AA-42BE-A897-C19B1873660D}"/>
    <hyperlink ref="BI10" r:id="rId9" xr:uid="{280A27E3-502B-453C-A8F3-F8839282514D}"/>
    <hyperlink ref="BI11" r:id="rId10" xr:uid="{40AE2295-E575-44D9-BB24-06200F75CD16}"/>
    <hyperlink ref="BI13" r:id="rId11" xr:uid="{6FE8E57C-C6FD-44C3-89B2-3277ED97B9AC}"/>
    <hyperlink ref="BI12" r:id="rId12" xr:uid="{9057C570-74B4-4CA5-AC61-0F5FE9080628}"/>
    <hyperlink ref="BI14" r:id="rId13" xr:uid="{CA35B96E-0B7E-4670-B5D0-C38A86D23DFA}"/>
    <hyperlink ref="BI15" r:id="rId14" xr:uid="{0BCFA371-B3CA-4236-881B-DA894D98EC68}"/>
    <hyperlink ref="BI16" r:id="rId15" xr:uid="{9F6D3141-31E4-4A22-93DE-1384BB501570}"/>
    <hyperlink ref="BI17" r:id="rId16" xr:uid="{309031FE-4B92-42BE-AC43-48F6625B60FD}"/>
  </hyperlinks>
  <pageMargins left="0.7" right="0.7" top="0.75" bottom="0.75" header="0.3" footer="0.3"/>
  <pageSetup orientation="portrait"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C2"/>
  <sheetViews>
    <sheetView zoomScale="70" zoomScaleNormal="70" workbookViewId="0">
      <selection sqref="A1:XFD1048576"/>
    </sheetView>
  </sheetViews>
  <sheetFormatPr defaultColWidth="8.81640625" defaultRowHeight="20" customHeight="1"/>
  <cols>
    <col min="1" max="1" width="27" style="48" customWidth="1" collapsed="1"/>
    <col min="2" max="2" width="20.453125" style="48" customWidth="1" collapsed="1"/>
    <col min="3" max="3" width="58.81640625" style="48" customWidth="1" collapsed="1"/>
    <col min="4" max="4" width="11.81640625" style="49" bestFit="1" customWidth="1" collapsed="1"/>
    <col min="5" max="5" width="71" style="48" customWidth="1" collapsed="1"/>
    <col min="6" max="6" width="20.1796875" style="47" bestFit="1" customWidth="1" collapsed="1"/>
    <col min="7" max="7" width="17.81640625" style="47" customWidth="1" collapsed="1"/>
    <col min="8" max="8" width="47.81640625" style="47" bestFit="1" customWidth="1" collapsed="1"/>
    <col min="9" max="9" width="41" style="46" bestFit="1" customWidth="1" collapsed="1"/>
    <col min="10" max="10" width="50.81640625" style="47" bestFit="1" customWidth="1" collapsed="1"/>
    <col min="11" max="11" width="19.6328125" style="47" bestFit="1" customWidth="1" collapsed="1"/>
    <col min="12" max="12" width="15.1796875" style="47" customWidth="1" collapsed="1"/>
    <col min="13" max="13" width="12.453125" style="47" bestFit="1" customWidth="1" collapsed="1"/>
    <col min="14" max="14" width="19.453125" style="47" bestFit="1" customWidth="1" collapsed="1"/>
    <col min="15" max="15" width="8.81640625" style="47" collapsed="1"/>
    <col min="16" max="16" width="14.81640625" style="47" customWidth="1" collapsed="1"/>
    <col min="17" max="17" width="24.6328125" style="46" bestFit="1" customWidth="1" collapsed="1"/>
    <col min="18" max="18" width="48.1796875" style="47" customWidth="1" collapsed="1"/>
    <col min="19" max="19" width="27.1796875" style="46" customWidth="1" collapsed="1"/>
    <col min="20" max="20" width="28.1796875" style="47" customWidth="1" collapsed="1"/>
    <col min="21" max="21" width="33.453125" style="47" bestFit="1" customWidth="1" collapsed="1"/>
    <col min="22" max="22" width="9.453125" style="47" bestFit="1" customWidth="1" collapsed="1"/>
    <col min="23" max="23" width="18.81640625" style="47" customWidth="1" collapsed="1"/>
    <col min="24" max="25" width="8.81640625" style="47" collapsed="1"/>
    <col min="26" max="26" width="9.1796875" style="47" bestFit="1" customWidth="1" collapsed="1"/>
    <col min="27" max="27" width="14" style="47" bestFit="1" customWidth="1" collapsed="1"/>
    <col min="28" max="28" width="14.1796875" style="47" bestFit="1" customWidth="1" collapsed="1"/>
    <col min="29" max="36" width="8.81640625" style="47" collapsed="1"/>
    <col min="37" max="37" width="36" style="47" bestFit="1" customWidth="1" collapsed="1"/>
    <col min="38" max="38" width="8.81640625" style="47" collapsed="1"/>
    <col min="39" max="39" width="11.1796875" style="47" bestFit="1" customWidth="1" collapsed="1"/>
    <col min="40" max="48" width="8.81640625" style="47" collapsed="1"/>
    <col min="49" max="49" width="13.36328125" style="47" bestFit="1" customWidth="1" collapsed="1"/>
    <col min="50" max="51" width="31.81640625" style="47" customWidth="1" collapsed="1"/>
    <col min="52" max="52" width="29.36328125" style="47" bestFit="1" customWidth="1" collapsed="1"/>
    <col min="53" max="53" width="14" style="47" bestFit="1" customWidth="1" collapsed="1"/>
    <col min="54" max="55" width="14" style="47" customWidth="1" collapsed="1"/>
    <col min="56" max="56" width="43.6328125" style="47" bestFit="1" customWidth="1" collapsed="1"/>
    <col min="57" max="57" width="8.81640625" style="47" bestFit="1" customWidth="1" collapsed="1"/>
    <col min="58" max="58" width="8.81640625" style="47" collapsed="1"/>
    <col min="59" max="59" width="25.453125" style="47" bestFit="1" customWidth="1" collapsed="1"/>
    <col min="60" max="60" width="25.81640625" style="47" bestFit="1" customWidth="1" collapsed="1"/>
    <col min="61" max="61" width="13.6328125" style="47" bestFit="1" customWidth="1" collapsed="1"/>
    <col min="62" max="62" width="21.453125" style="47" bestFit="1" customWidth="1" collapsed="1"/>
    <col min="63" max="63" width="16.1796875" style="47" bestFit="1" customWidth="1" collapsed="1"/>
    <col min="64" max="64" width="15.453125" style="47" bestFit="1" customWidth="1" collapsed="1"/>
    <col min="65" max="65" width="20.6328125" style="47" bestFit="1" customWidth="1" collapsed="1"/>
    <col min="66" max="66" width="15.453125" style="47" customWidth="1" collapsed="1"/>
    <col min="67" max="67" width="22.36328125" style="47" bestFit="1" customWidth="1" collapsed="1"/>
    <col min="68" max="68" width="31" style="47" bestFit="1" customWidth="1" collapsed="1"/>
    <col min="69" max="69" width="28.36328125" style="47" bestFit="1" customWidth="1" collapsed="1"/>
    <col min="70" max="70" width="26.453125" style="47" bestFit="1" customWidth="1" collapsed="1"/>
    <col min="71" max="71" width="26.453125" style="47" customWidth="1" collapsed="1"/>
    <col min="72" max="72" width="11.36328125" style="47" bestFit="1" customWidth="1" collapsed="1"/>
    <col min="73" max="73" width="8.81640625" style="47" bestFit="1" customWidth="1" collapsed="1"/>
    <col min="74" max="74" width="14.36328125" style="47" bestFit="1" customWidth="1" collapsed="1"/>
    <col min="75" max="76" width="8.81640625" style="47" bestFit="1" customWidth="1" collapsed="1"/>
    <col min="77" max="77" width="12.453125" style="47" bestFit="1" customWidth="1" collapsed="1"/>
    <col min="78" max="78" width="11.36328125" style="47" bestFit="1" customWidth="1" collapsed="1"/>
    <col min="79" max="79" width="14.81640625" style="47" customWidth="1" collapsed="1"/>
    <col min="80" max="80" width="8.81640625" style="51" bestFit="1" customWidth="1" collapsed="1"/>
    <col min="81" max="16384" width="8.81640625" style="47" collapsed="1"/>
  </cols>
  <sheetData>
    <row r="1" spans="1:81" s="31" customFormat="1" ht="18.5">
      <c r="A1" s="27" t="s">
        <v>0</v>
      </c>
      <c r="B1" s="27" t="s">
        <v>13</v>
      </c>
      <c r="C1" s="27" t="s">
        <v>14</v>
      </c>
      <c r="D1" s="28" t="s">
        <v>73</v>
      </c>
      <c r="E1" s="27" t="s">
        <v>24</v>
      </c>
      <c r="F1" s="27" t="s">
        <v>25</v>
      </c>
      <c r="G1" s="27" t="s">
        <v>26</v>
      </c>
      <c r="H1" s="27" t="s">
        <v>27</v>
      </c>
      <c r="I1" s="29" t="s">
        <v>28</v>
      </c>
      <c r="J1" s="27" t="s">
        <v>29</v>
      </c>
      <c r="K1" s="27" t="s">
        <v>30</v>
      </c>
      <c r="L1" s="27" t="s">
        <v>31</v>
      </c>
      <c r="M1" s="27" t="s">
        <v>32</v>
      </c>
      <c r="N1" s="27" t="s">
        <v>33</v>
      </c>
      <c r="O1" s="27" t="s">
        <v>34</v>
      </c>
      <c r="P1" s="27" t="s">
        <v>35</v>
      </c>
      <c r="Q1" s="29" t="s">
        <v>36</v>
      </c>
      <c r="R1" s="27" t="s">
        <v>15</v>
      </c>
      <c r="S1" s="29" t="s">
        <v>37</v>
      </c>
      <c r="T1" s="27" t="s">
        <v>38</v>
      </c>
      <c r="U1" s="27" t="s">
        <v>39</v>
      </c>
      <c r="V1" s="27" t="s">
        <v>40</v>
      </c>
      <c r="W1" s="27" t="s">
        <v>41</v>
      </c>
      <c r="X1" s="27" t="s">
        <v>42</v>
      </c>
      <c r="Y1" s="27" t="s">
        <v>43</v>
      </c>
      <c r="Z1" s="27" t="s">
        <v>44</v>
      </c>
      <c r="AA1" s="27" t="s">
        <v>315</v>
      </c>
      <c r="AB1" s="27" t="s">
        <v>45</v>
      </c>
      <c r="AC1" s="27" t="s">
        <v>46</v>
      </c>
      <c r="AD1" s="27" t="s">
        <v>47</v>
      </c>
      <c r="AE1" s="27" t="s">
        <v>48</v>
      </c>
      <c r="AF1" s="27" t="s">
        <v>49</v>
      </c>
      <c r="AG1" s="27" t="s">
        <v>50</v>
      </c>
      <c r="AH1" s="27" t="s">
        <v>51</v>
      </c>
      <c r="AI1" s="27" t="s">
        <v>52</v>
      </c>
      <c r="AJ1" s="27" t="s">
        <v>53</v>
      </c>
      <c r="AK1" s="27" t="s">
        <v>54</v>
      </c>
      <c r="AL1" s="27" t="s">
        <v>55</v>
      </c>
      <c r="AM1" s="27" t="s">
        <v>56</v>
      </c>
      <c r="AN1" s="27" t="s">
        <v>57</v>
      </c>
      <c r="AO1" s="27" t="s">
        <v>58</v>
      </c>
      <c r="AP1" s="27" t="s">
        <v>59</v>
      </c>
      <c r="AQ1" s="27" t="s">
        <v>119</v>
      </c>
      <c r="AR1" s="27" t="s">
        <v>120</v>
      </c>
      <c r="AS1" s="27" t="s">
        <v>121</v>
      </c>
      <c r="AT1" s="27" t="s">
        <v>60</v>
      </c>
      <c r="AU1" s="27" t="s">
        <v>61</v>
      </c>
      <c r="AV1" s="27" t="s">
        <v>62</v>
      </c>
      <c r="AW1" s="27" t="s">
        <v>63</v>
      </c>
      <c r="AX1" s="27" t="s">
        <v>76</v>
      </c>
      <c r="AY1" s="27" t="s">
        <v>314</v>
      </c>
      <c r="AZ1" s="27" t="s">
        <v>77</v>
      </c>
      <c r="BA1" s="27" t="s">
        <v>79</v>
      </c>
      <c r="BB1" s="27" t="s">
        <v>273</v>
      </c>
      <c r="BC1" s="27" t="s">
        <v>274</v>
      </c>
      <c r="BD1" s="1" t="s">
        <v>80</v>
      </c>
      <c r="BE1" s="27" t="s">
        <v>81</v>
      </c>
      <c r="BF1" s="27" t="s">
        <v>82</v>
      </c>
      <c r="BG1" s="27" t="s">
        <v>83</v>
      </c>
      <c r="BH1" s="27" t="s">
        <v>84</v>
      </c>
      <c r="BI1" s="27" t="s">
        <v>91</v>
      </c>
      <c r="BJ1" s="27" t="s">
        <v>85</v>
      </c>
      <c r="BK1" s="27" t="s">
        <v>92</v>
      </c>
      <c r="BL1" s="27" t="s">
        <v>94</v>
      </c>
      <c r="BM1" s="30" t="s">
        <v>96</v>
      </c>
      <c r="BN1" s="30" t="s">
        <v>97</v>
      </c>
      <c r="BO1" s="31" t="s">
        <v>95</v>
      </c>
      <c r="BP1" s="31" t="s">
        <v>100</v>
      </c>
      <c r="BQ1" s="31" t="s">
        <v>101</v>
      </c>
      <c r="BR1" s="31" t="s">
        <v>102</v>
      </c>
      <c r="BS1" s="31" t="s">
        <v>118</v>
      </c>
      <c r="BT1" s="31" t="s">
        <v>105</v>
      </c>
      <c r="BU1" s="31" t="s">
        <v>16</v>
      </c>
      <c r="BV1" s="31" t="s">
        <v>106</v>
      </c>
      <c r="BW1" s="31" t="s">
        <v>108</v>
      </c>
      <c r="BX1" s="31" t="s">
        <v>109</v>
      </c>
      <c r="BY1" s="31" t="s">
        <v>107</v>
      </c>
      <c r="BZ1" s="31" t="s">
        <v>110</v>
      </c>
      <c r="CA1" s="31" t="s">
        <v>116</v>
      </c>
      <c r="CB1" s="50" t="s">
        <v>115</v>
      </c>
      <c r="CC1" s="31" t="s">
        <v>1135</v>
      </c>
    </row>
    <row r="2" spans="1:81" ht="20" customHeight="1">
      <c r="A2" s="32" t="s">
        <v>75</v>
      </c>
      <c r="B2" s="32" t="s">
        <v>129</v>
      </c>
      <c r="C2" s="33" t="s">
        <v>74</v>
      </c>
      <c r="D2" t="s">
        <v>1514</v>
      </c>
      <c r="E2" s="32" t="s">
        <v>112</v>
      </c>
      <c r="F2" s="32" t="s">
        <v>113</v>
      </c>
      <c r="G2" s="34">
        <f t="shared" ref="G2" ca="1" si="0">TODAY()</f>
        <v>44271</v>
      </c>
      <c r="H2" s="35" t="s">
        <v>114</v>
      </c>
      <c r="I2" s="36" t="s">
        <v>1370</v>
      </c>
      <c r="J2" s="37" t="s">
        <v>122</v>
      </c>
      <c r="K2" s="35" t="s">
        <v>123</v>
      </c>
      <c r="L2" s="35" t="s">
        <v>123</v>
      </c>
      <c r="M2" s="36" t="s">
        <v>124</v>
      </c>
      <c r="N2" s="32" t="s">
        <v>64</v>
      </c>
      <c r="O2" s="32" t="s">
        <v>65</v>
      </c>
      <c r="P2" s="32" t="s">
        <v>66</v>
      </c>
      <c r="Q2" s="38">
        <v>66666</v>
      </c>
      <c r="R2" s="32" t="s">
        <v>125</v>
      </c>
      <c r="S2" s="39" t="s">
        <v>126</v>
      </c>
      <c r="T2" s="32" t="s">
        <v>127</v>
      </c>
      <c r="U2" s="32" t="s">
        <v>128</v>
      </c>
      <c r="V2" s="32" t="s">
        <v>408</v>
      </c>
      <c r="W2" s="32" t="s">
        <v>1193</v>
      </c>
      <c r="X2" s="32" t="s">
        <v>42</v>
      </c>
      <c r="Y2" s="32" t="s">
        <v>69</v>
      </c>
      <c r="Z2" s="40" t="s">
        <v>111</v>
      </c>
      <c r="AA2" s="40" t="s">
        <v>316</v>
      </c>
      <c r="AB2" s="32" t="s">
        <v>12</v>
      </c>
      <c r="AC2" s="32" t="s">
        <v>12</v>
      </c>
      <c r="AD2" s="32" t="s">
        <v>12</v>
      </c>
      <c r="AE2" s="32" t="s">
        <v>23</v>
      </c>
      <c r="AF2" s="32" t="s">
        <v>12</v>
      </c>
      <c r="AG2" s="32" t="s">
        <v>12</v>
      </c>
      <c r="AH2" s="32" t="s">
        <v>12</v>
      </c>
      <c r="AI2" s="32" t="s">
        <v>12</v>
      </c>
      <c r="AJ2" s="32" t="s">
        <v>12</v>
      </c>
      <c r="AK2" s="52" t="s">
        <v>577</v>
      </c>
      <c r="AL2" s="41"/>
      <c r="AM2" s="41">
        <f t="shared" ref="AM2" ca="1" si="1">TODAY()</f>
        <v>44271</v>
      </c>
      <c r="AN2" s="32" t="s">
        <v>71</v>
      </c>
      <c r="AO2" s="32"/>
      <c r="AP2" s="32"/>
      <c r="AQ2" s="32" t="s">
        <v>71</v>
      </c>
      <c r="AR2" s="32"/>
      <c r="AS2" s="32"/>
      <c r="AT2" s="32"/>
      <c r="AU2" s="40" t="s">
        <v>316</v>
      </c>
      <c r="AV2" s="32" t="s">
        <v>72</v>
      </c>
      <c r="AW2" s="32"/>
      <c r="AX2" s="6" t="s">
        <v>70</v>
      </c>
      <c r="AY2" s="6" t="s">
        <v>587</v>
      </c>
      <c r="AZ2" s="42" t="str">
        <f t="shared" ref="AZ2" ca="1" si="2">CC2&amp;BT2&amp;BU2&amp;BV2&amp;BW2&amp;BX2&amp;CB2</f>
        <v>Ninternet316202113111</v>
      </c>
      <c r="BA2" t="s">
        <v>232</v>
      </c>
      <c r="BB2" s="32" t="str">
        <f t="shared" ref="BB2" ca="1" si="3">CONCATENATE("billacc",BD2)</f>
        <v>billaccNinternet316202113111</v>
      </c>
      <c r="BC2" s="32" t="str">
        <f t="shared" ref="BC2" si="4">CONCATENATE("billinvntry",BE2)</f>
        <v>billinvntry100</v>
      </c>
      <c r="BD2" s="3" t="str">
        <f t="shared" ref="BD2" ca="1" si="5">CC2&amp;BT2&amp;BU2&amp;BV2&amp;BW2&amp;BX2&amp;CB2</f>
        <v>Ninternet316202113111</v>
      </c>
      <c r="BE2" s="36">
        <v>100</v>
      </c>
      <c r="BF2" s="36" t="s">
        <v>86</v>
      </c>
      <c r="BG2" s="36" t="s">
        <v>87</v>
      </c>
      <c r="BH2" s="36" t="s">
        <v>88</v>
      </c>
      <c r="BI2" s="36" t="s">
        <v>89</v>
      </c>
      <c r="BJ2" s="36" t="s">
        <v>90</v>
      </c>
      <c r="BK2" s="36" t="s">
        <v>93</v>
      </c>
      <c r="BL2" s="41">
        <f t="shared" ref="BL2" ca="1" si="6">TODAY()</f>
        <v>44271</v>
      </c>
      <c r="BM2" s="36" t="s">
        <v>98</v>
      </c>
      <c r="BN2" s="36" t="s">
        <v>99</v>
      </c>
      <c r="BO2" s="41">
        <f t="shared" ref="BO2" ca="1" si="7">TODAY()</f>
        <v>44271</v>
      </c>
      <c r="BP2" s="36" t="s">
        <v>103</v>
      </c>
      <c r="BQ2" s="36" t="s">
        <v>104</v>
      </c>
      <c r="BR2" s="41">
        <f t="shared" ref="BR2:BS2" ca="1" si="8">TODAY()</f>
        <v>44271</v>
      </c>
      <c r="BS2" s="41">
        <f t="shared" ca="1" si="8"/>
        <v>44271</v>
      </c>
      <c r="BT2" s="43">
        <f t="shared" ref="BT2" ca="1" si="9">MONTH(BY2)</f>
        <v>3</v>
      </c>
      <c r="BU2" s="43">
        <f t="shared" ref="BU2" ca="1" si="10">DAY(BO2)</f>
        <v>16</v>
      </c>
      <c r="BV2" s="43">
        <f t="shared" ref="BV2" ca="1" si="11">YEAR(BY2)</f>
        <v>2021</v>
      </c>
      <c r="BW2" s="43">
        <f t="shared" ref="BW2" ca="1" si="12">HOUR(BZ2)</f>
        <v>13</v>
      </c>
      <c r="BX2" s="43">
        <f t="shared" ref="BX2" ca="1" si="13">MINUTE(BZ2)</f>
        <v>11</v>
      </c>
      <c r="BY2" s="44">
        <f t="shared" ref="BY2" ca="1" si="14">TODAY()</f>
        <v>44271</v>
      </c>
      <c r="BZ2" s="45">
        <f t="shared" ref="BZ2" ca="1" si="15">NOW()</f>
        <v>44271.549953703703</v>
      </c>
      <c r="CA2" s="45" t="s">
        <v>117</v>
      </c>
      <c r="CB2" s="51" t="s">
        <v>192</v>
      </c>
      <c r="CC2" s="47" t="s">
        <v>1136</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CK2"/>
  <sheetViews>
    <sheetView workbookViewId="0">
      <selection activeCell="D2" sqref="D2"/>
    </sheetView>
  </sheetViews>
  <sheetFormatPr defaultColWidth="8.81640625" defaultRowHeight="20" customHeight="1"/>
  <cols>
    <col min="1" max="1" width="27" style="5" customWidth="1" collapsed="1"/>
    <col min="2" max="2" width="20.453125" style="5" customWidth="1" collapsed="1"/>
    <col min="3" max="3" width="58.81640625" style="5" customWidth="1" collapsed="1"/>
    <col min="4" max="4" width="56.1796875" style="23" customWidth="1" collapsed="1"/>
    <col min="5" max="5" width="71" style="5" customWidth="1" collapsed="1"/>
    <col min="6" max="6" width="20.1796875" style="6" bestFit="1" customWidth="1" collapsed="1"/>
    <col min="7" max="7" width="17.81640625" style="6" customWidth="1" collapsed="1"/>
    <col min="8" max="8" width="47.81640625" style="6" bestFit="1" customWidth="1" collapsed="1"/>
    <col min="9" max="9" width="41" style="6" bestFit="1" customWidth="1" collapsed="1"/>
    <col min="10" max="10" width="50.81640625" style="6" bestFit="1" customWidth="1" collapsed="1"/>
    <col min="11" max="11" width="19.6328125" style="6" bestFit="1" customWidth="1" collapsed="1"/>
    <col min="12" max="12" width="15.1796875" style="6" customWidth="1" collapsed="1"/>
    <col min="13" max="13" width="12.453125" style="6" bestFit="1" customWidth="1" collapsed="1"/>
    <col min="14" max="14" width="19.453125" style="6" bestFit="1" customWidth="1" collapsed="1"/>
    <col min="15" max="15" width="8.81640625" style="6" collapsed="1"/>
    <col min="16" max="16" width="14.81640625" style="6" customWidth="1" collapsed="1"/>
    <col min="17" max="17" width="24.453125" style="12" bestFit="1" customWidth="1" collapsed="1"/>
    <col min="18" max="18" width="48.1796875" style="6" customWidth="1" collapsed="1"/>
    <col min="19" max="19" width="27.1796875" style="12" customWidth="1" collapsed="1"/>
    <col min="20" max="20" width="28.1796875" style="6" customWidth="1" collapsed="1"/>
    <col min="21" max="21" width="33.453125" style="6" bestFit="1" customWidth="1" collapsed="1"/>
    <col min="22" max="22" width="9.453125" style="6" bestFit="1" customWidth="1" collapsed="1"/>
    <col min="23" max="23" width="18.81640625" style="6" customWidth="1" collapsed="1"/>
    <col min="24" max="24" width="14.81640625" style="6" customWidth="1" collapsed="1"/>
    <col min="25" max="25" width="8.81640625" style="6" collapsed="1"/>
    <col min="26" max="26" width="9.1796875" style="6" bestFit="1" customWidth="1" collapsed="1"/>
    <col min="27" max="27" width="9.1796875" style="6" customWidth="1" collapsed="1"/>
    <col min="28" max="28" width="14.1796875" style="6" bestFit="1" customWidth="1" collapsed="1"/>
    <col min="29" max="38" width="8.81640625" style="6" collapsed="1"/>
    <col min="39" max="39" width="10.1796875" style="6" bestFit="1" customWidth="1" collapsed="1"/>
    <col min="40" max="48" width="8.81640625" style="6" collapsed="1"/>
    <col min="49" max="49" width="13.36328125" style="6" bestFit="1" customWidth="1" collapsed="1"/>
    <col min="50" max="51" width="31.81640625" style="6" customWidth="1" collapsed="1"/>
    <col min="52" max="52" width="22.1796875" style="6" customWidth="1" collapsed="1"/>
    <col min="53" max="53" width="14" style="6" bestFit="1" customWidth="1" collapsed="1"/>
    <col min="54" max="55" width="14" style="6" customWidth="1" collapsed="1"/>
    <col min="56" max="56" width="22.453125" style="6" bestFit="1" customWidth="1" collapsed="1"/>
    <col min="57" max="58" width="8.81640625" style="6" collapsed="1"/>
    <col min="59" max="59" width="25.453125" style="6" bestFit="1" customWidth="1" collapsed="1"/>
    <col min="60" max="60" width="25.81640625" style="6" bestFit="1" customWidth="1" collapsed="1"/>
    <col min="61" max="61" width="13.6328125" style="6" bestFit="1" customWidth="1" collapsed="1"/>
    <col min="62" max="62" width="21.453125" style="6" bestFit="1" customWidth="1" collapsed="1"/>
    <col min="63" max="63" width="16.1796875" style="6" bestFit="1" customWidth="1" collapsed="1"/>
    <col min="64" max="64" width="15.453125" style="6" bestFit="1" customWidth="1" collapsed="1"/>
    <col min="65" max="65" width="20.6328125" style="6" bestFit="1" customWidth="1" collapsed="1"/>
    <col min="66" max="66" width="15.453125" style="6" customWidth="1" collapsed="1"/>
    <col min="67" max="67" width="22.36328125" style="6" bestFit="1" customWidth="1" collapsed="1"/>
    <col min="68" max="68" width="31" style="6" bestFit="1" customWidth="1" collapsed="1"/>
    <col min="69" max="69" width="28.36328125" style="6" bestFit="1" customWidth="1" collapsed="1"/>
    <col min="70" max="70" width="26.453125" style="6" bestFit="1" customWidth="1" collapsed="1"/>
    <col min="71" max="71" width="26.453125" style="6" customWidth="1" collapsed="1"/>
    <col min="72" max="72" width="11.36328125" style="6" bestFit="1" customWidth="1" collapsed="1"/>
    <col min="73" max="73" width="8.81640625" style="6" collapsed="1"/>
    <col min="74" max="74" width="14.36328125" style="6" bestFit="1" customWidth="1" collapsed="1"/>
    <col min="75" max="76" width="8.81640625" style="6" collapsed="1"/>
    <col min="77" max="77" width="11.36328125" style="6" bestFit="1" customWidth="1" collapsed="1"/>
    <col min="78" max="78" width="9.453125" style="6" bestFit="1" customWidth="1" collapsed="1"/>
    <col min="79" max="79" width="14.81640625" style="6" customWidth="1" collapsed="1"/>
    <col min="80" max="80" width="8.81640625" style="6" collapsed="1"/>
    <col min="81" max="81" width="10.1796875" style="6" bestFit="1" customWidth="1" collapsed="1"/>
    <col min="82" max="87" width="8.81640625" style="6" collapsed="1"/>
    <col min="88" max="88" width="22.453125" style="6" bestFit="1" customWidth="1" collapsed="1"/>
    <col min="89" max="16384" width="8.81640625" style="6" collapsed="1"/>
  </cols>
  <sheetData>
    <row r="1" spans="1:89" s="2" customFormat="1" ht="15.5">
      <c r="A1" s="1" t="s">
        <v>0</v>
      </c>
      <c r="B1" s="1" t="s">
        <v>13</v>
      </c>
      <c r="C1" s="1" t="s">
        <v>14</v>
      </c>
      <c r="D1" s="22" t="s">
        <v>73</v>
      </c>
      <c r="E1" s="1" t="s">
        <v>24</v>
      </c>
      <c r="F1" s="1" t="s">
        <v>25</v>
      </c>
      <c r="G1" s="1" t="s">
        <v>26</v>
      </c>
      <c r="H1" s="1" t="s">
        <v>27</v>
      </c>
      <c r="I1" s="1" t="s">
        <v>28</v>
      </c>
      <c r="J1" s="1" t="s">
        <v>29</v>
      </c>
      <c r="K1" s="1" t="s">
        <v>30</v>
      </c>
      <c r="L1" s="1" t="s">
        <v>31</v>
      </c>
      <c r="M1" s="1" t="s">
        <v>32</v>
      </c>
      <c r="N1" s="1" t="s">
        <v>33</v>
      </c>
      <c r="O1" s="1" t="s">
        <v>34</v>
      </c>
      <c r="P1" s="1" t="s">
        <v>35</v>
      </c>
      <c r="Q1" s="11" t="s">
        <v>36</v>
      </c>
      <c r="R1" s="1" t="s">
        <v>15</v>
      </c>
      <c r="S1" s="11" t="s">
        <v>37</v>
      </c>
      <c r="T1" s="1" t="s">
        <v>38</v>
      </c>
      <c r="U1" s="1" t="s">
        <v>39</v>
      </c>
      <c r="V1" s="1" t="s">
        <v>40</v>
      </c>
      <c r="W1" s="1" t="s">
        <v>41</v>
      </c>
      <c r="X1" s="1" t="s">
        <v>42</v>
      </c>
      <c r="Y1" s="1" t="s">
        <v>43</v>
      </c>
      <c r="Z1" s="1" t="s">
        <v>44</v>
      </c>
      <c r="AA1" s="1" t="s">
        <v>315</v>
      </c>
      <c r="AB1" s="1" t="s">
        <v>45</v>
      </c>
      <c r="AC1" s="1" t="s">
        <v>46</v>
      </c>
      <c r="AD1" s="1" t="s">
        <v>47</v>
      </c>
      <c r="AE1" s="1" t="s">
        <v>48</v>
      </c>
      <c r="AF1" s="1" t="s">
        <v>49</v>
      </c>
      <c r="AG1" s="1" t="s">
        <v>50</v>
      </c>
      <c r="AH1" s="1" t="s">
        <v>51</v>
      </c>
      <c r="AI1" s="1" t="s">
        <v>52</v>
      </c>
      <c r="AJ1" s="1" t="s">
        <v>53</v>
      </c>
      <c r="AK1" s="1" t="s">
        <v>54</v>
      </c>
      <c r="AL1" s="1" t="s">
        <v>55</v>
      </c>
      <c r="AM1" s="1" t="s">
        <v>56</v>
      </c>
      <c r="AN1" s="1" t="s">
        <v>57</v>
      </c>
      <c r="AO1" s="1" t="s">
        <v>58</v>
      </c>
      <c r="AP1" s="1" t="s">
        <v>59</v>
      </c>
      <c r="AQ1" s="1" t="s">
        <v>119</v>
      </c>
      <c r="AR1" s="1" t="s">
        <v>120</v>
      </c>
      <c r="AS1" s="1" t="s">
        <v>121</v>
      </c>
      <c r="AT1" s="1" t="s">
        <v>60</v>
      </c>
      <c r="AU1" s="1" t="s">
        <v>61</v>
      </c>
      <c r="AV1" s="1" t="s">
        <v>62</v>
      </c>
      <c r="AW1" s="1" t="s">
        <v>63</v>
      </c>
      <c r="AX1" s="1" t="s">
        <v>76</v>
      </c>
      <c r="AY1" s="1" t="s">
        <v>314</v>
      </c>
      <c r="AZ1" s="1" t="s">
        <v>77</v>
      </c>
      <c r="BA1" s="1" t="s">
        <v>79</v>
      </c>
      <c r="BB1" s="1" t="s">
        <v>273</v>
      </c>
      <c r="BC1" s="1" t="s">
        <v>274</v>
      </c>
      <c r="BD1" s="1" t="s">
        <v>80</v>
      </c>
      <c r="BE1" s="1" t="s">
        <v>81</v>
      </c>
      <c r="BF1" s="1" t="s">
        <v>82</v>
      </c>
      <c r="BG1" s="1" t="s">
        <v>83</v>
      </c>
      <c r="BH1" s="1" t="s">
        <v>84</v>
      </c>
      <c r="BI1" s="1" t="s">
        <v>91</v>
      </c>
      <c r="BJ1" s="1" t="s">
        <v>85</v>
      </c>
      <c r="BK1" s="1" t="s">
        <v>92</v>
      </c>
      <c r="BL1" s="1" t="s">
        <v>94</v>
      </c>
      <c r="BM1" s="16" t="s">
        <v>96</v>
      </c>
      <c r="BN1" s="16" t="s">
        <v>97</v>
      </c>
      <c r="BO1" s="2" t="s">
        <v>95</v>
      </c>
      <c r="BP1" s="2" t="s">
        <v>100</v>
      </c>
      <c r="BQ1" s="2" t="s">
        <v>101</v>
      </c>
      <c r="BR1" s="2" t="s">
        <v>102</v>
      </c>
      <c r="BS1" s="2" t="s">
        <v>118</v>
      </c>
      <c r="BT1" s="2" t="s">
        <v>105</v>
      </c>
      <c r="BU1" s="2" t="s">
        <v>16</v>
      </c>
      <c r="BV1" s="2" t="s">
        <v>106</v>
      </c>
      <c r="BW1" s="2" t="s">
        <v>108</v>
      </c>
      <c r="BX1" s="2" t="s">
        <v>109</v>
      </c>
      <c r="BY1" s="2" t="s">
        <v>107</v>
      </c>
      <c r="BZ1" s="2" t="s">
        <v>110</v>
      </c>
      <c r="CA1" s="2" t="s">
        <v>116</v>
      </c>
      <c r="CB1" s="2" t="s">
        <v>115</v>
      </c>
      <c r="CC1" s="2" t="s">
        <v>143</v>
      </c>
      <c r="CD1" s="2" t="s">
        <v>144</v>
      </c>
      <c r="CE1" s="2" t="s">
        <v>145</v>
      </c>
      <c r="CF1" s="2" t="s">
        <v>146</v>
      </c>
      <c r="CG1" s="2" t="s">
        <v>147</v>
      </c>
      <c r="CH1" s="2" t="s">
        <v>148</v>
      </c>
      <c r="CI1" s="2" t="s">
        <v>149</v>
      </c>
      <c r="CJ1" s="2" t="s">
        <v>150</v>
      </c>
      <c r="CK1" s="2" t="s">
        <v>1135</v>
      </c>
    </row>
    <row r="2" spans="1:89" ht="20" customHeight="1">
      <c r="A2" s="3" t="s">
        <v>151</v>
      </c>
      <c r="B2" s="3" t="s">
        <v>730</v>
      </c>
      <c r="C2" s="4" t="s">
        <v>130</v>
      </c>
      <c r="D2" t="s">
        <v>1519</v>
      </c>
      <c r="E2" s="3" t="s">
        <v>112</v>
      </c>
      <c r="F2" s="3" t="s">
        <v>113</v>
      </c>
      <c r="G2" s="14">
        <f t="shared" ref="G2" ca="1" si="0">TODAY()</f>
        <v>44271</v>
      </c>
      <c r="H2" s="7" t="s">
        <v>114</v>
      </c>
      <c r="I2" s="36" t="s">
        <v>1370</v>
      </c>
      <c r="J2" s="10" t="s">
        <v>132</v>
      </c>
      <c r="K2" s="7" t="s">
        <v>133</v>
      </c>
      <c r="L2" s="7" t="s">
        <v>133</v>
      </c>
      <c r="M2" s="8" t="s">
        <v>134</v>
      </c>
      <c r="N2" s="3" t="s">
        <v>64</v>
      </c>
      <c r="O2" s="3" t="s">
        <v>65</v>
      </c>
      <c r="P2" s="3" t="s">
        <v>66</v>
      </c>
      <c r="Q2" s="15">
        <v>66666</v>
      </c>
      <c r="R2" s="3" t="s">
        <v>135</v>
      </c>
      <c r="S2" s="13" t="s">
        <v>136</v>
      </c>
      <c r="T2" s="3" t="s">
        <v>137</v>
      </c>
      <c r="U2" s="3" t="s">
        <v>138</v>
      </c>
      <c r="V2" s="3" t="s">
        <v>139</v>
      </c>
      <c r="W2" s="3" t="s">
        <v>140</v>
      </c>
      <c r="X2" s="3" t="s">
        <v>141</v>
      </c>
      <c r="Y2" s="3" t="s">
        <v>152</v>
      </c>
      <c r="Z2" s="21" t="s">
        <v>111</v>
      </c>
      <c r="AA2" s="21" t="s">
        <v>317</v>
      </c>
      <c r="AB2" s="3" t="s">
        <v>12</v>
      </c>
      <c r="AC2" s="3" t="s">
        <v>12</v>
      </c>
      <c r="AD2" s="3" t="s">
        <v>12</v>
      </c>
      <c r="AE2" s="3" t="s">
        <v>12</v>
      </c>
      <c r="AF2" s="3" t="s">
        <v>23</v>
      </c>
      <c r="AG2" s="3" t="s">
        <v>12</v>
      </c>
      <c r="AH2" s="3" t="s">
        <v>12</v>
      </c>
      <c r="AI2" s="3" t="s">
        <v>12</v>
      </c>
      <c r="AJ2" s="3" t="s">
        <v>12</v>
      </c>
      <c r="AK2" t="s">
        <v>155</v>
      </c>
      <c r="AL2" t="s">
        <v>155</v>
      </c>
      <c r="AM2" s="9">
        <f t="shared" ref="AM2" ca="1" si="1">TODAY()</f>
        <v>44271</v>
      </c>
      <c r="AN2" s="3"/>
      <c r="AO2" s="3" t="s">
        <v>153</v>
      </c>
      <c r="AP2" s="3"/>
      <c r="AQ2" s="3" t="s">
        <v>71</v>
      </c>
      <c r="AR2" s="3"/>
      <c r="AS2" s="3"/>
      <c r="AT2" s="3"/>
      <c r="AU2" s="21" t="s">
        <v>317</v>
      </c>
      <c r="AV2" s="3" t="s">
        <v>72</v>
      </c>
      <c r="AW2" s="3"/>
      <c r="AX2" t="s">
        <v>1196</v>
      </c>
      <c r="AY2" s="26" t="s">
        <v>70</v>
      </c>
      <c r="AZ2" s="17" t="str">
        <f t="shared" ref="AZ2" ca="1" si="2">CK2&amp;BT2&amp;BU2&amp;BV2&amp;BW2&amp;BX2&amp;CB2</f>
        <v>Nphone316202113111</v>
      </c>
      <c r="BA2" s="3" t="s">
        <v>142</v>
      </c>
      <c r="BB2" s="3" t="str">
        <f t="shared" ref="BB2" ca="1" si="3">CONCATENATE("billacc",BD2)</f>
        <v>billaccNphone316202113111</v>
      </c>
      <c r="BC2" s="3" t="str">
        <f t="shared" ref="BC2" si="4">CONCATENATE("billinvntry",BE2)</f>
        <v>billinvntry100</v>
      </c>
      <c r="BD2" s="3" t="str">
        <f t="shared" ref="BD2" ca="1" si="5">CK2&amp;BT2&amp;BU2&amp;BV2&amp;BW2&amp;BX2&amp;CB2</f>
        <v>Nphone316202113111</v>
      </c>
      <c r="BE2" s="8">
        <v>100</v>
      </c>
      <c r="BF2" s="8" t="s">
        <v>86</v>
      </c>
      <c r="BG2" s="8" t="s">
        <v>87</v>
      </c>
      <c r="BH2" s="8" t="s">
        <v>88</v>
      </c>
      <c r="BI2" s="8" t="s">
        <v>89</v>
      </c>
      <c r="BJ2" s="8" t="s">
        <v>90</v>
      </c>
      <c r="BK2" s="8" t="s">
        <v>93</v>
      </c>
      <c r="BL2" s="9">
        <f t="shared" ref="BL2" ca="1" si="6">TODAY()</f>
        <v>44271</v>
      </c>
      <c r="BM2" s="8" t="s">
        <v>98</v>
      </c>
      <c r="BN2" s="8" t="s">
        <v>99</v>
      </c>
      <c r="BO2" s="9">
        <f t="shared" ref="BO2" ca="1" si="7">TODAY()</f>
        <v>44271</v>
      </c>
      <c r="BP2" s="8" t="s">
        <v>103</v>
      </c>
      <c r="BQ2" s="8" t="s">
        <v>104</v>
      </c>
      <c r="BR2" s="9">
        <f t="shared" ref="BR2:BS2" ca="1" si="8">TODAY()</f>
        <v>44271</v>
      </c>
      <c r="BS2" s="9">
        <f t="shared" ca="1" si="8"/>
        <v>44271</v>
      </c>
      <c r="BT2" s="19">
        <f t="shared" ref="BT2" ca="1" si="9">MONTH(BY2)</f>
        <v>3</v>
      </c>
      <c r="BU2" s="19">
        <f t="shared" ref="BU2" ca="1" si="10">DAY(BO2)</f>
        <v>16</v>
      </c>
      <c r="BV2" s="19">
        <f t="shared" ref="BV2" ca="1" si="11">YEAR(BY2)</f>
        <v>2021</v>
      </c>
      <c r="BW2" s="19">
        <f t="shared" ref="BW2" ca="1" si="12">HOUR(BZ2)</f>
        <v>13</v>
      </c>
      <c r="BX2" s="19">
        <f t="shared" ref="BX2" ca="1" si="13">MINUTE(BZ2)</f>
        <v>11</v>
      </c>
      <c r="BY2" s="18">
        <f t="shared" ref="BY2" ca="1" si="14">TODAY()</f>
        <v>44271</v>
      </c>
      <c r="BZ2" s="20">
        <f t="shared" ref="BZ2" ca="1" si="15">NOW()</f>
        <v>44271.549953703703</v>
      </c>
      <c r="CA2" s="20" t="s">
        <v>117</v>
      </c>
      <c r="CB2" s="12" t="s">
        <v>192</v>
      </c>
      <c r="CC2" s="6" t="s">
        <v>23</v>
      </c>
      <c r="CD2" s="6" t="s">
        <v>23</v>
      </c>
      <c r="CE2" s="6" t="s">
        <v>23</v>
      </c>
      <c r="CJ2" t="s">
        <v>155</v>
      </c>
      <c r="CK2" s="6" t="s">
        <v>1137</v>
      </c>
    </row>
  </sheetData>
  <hyperlinks>
    <hyperlink ref="H2" r:id="rId1" xr:uid="{00000000-0004-0000-0300-000000000000}"/>
    <hyperlink ref="K2" r:id="rId2" xr:uid="{00000000-0004-0000-0300-000001000000}"/>
    <hyperlink ref="L2" r:id="rId3" xr:uid="{00000000-0004-0000-0300-000002000000}"/>
    <hyperlink ref="S2" r:id="rId4" xr:uid="{00000000-0004-0000-0300-00000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H2"/>
  <sheetViews>
    <sheetView topLeftCell="F1" workbookViewId="0">
      <selection activeCell="I6" sqref="I6"/>
    </sheetView>
  </sheetViews>
  <sheetFormatPr defaultColWidth="8.81640625" defaultRowHeight="20" customHeight="1"/>
  <cols>
    <col min="1" max="1" width="27" style="5" customWidth="1" collapsed="1"/>
    <col min="2" max="2" width="20.453125" style="5" customWidth="1" collapsed="1"/>
    <col min="3" max="3" width="58.81640625" style="5" customWidth="1" collapsed="1"/>
    <col min="4" max="4" width="9.6328125" style="23" bestFit="1" customWidth="1" collapsed="1"/>
    <col min="5" max="5" width="71" style="5" customWidth="1" collapsed="1"/>
    <col min="6" max="6" width="20.1796875" style="6" bestFit="1" customWidth="1" collapsed="1"/>
    <col min="7" max="7" width="17.81640625" style="6" customWidth="1" collapsed="1"/>
    <col min="8" max="8" width="47.81640625" style="6" bestFit="1" customWidth="1" collapsed="1"/>
    <col min="9" max="9" width="41" style="6" bestFit="1" customWidth="1" collapsed="1"/>
    <col min="10" max="10" width="50.81640625" style="6" bestFit="1" customWidth="1" collapsed="1"/>
    <col min="11" max="11" width="19.6328125" style="6" bestFit="1" customWidth="1" collapsed="1"/>
    <col min="12" max="12" width="15.1796875" style="6" customWidth="1" collapsed="1"/>
    <col min="13" max="13" width="12.453125" style="6" bestFit="1" customWidth="1" collapsed="1"/>
    <col min="14" max="14" width="19.453125" style="6" bestFit="1" customWidth="1" collapsed="1"/>
    <col min="15" max="15" width="8.81640625" style="6" collapsed="1"/>
    <col min="16" max="16" width="14.81640625" style="6" customWidth="1" collapsed="1"/>
    <col min="17" max="17" width="24.453125" style="12" bestFit="1" customWidth="1" collapsed="1"/>
    <col min="18" max="18" width="48.1796875" style="6" customWidth="1" collapsed="1"/>
    <col min="19" max="19" width="27.1796875" style="12" customWidth="1" collapsed="1"/>
    <col min="20" max="20" width="28.1796875" style="6" customWidth="1" collapsed="1"/>
    <col min="21" max="21" width="33.453125" style="6" bestFit="1" customWidth="1" collapsed="1"/>
    <col min="22" max="23" width="33.453125" style="6" customWidth="1" collapsed="1"/>
    <col min="24" max="24" width="9.453125" style="6" bestFit="1" customWidth="1" collapsed="1"/>
    <col min="25" max="25" width="18.81640625" style="6" customWidth="1" collapsed="1"/>
    <col min="26" max="27" width="8.81640625" style="6" collapsed="1"/>
    <col min="28" max="28" width="9.1796875" style="6" bestFit="1" customWidth="1" collapsed="1"/>
    <col min="29" max="29" width="9.1796875" style="6" customWidth="1" collapsed="1"/>
    <col min="30" max="30" width="22.81640625" style="6" bestFit="1" customWidth="1" collapsed="1"/>
    <col min="31" max="34" width="9.1796875" style="6" customWidth="1" collapsed="1"/>
    <col min="35" max="35" width="14.1796875" style="6" bestFit="1" customWidth="1" collapsed="1"/>
    <col min="36" max="38" width="8.81640625" style="6" collapsed="1"/>
    <col min="39" max="39" width="10.453125" style="6" bestFit="1" customWidth="1" collapsed="1"/>
    <col min="40" max="43" width="8.81640625" style="6" collapsed="1"/>
    <col min="44" max="44" width="30.6328125" style="6" bestFit="1" customWidth="1" collapsed="1"/>
    <col min="45" max="45" width="37.81640625" style="6" bestFit="1" customWidth="1" collapsed="1"/>
    <col min="46" max="46" width="37.81640625" style="6" customWidth="1" collapsed="1"/>
    <col min="47" max="47" width="8.81640625" style="6" collapsed="1"/>
    <col min="48" max="48" width="10.1796875" style="6" bestFit="1" customWidth="1" collapsed="1"/>
    <col min="49" max="54" width="8.81640625" style="6" collapsed="1"/>
    <col min="55" max="55" width="13.36328125" style="6" bestFit="1" customWidth="1" collapsed="1"/>
    <col min="56" max="57" width="31.81640625" style="6" customWidth="1" collapsed="1"/>
    <col min="58" max="58" width="22.1796875" style="6" customWidth="1" collapsed="1"/>
    <col min="59" max="59" width="14" style="6" bestFit="1" customWidth="1" collapsed="1"/>
    <col min="60" max="60" width="16.1796875" style="6" bestFit="1" customWidth="1" collapsed="1"/>
    <col min="61" max="62" width="8.81640625" style="6" collapsed="1"/>
    <col min="63" max="63" width="25.453125" style="6" bestFit="1" customWidth="1" collapsed="1"/>
    <col min="64" max="64" width="25.81640625" style="6" bestFit="1" customWidth="1" collapsed="1"/>
    <col min="65" max="65" width="13.6328125" style="6" bestFit="1" customWidth="1" collapsed="1"/>
    <col min="66" max="66" width="21.453125" style="6" bestFit="1" customWidth="1" collapsed="1"/>
    <col min="67" max="67" width="16.1796875" style="6" bestFit="1" customWidth="1" collapsed="1"/>
    <col min="68" max="68" width="15.453125" style="6" bestFit="1" customWidth="1" collapsed="1"/>
    <col min="69" max="69" width="20.6328125" style="6" bestFit="1" customWidth="1" collapsed="1"/>
    <col min="70" max="70" width="15.453125" style="6" customWidth="1" collapsed="1"/>
    <col min="71" max="71" width="22.36328125" style="6" bestFit="1" customWidth="1" collapsed="1"/>
    <col min="72" max="72" width="31" style="6" bestFit="1" customWidth="1" collapsed="1"/>
    <col min="73" max="73" width="28.36328125" style="6" bestFit="1" customWidth="1" collapsed="1"/>
    <col min="74" max="74" width="26.453125" style="6" bestFit="1" customWidth="1" collapsed="1"/>
    <col min="75" max="76" width="26.453125" style="6" customWidth="1" collapsed="1"/>
    <col min="77" max="77" width="11.36328125" style="6" bestFit="1" customWidth="1" collapsed="1"/>
    <col min="78" max="78" width="8.81640625" style="6" collapsed="1"/>
    <col min="79" max="79" width="14.36328125" style="6" bestFit="1" customWidth="1" collapsed="1"/>
    <col min="80" max="81" width="8.81640625" style="6" collapsed="1"/>
    <col min="82" max="82" width="11.36328125" style="6" bestFit="1" customWidth="1" collapsed="1"/>
    <col min="83" max="83" width="9.453125" style="6" customWidth="1" collapsed="1"/>
    <col min="84" max="16384" width="8.81640625" style="6" collapsed="1"/>
  </cols>
  <sheetData>
    <row r="1" spans="1:86" s="2" customFormat="1" ht="20" customHeight="1">
      <c r="A1" s="1" t="s">
        <v>0</v>
      </c>
      <c r="B1" s="1" t="s">
        <v>13</v>
      </c>
      <c r="C1" s="1" t="s">
        <v>14</v>
      </c>
      <c r="D1" s="22" t="s">
        <v>73</v>
      </c>
      <c r="E1" s="1" t="s">
        <v>24</v>
      </c>
      <c r="F1" s="1" t="s">
        <v>25</v>
      </c>
      <c r="G1" s="1" t="s">
        <v>26</v>
      </c>
      <c r="H1" s="1" t="s">
        <v>27</v>
      </c>
      <c r="I1" s="1" t="s">
        <v>28</v>
      </c>
      <c r="J1" s="1" t="s">
        <v>29</v>
      </c>
      <c r="K1" s="1" t="s">
        <v>30</v>
      </c>
      <c r="L1" s="1" t="s">
        <v>31</v>
      </c>
      <c r="M1" s="1" t="s">
        <v>32</v>
      </c>
      <c r="N1" s="1" t="s">
        <v>33</v>
      </c>
      <c r="O1" s="1" t="s">
        <v>34</v>
      </c>
      <c r="P1" s="1" t="s">
        <v>35</v>
      </c>
      <c r="Q1" s="11" t="s">
        <v>36</v>
      </c>
      <c r="R1" s="1" t="s">
        <v>15</v>
      </c>
      <c r="S1" s="11" t="s">
        <v>37</v>
      </c>
      <c r="T1" s="1" t="s">
        <v>38</v>
      </c>
      <c r="U1" s="1" t="s">
        <v>39</v>
      </c>
      <c r="V1" s="1" t="s">
        <v>200</v>
      </c>
      <c r="W1" s="1" t="s">
        <v>201</v>
      </c>
      <c r="X1" s="1" t="s">
        <v>40</v>
      </c>
      <c r="Y1" s="1" t="s">
        <v>41</v>
      </c>
      <c r="Z1" s="1" t="s">
        <v>42</v>
      </c>
      <c r="AA1" s="1" t="s">
        <v>43</v>
      </c>
      <c r="AB1" s="1" t="s">
        <v>44</v>
      </c>
      <c r="AC1" s="1" t="s">
        <v>203</v>
      </c>
      <c r="AD1" s="1" t="s">
        <v>204</v>
      </c>
      <c r="AE1" s="1" t="s">
        <v>208</v>
      </c>
      <c r="AF1" s="1" t="s">
        <v>209</v>
      </c>
      <c r="AG1" s="1" t="s">
        <v>210</v>
      </c>
      <c r="AH1" s="1" t="s">
        <v>211</v>
      </c>
      <c r="AI1" s="1" t="s">
        <v>45</v>
      </c>
      <c r="AJ1" s="1" t="s">
        <v>46</v>
      </c>
      <c r="AK1" s="1" t="s">
        <v>47</v>
      </c>
      <c r="AL1" s="1" t="s">
        <v>48</v>
      </c>
      <c r="AM1" s="1" t="s">
        <v>49</v>
      </c>
      <c r="AN1" s="1" t="s">
        <v>50</v>
      </c>
      <c r="AO1" s="1" t="s">
        <v>51</v>
      </c>
      <c r="AP1" s="1" t="s">
        <v>52</v>
      </c>
      <c r="AQ1" s="1" t="s">
        <v>53</v>
      </c>
      <c r="AR1" s="1" t="s">
        <v>168</v>
      </c>
      <c r="AS1" s="1" t="s">
        <v>173</v>
      </c>
      <c r="AT1" s="1" t="s">
        <v>174</v>
      </c>
      <c r="AU1" s="1" t="s">
        <v>55</v>
      </c>
      <c r="AV1" s="1" t="s">
        <v>175</v>
      </c>
      <c r="AW1" s="1" t="s">
        <v>171</v>
      </c>
      <c r="AX1" s="1" t="s">
        <v>170</v>
      </c>
      <c r="AY1" s="1" t="s">
        <v>172</v>
      </c>
      <c r="AZ1" s="1" t="s">
        <v>60</v>
      </c>
      <c r="BA1" s="1" t="s">
        <v>61</v>
      </c>
      <c r="BB1" s="1" t="s">
        <v>62</v>
      </c>
      <c r="BC1" s="1" t="s">
        <v>63</v>
      </c>
      <c r="BD1" s="1" t="s">
        <v>76</v>
      </c>
      <c r="BE1" s="1" t="s">
        <v>314</v>
      </c>
      <c r="BF1" s="1" t="s">
        <v>77</v>
      </c>
      <c r="BG1" s="1" t="s">
        <v>79</v>
      </c>
      <c r="BH1" s="1" t="s">
        <v>80</v>
      </c>
      <c r="BI1" s="1" t="s">
        <v>81</v>
      </c>
      <c r="BJ1" s="1" t="s">
        <v>82</v>
      </c>
      <c r="BK1" s="1" t="s">
        <v>83</v>
      </c>
      <c r="BL1" s="1" t="s">
        <v>84</v>
      </c>
      <c r="BM1" s="1" t="s">
        <v>91</v>
      </c>
      <c r="BN1" s="1" t="s">
        <v>85</v>
      </c>
      <c r="BO1" s="1" t="s">
        <v>92</v>
      </c>
      <c r="BP1" s="1" t="s">
        <v>94</v>
      </c>
      <c r="BQ1" s="16" t="s">
        <v>96</v>
      </c>
      <c r="BR1" s="16" t="s">
        <v>97</v>
      </c>
      <c r="BS1" s="2" t="s">
        <v>95</v>
      </c>
      <c r="BT1" s="2" t="s">
        <v>100</v>
      </c>
      <c r="BU1" s="2" t="s">
        <v>101</v>
      </c>
      <c r="BV1" s="2" t="s">
        <v>102</v>
      </c>
      <c r="BW1" s="2" t="s">
        <v>118</v>
      </c>
      <c r="BX1" s="2" t="s">
        <v>191</v>
      </c>
      <c r="BY1" s="2" t="s">
        <v>105</v>
      </c>
      <c r="BZ1" s="2" t="s">
        <v>16</v>
      </c>
      <c r="CA1" s="2" t="s">
        <v>106</v>
      </c>
      <c r="CB1" s="2" t="s">
        <v>108</v>
      </c>
      <c r="CC1" s="2" t="s">
        <v>109</v>
      </c>
      <c r="CD1" s="2" t="s">
        <v>107</v>
      </c>
      <c r="CE1" s="2" t="s">
        <v>110</v>
      </c>
      <c r="CF1" s="2" t="s">
        <v>115</v>
      </c>
      <c r="CG1" s="2" t="s">
        <v>176</v>
      </c>
      <c r="CH1" s="2" t="s">
        <v>1135</v>
      </c>
    </row>
    <row r="2" spans="1:86" ht="20" customHeight="1">
      <c r="A2" s="3" t="s">
        <v>167</v>
      </c>
      <c r="B2" s="3" t="s">
        <v>129</v>
      </c>
      <c r="C2" s="4" t="s">
        <v>234</v>
      </c>
      <c r="D2" t="s">
        <v>1515</v>
      </c>
      <c r="E2" s="3" t="s">
        <v>112</v>
      </c>
      <c r="F2" s="3" t="s">
        <v>113</v>
      </c>
      <c r="G2" s="14">
        <f t="shared" ref="G2" ca="1" si="0">TODAY()</f>
        <v>44271</v>
      </c>
      <c r="H2" s="7" t="s">
        <v>114</v>
      </c>
      <c r="I2" s="36" t="s">
        <v>1370</v>
      </c>
      <c r="J2" s="10" t="s">
        <v>157</v>
      </c>
      <c r="K2" s="7" t="s">
        <v>158</v>
      </c>
      <c r="L2" s="7" t="s">
        <v>158</v>
      </c>
      <c r="M2" s="8" t="s">
        <v>159</v>
      </c>
      <c r="N2" s="3" t="s">
        <v>64</v>
      </c>
      <c r="O2" s="3" t="s">
        <v>65</v>
      </c>
      <c r="P2" s="3" t="s">
        <v>66</v>
      </c>
      <c r="Q2" s="15">
        <v>66666</v>
      </c>
      <c r="R2" s="3" t="s">
        <v>160</v>
      </c>
      <c r="S2" s="13" t="s">
        <v>161</v>
      </c>
      <c r="T2" s="3" t="s">
        <v>162</v>
      </c>
      <c r="U2" s="3" t="s">
        <v>163</v>
      </c>
      <c r="V2" s="3" t="s">
        <v>112</v>
      </c>
      <c r="W2" s="3" t="s">
        <v>202</v>
      </c>
      <c r="X2" s="3" t="s">
        <v>207</v>
      </c>
      <c r="Y2" s="3" t="s">
        <v>207</v>
      </c>
      <c r="Z2" s="3" t="s">
        <v>207</v>
      </c>
      <c r="AA2" s="3" t="s">
        <v>69</v>
      </c>
      <c r="AB2" s="21" t="s">
        <v>111</v>
      </c>
      <c r="AC2" s="21" t="s">
        <v>205</v>
      </c>
      <c r="AD2" s="21" t="s">
        <v>206</v>
      </c>
      <c r="AE2" s="21" t="s">
        <v>212</v>
      </c>
      <c r="AF2" s="21" t="s">
        <v>213</v>
      </c>
      <c r="AG2" s="21" t="s">
        <v>214</v>
      </c>
      <c r="AH2" s="21" t="s">
        <v>215</v>
      </c>
      <c r="AI2" s="3" t="s">
        <v>12</v>
      </c>
      <c r="AJ2" s="3" t="s">
        <v>12</v>
      </c>
      <c r="AK2" s="3" t="s">
        <v>12</v>
      </c>
      <c r="AL2" s="3" t="s">
        <v>12</v>
      </c>
      <c r="AM2" s="3" t="s">
        <v>12</v>
      </c>
      <c r="AN2" s="3" t="s">
        <v>23</v>
      </c>
      <c r="AO2" s="3" t="s">
        <v>12</v>
      </c>
      <c r="AP2" s="3" t="s">
        <v>12</v>
      </c>
      <c r="AQ2" s="3" t="s">
        <v>12</v>
      </c>
      <c r="AR2" s="3" t="s">
        <v>169</v>
      </c>
      <c r="AS2" s="3" t="s">
        <v>233</v>
      </c>
      <c r="AT2" s="3" t="s">
        <v>233</v>
      </c>
      <c r="AU2" s="9"/>
      <c r="AV2" s="9">
        <f t="shared" ref="AV2" ca="1" si="1">TODAY()</f>
        <v>44271</v>
      </c>
      <c r="AW2" s="3"/>
      <c r="AX2" s="3" t="s">
        <v>153</v>
      </c>
      <c r="AY2" s="3"/>
      <c r="AZ2" s="3"/>
      <c r="BA2" s="3"/>
      <c r="BB2" s="3" t="s">
        <v>72</v>
      </c>
      <c r="BC2" s="3"/>
      <c r="BD2" s="3" t="s">
        <v>758</v>
      </c>
      <c r="BE2" s="3" t="s">
        <v>584</v>
      </c>
      <c r="BF2" s="17" t="str">
        <f ca="1">CH2&amp;BY2&amp;BZ2&amp;CA2&amp;CB2&amp;CC2</f>
        <v>Mint31620211311</v>
      </c>
      <c r="BG2" s="3" t="s">
        <v>232</v>
      </c>
      <c r="BH2" s="3" t="str">
        <f ca="1">CH2&amp;BY2&amp;BZ2&amp;CA2&amp;CB2&amp;CC2</f>
        <v>Mint31620211311</v>
      </c>
      <c r="BI2" s="8">
        <v>100</v>
      </c>
      <c r="BJ2" s="8" t="s">
        <v>86</v>
      </c>
      <c r="BK2" s="8" t="s">
        <v>87</v>
      </c>
      <c r="BL2" s="8" t="s">
        <v>88</v>
      </c>
      <c r="BM2" s="8" t="s">
        <v>89</v>
      </c>
      <c r="BN2" s="8" t="s">
        <v>90</v>
      </c>
      <c r="BO2" s="8" t="s">
        <v>93</v>
      </c>
      <c r="BP2" s="9">
        <f t="shared" ref="BP2" ca="1" si="2">TODAY()</f>
        <v>44271</v>
      </c>
      <c r="BQ2" s="8" t="s">
        <v>98</v>
      </c>
      <c r="BR2" s="8" t="s">
        <v>99</v>
      </c>
      <c r="BS2" s="9">
        <f t="shared" ref="BS2" ca="1" si="3">TODAY()</f>
        <v>44271</v>
      </c>
      <c r="BT2" s="8" t="s">
        <v>103</v>
      </c>
      <c r="BU2" s="8" t="s">
        <v>104</v>
      </c>
      <c r="BV2" s="9">
        <f t="shared" ref="BV2:BX2" ca="1" si="4">TODAY()</f>
        <v>44271</v>
      </c>
      <c r="BW2" s="9">
        <f t="shared" ca="1" si="4"/>
        <v>44271</v>
      </c>
      <c r="BX2" s="9">
        <f t="shared" ca="1" si="4"/>
        <v>44271</v>
      </c>
      <c r="BY2" s="19">
        <f t="shared" ref="BY2" ca="1" si="5">MONTH(CD2)</f>
        <v>3</v>
      </c>
      <c r="BZ2" s="19">
        <f t="shared" ref="BZ2" ca="1" si="6">DAY(BS2)</f>
        <v>16</v>
      </c>
      <c r="CA2" s="19">
        <f t="shared" ref="CA2" ca="1" si="7">YEAR(CD2)</f>
        <v>2021</v>
      </c>
      <c r="CB2" s="19">
        <f t="shared" ref="CB2" ca="1" si="8">HOUR(CE2)</f>
        <v>13</v>
      </c>
      <c r="CC2" s="19">
        <f t="shared" ref="CC2" ca="1" si="9">MINUTE(CE2)</f>
        <v>11</v>
      </c>
      <c r="CD2" s="18">
        <f t="shared" ref="CD2" ca="1" si="10">TODAY()</f>
        <v>44271</v>
      </c>
      <c r="CE2" s="20">
        <f t="shared" ref="CE2" ca="1" si="11">NOW()</f>
        <v>44271.549953703703</v>
      </c>
      <c r="CF2" s="12" t="s">
        <v>192</v>
      </c>
      <c r="CG2" s="6" t="s">
        <v>177</v>
      </c>
      <c r="CH2" s="6" t="s">
        <v>1138</v>
      </c>
    </row>
  </sheetData>
  <hyperlinks>
    <hyperlink ref="H2" r:id="rId1" xr:uid="{00000000-0004-0000-0400-000000000000}"/>
    <hyperlink ref="S2" r:id="rId2" xr:uid="{00000000-0004-0000-0400-000001000000}"/>
    <hyperlink ref="L2" r:id="rId3" xr:uid="{00000000-0004-0000-0400-000002000000}"/>
    <hyperlink ref="K2" r:id="rId4" xr:uid="{00000000-0004-0000-0400-000003000000}"/>
  </hyperlinks>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BY2"/>
  <sheetViews>
    <sheetView topLeftCell="F1" workbookViewId="0">
      <selection activeCell="I2" sqref="I2"/>
    </sheetView>
  </sheetViews>
  <sheetFormatPr defaultColWidth="8.81640625" defaultRowHeight="20" customHeight="1"/>
  <cols>
    <col min="1" max="1" width="27" style="5" customWidth="1" collapsed="1"/>
    <col min="2" max="2" width="20.453125" style="5" customWidth="1" collapsed="1"/>
    <col min="3" max="3" width="58.81640625" style="5" customWidth="1" collapsed="1"/>
    <col min="4" max="4" width="56.1796875" style="25" customWidth="1" collapsed="1"/>
    <col min="5" max="5" width="71" style="5" customWidth="1" collapsed="1"/>
    <col min="6" max="6" width="20.1796875" style="6" bestFit="1" customWidth="1" collapsed="1"/>
    <col min="7" max="7" width="17.81640625" style="6" customWidth="1" collapsed="1"/>
    <col min="8" max="8" width="47.81640625" style="6" bestFit="1" customWidth="1" collapsed="1"/>
    <col min="9" max="9" width="41" style="6" bestFit="1" customWidth="1" collapsed="1"/>
    <col min="10" max="10" width="50.81640625" style="6" bestFit="1" customWidth="1" collapsed="1"/>
    <col min="11" max="11" width="19.6328125" style="6" bestFit="1" customWidth="1" collapsed="1"/>
    <col min="12" max="12" width="15.1796875" style="6" customWidth="1" collapsed="1"/>
    <col min="13" max="13" width="12.453125" style="6" bestFit="1" customWidth="1" collapsed="1"/>
    <col min="14" max="14" width="19.453125" style="6" bestFit="1" customWidth="1" collapsed="1"/>
    <col min="15" max="15" width="8.81640625" style="6" collapsed="1"/>
    <col min="16" max="16" width="14.81640625" style="6" customWidth="1" collapsed="1"/>
    <col min="17" max="17" width="24.453125" style="12" bestFit="1" customWidth="1" collapsed="1"/>
    <col min="18" max="18" width="48.1796875" style="6" customWidth="1" collapsed="1"/>
    <col min="19" max="19" width="27.1796875" style="12" customWidth="1" collapsed="1"/>
    <col min="20" max="20" width="28.1796875" style="6" customWidth="1" collapsed="1"/>
    <col min="21" max="21" width="33.453125" style="6" bestFit="1" customWidth="1" collapsed="1"/>
    <col min="22" max="22" width="9.453125" style="6" bestFit="1" customWidth="1" collapsed="1"/>
    <col min="23" max="23" width="18.81640625" style="6" customWidth="1" collapsed="1"/>
    <col min="24" max="24" width="14.81640625" style="6" customWidth="1" collapsed="1"/>
    <col min="25" max="25" width="8.81640625" style="6" collapsed="1"/>
    <col min="26" max="26" width="9.1796875" style="6" bestFit="1" customWidth="1" collapsed="1"/>
    <col min="27" max="27" width="14.1796875" style="6" bestFit="1" customWidth="1" collapsed="1"/>
    <col min="28" max="35" width="8.81640625" style="6" collapsed="1"/>
    <col min="36" max="36" width="18.81640625" style="6" customWidth="1" collapsed="1"/>
    <col min="37" max="37" width="24.1796875" style="6" customWidth="1" collapsed="1"/>
    <col min="38" max="38" width="10.1796875" style="6" bestFit="1" customWidth="1" collapsed="1"/>
    <col min="39" max="41" width="8.81640625" style="6" collapsed="1"/>
    <col min="42" max="42" width="18.6328125" style="6" customWidth="1" collapsed="1"/>
    <col min="43" max="47" width="8.81640625" style="6" collapsed="1"/>
    <col min="48" max="48" width="13.36328125" style="6" bestFit="1" customWidth="1" collapsed="1"/>
    <col min="49" max="49" width="31.81640625" style="6" customWidth="1" collapsed="1"/>
    <col min="50" max="50" width="22.1796875" style="6" customWidth="1" collapsed="1"/>
    <col min="51" max="51" width="14" style="6" bestFit="1" customWidth="1" collapsed="1"/>
    <col min="52" max="52" width="16.1796875" style="6" bestFit="1" customWidth="1" collapsed="1"/>
    <col min="53" max="54" width="8.81640625" style="6" collapsed="1"/>
    <col min="55" max="55" width="25.453125" style="6" bestFit="1" customWidth="1" collapsed="1"/>
    <col min="56" max="56" width="25.81640625" style="6" bestFit="1" customWidth="1" collapsed="1"/>
    <col min="57" max="57" width="13.6328125" style="6" bestFit="1" customWidth="1" collapsed="1"/>
    <col min="58" max="58" width="21.453125" style="6" bestFit="1" customWidth="1" collapsed="1"/>
    <col min="59" max="59" width="16.1796875" style="6" bestFit="1" customWidth="1" collapsed="1"/>
    <col min="60" max="60" width="15.453125" style="6" bestFit="1" customWidth="1" collapsed="1"/>
    <col min="61" max="61" width="20.6328125" style="6" bestFit="1" customWidth="1" collapsed="1"/>
    <col min="62" max="62" width="15.453125" style="6" customWidth="1" collapsed="1"/>
    <col min="63" max="63" width="22.36328125" style="6" bestFit="1" customWidth="1" collapsed="1"/>
    <col min="64" max="64" width="31" style="6" bestFit="1" customWidth="1" collapsed="1"/>
    <col min="65" max="65" width="28.36328125" style="6" bestFit="1" customWidth="1" collapsed="1"/>
    <col min="66" max="66" width="26.453125" style="6" bestFit="1" customWidth="1" collapsed="1"/>
    <col min="67" max="68" width="26.453125" style="6" customWidth="1" collapsed="1"/>
    <col min="69" max="69" width="11.36328125" style="6" bestFit="1" customWidth="1" collapsed="1"/>
    <col min="70" max="70" width="8.81640625" style="6" collapsed="1"/>
    <col min="71" max="71" width="14.36328125" style="6" bestFit="1" customWidth="1" collapsed="1"/>
    <col min="72" max="73" width="8.81640625" style="6" collapsed="1"/>
    <col min="74" max="74" width="11.36328125" style="6" bestFit="1" customWidth="1" collapsed="1"/>
    <col min="75" max="75" width="9.453125" style="6" bestFit="1" customWidth="1" collapsed="1"/>
    <col min="76" max="16384" width="8.81640625" style="6" collapsed="1"/>
  </cols>
  <sheetData>
    <row r="1" spans="1:77" s="2" customFormat="1" ht="15.5">
      <c r="A1" s="1" t="s">
        <v>0</v>
      </c>
      <c r="B1" s="1" t="s">
        <v>13</v>
      </c>
      <c r="C1" s="1" t="s">
        <v>14</v>
      </c>
      <c r="D1" s="24" t="s">
        <v>73</v>
      </c>
      <c r="E1" s="1" t="s">
        <v>24</v>
      </c>
      <c r="F1" s="1" t="s">
        <v>25</v>
      </c>
      <c r="G1" s="1" t="s">
        <v>26</v>
      </c>
      <c r="H1" s="1" t="s">
        <v>27</v>
      </c>
      <c r="I1" s="1" t="s">
        <v>28</v>
      </c>
      <c r="J1" s="1" t="s">
        <v>29</v>
      </c>
      <c r="K1" s="1" t="s">
        <v>30</v>
      </c>
      <c r="L1" s="1" t="s">
        <v>31</v>
      </c>
      <c r="M1" s="1" t="s">
        <v>32</v>
      </c>
      <c r="N1" s="1" t="s">
        <v>33</v>
      </c>
      <c r="O1" s="1" t="s">
        <v>34</v>
      </c>
      <c r="P1" s="1" t="s">
        <v>35</v>
      </c>
      <c r="Q1" s="11" t="s">
        <v>36</v>
      </c>
      <c r="R1" s="1" t="s">
        <v>15</v>
      </c>
      <c r="S1" s="11" t="s">
        <v>37</v>
      </c>
      <c r="T1" s="1" t="s">
        <v>38</v>
      </c>
      <c r="U1" s="1" t="s">
        <v>39</v>
      </c>
      <c r="V1" s="1" t="s">
        <v>40</v>
      </c>
      <c r="W1" s="1" t="s">
        <v>41</v>
      </c>
      <c r="X1" s="1" t="s">
        <v>42</v>
      </c>
      <c r="Y1" s="1" t="s">
        <v>43</v>
      </c>
      <c r="Z1" s="1" t="s">
        <v>44</v>
      </c>
      <c r="AA1" s="1" t="s">
        <v>45</v>
      </c>
      <c r="AB1" s="1" t="s">
        <v>46</v>
      </c>
      <c r="AC1" s="1" t="s">
        <v>47</v>
      </c>
      <c r="AD1" s="1" t="s">
        <v>48</v>
      </c>
      <c r="AE1" s="1" t="s">
        <v>49</v>
      </c>
      <c r="AF1" s="1" t="s">
        <v>50</v>
      </c>
      <c r="AG1" s="1" t="s">
        <v>51</v>
      </c>
      <c r="AH1" s="1" t="s">
        <v>52</v>
      </c>
      <c r="AI1" s="1" t="s">
        <v>53</v>
      </c>
      <c r="AJ1" s="1" t="s">
        <v>116</v>
      </c>
      <c r="AK1" s="1" t="s">
        <v>55</v>
      </c>
      <c r="AL1" s="1" t="s">
        <v>56</v>
      </c>
      <c r="AM1" s="1" t="s">
        <v>57</v>
      </c>
      <c r="AN1" s="1" t="s">
        <v>58</v>
      </c>
      <c r="AO1" s="1" t="s">
        <v>59</v>
      </c>
      <c r="AP1" s="1" t="s">
        <v>119</v>
      </c>
      <c r="AQ1" s="1" t="s">
        <v>120</v>
      </c>
      <c r="AR1" s="1" t="s">
        <v>121</v>
      </c>
      <c r="AS1" s="1" t="s">
        <v>60</v>
      </c>
      <c r="AT1" s="1" t="s">
        <v>61</v>
      </c>
      <c r="AU1" s="1" t="s">
        <v>62</v>
      </c>
      <c r="AV1" s="1" t="s">
        <v>63</v>
      </c>
      <c r="AW1" s="1" t="s">
        <v>76</v>
      </c>
      <c r="AX1" s="1" t="s">
        <v>77</v>
      </c>
      <c r="AY1" s="1" t="s">
        <v>79</v>
      </c>
      <c r="AZ1" s="1" t="s">
        <v>80</v>
      </c>
      <c r="BA1" s="1" t="s">
        <v>81</v>
      </c>
      <c r="BB1" s="1" t="s">
        <v>82</v>
      </c>
      <c r="BC1" s="1" t="s">
        <v>83</v>
      </c>
      <c r="BD1" s="1" t="s">
        <v>84</v>
      </c>
      <c r="BE1" s="1" t="s">
        <v>91</v>
      </c>
      <c r="BF1" s="1" t="s">
        <v>85</v>
      </c>
      <c r="BG1" s="1" t="s">
        <v>92</v>
      </c>
      <c r="BH1" s="1" t="s">
        <v>94</v>
      </c>
      <c r="BI1" s="16" t="s">
        <v>96</v>
      </c>
      <c r="BJ1" s="16" t="s">
        <v>97</v>
      </c>
      <c r="BK1" s="2" t="s">
        <v>95</v>
      </c>
      <c r="BL1" s="2" t="s">
        <v>100</v>
      </c>
      <c r="BM1" s="2" t="s">
        <v>101</v>
      </c>
      <c r="BN1" s="2" t="s">
        <v>102</v>
      </c>
      <c r="BO1" s="2" t="s">
        <v>118</v>
      </c>
      <c r="BP1" s="2" t="s">
        <v>191</v>
      </c>
      <c r="BQ1" s="2" t="s">
        <v>105</v>
      </c>
      <c r="BR1" s="2" t="s">
        <v>16</v>
      </c>
      <c r="BS1" s="2" t="s">
        <v>106</v>
      </c>
      <c r="BT1" s="2" t="s">
        <v>108</v>
      </c>
      <c r="BU1" s="2" t="s">
        <v>109</v>
      </c>
      <c r="BV1" s="2" t="s">
        <v>107</v>
      </c>
      <c r="BW1" s="2" t="s">
        <v>110</v>
      </c>
      <c r="BX1" s="2" t="s">
        <v>115</v>
      </c>
      <c r="BY1" s="2" t="s">
        <v>1135</v>
      </c>
    </row>
    <row r="2" spans="1:77" ht="20" customHeight="1">
      <c r="A2" s="3" t="s">
        <v>184</v>
      </c>
      <c r="B2" s="3" t="s">
        <v>129</v>
      </c>
      <c r="C2" s="4" t="s">
        <v>185</v>
      </c>
      <c r="D2" t="s">
        <v>1516</v>
      </c>
      <c r="E2" s="3" t="s">
        <v>112</v>
      </c>
      <c r="F2" s="3" t="s">
        <v>113</v>
      </c>
      <c r="G2" s="14">
        <f t="shared" ref="G2" ca="1" si="0">TODAY()</f>
        <v>44271</v>
      </c>
      <c r="H2" s="7" t="s">
        <v>114</v>
      </c>
      <c r="I2" s="36" t="s">
        <v>1370</v>
      </c>
      <c r="J2" s="10" t="s">
        <v>157</v>
      </c>
      <c r="K2" s="7" t="s">
        <v>158</v>
      </c>
      <c r="L2" s="7" t="s">
        <v>158</v>
      </c>
      <c r="M2" s="8" t="s">
        <v>159</v>
      </c>
      <c r="N2" s="3" t="s">
        <v>64</v>
      </c>
      <c r="O2" s="3" t="s">
        <v>65</v>
      </c>
      <c r="P2" s="3" t="s">
        <v>66</v>
      </c>
      <c r="Q2" s="15">
        <v>66666</v>
      </c>
      <c r="R2" s="3" t="s">
        <v>160</v>
      </c>
      <c r="S2" s="13" t="s">
        <v>161</v>
      </c>
      <c r="T2" s="3" t="s">
        <v>162</v>
      </c>
      <c r="U2" s="3" t="s">
        <v>163</v>
      </c>
      <c r="V2" s="3" t="s">
        <v>186</v>
      </c>
      <c r="W2" s="3" t="s">
        <v>187</v>
      </c>
      <c r="X2" s="3" t="s">
        <v>190</v>
      </c>
      <c r="Y2" s="3" t="s">
        <v>188</v>
      </c>
      <c r="Z2" s="21" t="s">
        <v>189</v>
      </c>
      <c r="AA2" s="3" t="s">
        <v>12</v>
      </c>
      <c r="AB2" s="3" t="s">
        <v>23</v>
      </c>
      <c r="AC2" s="3" t="s">
        <v>12</v>
      </c>
      <c r="AD2" s="3" t="s">
        <v>12</v>
      </c>
      <c r="AE2" s="3" t="s">
        <v>12</v>
      </c>
      <c r="AF2" s="3" t="s">
        <v>12</v>
      </c>
      <c r="AG2" s="3" t="s">
        <v>12</v>
      </c>
      <c r="AH2" s="3" t="s">
        <v>12</v>
      </c>
      <c r="AI2" s="3" t="s">
        <v>12</v>
      </c>
      <c r="AJ2" s="3" t="s">
        <v>193</v>
      </c>
      <c r="AK2" s="3" t="s">
        <v>193</v>
      </c>
      <c r="AL2" s="9">
        <f t="shared" ref="AL2" ca="1" si="1">TODAY()</f>
        <v>44271</v>
      </c>
      <c r="AM2" s="3"/>
      <c r="AN2" s="3"/>
      <c r="AO2" s="3"/>
      <c r="AP2" s="3" t="s">
        <v>71</v>
      </c>
      <c r="AQ2" s="3"/>
      <c r="AR2" s="3"/>
      <c r="AS2" s="3"/>
      <c r="AT2" s="3"/>
      <c r="AU2" s="3" t="s">
        <v>72</v>
      </c>
      <c r="AV2" s="3"/>
      <c r="AW2" s="3" t="s">
        <v>193</v>
      </c>
      <c r="AX2" s="17" t="str">
        <f t="shared" ref="AX2" ca="1" si="2">BY2&amp;BQ2&amp;BR2&amp;BS2&amp;BT2&amp;BU2</f>
        <v>DInt31620211311</v>
      </c>
      <c r="AY2" s="3" t="s">
        <v>142</v>
      </c>
      <c r="AZ2" s="3" t="str">
        <f t="shared" ref="AZ2" ca="1" si="3">BY2&amp;BQ2&amp;BR2&amp;BS2&amp;BT2&amp;BU2</f>
        <v>DInt31620211311</v>
      </c>
      <c r="BA2" s="8">
        <v>100</v>
      </c>
      <c r="BB2" s="8" t="s">
        <v>86</v>
      </c>
      <c r="BC2" s="8" t="s">
        <v>87</v>
      </c>
      <c r="BD2" s="8" t="s">
        <v>88</v>
      </c>
      <c r="BE2" s="8" t="s">
        <v>89</v>
      </c>
      <c r="BF2" s="8" t="s">
        <v>90</v>
      </c>
      <c r="BG2" s="8" t="s">
        <v>93</v>
      </c>
      <c r="BH2" s="9">
        <f t="shared" ref="BH2" ca="1" si="4">TODAY()</f>
        <v>44271</v>
      </c>
      <c r="BI2" s="8" t="s">
        <v>98</v>
      </c>
      <c r="BJ2" s="8" t="s">
        <v>99</v>
      </c>
      <c r="BK2" s="9">
        <f t="shared" ref="BK2" ca="1" si="5">TODAY()</f>
        <v>44271</v>
      </c>
      <c r="BL2" s="8" t="s">
        <v>103</v>
      </c>
      <c r="BM2" s="8" t="s">
        <v>104</v>
      </c>
      <c r="BN2" s="9">
        <f t="shared" ref="BN2:BP2" ca="1" si="6">TODAY()</f>
        <v>44271</v>
      </c>
      <c r="BO2" s="9">
        <f t="shared" ca="1" si="6"/>
        <v>44271</v>
      </c>
      <c r="BP2" s="9">
        <f t="shared" ca="1" si="6"/>
        <v>44271</v>
      </c>
      <c r="BQ2" s="19">
        <f t="shared" ref="BQ2" ca="1" si="7">MONTH(BV2)</f>
        <v>3</v>
      </c>
      <c r="BR2" s="19">
        <f t="shared" ref="BR2" ca="1" si="8">DAY(BK2)</f>
        <v>16</v>
      </c>
      <c r="BS2" s="19">
        <f t="shared" ref="BS2" ca="1" si="9">YEAR(BV2)</f>
        <v>2021</v>
      </c>
      <c r="BT2" s="19">
        <f t="shared" ref="BT2" ca="1" si="10">HOUR(BW2)</f>
        <v>13</v>
      </c>
      <c r="BU2" s="19">
        <f t="shared" ref="BU2" ca="1" si="11">MINUTE(BW2)</f>
        <v>11</v>
      </c>
      <c r="BV2" s="18">
        <f t="shared" ref="BV2" ca="1" si="12">TODAY()</f>
        <v>44271</v>
      </c>
      <c r="BW2" s="20">
        <f t="shared" ref="BW2" ca="1" si="13">NOW()</f>
        <v>44271.549953703703</v>
      </c>
      <c r="BX2" s="12" t="s">
        <v>192</v>
      </c>
      <c r="BY2" s="6" t="s">
        <v>1139</v>
      </c>
    </row>
  </sheetData>
  <hyperlinks>
    <hyperlink ref="H2" r:id="rId1" xr:uid="{00000000-0004-0000-0500-000000000000}"/>
    <hyperlink ref="S2" r:id="rId2" xr:uid="{00000000-0004-0000-0500-000001000000}"/>
    <hyperlink ref="L2" r:id="rId3" xr:uid="{00000000-0004-0000-0500-000002000000}"/>
    <hyperlink ref="K2" r:id="rId4" xr:uid="{00000000-0004-0000-0500-000003000000}"/>
  </hyperlinks>
  <pageMargins left="0.7" right="0.7" top="0.75" bottom="0.75" header="0.3" footer="0.3"/>
  <pageSetup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CO2"/>
  <sheetViews>
    <sheetView topLeftCell="M1" workbookViewId="0">
      <selection activeCell="V2" sqref="V2"/>
    </sheetView>
  </sheetViews>
  <sheetFormatPr defaultColWidth="8.81640625" defaultRowHeight="20" customHeight="1"/>
  <cols>
    <col min="1" max="1" width="27" style="5" customWidth="1" collapsed="1"/>
    <col min="2" max="2" width="20.453125" style="5" customWidth="1" collapsed="1"/>
    <col min="3" max="3" width="58.81640625" style="5" customWidth="1" collapsed="1"/>
    <col min="4" max="4" width="9.6328125" style="23" bestFit="1" customWidth="1" collapsed="1"/>
    <col min="5" max="5" width="71" style="5" customWidth="1" collapsed="1"/>
    <col min="6" max="6" width="20.1796875" style="6" bestFit="1" customWidth="1" collapsed="1"/>
    <col min="7" max="7" width="17.81640625" style="6" customWidth="1" collapsed="1"/>
    <col min="8" max="8" width="47.81640625" style="6" bestFit="1" customWidth="1" collapsed="1"/>
    <col min="9" max="9" width="41" style="6" bestFit="1" customWidth="1" collapsed="1"/>
    <col min="10" max="10" width="50.81640625" style="6" bestFit="1" customWidth="1" collapsed="1"/>
    <col min="11" max="11" width="19.6328125" style="6" bestFit="1" customWidth="1" collapsed="1"/>
    <col min="12" max="12" width="15.1796875" style="6" customWidth="1" collapsed="1"/>
    <col min="13" max="13" width="12.453125" style="6" bestFit="1" customWidth="1" collapsed="1"/>
    <col min="14" max="14" width="19.453125" style="6" bestFit="1" customWidth="1" collapsed="1"/>
    <col min="15" max="15" width="8.81640625" style="6" collapsed="1"/>
    <col min="16" max="16" width="14.81640625" style="6" customWidth="1" collapsed="1"/>
    <col min="17" max="17" width="24.453125" style="12" bestFit="1" customWidth="1" collapsed="1"/>
    <col min="18" max="18" width="48.1796875" style="6" customWidth="1" collapsed="1"/>
    <col min="19" max="19" width="27.1796875" style="12" customWidth="1" collapsed="1"/>
    <col min="20" max="20" width="28.1796875" style="6" customWidth="1" collapsed="1"/>
    <col min="21" max="21" width="33.453125" style="6" bestFit="1" customWidth="1" collapsed="1"/>
    <col min="22" max="23" width="33.453125" style="6" customWidth="1" collapsed="1"/>
    <col min="24" max="24" width="9.453125" style="6" bestFit="1" customWidth="1" collapsed="1"/>
    <col min="25" max="25" width="18.81640625" style="6" customWidth="1" collapsed="1"/>
    <col min="26" max="27" width="8.81640625" style="6" collapsed="1"/>
    <col min="28" max="28" width="9.1796875" style="6" bestFit="1" customWidth="1" collapsed="1"/>
    <col min="29" max="29" width="9.1796875" style="6" customWidth="1" collapsed="1"/>
    <col min="30" max="30" width="22.81640625" style="6" bestFit="1" customWidth="1" collapsed="1"/>
    <col min="31" max="34" width="9.1796875" style="6" customWidth="1" collapsed="1"/>
    <col min="35" max="35" width="14.1796875" style="6" bestFit="1" customWidth="1" collapsed="1"/>
    <col min="36" max="38" width="8.81640625" style="6" collapsed="1"/>
    <col min="39" max="39" width="10.453125" style="6" bestFit="1" customWidth="1" collapsed="1"/>
    <col min="40" max="43" width="8.81640625" style="6" collapsed="1"/>
    <col min="44" max="44" width="30.6328125" style="6" bestFit="1" customWidth="1" collapsed="1"/>
    <col min="45" max="45" width="37.81640625" style="6" bestFit="1" customWidth="1" collapsed="1"/>
    <col min="46" max="46" width="37.81640625" style="6" customWidth="1" collapsed="1"/>
    <col min="47" max="47" width="8.81640625" style="6" collapsed="1"/>
    <col min="48" max="48" width="10.1796875" style="6" bestFit="1" customWidth="1" collapsed="1"/>
    <col min="49" max="61" width="8.81640625" style="6" collapsed="1"/>
    <col min="62" max="62" width="13.36328125" style="6" bestFit="1" customWidth="1" collapsed="1"/>
    <col min="63" max="65" width="31.81640625" style="6" customWidth="1" collapsed="1"/>
    <col min="66" max="66" width="22.1796875" style="6" customWidth="1" collapsed="1"/>
    <col min="67" max="67" width="16.1796875" style="6" bestFit="1" customWidth="1" collapsed="1"/>
    <col min="68" max="69" width="8.81640625" style="6" collapsed="1"/>
    <col min="70" max="70" width="25.453125" style="6" bestFit="1" customWidth="1" collapsed="1"/>
    <col min="71" max="71" width="25.81640625" style="6" bestFit="1" customWidth="1" collapsed="1"/>
    <col min="72" max="72" width="13.6328125" style="6" bestFit="1" customWidth="1" collapsed="1"/>
    <col min="73" max="73" width="21.453125" style="6" bestFit="1" customWidth="1" collapsed="1"/>
    <col min="74" max="74" width="16.1796875" style="6" bestFit="1" customWidth="1" collapsed="1"/>
    <col min="75" max="75" width="15.453125" style="6" bestFit="1" customWidth="1" collapsed="1"/>
    <col min="76" max="76" width="20.6328125" style="6" bestFit="1" customWidth="1" collapsed="1"/>
    <col min="77" max="77" width="15.453125" style="6" customWidth="1" collapsed="1"/>
    <col min="78" max="78" width="22.36328125" style="6" bestFit="1" customWidth="1" collapsed="1"/>
    <col min="79" max="79" width="31" style="6" bestFit="1" customWidth="1" collapsed="1"/>
    <col min="80" max="80" width="28.36328125" style="6" bestFit="1" customWidth="1" collapsed="1"/>
    <col min="81" max="81" width="26.453125" style="6" bestFit="1" customWidth="1" collapsed="1"/>
    <col min="82" max="83" width="26.453125" style="6" customWidth="1" collapsed="1"/>
    <col min="84" max="84" width="11.36328125" style="6" bestFit="1" customWidth="1" collapsed="1"/>
    <col min="85" max="85" width="8.81640625" style="6" collapsed="1"/>
    <col min="86" max="86" width="14.36328125" style="6" bestFit="1" customWidth="1" collapsed="1"/>
    <col min="87" max="88" width="8.81640625" style="6" collapsed="1"/>
    <col min="89" max="89" width="11.36328125" style="6" bestFit="1" customWidth="1" collapsed="1"/>
    <col min="90" max="90" width="9.453125" style="6" customWidth="1" collapsed="1"/>
    <col min="91" max="16384" width="8.81640625" style="6" collapsed="1"/>
  </cols>
  <sheetData>
    <row r="1" spans="1:93" s="2" customFormat="1" ht="20" customHeight="1">
      <c r="A1" s="1" t="s">
        <v>0</v>
      </c>
      <c r="B1" s="1" t="s">
        <v>13</v>
      </c>
      <c r="C1" s="1" t="s">
        <v>14</v>
      </c>
      <c r="D1" s="22" t="s">
        <v>73</v>
      </c>
      <c r="E1" s="1" t="s">
        <v>24</v>
      </c>
      <c r="F1" s="1" t="s">
        <v>25</v>
      </c>
      <c r="G1" s="1" t="s">
        <v>26</v>
      </c>
      <c r="H1" s="1" t="s">
        <v>27</v>
      </c>
      <c r="I1" s="1" t="s">
        <v>28</v>
      </c>
      <c r="J1" s="1" t="s">
        <v>29</v>
      </c>
      <c r="K1" s="1" t="s">
        <v>30</v>
      </c>
      <c r="L1" s="1" t="s">
        <v>31</v>
      </c>
      <c r="M1" s="1" t="s">
        <v>32</v>
      </c>
      <c r="N1" s="1" t="s">
        <v>33</v>
      </c>
      <c r="O1" s="1" t="s">
        <v>34</v>
      </c>
      <c r="P1" s="1" t="s">
        <v>35</v>
      </c>
      <c r="Q1" s="11" t="s">
        <v>36</v>
      </c>
      <c r="R1" s="1" t="s">
        <v>15</v>
      </c>
      <c r="S1" s="11" t="s">
        <v>37</v>
      </c>
      <c r="T1" s="1" t="s">
        <v>38</v>
      </c>
      <c r="U1" s="1" t="s">
        <v>39</v>
      </c>
      <c r="V1" s="1" t="s">
        <v>200</v>
      </c>
      <c r="W1" s="1" t="s">
        <v>201</v>
      </c>
      <c r="X1" s="1" t="s">
        <v>40</v>
      </c>
      <c r="Y1" s="1" t="s">
        <v>41</v>
      </c>
      <c r="Z1" s="1" t="s">
        <v>42</v>
      </c>
      <c r="AA1" s="1" t="s">
        <v>43</v>
      </c>
      <c r="AB1" s="1" t="s">
        <v>44</v>
      </c>
      <c r="AC1" s="1" t="s">
        <v>203</v>
      </c>
      <c r="AD1" s="1" t="s">
        <v>204</v>
      </c>
      <c r="AE1" s="1" t="s">
        <v>208</v>
      </c>
      <c r="AF1" s="1" t="s">
        <v>209</v>
      </c>
      <c r="AG1" s="1" t="s">
        <v>210</v>
      </c>
      <c r="AH1" s="1" t="s">
        <v>211</v>
      </c>
      <c r="AI1" s="1" t="s">
        <v>45</v>
      </c>
      <c r="AJ1" s="1" t="s">
        <v>46</v>
      </c>
      <c r="AK1" s="1" t="s">
        <v>47</v>
      </c>
      <c r="AL1" s="1" t="s">
        <v>48</v>
      </c>
      <c r="AM1" s="1" t="s">
        <v>49</v>
      </c>
      <c r="AN1" s="1" t="s">
        <v>50</v>
      </c>
      <c r="AO1" s="1" t="s">
        <v>51</v>
      </c>
      <c r="AP1" s="1" t="s">
        <v>52</v>
      </c>
      <c r="AQ1" s="1" t="s">
        <v>53</v>
      </c>
      <c r="AR1" s="1" t="s">
        <v>219</v>
      </c>
      <c r="AS1" s="1" t="s">
        <v>220</v>
      </c>
      <c r="AT1" s="1" t="s">
        <v>221</v>
      </c>
      <c r="AU1" s="1" t="s">
        <v>222</v>
      </c>
      <c r="AV1" s="1" t="s">
        <v>223</v>
      </c>
      <c r="AW1" s="1" t="s">
        <v>224</v>
      </c>
      <c r="AX1" s="1" t="s">
        <v>225</v>
      </c>
      <c r="AY1" s="1" t="s">
        <v>226</v>
      </c>
      <c r="AZ1" s="1" t="s">
        <v>227</v>
      </c>
      <c r="BA1" s="1" t="s">
        <v>61</v>
      </c>
      <c r="BB1" s="2" t="s">
        <v>143</v>
      </c>
      <c r="BC1" s="2" t="s">
        <v>144</v>
      </c>
      <c r="BD1" s="2" t="s">
        <v>145</v>
      </c>
      <c r="BE1" s="2" t="s">
        <v>146</v>
      </c>
      <c r="BF1" s="2" t="s">
        <v>147</v>
      </c>
      <c r="BG1" s="2" t="s">
        <v>148</v>
      </c>
      <c r="BH1" s="2" t="s">
        <v>149</v>
      </c>
      <c r="BI1" s="1" t="s">
        <v>62</v>
      </c>
      <c r="BJ1" s="1" t="s">
        <v>63</v>
      </c>
      <c r="BK1" s="1" t="s">
        <v>76</v>
      </c>
      <c r="BL1" s="11" t="s">
        <v>272</v>
      </c>
      <c r="BM1" s="1" t="s">
        <v>79</v>
      </c>
      <c r="BN1" s="1" t="s">
        <v>77</v>
      </c>
      <c r="BO1" s="1" t="s">
        <v>80</v>
      </c>
      <c r="BP1" s="1" t="s">
        <v>81</v>
      </c>
      <c r="BQ1" s="1" t="s">
        <v>82</v>
      </c>
      <c r="BR1" s="1" t="s">
        <v>83</v>
      </c>
      <c r="BS1" s="1" t="s">
        <v>84</v>
      </c>
      <c r="BT1" s="1" t="s">
        <v>91</v>
      </c>
      <c r="BU1" s="1" t="s">
        <v>85</v>
      </c>
      <c r="BV1" s="1" t="s">
        <v>92</v>
      </c>
      <c r="BW1" s="1" t="s">
        <v>94</v>
      </c>
      <c r="BX1" s="16" t="s">
        <v>96</v>
      </c>
      <c r="BY1" s="16" t="s">
        <v>97</v>
      </c>
      <c r="BZ1" s="2" t="s">
        <v>95</v>
      </c>
      <c r="CA1" s="2" t="s">
        <v>100</v>
      </c>
      <c r="CB1" s="2" t="s">
        <v>101</v>
      </c>
      <c r="CC1" s="2" t="s">
        <v>102</v>
      </c>
      <c r="CD1" s="2" t="s">
        <v>118</v>
      </c>
      <c r="CE1" s="2" t="s">
        <v>191</v>
      </c>
      <c r="CF1" s="2" t="s">
        <v>105</v>
      </c>
      <c r="CG1" s="2" t="s">
        <v>16</v>
      </c>
      <c r="CH1" s="2" t="s">
        <v>106</v>
      </c>
      <c r="CI1" s="2" t="s">
        <v>108</v>
      </c>
      <c r="CJ1" s="2" t="s">
        <v>109</v>
      </c>
      <c r="CK1" s="2" t="s">
        <v>107</v>
      </c>
      <c r="CL1" s="2" t="s">
        <v>110</v>
      </c>
      <c r="CM1" s="2" t="s">
        <v>115</v>
      </c>
      <c r="CN1" s="2" t="s">
        <v>176</v>
      </c>
      <c r="CO1" s="2" t="s">
        <v>1135</v>
      </c>
    </row>
    <row r="2" spans="1:93" ht="20" customHeight="1">
      <c r="A2" s="3" t="s">
        <v>229</v>
      </c>
      <c r="B2" s="3" t="s">
        <v>129</v>
      </c>
      <c r="C2" s="4" t="s">
        <v>235</v>
      </c>
      <c r="D2" t="s">
        <v>1520</v>
      </c>
      <c r="E2" s="3" t="s">
        <v>112</v>
      </c>
      <c r="F2" s="3" t="s">
        <v>113</v>
      </c>
      <c r="G2" s="14">
        <f t="shared" ref="G2" ca="1" si="0">TODAY()</f>
        <v>44271</v>
      </c>
      <c r="H2" s="7" t="s">
        <v>114</v>
      </c>
      <c r="I2" s="36" t="s">
        <v>1370</v>
      </c>
      <c r="J2" s="10" t="s">
        <v>132</v>
      </c>
      <c r="K2" s="7" t="s">
        <v>133</v>
      </c>
      <c r="L2" s="7" t="s">
        <v>133</v>
      </c>
      <c r="M2" s="8" t="s">
        <v>134</v>
      </c>
      <c r="N2" s="3" t="s">
        <v>64</v>
      </c>
      <c r="O2" s="3" t="s">
        <v>65</v>
      </c>
      <c r="P2" s="3" t="s">
        <v>66</v>
      </c>
      <c r="Q2" s="15">
        <v>66666</v>
      </c>
      <c r="R2" s="3" t="s">
        <v>135</v>
      </c>
      <c r="S2" s="13" t="s">
        <v>136</v>
      </c>
      <c r="T2" s="3" t="s">
        <v>137</v>
      </c>
      <c r="U2" s="3" t="s">
        <v>138</v>
      </c>
      <c r="V2" s="3" t="s">
        <v>112</v>
      </c>
      <c r="W2" s="3" t="s">
        <v>202</v>
      </c>
      <c r="X2" s="3" t="s">
        <v>207</v>
      </c>
      <c r="Y2" s="3" t="s">
        <v>207</v>
      </c>
      <c r="Z2" s="3" t="s">
        <v>207</v>
      </c>
      <c r="AA2" s="3" t="s">
        <v>69</v>
      </c>
      <c r="AB2" s="21" t="s">
        <v>111</v>
      </c>
      <c r="AC2" s="21" t="s">
        <v>205</v>
      </c>
      <c r="AD2" s="21" t="s">
        <v>206</v>
      </c>
      <c r="AE2" s="21" t="s">
        <v>212</v>
      </c>
      <c r="AF2" s="21" t="s">
        <v>213</v>
      </c>
      <c r="AG2" s="21" t="s">
        <v>214</v>
      </c>
      <c r="AH2" s="21" t="s">
        <v>215</v>
      </c>
      <c r="AI2" s="3" t="s">
        <v>12</v>
      </c>
      <c r="AJ2" s="3" t="s">
        <v>12</v>
      </c>
      <c r="AK2" s="3" t="s">
        <v>12</v>
      </c>
      <c r="AL2" s="3" t="s">
        <v>12</v>
      </c>
      <c r="AM2" s="3" t="s">
        <v>12</v>
      </c>
      <c r="AN2" s="3" t="s">
        <v>12</v>
      </c>
      <c r="AO2" s="3" t="s">
        <v>23</v>
      </c>
      <c r="AP2" s="3" t="s">
        <v>12</v>
      </c>
      <c r="AQ2" s="3" t="s">
        <v>12</v>
      </c>
      <c r="AR2" s="3" t="s">
        <v>169</v>
      </c>
      <c r="AS2" s="3" t="s">
        <v>193</v>
      </c>
      <c r="AT2" s="3" t="s">
        <v>230</v>
      </c>
      <c r="AU2" s="9" t="s">
        <v>23</v>
      </c>
      <c r="AV2" s="9">
        <f t="shared" ref="AV2" ca="1" si="1">TODAY()</f>
        <v>44271</v>
      </c>
      <c r="AW2" s="3" t="s">
        <v>71</v>
      </c>
      <c r="AX2" s="3" t="s">
        <v>153</v>
      </c>
      <c r="AY2" s="3"/>
      <c r="AZ2" s="3" t="s">
        <v>228</v>
      </c>
      <c r="BA2" s="3" t="s">
        <v>228</v>
      </c>
      <c r="BB2" s="6" t="s">
        <v>23</v>
      </c>
      <c r="BC2" s="6" t="s">
        <v>23</v>
      </c>
      <c r="BD2" s="6" t="s">
        <v>23</v>
      </c>
      <c r="BI2" s="3" t="s">
        <v>72</v>
      </c>
      <c r="BJ2" s="3"/>
      <c r="BK2" s="3" t="s">
        <v>319</v>
      </c>
      <c r="BL2" s="3" t="s">
        <v>318</v>
      </c>
      <c r="BM2" s="3" t="s">
        <v>231</v>
      </c>
      <c r="BN2" s="17" t="str">
        <f ca="1">CO2&amp;CF2&amp;CG2&amp;CH2&amp;CI2&amp;CJ2</f>
        <v>MPh31620211311</v>
      </c>
      <c r="BO2" s="3" t="str">
        <f ca="1">CO2&amp;CF2&amp;CG2&amp;CH2&amp;CI2&amp;CJ2</f>
        <v>MPh31620211311</v>
      </c>
      <c r="BP2" s="8">
        <v>100</v>
      </c>
      <c r="BQ2" s="8" t="s">
        <v>86</v>
      </c>
      <c r="BR2" s="8" t="s">
        <v>87</v>
      </c>
      <c r="BS2" s="8" t="s">
        <v>88</v>
      </c>
      <c r="BT2" s="8" t="s">
        <v>89</v>
      </c>
      <c r="BU2" s="8" t="s">
        <v>90</v>
      </c>
      <c r="BV2" s="8" t="s">
        <v>93</v>
      </c>
      <c r="BW2" s="9">
        <f t="shared" ref="BW2" ca="1" si="2">TODAY()</f>
        <v>44271</v>
      </c>
      <c r="BX2" s="8" t="s">
        <v>98</v>
      </c>
      <c r="BY2" s="8" t="s">
        <v>99</v>
      </c>
      <c r="BZ2" s="9">
        <f t="shared" ref="BZ2" ca="1" si="3">TODAY()</f>
        <v>44271</v>
      </c>
      <c r="CA2" s="8" t="s">
        <v>103</v>
      </c>
      <c r="CB2" s="8" t="s">
        <v>104</v>
      </c>
      <c r="CC2" s="9">
        <f t="shared" ref="CC2:CE2" ca="1" si="4">TODAY()</f>
        <v>44271</v>
      </c>
      <c r="CD2" s="9">
        <f t="shared" ca="1" si="4"/>
        <v>44271</v>
      </c>
      <c r="CE2" s="9">
        <f t="shared" ca="1" si="4"/>
        <v>44271</v>
      </c>
      <c r="CF2" s="19">
        <f t="shared" ref="CF2" ca="1" si="5">MONTH(CK2)</f>
        <v>3</v>
      </c>
      <c r="CG2" s="19">
        <f t="shared" ref="CG2" ca="1" si="6">DAY(BZ2)</f>
        <v>16</v>
      </c>
      <c r="CH2" s="19">
        <f t="shared" ref="CH2" ca="1" si="7">YEAR(CK2)</f>
        <v>2021</v>
      </c>
      <c r="CI2" s="19">
        <f t="shared" ref="CI2" ca="1" si="8">HOUR(CL2)</f>
        <v>13</v>
      </c>
      <c r="CJ2" s="19">
        <f t="shared" ref="CJ2" ca="1" si="9">MINUTE(CL2)</f>
        <v>11</v>
      </c>
      <c r="CK2" s="18">
        <f t="shared" ref="CK2" ca="1" si="10">TODAY()</f>
        <v>44271</v>
      </c>
      <c r="CL2" s="20">
        <f t="shared" ref="CL2" ca="1" si="11">NOW()</f>
        <v>44271.549953703703</v>
      </c>
      <c r="CM2" s="12" t="s">
        <v>192</v>
      </c>
      <c r="CN2" s="6" t="s">
        <v>177</v>
      </c>
      <c r="CO2" s="6" t="s">
        <v>1140</v>
      </c>
    </row>
  </sheetData>
  <hyperlinks>
    <hyperlink ref="H2" r:id="rId1" xr:uid="{00000000-0004-0000-0600-000000000000}"/>
    <hyperlink ref="K2" r:id="rId2" xr:uid="{00000000-0004-0000-0600-000001000000}"/>
    <hyperlink ref="L2" r:id="rId3" xr:uid="{00000000-0004-0000-0600-000002000000}"/>
    <hyperlink ref="S2" r:id="rId4" xr:uid="{00000000-0004-0000-0600-000003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BE2"/>
  <sheetViews>
    <sheetView topLeftCell="F1" workbookViewId="0">
      <selection activeCell="I7" sqref="I7"/>
    </sheetView>
  </sheetViews>
  <sheetFormatPr defaultColWidth="8.81640625" defaultRowHeight="20" customHeight="1"/>
  <cols>
    <col min="1" max="1" width="27" style="5" customWidth="1" collapsed="1"/>
    <col min="2" max="2" width="20.453125" style="5" customWidth="1" collapsed="1"/>
    <col min="3" max="3" width="58.81640625" style="5" customWidth="1" collapsed="1"/>
    <col min="4" max="4" width="56.1796875" style="23" customWidth="1" collapsed="1"/>
    <col min="5" max="5" width="71" style="5" customWidth="1" collapsed="1"/>
    <col min="6" max="6" width="20.1796875" style="6" bestFit="1" customWidth="1" collapsed="1"/>
    <col min="7" max="7" width="17.81640625" style="6" customWidth="1" collapsed="1"/>
    <col min="8" max="8" width="47.81640625" style="6" bestFit="1" customWidth="1" collapsed="1"/>
    <col min="9" max="9" width="41" style="6" bestFit="1" customWidth="1" collapsed="1"/>
    <col min="10" max="10" width="50.81640625" style="6" bestFit="1" customWidth="1" collapsed="1"/>
    <col min="11" max="11" width="19.6328125" style="6" bestFit="1" customWidth="1" collapsed="1"/>
    <col min="12" max="12" width="15.1796875" style="6" customWidth="1" collapsed="1"/>
    <col min="13" max="13" width="12.453125" style="6" bestFit="1" customWidth="1" collapsed="1"/>
    <col min="14" max="14" width="19.453125" style="6" bestFit="1" customWidth="1" collapsed="1"/>
    <col min="15" max="15" width="8.81640625" style="6" collapsed="1"/>
    <col min="16" max="16" width="14.81640625" style="6" customWidth="1" collapsed="1"/>
    <col min="17" max="17" width="24.453125" style="12" bestFit="1" customWidth="1" collapsed="1"/>
    <col min="18" max="18" width="48.1796875" style="6" customWidth="1" collapsed="1"/>
    <col min="19" max="19" width="27.1796875" style="12" customWidth="1" collapsed="1"/>
    <col min="20" max="20" width="28.1796875" style="6" customWidth="1" collapsed="1"/>
    <col min="21" max="21" width="33.453125" style="6" bestFit="1" customWidth="1" collapsed="1"/>
    <col min="22" max="22" width="9.453125" style="6" bestFit="1" customWidth="1" collapsed="1"/>
    <col min="23" max="23" width="18.81640625" style="6" customWidth="1" collapsed="1"/>
    <col min="24" max="24" width="14.81640625" style="6" customWidth="1" collapsed="1"/>
    <col min="25" max="25" width="8.81640625" style="6" collapsed="1"/>
    <col min="26" max="26" width="9.1796875" style="6" bestFit="1" customWidth="1" collapsed="1"/>
    <col min="27" max="28" width="8.81640625" style="6" collapsed="1"/>
    <col min="29" max="29" width="10.1796875" style="6" bestFit="1" customWidth="1" collapsed="1"/>
    <col min="30" max="35" width="8.81640625" style="6" collapsed="1"/>
    <col min="36" max="36" width="13.36328125" style="6" bestFit="1" customWidth="1" collapsed="1"/>
    <col min="37" max="37" width="31.81640625" style="6" customWidth="1" collapsed="1"/>
    <col min="38" max="39" width="22.1796875" style="6" customWidth="1" collapsed="1"/>
    <col min="40" max="40" width="14" style="6" bestFit="1" customWidth="1" collapsed="1"/>
    <col min="41" max="41" width="16.1796875" style="6" bestFit="1" customWidth="1" collapsed="1"/>
    <col min="42" max="42" width="21.453125" style="6" bestFit="1" customWidth="1" collapsed="1"/>
    <col min="43" max="43" width="16.1796875" style="6" bestFit="1" customWidth="1" collapsed="1"/>
    <col min="44" max="44" width="15.453125" style="6" bestFit="1" customWidth="1" collapsed="1"/>
    <col min="45" max="45" width="22.36328125" style="6" bestFit="1" customWidth="1" collapsed="1"/>
    <col min="46" max="46" width="26.453125" style="6" bestFit="1" customWidth="1" collapsed="1"/>
    <col min="47" max="47" width="26.453125" style="6" customWidth="1" collapsed="1"/>
    <col min="48" max="48" width="11.36328125" style="6" bestFit="1" customWidth="1" collapsed="1"/>
    <col min="49" max="49" width="8.81640625" style="6" collapsed="1"/>
    <col min="50" max="50" width="14.36328125" style="6" bestFit="1" customWidth="1" collapsed="1"/>
    <col min="51" max="52" width="8.81640625" style="6" collapsed="1"/>
    <col min="53" max="53" width="11.36328125" style="6" bestFit="1" customWidth="1" collapsed="1"/>
    <col min="54" max="54" width="9.453125" style="6" bestFit="1" customWidth="1" collapsed="1"/>
    <col min="55" max="55" width="14.81640625" style="6" customWidth="1" collapsed="1"/>
    <col min="56" max="16384" width="8.81640625" style="6" collapsed="1"/>
  </cols>
  <sheetData>
    <row r="1" spans="1:57" s="2" customFormat="1" ht="15.5">
      <c r="A1" s="1" t="s">
        <v>0</v>
      </c>
      <c r="B1" s="1" t="s">
        <v>13</v>
      </c>
      <c r="C1" s="1" t="s">
        <v>14</v>
      </c>
      <c r="D1" s="22" t="s">
        <v>73</v>
      </c>
      <c r="E1" s="1" t="s">
        <v>24</v>
      </c>
      <c r="F1" s="1" t="s">
        <v>25</v>
      </c>
      <c r="G1" s="1" t="s">
        <v>26</v>
      </c>
      <c r="H1" s="1" t="s">
        <v>27</v>
      </c>
      <c r="I1" s="1" t="s">
        <v>28</v>
      </c>
      <c r="J1" s="1" t="s">
        <v>29</v>
      </c>
      <c r="K1" s="1" t="s">
        <v>30</v>
      </c>
      <c r="L1" s="1" t="s">
        <v>31</v>
      </c>
      <c r="M1" s="1" t="s">
        <v>32</v>
      </c>
      <c r="N1" s="1" t="s">
        <v>33</v>
      </c>
      <c r="O1" s="1" t="s">
        <v>34</v>
      </c>
      <c r="P1" s="1" t="s">
        <v>35</v>
      </c>
      <c r="Q1" s="11" t="s">
        <v>36</v>
      </c>
      <c r="R1" s="1" t="s">
        <v>15</v>
      </c>
      <c r="S1" s="11" t="s">
        <v>37</v>
      </c>
      <c r="T1" s="1" t="s">
        <v>38</v>
      </c>
      <c r="U1" s="1" t="s">
        <v>39</v>
      </c>
      <c r="V1" s="1" t="s">
        <v>40</v>
      </c>
      <c r="W1" s="1" t="s">
        <v>41</v>
      </c>
      <c r="X1" s="1" t="s">
        <v>42</v>
      </c>
      <c r="Y1" s="1" t="s">
        <v>43</v>
      </c>
      <c r="Z1" s="1" t="s">
        <v>44</v>
      </c>
      <c r="AA1" s="1" t="s">
        <v>47</v>
      </c>
      <c r="AB1" s="1" t="s">
        <v>236</v>
      </c>
      <c r="AC1" s="1" t="s">
        <v>237</v>
      </c>
      <c r="AD1" s="1" t="s">
        <v>238</v>
      </c>
      <c r="AE1" s="1" t="s">
        <v>239</v>
      </c>
      <c r="AF1" s="1" t="s">
        <v>240</v>
      </c>
      <c r="AG1" s="1" t="s">
        <v>60</v>
      </c>
      <c r="AH1" s="1" t="s">
        <v>61</v>
      </c>
      <c r="AI1" s="1" t="s">
        <v>62</v>
      </c>
      <c r="AJ1" s="1" t="s">
        <v>63</v>
      </c>
      <c r="AK1" s="1" t="s">
        <v>76</v>
      </c>
      <c r="AL1" s="1" t="s">
        <v>77</v>
      </c>
      <c r="AM1" s="1" t="s">
        <v>191</v>
      </c>
      <c r="AN1" s="1" t="s">
        <v>79</v>
      </c>
      <c r="AO1" s="1" t="s">
        <v>80</v>
      </c>
      <c r="AP1" s="1" t="s">
        <v>85</v>
      </c>
      <c r="AQ1" s="1" t="s">
        <v>242</v>
      </c>
      <c r="AR1" s="1" t="s">
        <v>94</v>
      </c>
      <c r="AS1" s="2" t="s">
        <v>95</v>
      </c>
      <c r="AT1" s="2" t="s">
        <v>102</v>
      </c>
      <c r="AU1" s="2" t="s">
        <v>118</v>
      </c>
      <c r="AV1" s="2" t="s">
        <v>105</v>
      </c>
      <c r="AW1" s="2" t="s">
        <v>16</v>
      </c>
      <c r="AX1" s="2" t="s">
        <v>106</v>
      </c>
      <c r="AY1" s="2" t="s">
        <v>108</v>
      </c>
      <c r="AZ1" s="2" t="s">
        <v>109</v>
      </c>
      <c r="BA1" s="2" t="s">
        <v>107</v>
      </c>
      <c r="BB1" s="2" t="s">
        <v>110</v>
      </c>
      <c r="BC1" s="2" t="s">
        <v>116</v>
      </c>
      <c r="BD1" s="2" t="s">
        <v>115</v>
      </c>
      <c r="BE1" s="2" t="s">
        <v>1135</v>
      </c>
    </row>
    <row r="2" spans="1:57" ht="20" customHeight="1">
      <c r="A2" s="3" t="s">
        <v>245</v>
      </c>
      <c r="B2" s="3" t="s">
        <v>129</v>
      </c>
      <c r="C2" s="4" t="s">
        <v>244</v>
      </c>
      <c r="D2" t="s">
        <v>1521</v>
      </c>
      <c r="E2" s="3" t="s">
        <v>112</v>
      </c>
      <c r="F2" s="3" t="s">
        <v>113</v>
      </c>
      <c r="G2" s="14">
        <f t="shared" ref="G2" ca="1" si="0">TODAY()</f>
        <v>44271</v>
      </c>
      <c r="H2" s="7" t="s">
        <v>114</v>
      </c>
      <c r="I2" s="36" t="s">
        <v>1370</v>
      </c>
      <c r="J2" s="10" t="s">
        <v>132</v>
      </c>
      <c r="K2" s="7" t="s">
        <v>133</v>
      </c>
      <c r="L2" s="7" t="s">
        <v>133</v>
      </c>
      <c r="M2" s="8" t="s">
        <v>134</v>
      </c>
      <c r="N2" s="3" t="s">
        <v>64</v>
      </c>
      <c r="O2" s="3" t="s">
        <v>65</v>
      </c>
      <c r="P2" s="3" t="s">
        <v>66</v>
      </c>
      <c r="Q2" s="15">
        <v>66666</v>
      </c>
      <c r="R2" s="3" t="s">
        <v>135</v>
      </c>
      <c r="S2" s="13" t="s">
        <v>136</v>
      </c>
      <c r="T2" s="3" t="s">
        <v>137</v>
      </c>
      <c r="U2" s="3" t="s">
        <v>138</v>
      </c>
      <c r="V2" s="3" t="s">
        <v>139</v>
      </c>
      <c r="W2" s="3" t="s">
        <v>140</v>
      </c>
      <c r="X2" s="3" t="s">
        <v>141</v>
      </c>
      <c r="Y2" s="3" t="s">
        <v>152</v>
      </c>
      <c r="Z2" s="21" t="s">
        <v>111</v>
      </c>
      <c r="AA2" s="3" t="s">
        <v>23</v>
      </c>
      <c r="AB2" t="s">
        <v>155</v>
      </c>
      <c r="AC2" s="9">
        <f t="shared" ref="AC2" ca="1" si="1">TODAY()</f>
        <v>44271</v>
      </c>
      <c r="AD2" s="3" t="s">
        <v>71</v>
      </c>
      <c r="AE2" s="3" t="s">
        <v>153</v>
      </c>
      <c r="AF2" s="3"/>
      <c r="AG2" s="3" t="s">
        <v>241</v>
      </c>
      <c r="AH2" s="3" t="s">
        <v>241</v>
      </c>
      <c r="AI2" s="3" t="s">
        <v>72</v>
      </c>
      <c r="AJ2" s="3"/>
      <c r="AK2" t="s">
        <v>155</v>
      </c>
      <c r="AL2" s="17" t="str">
        <f ca="1">BE2&amp;AV2&amp;AW2&amp;AX2&amp;AY2&amp;AZ2</f>
        <v>DPh31620211311</v>
      </c>
      <c r="AM2" s="9">
        <f t="shared" ref="AM2" ca="1" si="2">TODAY()</f>
        <v>44271</v>
      </c>
      <c r="AN2" s="3" t="s">
        <v>142</v>
      </c>
      <c r="AO2" s="3" t="str">
        <f ca="1">BE2&amp;AV2&amp;AW2&amp;AX2&amp;AY2&amp;AZ2</f>
        <v>DPh31620211311</v>
      </c>
      <c r="AP2" s="8" t="s">
        <v>90</v>
      </c>
      <c r="AQ2" s="8" t="s">
        <v>243</v>
      </c>
      <c r="AR2" s="9">
        <f t="shared" ref="AR2" ca="1" si="3">TODAY()</f>
        <v>44271</v>
      </c>
      <c r="AS2" s="9">
        <f t="shared" ref="AS2" ca="1" si="4">TODAY()</f>
        <v>44271</v>
      </c>
      <c r="AT2" s="9">
        <f ca="1">TODAY()</f>
        <v>44271</v>
      </c>
      <c r="AU2" s="9">
        <f ca="1">TODAY()</f>
        <v>44271</v>
      </c>
      <c r="AV2" s="19">
        <f t="shared" ref="AV2" ca="1" si="5">MONTH(BA2)</f>
        <v>3</v>
      </c>
      <c r="AW2" s="19">
        <f ca="1">DAY(AS2)</f>
        <v>16</v>
      </c>
      <c r="AX2" s="19">
        <f t="shared" ref="AX2" ca="1" si="6">YEAR(BA2)</f>
        <v>2021</v>
      </c>
      <c r="AY2" s="19">
        <f t="shared" ref="AY2" ca="1" si="7">HOUR(BB2)</f>
        <v>13</v>
      </c>
      <c r="AZ2" s="19">
        <f t="shared" ref="AZ2" ca="1" si="8">MINUTE(BB2)</f>
        <v>11</v>
      </c>
      <c r="BA2" s="18">
        <f t="shared" ref="BA2" ca="1" si="9">TODAY()</f>
        <v>44271</v>
      </c>
      <c r="BB2" s="20">
        <f t="shared" ref="BB2" ca="1" si="10">NOW()</f>
        <v>44271.549953703703</v>
      </c>
      <c r="BC2" s="20" t="s">
        <v>117</v>
      </c>
      <c r="BD2" s="12">
        <v>1</v>
      </c>
      <c r="BE2" s="6" t="s">
        <v>1141</v>
      </c>
    </row>
  </sheetData>
  <hyperlinks>
    <hyperlink ref="H2" r:id="rId1" xr:uid="{00000000-0004-0000-0700-000000000000}"/>
    <hyperlink ref="K2" r:id="rId2" xr:uid="{00000000-0004-0000-0700-000001000000}"/>
    <hyperlink ref="L2" r:id="rId3" xr:uid="{00000000-0004-0000-0700-000002000000}"/>
    <hyperlink ref="S2" r:id="rId4" xr:uid="{00000000-0004-0000-0700-000003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dimension ref="A1:CW2"/>
  <sheetViews>
    <sheetView topLeftCell="I1" workbookViewId="0">
      <selection activeCell="J6" sqref="J6"/>
    </sheetView>
  </sheetViews>
  <sheetFormatPr defaultColWidth="8.81640625" defaultRowHeight="20" customHeight="1"/>
  <cols>
    <col min="1" max="1" width="27.1796875" style="5" bestFit="1" customWidth="1" collapsed="1"/>
    <col min="2" max="2" width="20.453125" style="5" customWidth="1" collapsed="1"/>
    <col min="3" max="3" width="58.81640625" style="5" customWidth="1" collapsed="1"/>
    <col min="4" max="4" width="56.1796875" style="23" customWidth="1" collapsed="1"/>
    <col min="5" max="5" width="71" style="5" customWidth="1" collapsed="1"/>
    <col min="6" max="6" width="20.1796875" style="6" bestFit="1" customWidth="1" collapsed="1"/>
    <col min="7" max="7" width="17.81640625" style="6" customWidth="1" collapsed="1"/>
    <col min="8" max="8" width="47.81640625" style="6" bestFit="1" customWidth="1" collapsed="1"/>
    <col min="9" max="9" width="41" style="6" bestFit="1" customWidth="1" collapsed="1"/>
    <col min="10" max="10" width="50.81640625" style="6" bestFit="1" customWidth="1" collapsed="1"/>
    <col min="11" max="11" width="19.6328125" style="6" bestFit="1" customWidth="1" collapsed="1"/>
    <col min="12" max="12" width="15.1796875" style="6" customWidth="1" collapsed="1"/>
    <col min="13" max="13" width="12.453125" style="6" bestFit="1" customWidth="1" collapsed="1"/>
    <col min="14" max="14" width="19.453125" style="6" bestFit="1" customWidth="1" collapsed="1"/>
    <col min="15" max="15" width="8.81640625" style="6" collapsed="1"/>
    <col min="16" max="16" width="14.81640625" style="6" customWidth="1" collapsed="1"/>
    <col min="17" max="17" width="24.453125" style="12" bestFit="1" customWidth="1" collapsed="1"/>
    <col min="18" max="18" width="48.1796875" style="6" customWidth="1" collapsed="1"/>
    <col min="19" max="19" width="27.1796875" style="12" customWidth="1" collapsed="1"/>
    <col min="20" max="20" width="28.1796875" style="6" customWidth="1" collapsed="1"/>
    <col min="21" max="21" width="33.453125" style="6" bestFit="1" customWidth="1" collapsed="1"/>
    <col min="22" max="27" width="33.453125" style="6" customWidth="1" collapsed="1"/>
    <col min="28" max="28" width="16.81640625" style="6" bestFit="1" customWidth="1" collapsed="1"/>
    <col min="29" max="29" width="18.81640625" style="6" customWidth="1" collapsed="1"/>
    <col min="30" max="31" width="8.81640625" style="6" collapsed="1"/>
    <col min="32" max="32" width="9.1796875" style="6" bestFit="1" customWidth="1" collapsed="1"/>
    <col min="33" max="33" width="14.1796875" style="6" bestFit="1" customWidth="1" collapsed="1"/>
    <col min="34" max="45" width="8.81640625" style="6" collapsed="1"/>
    <col min="46" max="46" width="10.1796875" style="6" bestFit="1" customWidth="1" collapsed="1"/>
    <col min="47" max="52" width="8.81640625" style="6" collapsed="1"/>
    <col min="53" max="53" width="13.36328125" style="6" bestFit="1" customWidth="1" collapsed="1"/>
    <col min="54" max="55" width="31.81640625" style="6" customWidth="1" collapsed="1"/>
    <col min="56" max="56" width="14" style="6" bestFit="1" customWidth="1" collapsed="1"/>
    <col min="57" max="58" width="22.1796875" style="6" customWidth="1" collapsed="1"/>
    <col min="59" max="60" width="8.81640625" style="6" collapsed="1"/>
    <col min="61" max="61" width="25.453125" style="6" bestFit="1" customWidth="1" collapsed="1"/>
    <col min="62" max="62" width="25.81640625" style="6" bestFit="1" customWidth="1" collapsed="1"/>
    <col min="63" max="63" width="13.6328125" style="6" bestFit="1" customWidth="1" collapsed="1"/>
    <col min="64" max="64" width="21.453125" style="6" bestFit="1" customWidth="1" collapsed="1"/>
    <col min="65" max="65" width="29" style="6" bestFit="1" customWidth="1" collapsed="1"/>
    <col min="66" max="76" width="21.453125" style="6" customWidth="1" collapsed="1"/>
    <col min="77" max="77" width="16.1796875" style="6" bestFit="1" customWidth="1" collapsed="1"/>
    <col min="78" max="78" width="15.453125" style="6" bestFit="1" customWidth="1" collapsed="1"/>
    <col min="79" max="79" width="20.6328125" style="6" bestFit="1" customWidth="1" collapsed="1"/>
    <col min="80" max="80" width="15.453125" style="6" customWidth="1" collapsed="1"/>
    <col min="81" max="81" width="22.36328125" style="6" bestFit="1" customWidth="1" collapsed="1"/>
    <col min="82" max="82" width="31" style="6" bestFit="1" customWidth="1" collapsed="1"/>
    <col min="83" max="83" width="28.36328125" style="6" bestFit="1" customWidth="1" collapsed="1"/>
    <col min="84" max="84" width="26.453125" style="6" bestFit="1" customWidth="1" collapsed="1"/>
    <col min="85" max="85" width="26.453125" style="6" customWidth="1" collapsed="1"/>
    <col min="86" max="86" width="11.36328125" style="6" bestFit="1" customWidth="1" collapsed="1"/>
    <col min="87" max="87" width="8.81640625" style="6" collapsed="1"/>
    <col min="88" max="88" width="14.36328125" style="6" bestFit="1" customWidth="1" collapsed="1"/>
    <col min="89" max="90" width="8.81640625" style="6" collapsed="1"/>
    <col min="91" max="91" width="12.453125" style="6" bestFit="1" customWidth="1" collapsed="1"/>
    <col min="92" max="92" width="9.453125" style="6" bestFit="1" customWidth="1" collapsed="1"/>
    <col min="93" max="16384" width="8.81640625" style="6" collapsed="1"/>
  </cols>
  <sheetData>
    <row r="1" spans="1:101" s="2" customFormat="1" ht="15.5">
      <c r="A1" s="1" t="s">
        <v>0</v>
      </c>
      <c r="B1" s="1" t="s">
        <v>13</v>
      </c>
      <c r="C1" s="1" t="s">
        <v>14</v>
      </c>
      <c r="D1" s="22" t="s">
        <v>73</v>
      </c>
      <c r="E1" s="1" t="s">
        <v>24</v>
      </c>
      <c r="F1" s="1" t="s">
        <v>25</v>
      </c>
      <c r="G1" s="1" t="s">
        <v>26</v>
      </c>
      <c r="H1" s="1" t="s">
        <v>27</v>
      </c>
      <c r="I1" s="1" t="s">
        <v>28</v>
      </c>
      <c r="J1" s="1" t="s">
        <v>29</v>
      </c>
      <c r="K1" s="1" t="s">
        <v>30</v>
      </c>
      <c r="L1" s="1" t="s">
        <v>31</v>
      </c>
      <c r="M1" s="1" t="s">
        <v>32</v>
      </c>
      <c r="N1" s="1" t="s">
        <v>33</v>
      </c>
      <c r="O1" s="1" t="s">
        <v>34</v>
      </c>
      <c r="P1" s="1" t="s">
        <v>35</v>
      </c>
      <c r="Q1" s="11" t="s">
        <v>36</v>
      </c>
      <c r="R1" s="1" t="s">
        <v>15</v>
      </c>
      <c r="S1" s="11" t="s">
        <v>37</v>
      </c>
      <c r="T1" s="1" t="s">
        <v>38</v>
      </c>
      <c r="U1" s="1" t="s">
        <v>39</v>
      </c>
      <c r="V1" s="1" t="s">
        <v>267</v>
      </c>
      <c r="W1" s="1" t="s">
        <v>268</v>
      </c>
      <c r="X1" s="1" t="s">
        <v>269</v>
      </c>
      <c r="Y1" s="1" t="s">
        <v>270</v>
      </c>
      <c r="Z1" s="1" t="s">
        <v>271</v>
      </c>
      <c r="AA1" s="1" t="s">
        <v>227</v>
      </c>
      <c r="AB1" s="1" t="s">
        <v>247</v>
      </c>
      <c r="AC1" s="1" t="s">
        <v>248</v>
      </c>
      <c r="AD1" s="1" t="s">
        <v>249</v>
      </c>
      <c r="AE1" s="1" t="s">
        <v>250</v>
      </c>
      <c r="AF1" s="1" t="s">
        <v>251</v>
      </c>
      <c r="AG1" s="1" t="s">
        <v>45</v>
      </c>
      <c r="AH1" s="1" t="s">
        <v>46</v>
      </c>
      <c r="AI1" s="1" t="s">
        <v>252</v>
      </c>
      <c r="AJ1" s="1" t="s">
        <v>253</v>
      </c>
      <c r="AK1" s="1" t="s">
        <v>254</v>
      </c>
      <c r="AL1" s="1" t="s">
        <v>255</v>
      </c>
      <c r="AM1" s="1" t="s">
        <v>256</v>
      </c>
      <c r="AN1" s="1" t="s">
        <v>257</v>
      </c>
      <c r="AO1" s="1" t="s">
        <v>258</v>
      </c>
      <c r="AP1" s="1" t="s">
        <v>259</v>
      </c>
      <c r="AQ1" s="1" t="s">
        <v>259</v>
      </c>
      <c r="AR1" s="1" t="s">
        <v>260</v>
      </c>
      <c r="AS1" s="1" t="s">
        <v>261</v>
      </c>
      <c r="AT1" s="1" t="s">
        <v>262</v>
      </c>
      <c r="AU1" s="1" t="s">
        <v>263</v>
      </c>
      <c r="AV1" s="1" t="s">
        <v>264</v>
      </c>
      <c r="AW1" s="1" t="s">
        <v>265</v>
      </c>
      <c r="AX1" s="1" t="s">
        <v>266</v>
      </c>
      <c r="AY1" s="1" t="s">
        <v>61</v>
      </c>
      <c r="AZ1" s="1" t="s">
        <v>62</v>
      </c>
      <c r="BA1" s="1" t="s">
        <v>63</v>
      </c>
      <c r="BB1" s="1" t="s">
        <v>76</v>
      </c>
      <c r="BC1" s="1" t="s">
        <v>272</v>
      </c>
      <c r="BD1" s="1" t="s">
        <v>79</v>
      </c>
      <c r="BE1" s="1" t="s">
        <v>77</v>
      </c>
      <c r="BF1" s="1" t="s">
        <v>191</v>
      </c>
      <c r="BG1" s="1" t="s">
        <v>81</v>
      </c>
      <c r="BH1" s="1" t="s">
        <v>82</v>
      </c>
      <c r="BI1" s="1" t="s">
        <v>83</v>
      </c>
      <c r="BJ1" s="1" t="s">
        <v>84</v>
      </c>
      <c r="BK1" s="1" t="s">
        <v>91</v>
      </c>
      <c r="BL1" s="1" t="s">
        <v>85</v>
      </c>
      <c r="BM1" s="1" t="s">
        <v>273</v>
      </c>
      <c r="BN1" s="1" t="s">
        <v>274</v>
      </c>
      <c r="BO1" s="1" t="s">
        <v>80</v>
      </c>
      <c r="BP1" s="1" t="s">
        <v>275</v>
      </c>
      <c r="BQ1" s="1" t="s">
        <v>276</v>
      </c>
      <c r="BR1" s="1" t="s">
        <v>208</v>
      </c>
      <c r="BS1" s="1" t="s">
        <v>209</v>
      </c>
      <c r="BT1" s="1" t="s">
        <v>210</v>
      </c>
      <c r="BU1" s="1" t="s">
        <v>211</v>
      </c>
      <c r="BV1" s="1" t="s">
        <v>277</v>
      </c>
      <c r="BW1" s="1" t="s">
        <v>278</v>
      </c>
      <c r="BX1" s="1" t="s">
        <v>279</v>
      </c>
      <c r="BY1" s="1" t="s">
        <v>92</v>
      </c>
      <c r="BZ1" s="1" t="s">
        <v>94</v>
      </c>
      <c r="CA1" s="16" t="s">
        <v>96</v>
      </c>
      <c r="CB1" s="16" t="s">
        <v>97</v>
      </c>
      <c r="CC1" s="2" t="s">
        <v>95</v>
      </c>
      <c r="CD1" s="2" t="s">
        <v>100</v>
      </c>
      <c r="CE1" s="2" t="s">
        <v>101</v>
      </c>
      <c r="CF1" s="2" t="s">
        <v>102</v>
      </c>
      <c r="CG1" s="2" t="s">
        <v>118</v>
      </c>
      <c r="CH1" s="2" t="s">
        <v>105</v>
      </c>
      <c r="CI1" s="2" t="s">
        <v>16</v>
      </c>
      <c r="CJ1" s="2" t="s">
        <v>106</v>
      </c>
      <c r="CK1" s="2" t="s">
        <v>108</v>
      </c>
      <c r="CL1" s="2" t="s">
        <v>109</v>
      </c>
      <c r="CM1" s="2" t="s">
        <v>107</v>
      </c>
      <c r="CN1" s="2" t="s">
        <v>110</v>
      </c>
      <c r="CO1" s="2" t="s">
        <v>115</v>
      </c>
      <c r="CP1" s="1" t="s">
        <v>1135</v>
      </c>
      <c r="CQ1" s="1"/>
      <c r="CR1" s="1"/>
      <c r="CS1" s="1"/>
      <c r="CT1" s="1"/>
      <c r="CU1" s="1"/>
      <c r="CV1" s="1"/>
      <c r="CW1" s="1"/>
    </row>
    <row r="2" spans="1:101" ht="20" customHeight="1">
      <c r="A2" s="3" t="s">
        <v>297</v>
      </c>
      <c r="B2" s="3" t="s">
        <v>129</v>
      </c>
      <c r="C2" s="4" t="s">
        <v>246</v>
      </c>
      <c r="D2" t="s">
        <v>1517</v>
      </c>
      <c r="E2" s="3" t="s">
        <v>112</v>
      </c>
      <c r="F2" s="3" t="s">
        <v>113</v>
      </c>
      <c r="G2" s="14">
        <f t="shared" ref="G2" ca="1" si="0">TODAY()</f>
        <v>44271</v>
      </c>
      <c r="H2" s="7" t="s">
        <v>114</v>
      </c>
      <c r="I2" s="36" t="s">
        <v>1370</v>
      </c>
      <c r="J2" s="10" t="s">
        <v>122</v>
      </c>
      <c r="K2" s="7" t="s">
        <v>123</v>
      </c>
      <c r="L2" s="7" t="s">
        <v>123</v>
      </c>
      <c r="M2" s="8" t="s">
        <v>124</v>
      </c>
      <c r="N2" s="3" t="s">
        <v>64</v>
      </c>
      <c r="O2" s="3" t="s">
        <v>65</v>
      </c>
      <c r="P2" s="3" t="s">
        <v>66</v>
      </c>
      <c r="Q2" s="15">
        <v>66666</v>
      </c>
      <c r="R2" s="3" t="s">
        <v>125</v>
      </c>
      <c r="S2" s="13" t="s">
        <v>126</v>
      </c>
      <c r="T2" s="3" t="s">
        <v>127</v>
      </c>
      <c r="U2" s="3" t="s">
        <v>128</v>
      </c>
      <c r="V2" s="3" t="s">
        <v>280</v>
      </c>
      <c r="W2" s="3" t="s">
        <v>281</v>
      </c>
      <c r="X2" s="3" t="s">
        <v>282</v>
      </c>
      <c r="Y2" s="3" t="s">
        <v>283</v>
      </c>
      <c r="Z2" s="8" t="s">
        <v>298</v>
      </c>
      <c r="AA2" s="3" t="s">
        <v>284</v>
      </c>
      <c r="AB2" s="3" t="s">
        <v>285</v>
      </c>
      <c r="AC2" s="3" t="s">
        <v>286</v>
      </c>
      <c r="AD2" s="3" t="s">
        <v>287</v>
      </c>
      <c r="AE2" s="3" t="s">
        <v>69</v>
      </c>
      <c r="AF2" s="21" t="s">
        <v>111</v>
      </c>
      <c r="AG2" s="3" t="s">
        <v>23</v>
      </c>
      <c r="AH2" s="3" t="s">
        <v>12</v>
      </c>
      <c r="AI2" s="3" t="s">
        <v>23</v>
      </c>
      <c r="AJ2" s="3" t="s">
        <v>288</v>
      </c>
      <c r="AK2" s="9">
        <f t="shared" ref="AK2" ca="1" si="1">TODAY()</f>
        <v>44271</v>
      </c>
      <c r="AL2" s="3" t="s">
        <v>71</v>
      </c>
      <c r="AM2" s="3" t="s">
        <v>153</v>
      </c>
      <c r="AN2" s="3" t="s">
        <v>289</v>
      </c>
      <c r="AO2" s="3" t="s">
        <v>290</v>
      </c>
      <c r="AP2" s="3" t="s">
        <v>23</v>
      </c>
      <c r="AQ2" s="3" t="s">
        <v>23</v>
      </c>
      <c r="AR2" s="3" t="s">
        <v>70</v>
      </c>
      <c r="AS2" s="9" t="s">
        <v>291</v>
      </c>
      <c r="AT2" s="9">
        <f t="shared" ref="AT2" ca="1" si="2">TODAY()</f>
        <v>44271</v>
      </c>
      <c r="AU2" s="3" t="s">
        <v>71</v>
      </c>
      <c r="AV2" s="3" t="s">
        <v>153</v>
      </c>
      <c r="AW2" s="3" t="s">
        <v>289</v>
      </c>
      <c r="AX2" s="3" t="s">
        <v>290</v>
      </c>
      <c r="AY2" s="3"/>
      <c r="AZ2" s="3" t="s">
        <v>72</v>
      </c>
      <c r="BA2" s="3" t="s">
        <v>292</v>
      </c>
      <c r="BB2" t="s">
        <v>758</v>
      </c>
      <c r="BC2" s="26" t="s">
        <v>756</v>
      </c>
      <c r="BD2" s="3" t="s">
        <v>78</v>
      </c>
      <c r="BE2" s="17" t="str">
        <f ca="1">CP2&amp;CH2&amp;CI2&amp;CJ2&amp;CK2&amp;CL2</f>
        <v>MoveInt31620211311</v>
      </c>
      <c r="BF2" s="9">
        <f t="shared" ref="BF2" ca="1" si="3">TODAY()</f>
        <v>44271</v>
      </c>
      <c r="BG2" s="8">
        <v>100</v>
      </c>
      <c r="BH2" s="8" t="s">
        <v>86</v>
      </c>
      <c r="BI2" s="8" t="s">
        <v>87</v>
      </c>
      <c r="BJ2" s="8" t="s">
        <v>88</v>
      </c>
      <c r="BK2" s="8" t="s">
        <v>89</v>
      </c>
      <c r="BL2" s="8" t="s">
        <v>90</v>
      </c>
      <c r="BM2" s="3" t="str">
        <f ca="1">CONCATENATE("billingacc",BO2)</f>
        <v>billingaccMoveInt31620211311</v>
      </c>
      <c r="BN2" s="3" t="str">
        <f ca="1">CONCATENATE("billinvntry",BO2)</f>
        <v>billinvntryMoveInt31620211311</v>
      </c>
      <c r="BO2" s="3" t="str">
        <f ca="1">CP2&amp;CH2&amp;CI2&amp;CJ2&amp;CK2&amp;CL2</f>
        <v>MoveInt31620211311</v>
      </c>
      <c r="BP2" s="3" t="s">
        <v>23</v>
      </c>
      <c r="BQ2" s="3" t="s">
        <v>23</v>
      </c>
      <c r="BR2" s="3" t="s">
        <v>293</v>
      </c>
      <c r="BS2" s="3" t="s">
        <v>294</v>
      </c>
      <c r="BT2" s="3" t="s">
        <v>295</v>
      </c>
      <c r="BU2" s="3" t="s">
        <v>296</v>
      </c>
      <c r="BV2" s="3" t="s">
        <v>23</v>
      </c>
      <c r="BW2" s="3" t="s">
        <v>23</v>
      </c>
      <c r="BX2" s="3" t="s">
        <v>23</v>
      </c>
      <c r="BY2" s="8" t="s">
        <v>93</v>
      </c>
      <c r="BZ2" s="9">
        <f t="shared" ref="BZ2" ca="1" si="4">TODAY()</f>
        <v>44271</v>
      </c>
      <c r="CA2" s="8" t="s">
        <v>98</v>
      </c>
      <c r="CB2" s="8" t="s">
        <v>99</v>
      </c>
      <c r="CC2" s="9">
        <f t="shared" ref="CC2" ca="1" si="5">TODAY()</f>
        <v>44271</v>
      </c>
      <c r="CD2" s="8" t="s">
        <v>103</v>
      </c>
      <c r="CE2" s="8" t="s">
        <v>104</v>
      </c>
      <c r="CF2" s="9">
        <f ca="1">TODAY()</f>
        <v>44271</v>
      </c>
      <c r="CG2" s="9">
        <f ca="1">TODAY()</f>
        <v>44271</v>
      </c>
      <c r="CH2" s="19">
        <f t="shared" ref="CH2" ca="1" si="6">MONTH(CM2)</f>
        <v>3</v>
      </c>
      <c r="CI2" s="19">
        <f t="shared" ref="CI2" ca="1" si="7">DAY(CC2)</f>
        <v>16</v>
      </c>
      <c r="CJ2" s="19">
        <f t="shared" ref="CJ2" ca="1" si="8">YEAR(CM2)</f>
        <v>2021</v>
      </c>
      <c r="CK2" s="19">
        <f t="shared" ref="CK2" ca="1" si="9">HOUR(CN2)</f>
        <v>13</v>
      </c>
      <c r="CL2" s="19">
        <f t="shared" ref="CL2" ca="1" si="10">MINUTE(CN2)</f>
        <v>11</v>
      </c>
      <c r="CM2" s="18">
        <f t="shared" ref="CM2" ca="1" si="11">TODAY()</f>
        <v>44271</v>
      </c>
      <c r="CN2" s="20">
        <f t="shared" ref="CN2" ca="1" si="12">NOW()</f>
        <v>44271.549953703703</v>
      </c>
      <c r="CO2" s="12">
        <v>1</v>
      </c>
      <c r="CP2" s="3" t="s">
        <v>1142</v>
      </c>
      <c r="CQ2" s="3"/>
      <c r="CR2" s="3"/>
      <c r="CS2" s="9"/>
      <c r="CT2" s="9"/>
      <c r="CU2" s="3"/>
      <c r="CV2" s="3"/>
      <c r="CW2" s="3"/>
    </row>
  </sheetData>
  <hyperlinks>
    <hyperlink ref="H2" r:id="rId1" xr:uid="{00000000-0004-0000-0800-000000000000}"/>
    <hyperlink ref="K2" r:id="rId2" xr:uid="{00000000-0004-0000-0800-000001000000}"/>
    <hyperlink ref="L2" r:id="rId3" xr:uid="{00000000-0004-0000-0800-000002000000}"/>
    <hyperlink ref="S2" r:id="rId4" xr:uid="{00000000-0004-0000-0800-000003000000}"/>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Common Data</vt:lpstr>
      <vt:lpstr>Login</vt:lpstr>
      <vt:lpstr>NewInternetRequest</vt:lpstr>
      <vt:lpstr>NewPhoneRequest</vt:lpstr>
      <vt:lpstr>ModifyInternetRequest</vt:lpstr>
      <vt:lpstr>DecomInternetRequest</vt:lpstr>
      <vt:lpstr>ModifyPhoneRequest</vt:lpstr>
      <vt:lpstr>DecomPhoneRequest</vt:lpstr>
      <vt:lpstr>MoveInternetRequest</vt:lpstr>
      <vt:lpstr>MovePhoneRequest</vt:lpstr>
      <vt:lpstr>ChangeProviderInternetRequest</vt:lpstr>
      <vt:lpstr>ChangeProviderPhoneRequest</vt:lpstr>
      <vt:lpstr>ReturnModemRequest</vt:lpstr>
      <vt:lpstr>ReturnModemRequestBackup</vt:lpstr>
      <vt:lpstr>ModifyInternetRequestBackup</vt:lpstr>
      <vt:lpstr>HomePageElements</vt:lpstr>
      <vt:lpstr>ServiceOrderSearchRequest</vt:lpstr>
      <vt:lpstr>WirelessBackup</vt:lpstr>
      <vt:lpstr>WirelessServiceRequest</vt:lpstr>
      <vt:lpstr>WirelessAdvanceSearchRequest</vt:lpstr>
      <vt:lpstr>WirelessGeneralSearchRequest</vt:lpstr>
      <vt:lpstr>WirelessVerifyData</vt:lpstr>
      <vt:lpstr>WirelessProviderRequest</vt:lpstr>
      <vt:lpstr>RequestSearch</vt:lpstr>
      <vt:lpstr>CostSpeedApproval</vt:lpstr>
    </vt:vector>
  </TitlesOfParts>
  <Company>UnitedHealth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Sharma, Manoj K</dc:creator>
  <cp:lastModifiedBy>Machiraju, Sundar</cp:lastModifiedBy>
  <dcterms:created xsi:type="dcterms:W3CDTF">2019-01-03T13:30:17Z</dcterms:created>
  <dcterms:modified xsi:type="dcterms:W3CDTF">2021-03-16T07:41:59Z</dcterms:modified>
</cp:coreProperties>
</file>