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729"/>
  <workbookPr defaultThemeVersion="164011"/>
  <mc:AlternateContent xmlns:mc="http://schemas.openxmlformats.org/markup-compatibility/2006">
    <mc:Choice Requires="x15">
      <x15ac:absPath xmlns:x15ac="http://schemas.microsoft.com/office/spreadsheetml/2010/11/ac" url="X:\Calibration Reports\Cal Template V2\"/>
    </mc:Choice>
  </mc:AlternateContent>
  <bookViews>
    <workbookView xWindow="0" yWindow="0" windowWidth="20490" windowHeight="7680"/>
  </bookViews>
  <sheets>
    <sheet name="Blank Template" sheetId="6" r:id="rId1"/>
    <sheet name="Sheet1"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57" i="6" l="1"/>
  <c r="F156" i="6"/>
  <c r="F153" i="6"/>
  <c r="L150" i="6"/>
  <c r="L149" i="6"/>
  <c r="F146" i="6"/>
  <c r="F151" i="6"/>
  <c r="F150" i="6"/>
  <c r="F149" i="6"/>
  <c r="A183" i="6" l="1"/>
  <c r="A136" i="6"/>
  <c r="E54" i="6"/>
  <c r="I106" i="6"/>
  <c r="H106" i="6"/>
  <c r="G106" i="6"/>
  <c r="F106" i="6"/>
  <c r="E106" i="6"/>
  <c r="I5" i="6"/>
  <c r="A141" i="6"/>
  <c r="A140" i="6"/>
  <c r="H128" i="6"/>
  <c r="I128" i="6" s="1"/>
  <c r="H127" i="6"/>
  <c r="I127" i="6" s="1"/>
  <c r="H126" i="6"/>
  <c r="I126" i="6" s="1"/>
  <c r="H125" i="6"/>
  <c r="I125" i="6" s="1"/>
  <c r="H124" i="6"/>
  <c r="I124" i="6" s="1"/>
  <c r="H123" i="6"/>
  <c r="I123" i="6" s="1"/>
  <c r="H122" i="6"/>
  <c r="I122" i="6" s="1"/>
  <c r="H121" i="6"/>
  <c r="I121" i="6" s="1"/>
  <c r="H120" i="6"/>
  <c r="I120" i="6" s="1"/>
  <c r="H119" i="6"/>
  <c r="I119" i="6" s="1"/>
  <c r="H118" i="6"/>
  <c r="I118" i="6" s="1"/>
  <c r="H117" i="6"/>
  <c r="I117" i="6" s="1"/>
  <c r="H116" i="6"/>
  <c r="I116" i="6" s="1"/>
  <c r="H115" i="6"/>
  <c r="I115" i="6" s="1"/>
  <c r="H114" i="6"/>
  <c r="I114" i="6" s="1"/>
  <c r="H113" i="6"/>
  <c r="I113" i="6" s="1"/>
  <c r="H112" i="6"/>
  <c r="I112" i="6" s="1"/>
  <c r="H111" i="6"/>
  <c r="I111" i="6" s="1"/>
  <c r="I65" i="6"/>
  <c r="H65" i="6"/>
  <c r="G65" i="6"/>
  <c r="F65" i="6"/>
  <c r="E65" i="6"/>
  <c r="I64" i="6"/>
  <c r="H64" i="6"/>
  <c r="G64" i="6"/>
  <c r="F64" i="6"/>
  <c r="H97" i="6"/>
  <c r="I97" i="6" s="1"/>
  <c r="H96" i="6"/>
  <c r="I96" i="6" s="1"/>
  <c r="H95" i="6"/>
  <c r="I95" i="6" s="1"/>
  <c r="H94" i="6"/>
  <c r="I94" i="6" s="1"/>
  <c r="H93" i="6"/>
  <c r="I93" i="6" s="1"/>
  <c r="H92" i="6"/>
  <c r="I92" i="6" s="1"/>
  <c r="H91" i="6"/>
  <c r="I91" i="6" s="1"/>
  <c r="H90" i="6"/>
  <c r="I90" i="6" s="1"/>
  <c r="H89" i="6"/>
  <c r="I89" i="6" s="1"/>
  <c r="H88" i="6"/>
  <c r="I88" i="6" s="1"/>
  <c r="H87" i="6"/>
  <c r="I87" i="6" s="1"/>
  <c r="H86" i="6"/>
  <c r="I86" i="6" s="1"/>
  <c r="H85" i="6"/>
  <c r="I85" i="6" s="1"/>
  <c r="H84" i="6"/>
  <c r="I84" i="6" s="1"/>
  <c r="H83" i="6"/>
  <c r="I83" i="6" s="1"/>
  <c r="H82" i="6"/>
  <c r="I82" i="6" s="1"/>
  <c r="H81" i="6"/>
  <c r="I81" i="6" s="1"/>
  <c r="H80" i="6"/>
  <c r="I80" i="6" s="1"/>
  <c r="I75" i="6"/>
  <c r="H75" i="6"/>
  <c r="G75" i="6"/>
  <c r="F75" i="6"/>
  <c r="E75" i="6"/>
  <c r="A47" i="6"/>
  <c r="A46" i="6"/>
  <c r="E64" i="6"/>
  <c r="G66" i="6" l="1"/>
  <c r="G68" i="6" s="1"/>
  <c r="H66" i="6"/>
  <c r="H68" i="6" s="1"/>
  <c r="E66" i="6"/>
  <c r="E68" i="6" s="1"/>
  <c r="I66" i="6"/>
  <c r="I68" i="6" s="1"/>
  <c r="F66" i="6"/>
  <c r="F68" i="6" s="1"/>
</calcChain>
</file>

<file path=xl/comments1.xml><?xml version="1.0" encoding="utf-8"?>
<comments xmlns="http://schemas.openxmlformats.org/spreadsheetml/2006/main">
  <authors>
    <author>TechNoob4</author>
  </authors>
  <commentList>
    <comment ref="C5" authorId="0" shapeId="0">
      <text>
        <r>
          <rPr>
            <b/>
            <sz val="20"/>
            <color indexed="81"/>
            <rFont val="Tahoma"/>
            <family val="2"/>
          </rPr>
          <t xml:space="preserve">CERT NUMBER </t>
        </r>
      </text>
    </comment>
    <comment ref="J5" authorId="0" shapeId="0">
      <text>
        <r>
          <rPr>
            <b/>
            <sz val="18"/>
            <color indexed="81"/>
            <rFont val="Tahoma"/>
            <family val="2"/>
          </rPr>
          <t>Date Here!</t>
        </r>
      </text>
    </comment>
    <comment ref="C32" authorId="0" shapeId="0">
      <text>
        <r>
          <rPr>
            <b/>
            <sz val="9"/>
            <color indexed="81"/>
            <rFont val="Tahoma"/>
            <family val="2"/>
          </rPr>
          <t>Pass or Fail</t>
        </r>
      </text>
    </comment>
    <comment ref="G32" authorId="0" shapeId="0">
      <text>
        <r>
          <rPr>
            <b/>
            <sz val="9"/>
            <color indexed="81"/>
            <rFont val="Tahoma"/>
            <family val="2"/>
          </rPr>
          <t>Pass or Fail</t>
        </r>
      </text>
    </comment>
    <comment ref="K32" authorId="0" shapeId="0">
      <text>
        <r>
          <rPr>
            <b/>
            <sz val="9"/>
            <color indexed="81"/>
            <rFont val="Tahoma"/>
            <family val="2"/>
          </rPr>
          <t>Pass or Fail</t>
        </r>
      </text>
    </comment>
    <comment ref="C33" authorId="0" shapeId="0">
      <text>
        <r>
          <rPr>
            <b/>
            <sz val="18"/>
            <color indexed="81"/>
            <rFont val="Tahoma"/>
            <family val="2"/>
          </rPr>
          <t>REMARKS!</t>
        </r>
      </text>
    </comment>
  </commentList>
</comments>
</file>

<file path=xl/sharedStrings.xml><?xml version="1.0" encoding="utf-8"?>
<sst xmlns="http://schemas.openxmlformats.org/spreadsheetml/2006/main" count="246" uniqueCount="108">
  <si>
    <t>Noted by:</t>
  </si>
  <si>
    <t>Engr. Cris Ian H. Montero</t>
  </si>
  <si>
    <t>Equipment:</t>
  </si>
  <si>
    <t>Model:</t>
  </si>
  <si>
    <t>Serial Number:</t>
  </si>
  <si>
    <t>Distributor:</t>
  </si>
  <si>
    <t>Material(s) used:</t>
  </si>
  <si>
    <t>Service Engineer</t>
  </si>
  <si>
    <t>Address:</t>
  </si>
  <si>
    <t>Contact Number:</t>
  </si>
  <si>
    <t>Calibration Date:</t>
  </si>
  <si>
    <t>Calibration Due:</t>
  </si>
  <si>
    <t>Technical Manager</t>
  </si>
  <si>
    <t>Room Temperature:</t>
  </si>
  <si>
    <t>Relative Humidity:</t>
  </si>
  <si>
    <t>CERTIFICATE OF CALIBRATION</t>
  </si>
  <si>
    <t>Method(s):</t>
  </si>
  <si>
    <t>Manufacturer:</t>
  </si>
  <si>
    <t>Performed at:</t>
  </si>
  <si>
    <t>Company Name:</t>
  </si>
  <si>
    <t>Tel#: (033) 508 0208 / (033) 333 1769, Fax#: (033) 508 0208</t>
  </si>
  <si>
    <t>2nd Floor Masonic Temple Bldg. J.M. Basa Street, Iloilo City</t>
  </si>
  <si>
    <t>As received:</t>
  </si>
  <si>
    <t>As Released:</t>
  </si>
  <si>
    <t>Procedure(s):</t>
  </si>
  <si>
    <t>Conditions/Analysis:</t>
  </si>
  <si>
    <t>Altamedica Incorporated</t>
  </si>
  <si>
    <t>Tri-Level Control Calibration</t>
  </si>
  <si>
    <t>Hematology Analyzer Work Instruction Manual</t>
  </si>
  <si>
    <t>Lot Number:</t>
  </si>
  <si>
    <t>Expiration Date:</t>
  </si>
  <si>
    <t>Repeatability:</t>
  </si>
  <si>
    <t>Accuracy:</t>
  </si>
  <si>
    <t>Level</t>
  </si>
  <si>
    <t>Unit</t>
  </si>
  <si>
    <t>Target</t>
  </si>
  <si>
    <t>Error</t>
  </si>
  <si>
    <t>Low</t>
  </si>
  <si>
    <t>WBC</t>
  </si>
  <si>
    <t>RBC</t>
  </si>
  <si>
    <t>HGB</t>
  </si>
  <si>
    <t>PLT</t>
  </si>
  <si>
    <t>HCT</t>
  </si>
  <si>
    <t>fL</t>
  </si>
  <si>
    <t>MCV</t>
  </si>
  <si>
    <t>Normal</t>
  </si>
  <si>
    <t>High</t>
  </si>
  <si>
    <t>%</t>
  </si>
  <si>
    <t>Measured</t>
  </si>
  <si>
    <t>Parameter</t>
  </si>
  <si>
    <t>SD</t>
  </si>
  <si>
    <t>MEAN</t>
  </si>
  <si>
    <t>Allowed CV (%)</t>
  </si>
  <si>
    <t>CV (%)</t>
  </si>
  <si>
    <t>Background Test</t>
  </si>
  <si>
    <t>g/L</t>
  </si>
  <si>
    <t>x10⁹/L</t>
  </si>
  <si>
    <t>x10¹²/L</t>
  </si>
  <si>
    <t>Acceptable Range</t>
  </si>
  <si>
    <t>Remarks</t>
  </si>
  <si>
    <t>Pass</t>
  </si>
  <si>
    <r>
      <rPr>
        <b/>
        <sz val="18"/>
        <color rgb="FF0B2469"/>
        <rFont val="Arial Black"/>
        <family val="2"/>
      </rPr>
      <t>A L T A M E D I C A  I N C O R P O R A T E D</t>
    </r>
    <r>
      <rPr>
        <b/>
        <sz val="11"/>
        <color rgb="FF0B2469"/>
        <rFont val="Arial Black"/>
        <family val="2"/>
      </rPr>
      <t xml:space="preserve">
</t>
    </r>
    <r>
      <rPr>
        <b/>
        <i/>
        <sz val="10"/>
        <color rgb="FF0B2469"/>
        <rFont val="Lucida Handwriting"/>
        <family val="4"/>
      </rPr>
      <t>Medical Products You Can Trust!</t>
    </r>
  </si>
  <si>
    <t>Performed by:</t>
  </si>
  <si>
    <t>Customer:</t>
  </si>
  <si>
    <t>Test Condition:</t>
  </si>
  <si>
    <t>Methods and Materials:</t>
  </si>
  <si>
    <t>Calibration Result:</t>
  </si>
  <si>
    <t>Background Test:</t>
  </si>
  <si>
    <t>ANALYTICAL DATA</t>
  </si>
  <si>
    <t>Coefficient (%)</t>
  </si>
  <si>
    <t>75 - 125</t>
  </si>
  <si>
    <t>76 - 125</t>
  </si>
  <si>
    <t>77 - 125</t>
  </si>
  <si>
    <t>78 - 125</t>
  </si>
  <si>
    <t>79 - 125</t>
  </si>
  <si>
    <t xml:space="preserve">This report may not be reproduced, except in full, without the written approval of the Technical Manager. The results reported herein apply only to the calibration of the item described above, and no limitations of use apply to the calibrated unit. Although the calibrated item meets the specifications and performance at the time of calibration, due to any number of factors, the recommended due date of the item calibrated does not imply continuing confidence to specifications during the recommended interval.
</t>
  </si>
  <si>
    <t>Coeff. Range (%)</t>
  </si>
  <si>
    <t>MECHANICAL DATA</t>
  </si>
  <si>
    <t>Hemoglobin</t>
  </si>
  <si>
    <t>Certificate Number:</t>
  </si>
  <si>
    <t>Manufacture Date:</t>
  </si>
  <si>
    <t>Range</t>
  </si>
  <si>
    <t>Para.</t>
  </si>
  <si>
    <t>Touch Screen</t>
  </si>
  <si>
    <t>Vaccuum Pressure (-33 ~ -25):</t>
  </si>
  <si>
    <t>WBC Aperture Voltage (1.2 ~ 2.-5):</t>
  </si>
  <si>
    <t>RBC Aperture Voltage(1.2 ~ 2.-5):</t>
  </si>
  <si>
    <t>Lyse Voltage (3 ~ 5)</t>
  </si>
  <si>
    <t>Diluent Voltage (3 ~ 5):</t>
  </si>
  <si>
    <t>Reading Chamber</t>
  </si>
  <si>
    <t>Vaccuum Tank</t>
  </si>
  <si>
    <t>HGB Gain (4.2 ~ 4.8):</t>
  </si>
  <si>
    <t>Power Supply</t>
  </si>
  <si>
    <t>A+ 12V Power Supply (10.8 ~ 11.2)</t>
  </si>
  <si>
    <t>A- 12V Power Supply (-13.2 ~ -10.8)</t>
  </si>
  <si>
    <t>Remarks:</t>
  </si>
  <si>
    <t>Perform Touch Screen Calibration?</t>
  </si>
  <si>
    <t>Description</t>
  </si>
  <si>
    <t>Serial Number / Lot Number</t>
  </si>
  <si>
    <t>Expiry</t>
  </si>
  <si>
    <t>R&amp;D Hematology Control - Low</t>
  </si>
  <si>
    <t>R&amp;D Hematology Control - High</t>
  </si>
  <si>
    <t>R&amp;D Hematology Control - Normal</t>
  </si>
  <si>
    <t>PRE - CALIBRATION</t>
  </si>
  <si>
    <t>I. Coefficient</t>
  </si>
  <si>
    <t>II. Control Data</t>
  </si>
  <si>
    <t xml:space="preserve">POST - CALIBRATION </t>
  </si>
  <si>
    <t>Repeatability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</si>
</sst>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409]mmmm\ d\,\ yyyy;@"/>
    <numFmt numFmtId="165" formatCode="0#############"/>
    <numFmt numFmtId="166" formatCode="#,##0\ &quot;°C&quot;"/>
    <numFmt numFmtId="167" formatCode="&quot;Certificate No.: &quot;############\ "/>
    <numFmt numFmtId="168" formatCode="&quot;Date of issue: &quot;mm/dd/yyyy"/>
    <numFmt numFmtId="169" formatCode="\≤#,###.#0"/>
    <numFmt numFmtId="170" formatCode="&quot;≤&quot;#,###.#0"/>
    <numFmt numFmtId="171" formatCode="&quot;≤&quot;###.#0"/>
  </numFmts>
  <fonts count="18">
    <font>
      <sz val="11"/>
      <color theme="1"/>
      <name val="Calibri"/>
      <family val="2"/>
      <scheme val="minor"/>
    </font>
    <font>
      <sz val="11"/>
      <color theme="1"/>
      <name val="Times New Roman"/>
      <family val="1"/>
    </font>
    <font>
      <sz val="11"/>
      <color theme="1"/>
      <name val="Arial Narrow"/>
      <family val="2"/>
    </font>
    <font>
      <sz val="12"/>
      <color theme="1"/>
      <name val="Arial Narrow"/>
      <family val="2"/>
    </font>
    <font>
      <sz val="9"/>
      <color theme="1"/>
      <name val="Arial Narrow"/>
      <family val="2"/>
    </font>
    <font>
      <b/>
      <sz val="11"/>
      <color rgb="FF0B2469"/>
      <name val="Arial Black"/>
      <family val="2"/>
    </font>
    <font>
      <b/>
      <sz val="18"/>
      <color rgb="FF0B2469"/>
      <name val="Arial Black"/>
      <family val="2"/>
    </font>
    <font>
      <b/>
      <i/>
      <sz val="10"/>
      <color rgb="FF0B2469"/>
      <name val="Lucida Handwriting"/>
      <family val="4"/>
    </font>
    <font>
      <sz val="11"/>
      <color rgb="FF0B2469"/>
      <name val="Times New Roman"/>
      <family val="1"/>
    </font>
    <font>
      <b/>
      <sz val="14"/>
      <color theme="1"/>
      <name val="Tahoma"/>
      <family val="2"/>
    </font>
    <font>
      <sz val="11"/>
      <color theme="1"/>
      <name val="Tahoma"/>
      <family val="2"/>
    </font>
    <font>
      <b/>
      <sz val="11"/>
      <color theme="1"/>
      <name val="Tahoma"/>
      <family val="2"/>
    </font>
    <font>
      <sz val="11"/>
      <color theme="1"/>
      <name val="Tahoma"/>
      <family val="1"/>
      <charset val="2"/>
    </font>
    <font>
      <b/>
      <sz val="9"/>
      <color indexed="81"/>
      <name val="Tahoma"/>
      <family val="2"/>
    </font>
    <font>
      <b/>
      <sz val="18"/>
      <color indexed="81"/>
      <name val="Tahoma"/>
      <family val="2"/>
    </font>
    <font>
      <b/>
      <sz val="20"/>
      <color indexed="81"/>
      <name val="Tahoma"/>
      <family val="2"/>
    </font>
    <font>
      <sz val="11"/>
      <color theme="1"/>
      <name val="Tahoma"/>
      <family val="2"/>
      <charset val="2"/>
    </font>
    <font>
      <sz val="8"/>
      <color rgb="FF000000"/>
      <name val="Segoe UI"/>
      <family val="2"/>
    </font>
  </fonts>
  <fills count="3">
    <fill>
      <patternFill patternType="none"/>
    </fill>
    <fill>
      <patternFill patternType="gray125"/>
    </fill>
    <fill>
      <patternFill patternType="solid">
        <fgColor theme="4" tint="0.79998168889431442"/>
        <bgColor indexed="64"/>
      </patternFill>
    </fill>
  </fills>
  <borders count="8">
    <border>
      <left/>
      <right/>
      <top/>
      <bottom/>
      <diagonal/>
    </border>
    <border>
      <left/>
      <right/>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81">
    <xf numFmtId="0" fontId="0" fillId="0" borderId="0" xfId="0"/>
    <xf numFmtId="0" fontId="1" fillId="0" borderId="0" xfId="0" applyFont="1" applyAlignment="1" applyProtection="1">
      <alignment vertical="center"/>
      <protection locked="0"/>
    </xf>
    <xf numFmtId="0" fontId="1" fillId="0" borderId="0" xfId="0" applyFont="1" applyAlignment="1" applyProtection="1">
      <alignment vertical="center"/>
    </xf>
    <xf numFmtId="0" fontId="2" fillId="0" borderId="0" xfId="0" applyFont="1" applyAlignment="1" applyProtection="1">
      <alignment vertical="center"/>
      <protection locked="0"/>
    </xf>
    <xf numFmtId="0" fontId="3" fillId="0" borderId="0" xfId="0" applyFont="1" applyAlignment="1" applyProtection="1">
      <alignment vertical="center"/>
      <protection locked="0"/>
    </xf>
    <xf numFmtId="0" fontId="4" fillId="0" borderId="0" xfId="0" applyFont="1" applyAlignment="1" applyProtection="1">
      <alignment vertical="center"/>
      <protection locked="0"/>
    </xf>
    <xf numFmtId="0" fontId="10" fillId="0" borderId="0" xfId="0" applyFont="1" applyAlignment="1" applyProtection="1">
      <alignment vertical="center"/>
      <protection locked="0"/>
    </xf>
    <xf numFmtId="0" fontId="10" fillId="0" borderId="0" xfId="0" applyFont="1" applyBorder="1" applyAlignment="1" applyProtection="1">
      <alignment vertical="center"/>
      <protection locked="0"/>
    </xf>
    <xf numFmtId="0" fontId="10" fillId="0" borderId="0" xfId="0" applyFont="1" applyFill="1" applyAlignment="1" applyProtection="1">
      <alignment vertical="center"/>
      <protection locked="0"/>
    </xf>
    <xf numFmtId="2" fontId="10" fillId="0" borderId="3" xfId="0" applyNumberFormat="1" applyFont="1" applyBorder="1" applyAlignment="1" applyProtection="1">
      <alignment horizontal="center" vertical="center"/>
      <protection locked="0"/>
    </xf>
    <xf numFmtId="168" fontId="11" fillId="0" borderId="0" xfId="0" applyNumberFormat="1" applyFont="1" applyFill="1" applyBorder="1" applyAlignment="1" applyProtection="1">
      <alignment horizontal="center" vertical="center"/>
      <protection locked="0"/>
    </xf>
    <xf numFmtId="170" fontId="10" fillId="0" borderId="3" xfId="0" applyNumberFormat="1" applyFont="1" applyBorder="1" applyAlignment="1" applyProtection="1">
      <alignment horizontal="center" vertical="center"/>
      <protection locked="0"/>
    </xf>
    <xf numFmtId="169" fontId="10" fillId="0" borderId="3" xfId="0" applyNumberFormat="1" applyFont="1" applyBorder="1" applyAlignment="1" applyProtection="1">
      <alignment horizontal="center" vertical="center"/>
      <protection locked="0"/>
    </xf>
    <xf numFmtId="164" fontId="10" fillId="0" borderId="0" xfId="0" applyNumberFormat="1" applyFont="1" applyBorder="1" applyAlignment="1" applyProtection="1">
      <alignment vertical="center"/>
      <protection locked="0"/>
    </xf>
    <xf numFmtId="0" fontId="10" fillId="0" borderId="3" xfId="0" applyNumberFormat="1" applyFont="1" applyBorder="1" applyAlignment="1" applyProtection="1">
      <alignment horizontal="center" vertical="center"/>
      <protection locked="0"/>
    </xf>
    <xf numFmtId="0" fontId="10" fillId="0" borderId="0" xfId="0" applyNumberFormat="1" applyFont="1" applyBorder="1" applyAlignment="1" applyProtection="1">
      <alignment vertical="center"/>
      <protection locked="0"/>
    </xf>
    <xf numFmtId="0" fontId="11" fillId="0" borderId="0" xfId="0" applyFont="1" applyBorder="1" applyAlignment="1" applyProtection="1">
      <alignment vertical="center"/>
      <protection locked="0"/>
    </xf>
    <xf numFmtId="14" fontId="10" fillId="0" borderId="0" xfId="0" applyNumberFormat="1" applyFont="1" applyAlignment="1" applyProtection="1">
      <alignment vertical="center"/>
      <protection locked="0"/>
    </xf>
    <xf numFmtId="0" fontId="10" fillId="0" borderId="3" xfId="0" applyFont="1" applyBorder="1" applyAlignment="1" applyProtection="1">
      <alignment horizontal="center" vertical="center"/>
      <protection locked="0"/>
    </xf>
    <xf numFmtId="164" fontId="10" fillId="0" borderId="3" xfId="0" applyNumberFormat="1" applyFont="1" applyBorder="1" applyAlignment="1" applyProtection="1">
      <alignment horizontal="center" vertical="center"/>
      <protection locked="0"/>
    </xf>
    <xf numFmtId="0" fontId="10" fillId="0" borderId="0" xfId="0" applyFont="1" applyAlignment="1" applyProtection="1">
      <alignment horizontal="left" vertical="center"/>
      <protection locked="0"/>
    </xf>
    <xf numFmtId="168" fontId="10" fillId="0" borderId="0" xfId="0" applyNumberFormat="1" applyFont="1" applyAlignment="1" applyProtection="1">
      <alignment vertical="center"/>
      <protection locked="0"/>
    </xf>
    <xf numFmtId="0" fontId="10" fillId="0" borderId="6" xfId="0" applyFont="1" applyBorder="1" applyAlignment="1" applyProtection="1">
      <alignment horizontal="center" vertical="center"/>
      <protection locked="0"/>
    </xf>
    <xf numFmtId="0" fontId="10" fillId="0" borderId="0" xfId="0" applyFont="1" applyBorder="1" applyAlignment="1" applyProtection="1">
      <alignment horizontal="center" vertical="center"/>
      <protection locked="0"/>
    </xf>
    <xf numFmtId="0" fontId="10" fillId="0" borderId="0" xfId="0" applyFont="1" applyAlignment="1" applyProtection="1">
      <alignment horizontal="right" vertical="center"/>
      <protection locked="0"/>
    </xf>
    <xf numFmtId="171" fontId="10" fillId="0" borderId="3" xfId="0" applyNumberFormat="1" applyFont="1" applyBorder="1" applyAlignment="1" applyProtection="1">
      <alignment horizontal="center" vertical="center"/>
      <protection locked="0"/>
    </xf>
    <xf numFmtId="0" fontId="10" fillId="0" borderId="3" xfId="0" applyFont="1" applyBorder="1" applyAlignment="1" applyProtection="1">
      <alignment horizontal="center" vertical="center"/>
      <protection locked="0"/>
    </xf>
    <xf numFmtId="0" fontId="10" fillId="0" borderId="6" xfId="0" applyNumberFormat="1" applyFont="1" applyBorder="1" applyAlignment="1" applyProtection="1">
      <alignment horizontal="center" vertical="center"/>
      <protection locked="0"/>
    </xf>
    <xf numFmtId="0" fontId="10" fillId="0" borderId="0" xfId="0" applyNumberFormat="1" applyFont="1" applyBorder="1" applyAlignment="1" applyProtection="1">
      <alignment horizontal="center" vertical="center"/>
      <protection locked="0"/>
    </xf>
    <xf numFmtId="0" fontId="10" fillId="0" borderId="0" xfId="0" applyFont="1" applyAlignment="1" applyProtection="1">
      <alignment horizontal="justify" vertical="justify" wrapText="1"/>
      <protection locked="0"/>
    </xf>
    <xf numFmtId="0" fontId="10" fillId="0" borderId="6" xfId="0" applyFont="1" applyBorder="1" applyAlignment="1" applyProtection="1">
      <alignment vertical="center"/>
      <protection locked="0"/>
    </xf>
    <xf numFmtId="0" fontId="11" fillId="2" borderId="0" xfId="0" applyFont="1" applyFill="1" applyBorder="1" applyAlignment="1" applyProtection="1">
      <alignment horizontal="left" vertical="center"/>
      <protection locked="0"/>
    </xf>
    <xf numFmtId="0" fontId="11" fillId="0" borderId="2" xfId="0" applyFont="1" applyBorder="1" applyAlignment="1" applyProtection="1">
      <alignment horizontal="center" vertical="center"/>
      <protection locked="0"/>
    </xf>
    <xf numFmtId="49" fontId="10" fillId="0" borderId="0" xfId="0" applyNumberFormat="1" applyFont="1" applyBorder="1" applyAlignment="1" applyProtection="1">
      <alignment horizontal="left" vertical="center"/>
      <protection locked="0"/>
    </xf>
    <xf numFmtId="0" fontId="16" fillId="0" borderId="0" xfId="0" applyFont="1" applyBorder="1" applyAlignment="1" applyProtection="1">
      <alignment horizontal="left" vertical="center"/>
      <protection locked="0"/>
    </xf>
    <xf numFmtId="0" fontId="12" fillId="0" borderId="0" xfId="0" applyFont="1" applyBorder="1" applyAlignment="1" applyProtection="1">
      <alignment horizontal="left" vertical="center"/>
      <protection locked="0"/>
    </xf>
    <xf numFmtId="0" fontId="10" fillId="0" borderId="4" xfId="0" applyFont="1" applyBorder="1" applyAlignment="1" applyProtection="1">
      <alignment horizontal="center" vertical="center"/>
      <protection locked="0"/>
    </xf>
    <xf numFmtId="0" fontId="10" fillId="0" borderId="5" xfId="0" applyFont="1" applyBorder="1" applyAlignment="1" applyProtection="1">
      <alignment horizontal="center" vertical="center"/>
      <protection locked="0"/>
    </xf>
    <xf numFmtId="168" fontId="11" fillId="2" borderId="0" xfId="0" applyNumberFormat="1" applyFont="1" applyFill="1" applyBorder="1" applyAlignment="1" applyProtection="1">
      <alignment horizontal="left" vertical="center"/>
      <protection locked="0"/>
    </xf>
    <xf numFmtId="0" fontId="10" fillId="0" borderId="0" xfId="0" applyFont="1" applyAlignment="1" applyProtection="1">
      <alignment horizontal="left" vertical="top"/>
      <protection locked="0"/>
    </xf>
    <xf numFmtId="0" fontId="10" fillId="0" borderId="1" xfId="0" applyFont="1" applyBorder="1" applyAlignment="1" applyProtection="1">
      <alignment horizontal="center" vertical="center"/>
      <protection locked="0"/>
    </xf>
    <xf numFmtId="0" fontId="10" fillId="0" borderId="0" xfId="0" applyFont="1" applyBorder="1" applyAlignment="1" applyProtection="1">
      <alignment horizontal="left" vertical="center"/>
      <protection locked="0"/>
    </xf>
    <xf numFmtId="0" fontId="10" fillId="0" borderId="6" xfId="0" applyFont="1" applyBorder="1" applyAlignment="1" applyProtection="1">
      <alignment horizontal="center" vertical="center"/>
      <protection locked="0"/>
    </xf>
    <xf numFmtId="0" fontId="10" fillId="0" borderId="6" xfId="0" applyFont="1" applyBorder="1" applyAlignment="1" applyProtection="1">
      <alignment horizontal="right" vertical="center"/>
      <protection locked="0"/>
    </xf>
    <xf numFmtId="0" fontId="10" fillId="0" borderId="0" xfId="0" applyFont="1" applyBorder="1" applyAlignment="1" applyProtection="1">
      <alignment horizontal="right" vertical="center"/>
      <protection locked="0"/>
    </xf>
    <xf numFmtId="164" fontId="10" fillId="0" borderId="0" xfId="0" applyNumberFormat="1" applyFont="1" applyBorder="1" applyAlignment="1" applyProtection="1">
      <alignment horizontal="center" vertical="center"/>
      <protection locked="0"/>
    </xf>
    <xf numFmtId="168" fontId="11" fillId="2" borderId="0" xfId="0" applyNumberFormat="1" applyFont="1" applyFill="1" applyAlignment="1" applyProtection="1">
      <alignment horizontal="left" vertical="center"/>
      <protection locked="0"/>
    </xf>
    <xf numFmtId="0" fontId="9" fillId="0" borderId="0" xfId="0" applyFont="1" applyAlignment="1" applyProtection="1">
      <alignment horizontal="center"/>
      <protection locked="0"/>
    </xf>
    <xf numFmtId="167" fontId="10" fillId="0" borderId="0" xfId="0" applyNumberFormat="1" applyFont="1" applyAlignment="1" applyProtection="1">
      <alignment horizontal="center" vertical="center"/>
      <protection locked="0"/>
    </xf>
    <xf numFmtId="168" fontId="10" fillId="0" borderId="0" xfId="0" applyNumberFormat="1" applyFont="1" applyAlignment="1" applyProtection="1">
      <alignment horizontal="center" vertical="center"/>
      <protection locked="0"/>
    </xf>
    <xf numFmtId="0" fontId="10" fillId="0" borderId="0" xfId="0" applyFont="1" applyAlignment="1" applyProtection="1">
      <alignment horizontal="left" vertical="center"/>
      <protection locked="0"/>
    </xf>
    <xf numFmtId="0" fontId="10" fillId="0" borderId="3" xfId="0" applyFont="1" applyBorder="1" applyAlignment="1" applyProtection="1">
      <alignment horizontal="center" vertical="center"/>
      <protection locked="0"/>
    </xf>
    <xf numFmtId="164" fontId="10" fillId="0" borderId="3" xfId="0" applyNumberFormat="1" applyFont="1" applyBorder="1" applyAlignment="1" applyProtection="1">
      <alignment horizontal="center" vertical="center"/>
      <protection locked="0"/>
    </xf>
    <xf numFmtId="0" fontId="10" fillId="0" borderId="0" xfId="0" applyFont="1" applyAlignment="1" applyProtection="1">
      <alignment horizontal="justify" vertical="justify" wrapText="1"/>
      <protection locked="0"/>
    </xf>
    <xf numFmtId="0" fontId="11" fillId="2" borderId="0" xfId="0" applyFont="1" applyFill="1" applyAlignment="1" applyProtection="1">
      <alignment horizontal="left" vertical="center"/>
      <protection locked="0"/>
    </xf>
    <xf numFmtId="164" fontId="10" fillId="0" borderId="0" xfId="0" applyNumberFormat="1" applyFont="1" applyAlignment="1" applyProtection="1">
      <alignment horizontal="left" vertical="center"/>
      <protection locked="0"/>
    </xf>
    <xf numFmtId="0" fontId="10" fillId="0" borderId="0" xfId="0" applyFont="1" applyFill="1" applyBorder="1" applyAlignment="1" applyProtection="1">
      <alignment horizontal="left" vertical="center"/>
      <protection locked="0"/>
    </xf>
    <xf numFmtId="0" fontId="11" fillId="0" borderId="0" xfId="0" applyFont="1" applyFill="1" applyBorder="1" applyAlignment="1" applyProtection="1">
      <alignment horizontal="left" vertical="center"/>
      <protection locked="0"/>
    </xf>
    <xf numFmtId="166" fontId="10" fillId="0" borderId="0" xfId="0" applyNumberFormat="1" applyFont="1" applyAlignment="1" applyProtection="1">
      <alignment horizontal="left" vertical="center" wrapText="1"/>
      <protection locked="0"/>
    </xf>
    <xf numFmtId="10" fontId="10" fillId="0" borderId="0" xfId="0" applyNumberFormat="1" applyFont="1" applyAlignment="1" applyProtection="1">
      <alignment horizontal="left" vertical="center" wrapText="1"/>
      <protection locked="0"/>
    </xf>
    <xf numFmtId="49" fontId="10" fillId="0" borderId="0" xfId="0" applyNumberFormat="1" applyFont="1" applyAlignment="1" applyProtection="1">
      <alignment horizontal="left" vertical="center"/>
      <protection locked="0"/>
    </xf>
    <xf numFmtId="165" fontId="10" fillId="0" borderId="0" xfId="0" applyNumberFormat="1" applyFont="1" applyBorder="1" applyAlignment="1" applyProtection="1">
      <alignment horizontal="left" vertical="center"/>
      <protection locked="0"/>
    </xf>
    <xf numFmtId="0" fontId="5" fillId="0" borderId="0" xfId="0" applyFont="1" applyAlignment="1" applyProtection="1">
      <alignment horizontal="center" wrapText="1"/>
    </xf>
    <xf numFmtId="0" fontId="8" fillId="0" borderId="0" xfId="0" applyFont="1" applyAlignment="1" applyProtection="1">
      <alignment horizontal="center"/>
    </xf>
    <xf numFmtId="0" fontId="9" fillId="0" borderId="0" xfId="0" applyFont="1" applyAlignment="1" applyProtection="1">
      <alignment horizontal="center" vertical="center"/>
      <protection locked="0"/>
    </xf>
    <xf numFmtId="168" fontId="10" fillId="0" borderId="0" xfId="0" applyNumberFormat="1" applyFont="1" applyAlignment="1" applyProtection="1">
      <alignment horizontal="left" vertical="center" wrapText="1"/>
      <protection locked="0"/>
    </xf>
    <xf numFmtId="0" fontId="10" fillId="0" borderId="3" xfId="0" applyFont="1" applyBorder="1" applyAlignment="1" applyProtection="1">
      <alignment horizontal="center" vertical="center" wrapText="1"/>
      <protection locked="0"/>
    </xf>
    <xf numFmtId="0" fontId="10" fillId="0" borderId="4" xfId="0" applyFont="1" applyBorder="1" applyAlignment="1" applyProtection="1">
      <alignment horizontal="left" vertical="center" wrapText="1"/>
      <protection locked="0"/>
    </xf>
    <xf numFmtId="0" fontId="10" fillId="0" borderId="7" xfId="0" applyFont="1" applyBorder="1" applyAlignment="1" applyProtection="1">
      <alignment horizontal="left" vertical="center" wrapText="1"/>
      <protection locked="0"/>
    </xf>
    <xf numFmtId="0" fontId="10" fillId="0" borderId="5" xfId="0" applyFont="1" applyBorder="1" applyAlignment="1" applyProtection="1">
      <alignment horizontal="left" vertical="center" wrapText="1"/>
      <protection locked="0"/>
    </xf>
    <xf numFmtId="0" fontId="10" fillId="0" borderId="7" xfId="0" applyFont="1" applyBorder="1" applyAlignment="1" applyProtection="1">
      <alignment horizontal="center" vertical="center"/>
      <protection locked="0"/>
    </xf>
    <xf numFmtId="164" fontId="10" fillId="0" borderId="4" xfId="0" applyNumberFormat="1" applyFont="1" applyBorder="1" applyAlignment="1" applyProtection="1">
      <alignment horizontal="center" vertical="center"/>
      <protection locked="0"/>
    </xf>
    <xf numFmtId="164" fontId="10" fillId="0" borderId="7" xfId="0" applyNumberFormat="1" applyFont="1" applyBorder="1" applyAlignment="1" applyProtection="1">
      <alignment horizontal="center" vertical="center"/>
      <protection locked="0"/>
    </xf>
    <xf numFmtId="164" fontId="10" fillId="0" borderId="5" xfId="0" applyNumberFormat="1" applyFont="1" applyBorder="1" applyAlignment="1" applyProtection="1">
      <alignment horizontal="center" vertical="center"/>
      <protection locked="0"/>
    </xf>
    <xf numFmtId="0" fontId="10" fillId="0" borderId="0" xfId="0" applyFont="1" applyAlignment="1">
      <alignment horizontal="left" vertical="top"/>
    </xf>
    <xf numFmtId="0" fontId="10" fillId="0" borderId="0" xfId="0" applyFont="1"/>
    <xf numFmtId="0" fontId="11" fillId="0" borderId="0" xfId="0" applyFont="1" applyBorder="1" applyAlignment="1" applyProtection="1">
      <alignment horizontal="center" vertical="center"/>
      <protection locked="0"/>
    </xf>
    <xf numFmtId="0" fontId="11" fillId="0" borderId="0" xfId="0" applyFont="1" applyAlignment="1" applyProtection="1">
      <alignment vertical="center"/>
      <protection locked="0"/>
    </xf>
    <xf numFmtId="168" fontId="11" fillId="0" borderId="0" xfId="0" applyNumberFormat="1" applyFont="1" applyFill="1" applyBorder="1" applyAlignment="1" applyProtection="1">
      <alignment horizontal="left" vertical="center"/>
      <protection locked="0"/>
    </xf>
    <xf numFmtId="2" fontId="10" fillId="0" borderId="0" xfId="0" applyNumberFormat="1" applyFont="1" applyBorder="1" applyAlignment="1" applyProtection="1">
      <alignment horizontal="center" vertical="center"/>
      <protection locked="0"/>
    </xf>
    <xf numFmtId="168" fontId="11" fillId="0" borderId="0" xfId="0" applyNumberFormat="1" applyFont="1" applyFill="1" applyBorder="1" applyAlignment="1" applyProtection="1">
      <alignment horizontal="left" vertical="center"/>
      <protection locked="0"/>
    </xf>
  </cellXfs>
  <cellStyles count="1">
    <cellStyle name="Normal" xfId="0" builtinId="0"/>
  </cellStyles>
  <dxfs count="39">
    <dxf>
      <fill>
        <patternFill>
          <bgColor theme="7" tint="0.59996337778862885"/>
        </patternFill>
      </fill>
    </dxf>
    <dxf>
      <font>
        <color rgb="FFFF0000"/>
      </font>
    </dxf>
    <dxf>
      <font>
        <color rgb="FF00B050"/>
      </font>
      <fill>
        <patternFill patternType="none">
          <bgColor auto="1"/>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00B050"/>
      </font>
    </dxf>
    <dxf>
      <font>
        <color rgb="FFFF0000"/>
      </font>
    </dxf>
    <dxf>
      <font>
        <color rgb="FF00B050"/>
      </font>
    </dxf>
    <dxf>
      <font>
        <color rgb="FFFF0000"/>
      </font>
    </dxf>
    <dxf>
      <font>
        <color rgb="FF00B050"/>
      </font>
    </dxf>
    <dxf>
      <font>
        <color rgb="FFFF0000"/>
      </font>
    </dxf>
    <dxf>
      <font>
        <color rgb="FF00B050"/>
      </font>
    </dxf>
    <dxf>
      <font>
        <color rgb="FF00B050"/>
      </font>
    </dxf>
    <dxf>
      <font>
        <color rgb="FFFF0000"/>
      </font>
    </dxf>
    <dxf>
      <font>
        <color rgb="FFFF0000"/>
      </font>
    </dxf>
    <dxf>
      <fill>
        <patternFill>
          <bgColor theme="7" tint="0.59996337778862885"/>
        </patternFill>
      </fill>
    </dxf>
    <dxf>
      <fill>
        <patternFill>
          <bgColor theme="7" tint="0.59996337778862885"/>
        </patternFill>
      </fill>
    </dxf>
    <dxf>
      <font>
        <color rgb="FFFF0000"/>
      </font>
    </dxf>
    <dxf>
      <font>
        <color rgb="FF00B050"/>
      </font>
      <fill>
        <patternFill patternType="none">
          <bgColor auto="1"/>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00B050"/>
      </font>
    </dxf>
    <dxf>
      <font>
        <color rgb="FFFF0000"/>
      </font>
    </dxf>
    <dxf>
      <font>
        <color rgb="FF00B050"/>
      </font>
    </dxf>
    <dxf>
      <font>
        <color rgb="FFFF0000"/>
      </font>
    </dxf>
    <dxf>
      <font>
        <color rgb="FF00B050"/>
      </font>
    </dxf>
    <dxf>
      <font>
        <color rgb="FFFF0000"/>
      </font>
    </dxf>
    <dxf>
      <font>
        <color rgb="FF00B050"/>
      </font>
    </dxf>
    <dxf>
      <font>
        <color rgb="FF00B050"/>
      </font>
    </dxf>
    <dxf>
      <font>
        <color rgb="FFFF0000"/>
      </font>
    </dxf>
    <dxf>
      <font>
        <color rgb="FFFF0000"/>
      </font>
    </dxf>
  </dxfs>
  <tableStyles count="0" defaultTableStyle="TableStyleMedium2" defaultPivotStyle="PivotStyleLight16"/>
  <colors>
    <mruColors>
      <color rgb="FF051131"/>
      <color rgb="FF0B2469"/>
      <color rgb="FF1138A7"/>
      <color rgb="FF1408B0"/>
      <color rgb="FF1C02B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314325</xdr:colOff>
          <xdr:row>141</xdr:row>
          <xdr:rowOff>209550</xdr:rowOff>
        </xdr:from>
        <xdr:to>
          <xdr:col>4</xdr:col>
          <xdr:colOff>133350</xdr:colOff>
          <xdr:row>143</xdr:row>
          <xdr:rowOff>28575</xdr:rowOff>
        </xdr:to>
        <xdr:sp macro="" textlink="">
          <xdr:nvSpPr>
            <xdr:cNvPr id="3080" name="Check Box 8" hidden="1">
              <a:extLst>
                <a:ext uri="{63B3BB69-23CF-44E3-9099-C40C66FF867C}">
                  <a14:compatExt spid="_x0000_s3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PH" sz="800" b="0" i="0" u="none" strike="noStrike" baseline="0">
                  <a:solidFill>
                    <a:srgbClr val="000000"/>
                  </a:solidFill>
                  <a:latin typeface="Segoe UI"/>
                  <a:cs typeface="Segoe UI"/>
                </a:rPr>
                <a:t>YES</a:t>
              </a:r>
            </a:p>
          </xdr:txBody>
        </xdr:sp>
        <xdr:clientData/>
      </xdr:twoCellAnchor>
    </mc:Choice>
    <mc:Fallback/>
  </mc:AlternateContent>
  <xdr:twoCellAnchor editAs="oneCell">
    <xdr:from>
      <xdr:col>5</xdr:col>
      <xdr:colOff>9525</xdr:colOff>
      <xdr:row>0</xdr:row>
      <xdr:rowOff>19050</xdr:rowOff>
    </xdr:from>
    <xdr:to>
      <xdr:col>6</xdr:col>
      <xdr:colOff>239622</xdr:colOff>
      <xdr:row>0</xdr:row>
      <xdr:rowOff>601907</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78056"/>
        <a:stretch/>
      </xdr:blipFill>
      <xdr:spPr>
        <a:xfrm>
          <a:off x="3324225" y="19050"/>
          <a:ext cx="877797" cy="582857"/>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4</xdr:col>
          <xdr:colOff>114300</xdr:colOff>
          <xdr:row>141</xdr:row>
          <xdr:rowOff>209550</xdr:rowOff>
        </xdr:from>
        <xdr:to>
          <xdr:col>4</xdr:col>
          <xdr:colOff>581025</xdr:colOff>
          <xdr:row>143</xdr:row>
          <xdr:rowOff>28575</xdr:rowOff>
        </xdr:to>
        <xdr:sp macro="" textlink="">
          <xdr:nvSpPr>
            <xdr:cNvPr id="3081" name="Check Box 9" hidden="1">
              <a:extLst>
                <a:ext uri="{63B3BB69-23CF-44E3-9099-C40C66FF867C}">
                  <a14:compatExt spid="_x0000_s3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PH" sz="800" b="0" i="0" u="none" strike="noStrike" baseline="0">
                  <a:solidFill>
                    <a:srgbClr val="000000"/>
                  </a:solidFill>
                  <a:latin typeface="Segoe UI"/>
                  <a:cs typeface="Segoe UI"/>
                </a:rPr>
                <a:t>NO</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345"/>
  <sheetViews>
    <sheetView showGridLines="0" tabSelected="1" view="pageLayout" topLeftCell="A109" zoomScale="85" zoomScaleNormal="100" zoomScalePageLayoutView="85" workbookViewId="0">
      <selection activeCell="E180" sqref="E180"/>
    </sheetView>
  </sheetViews>
  <sheetFormatPr defaultColWidth="8.140625" defaultRowHeight="14.25" customHeight="1"/>
  <cols>
    <col min="1" max="1" width="9.140625" style="1" customWidth="1"/>
    <col min="2" max="2" width="10.140625" style="1" customWidth="1"/>
    <col min="3" max="8" width="9.140625" style="1" customWidth="1"/>
    <col min="9" max="9" width="9.85546875" style="1" bestFit="1" customWidth="1"/>
    <col min="10" max="16" width="8.140625" style="1"/>
    <col min="17" max="17" width="10" style="1" bestFit="1" customWidth="1"/>
    <col min="18" max="16384" width="8.140625" style="1"/>
  </cols>
  <sheetData>
    <row r="1" spans="1:12" ht="86.25" customHeight="1">
      <c r="A1" s="62" t="s">
        <v>61</v>
      </c>
      <c r="B1" s="63"/>
      <c r="C1" s="63"/>
      <c r="D1" s="63"/>
      <c r="E1" s="63"/>
      <c r="F1" s="63"/>
      <c r="G1" s="63"/>
      <c r="H1" s="63"/>
      <c r="I1" s="63"/>
      <c r="J1" s="63"/>
      <c r="K1" s="63"/>
      <c r="L1" s="63"/>
    </row>
    <row r="2" spans="1:12" ht="6" customHeight="1">
      <c r="A2" s="2"/>
      <c r="B2" s="2"/>
      <c r="C2" s="2"/>
      <c r="D2" s="2"/>
      <c r="E2" s="2"/>
      <c r="F2" s="2"/>
      <c r="G2" s="2"/>
      <c r="H2" s="2"/>
      <c r="I2" s="2"/>
      <c r="J2" s="2"/>
      <c r="K2" s="2"/>
      <c r="L2" s="2"/>
    </row>
    <row r="3" spans="1:12" s="6" customFormat="1" ht="19.350000000000001" customHeight="1">
      <c r="A3" s="64" t="s">
        <v>15</v>
      </c>
      <c r="B3" s="64"/>
      <c r="C3" s="64"/>
      <c r="D3" s="64"/>
      <c r="E3" s="64"/>
      <c r="F3" s="64"/>
      <c r="G3" s="64"/>
      <c r="H3" s="64"/>
      <c r="I3" s="64"/>
      <c r="J3" s="64"/>
      <c r="K3" s="64"/>
      <c r="L3" s="64"/>
    </row>
    <row r="4" spans="1:12" s="6" customFormat="1" ht="18" customHeight="1">
      <c r="B4" s="21"/>
      <c r="C4" s="21"/>
      <c r="D4" s="21"/>
      <c r="E4" s="21"/>
      <c r="F4" s="21"/>
      <c r="G4" s="21"/>
      <c r="H4" s="21"/>
      <c r="I4" s="21"/>
      <c r="J4" s="21"/>
      <c r="K4" s="21"/>
      <c r="L4" s="21"/>
    </row>
    <row r="5" spans="1:12" s="6" customFormat="1" ht="18" customHeight="1">
      <c r="A5" s="65" t="s">
        <v>79</v>
      </c>
      <c r="B5" s="65"/>
      <c r="C5" s="60"/>
      <c r="D5" s="60"/>
      <c r="E5" s="60"/>
      <c r="F5" s="60"/>
      <c r="G5" s="60"/>
      <c r="H5" s="60"/>
      <c r="I5" s="24" t="str">
        <f>IF(J5="", "Date:","")</f>
        <v>Date:</v>
      </c>
      <c r="J5" s="49"/>
      <c r="K5" s="49"/>
      <c r="L5" s="49"/>
    </row>
    <row r="6" spans="1:12" s="6" customFormat="1" ht="18" customHeight="1">
      <c r="A6" s="54" t="s">
        <v>62</v>
      </c>
      <c r="B6" s="54"/>
      <c r="C6" s="54"/>
      <c r="D6" s="54"/>
      <c r="E6" s="54"/>
      <c r="F6" s="54"/>
      <c r="G6" s="54"/>
      <c r="H6" s="54"/>
      <c r="I6" s="54"/>
      <c r="J6" s="54"/>
      <c r="K6" s="54"/>
      <c r="L6" s="54"/>
    </row>
    <row r="7" spans="1:12" s="6" customFormat="1" ht="18" customHeight="1">
      <c r="A7" s="41" t="s">
        <v>19</v>
      </c>
      <c r="B7" s="41"/>
      <c r="C7" s="41" t="s">
        <v>26</v>
      </c>
      <c r="D7" s="41"/>
      <c r="E7" s="41"/>
      <c r="F7" s="41"/>
      <c r="G7" s="41"/>
      <c r="H7" s="41"/>
      <c r="I7" s="41"/>
      <c r="J7" s="41"/>
      <c r="K7" s="41"/>
      <c r="L7" s="41"/>
    </row>
    <row r="8" spans="1:12" s="6" customFormat="1" ht="18" customHeight="1">
      <c r="A8" s="41" t="s">
        <v>8</v>
      </c>
      <c r="B8" s="41"/>
      <c r="C8" s="41" t="s">
        <v>21</v>
      </c>
      <c r="D8" s="41"/>
      <c r="E8" s="41"/>
      <c r="F8" s="41"/>
      <c r="G8" s="41"/>
      <c r="H8" s="41"/>
      <c r="I8" s="41"/>
      <c r="J8" s="41"/>
      <c r="K8" s="41"/>
      <c r="L8" s="41"/>
    </row>
    <row r="9" spans="1:12" s="6" customFormat="1" ht="18" customHeight="1">
      <c r="A9" s="41" t="s">
        <v>9</v>
      </c>
      <c r="B9" s="41"/>
      <c r="C9" s="61" t="s">
        <v>20</v>
      </c>
      <c r="D9" s="61"/>
      <c r="E9" s="61"/>
      <c r="F9" s="61"/>
      <c r="G9" s="61"/>
      <c r="H9" s="61"/>
      <c r="I9" s="61"/>
      <c r="J9" s="61"/>
      <c r="K9" s="61"/>
      <c r="L9" s="61"/>
    </row>
    <row r="10" spans="1:12" s="6" customFormat="1" ht="18" customHeight="1">
      <c r="A10" s="54" t="s">
        <v>63</v>
      </c>
      <c r="B10" s="54"/>
      <c r="C10" s="54"/>
      <c r="D10" s="54"/>
      <c r="E10" s="54"/>
      <c r="F10" s="54"/>
      <c r="G10" s="54"/>
      <c r="H10" s="54"/>
      <c r="I10" s="54"/>
      <c r="J10" s="54"/>
      <c r="K10" s="54"/>
      <c r="L10" s="54"/>
    </row>
    <row r="11" spans="1:12" s="6" customFormat="1" ht="18" customHeight="1">
      <c r="A11" s="41" t="s">
        <v>19</v>
      </c>
      <c r="B11" s="41"/>
      <c r="C11" s="41"/>
      <c r="D11" s="41"/>
      <c r="E11" s="41"/>
      <c r="F11" s="41"/>
      <c r="G11" s="41"/>
      <c r="H11" s="41"/>
      <c r="I11" s="41"/>
      <c r="J11" s="41"/>
      <c r="K11" s="41"/>
      <c r="L11" s="41"/>
    </row>
    <row r="12" spans="1:12" s="6" customFormat="1" ht="18" customHeight="1">
      <c r="A12" s="41" t="s">
        <v>8</v>
      </c>
      <c r="B12" s="41"/>
      <c r="C12" s="41"/>
      <c r="D12" s="41"/>
      <c r="E12" s="41"/>
      <c r="F12" s="41"/>
      <c r="G12" s="41"/>
      <c r="H12" s="41"/>
      <c r="I12" s="41"/>
      <c r="J12" s="41"/>
      <c r="K12" s="41"/>
      <c r="L12" s="41"/>
    </row>
    <row r="13" spans="1:12" s="6" customFormat="1" ht="18" customHeight="1">
      <c r="A13" s="41" t="s">
        <v>9</v>
      </c>
      <c r="B13" s="41"/>
      <c r="C13" s="61"/>
      <c r="D13" s="61"/>
      <c r="E13" s="61"/>
      <c r="F13" s="61"/>
      <c r="G13" s="61"/>
      <c r="H13" s="61"/>
      <c r="I13" s="61"/>
      <c r="J13" s="61"/>
      <c r="K13" s="61"/>
      <c r="L13" s="61"/>
    </row>
    <row r="14" spans="1:12" s="6" customFormat="1" ht="18" customHeight="1">
      <c r="A14" s="31" t="s">
        <v>2</v>
      </c>
      <c r="B14" s="31"/>
      <c r="C14" s="31"/>
      <c r="D14" s="31"/>
      <c r="E14" s="31"/>
      <c r="F14" s="31"/>
      <c r="G14" s="31"/>
      <c r="H14" s="31"/>
      <c r="I14" s="31"/>
      <c r="J14" s="31"/>
      <c r="K14" s="31"/>
      <c r="L14" s="31"/>
    </row>
    <row r="15" spans="1:12" s="6" customFormat="1" ht="18" customHeight="1">
      <c r="A15" s="41" t="s">
        <v>2</v>
      </c>
      <c r="B15" s="41"/>
      <c r="C15" s="33"/>
      <c r="D15" s="33"/>
      <c r="E15" s="33"/>
      <c r="F15" s="33"/>
      <c r="G15" s="41" t="s">
        <v>17</v>
      </c>
      <c r="H15" s="41"/>
      <c r="I15" s="41"/>
      <c r="J15" s="41"/>
      <c r="K15" s="41"/>
      <c r="L15" s="41"/>
    </row>
    <row r="16" spans="1:12" s="6" customFormat="1" ht="18" customHeight="1">
      <c r="A16" s="41" t="s">
        <v>3</v>
      </c>
      <c r="B16" s="41"/>
      <c r="C16" s="33"/>
      <c r="D16" s="33"/>
      <c r="E16" s="33"/>
      <c r="F16" s="33"/>
      <c r="G16" s="41" t="s">
        <v>80</v>
      </c>
      <c r="H16" s="41"/>
      <c r="I16" s="41"/>
      <c r="J16" s="41"/>
      <c r="K16" s="41"/>
      <c r="L16" s="41"/>
    </row>
    <row r="17" spans="1:12" s="6" customFormat="1" ht="18" customHeight="1">
      <c r="A17" s="41" t="s">
        <v>4</v>
      </c>
      <c r="B17" s="41"/>
      <c r="C17" s="33"/>
      <c r="D17" s="33"/>
      <c r="E17" s="33"/>
      <c r="F17" s="33"/>
      <c r="G17" s="41" t="s">
        <v>5</v>
      </c>
      <c r="H17" s="41"/>
      <c r="I17" s="41"/>
      <c r="J17" s="41"/>
      <c r="K17" s="41"/>
      <c r="L17" s="41"/>
    </row>
    <row r="18" spans="1:12" s="6" customFormat="1" ht="18" customHeight="1">
      <c r="A18" s="41" t="s">
        <v>22</v>
      </c>
      <c r="B18" s="41"/>
      <c r="C18" s="61"/>
      <c r="D18" s="61"/>
      <c r="E18" s="61"/>
      <c r="F18" s="61"/>
      <c r="G18" s="41" t="s">
        <v>23</v>
      </c>
      <c r="H18" s="41"/>
      <c r="I18" s="41"/>
      <c r="J18" s="41"/>
      <c r="K18" s="41"/>
      <c r="L18" s="41"/>
    </row>
    <row r="19" spans="1:12" s="6" customFormat="1" ht="18" customHeight="1">
      <c r="A19" s="31" t="s">
        <v>64</v>
      </c>
      <c r="B19" s="31"/>
      <c r="C19" s="31"/>
      <c r="D19" s="31"/>
      <c r="E19" s="31"/>
      <c r="F19" s="31"/>
      <c r="G19" s="31"/>
      <c r="H19" s="31"/>
      <c r="I19" s="31"/>
      <c r="J19" s="31"/>
      <c r="K19" s="31"/>
      <c r="L19" s="31"/>
    </row>
    <row r="20" spans="1:12" s="6" customFormat="1" ht="18" customHeight="1">
      <c r="A20" s="20" t="s">
        <v>13</v>
      </c>
      <c r="B20" s="20"/>
      <c r="C20" s="58"/>
      <c r="D20" s="58"/>
      <c r="E20" s="58"/>
      <c r="F20" s="58"/>
      <c r="G20" s="20" t="s">
        <v>14</v>
      </c>
      <c r="H20" s="20"/>
      <c r="I20" s="59"/>
      <c r="J20" s="59"/>
      <c r="K20" s="59"/>
      <c r="L20" s="59"/>
    </row>
    <row r="21" spans="1:12" s="6" customFormat="1" ht="18" customHeight="1">
      <c r="A21" s="41" t="s">
        <v>18</v>
      </c>
      <c r="B21" s="41"/>
      <c r="C21" s="60"/>
      <c r="D21" s="60"/>
      <c r="E21" s="60"/>
      <c r="F21" s="60"/>
      <c r="G21" s="60"/>
      <c r="H21" s="60"/>
      <c r="I21" s="60"/>
      <c r="J21" s="60"/>
      <c r="K21" s="60"/>
      <c r="L21" s="60"/>
    </row>
    <row r="22" spans="1:12" s="6" customFormat="1" ht="18" customHeight="1">
      <c r="A22" s="31" t="s">
        <v>65</v>
      </c>
      <c r="B22" s="31"/>
      <c r="C22" s="31"/>
      <c r="D22" s="31"/>
      <c r="E22" s="31"/>
      <c r="F22" s="31"/>
      <c r="G22" s="31"/>
      <c r="H22" s="31"/>
      <c r="I22" s="31"/>
      <c r="J22" s="31"/>
      <c r="K22" s="31"/>
      <c r="L22" s="31"/>
    </row>
    <row r="23" spans="1:12" s="8" customFormat="1" ht="18" customHeight="1">
      <c r="A23" s="56" t="s">
        <v>16</v>
      </c>
      <c r="B23" s="57"/>
      <c r="C23" s="56" t="s">
        <v>27</v>
      </c>
      <c r="D23" s="57"/>
      <c r="E23" s="57"/>
      <c r="F23" s="57"/>
      <c r="G23" s="57"/>
      <c r="H23" s="57"/>
      <c r="I23" s="57"/>
      <c r="J23" s="57"/>
      <c r="K23" s="57"/>
      <c r="L23" s="57"/>
    </row>
    <row r="24" spans="1:12" s="8" customFormat="1" ht="18" customHeight="1">
      <c r="A24" s="56" t="s">
        <v>24</v>
      </c>
      <c r="B24" s="57"/>
      <c r="C24" s="56" t="s">
        <v>28</v>
      </c>
      <c r="D24" s="57"/>
      <c r="E24" s="57"/>
      <c r="F24" s="57"/>
      <c r="G24" s="57"/>
      <c r="H24" s="57"/>
      <c r="I24" s="57"/>
      <c r="J24" s="57"/>
      <c r="K24" s="57"/>
      <c r="L24" s="57"/>
    </row>
    <row r="25" spans="1:12" s="6" customFormat="1" ht="18" customHeight="1">
      <c r="A25" s="50" t="s">
        <v>6</v>
      </c>
      <c r="B25" s="50"/>
      <c r="C25" s="66" t="s">
        <v>97</v>
      </c>
      <c r="D25" s="66"/>
      <c r="E25" s="66"/>
      <c r="F25" s="66"/>
      <c r="G25" s="51" t="s">
        <v>98</v>
      </c>
      <c r="H25" s="51"/>
      <c r="I25" s="51"/>
      <c r="J25" s="51" t="s">
        <v>99</v>
      </c>
      <c r="K25" s="51"/>
      <c r="L25" s="51"/>
    </row>
    <row r="26" spans="1:12" s="6" customFormat="1" ht="18" customHeight="1">
      <c r="A26" s="50"/>
      <c r="B26" s="50"/>
      <c r="C26" s="67" t="s">
        <v>100</v>
      </c>
      <c r="D26" s="68"/>
      <c r="E26" s="68"/>
      <c r="F26" s="69"/>
      <c r="G26" s="36">
        <v>112345</v>
      </c>
      <c r="H26" s="70"/>
      <c r="I26" s="37"/>
      <c r="J26" s="71"/>
      <c r="K26" s="72"/>
      <c r="L26" s="73"/>
    </row>
    <row r="27" spans="1:12" s="75" customFormat="1" ht="18" customHeight="1">
      <c r="A27" s="74"/>
      <c r="B27" s="74"/>
      <c r="C27" s="67" t="s">
        <v>102</v>
      </c>
      <c r="D27" s="68"/>
      <c r="E27" s="68"/>
      <c r="F27" s="69"/>
      <c r="G27" s="36">
        <v>112346</v>
      </c>
      <c r="H27" s="70"/>
      <c r="I27" s="37"/>
      <c r="J27" s="71"/>
      <c r="K27" s="72"/>
      <c r="L27" s="73"/>
    </row>
    <row r="28" spans="1:12" s="6" customFormat="1" ht="18" customHeight="1">
      <c r="A28" s="29"/>
      <c r="B28" s="29"/>
      <c r="C28" s="67" t="s">
        <v>101</v>
      </c>
      <c r="D28" s="68"/>
      <c r="E28" s="68"/>
      <c r="F28" s="69"/>
      <c r="G28" s="51">
        <v>112347</v>
      </c>
      <c r="H28" s="51"/>
      <c r="I28" s="51"/>
      <c r="J28" s="52"/>
      <c r="K28" s="52"/>
      <c r="L28" s="52"/>
    </row>
    <row r="29" spans="1:12" s="6" customFormat="1" ht="18" customHeight="1">
      <c r="C29" s="67"/>
      <c r="D29" s="68"/>
      <c r="E29" s="68"/>
      <c r="F29" s="69"/>
      <c r="G29" s="36"/>
      <c r="H29" s="70"/>
      <c r="I29" s="37"/>
      <c r="J29" s="71"/>
      <c r="K29" s="72"/>
      <c r="L29" s="73"/>
    </row>
    <row r="30" spans="1:12" s="6" customFormat="1" ht="18" customHeight="1">
      <c r="A30" s="54" t="s">
        <v>66</v>
      </c>
      <c r="B30" s="54"/>
      <c r="C30" s="54"/>
      <c r="D30" s="54"/>
      <c r="E30" s="54"/>
      <c r="F30" s="54"/>
      <c r="G30" s="54"/>
      <c r="H30" s="54"/>
      <c r="I30" s="54"/>
      <c r="J30" s="54"/>
      <c r="K30" s="54"/>
      <c r="L30" s="54"/>
    </row>
    <row r="31" spans="1:12" s="6" customFormat="1" ht="18" customHeight="1">
      <c r="A31" s="50" t="s">
        <v>10</v>
      </c>
      <c r="B31" s="50"/>
      <c r="C31" s="55"/>
      <c r="D31" s="55"/>
      <c r="E31" s="55"/>
      <c r="F31" s="55"/>
      <c r="G31" s="50" t="s">
        <v>11</v>
      </c>
      <c r="H31" s="50"/>
      <c r="I31" s="55"/>
      <c r="J31" s="55"/>
      <c r="K31" s="55"/>
      <c r="L31" s="55"/>
    </row>
    <row r="32" spans="1:12" s="6" customFormat="1" ht="18" customHeight="1">
      <c r="A32" s="50" t="s">
        <v>67</v>
      </c>
      <c r="B32" s="50"/>
      <c r="C32" s="34"/>
      <c r="D32" s="34"/>
      <c r="E32" s="44" t="s">
        <v>31</v>
      </c>
      <c r="F32" s="44"/>
      <c r="G32" s="35"/>
      <c r="H32" s="35"/>
      <c r="I32" s="44" t="s">
        <v>32</v>
      </c>
      <c r="J32" s="44"/>
      <c r="K32" s="35"/>
      <c r="L32" s="35"/>
    </row>
    <row r="33" spans="1:17" s="6" customFormat="1" ht="18" customHeight="1">
      <c r="A33" s="6" t="s">
        <v>25</v>
      </c>
      <c r="C33" s="50"/>
      <c r="D33" s="50"/>
      <c r="E33" s="50"/>
      <c r="F33" s="50"/>
      <c r="G33" s="50"/>
      <c r="H33" s="50"/>
      <c r="I33" s="50"/>
      <c r="J33" s="50"/>
      <c r="K33" s="50"/>
      <c r="L33" s="50"/>
    </row>
    <row r="34" spans="1:17" s="6" customFormat="1" ht="18" customHeight="1">
      <c r="C34" s="50"/>
      <c r="D34" s="50"/>
      <c r="E34" s="50"/>
      <c r="F34" s="50"/>
      <c r="G34" s="50"/>
      <c r="H34" s="50"/>
      <c r="I34" s="50"/>
      <c r="J34" s="50"/>
      <c r="K34" s="50"/>
      <c r="L34" s="50"/>
    </row>
    <row r="35" spans="1:17" s="6" customFormat="1" ht="18" customHeight="1">
      <c r="A35" s="53" t="s">
        <v>75</v>
      </c>
      <c r="B35" s="53"/>
      <c r="C35" s="53"/>
      <c r="D35" s="53"/>
      <c r="E35" s="53"/>
      <c r="F35" s="53"/>
      <c r="G35" s="53"/>
      <c r="H35" s="53"/>
      <c r="I35" s="53"/>
      <c r="J35" s="53"/>
      <c r="K35" s="53"/>
      <c r="L35" s="53"/>
    </row>
    <row r="36" spans="1:17" s="6" customFormat="1" ht="18" customHeight="1">
      <c r="A36" s="53"/>
      <c r="B36" s="53"/>
      <c r="C36" s="53"/>
      <c r="D36" s="53"/>
      <c r="E36" s="53"/>
      <c r="F36" s="53"/>
      <c r="G36" s="53"/>
      <c r="H36" s="53"/>
      <c r="I36" s="53"/>
      <c r="J36" s="53"/>
      <c r="K36" s="53"/>
      <c r="L36" s="53"/>
    </row>
    <row r="37" spans="1:17" s="6" customFormat="1" ht="18" customHeight="1">
      <c r="A37" s="53"/>
      <c r="B37" s="53"/>
      <c r="C37" s="53"/>
      <c r="D37" s="53"/>
      <c r="E37" s="53"/>
      <c r="F37" s="53"/>
      <c r="G37" s="53"/>
      <c r="H37" s="53"/>
      <c r="I37" s="53"/>
      <c r="J37" s="53"/>
      <c r="K37" s="53"/>
      <c r="L37" s="53"/>
    </row>
    <row r="38" spans="1:17" s="6" customFormat="1" ht="18" customHeight="1">
      <c r="A38" s="53"/>
      <c r="B38" s="53"/>
      <c r="C38" s="53"/>
      <c r="D38" s="53"/>
      <c r="E38" s="53"/>
      <c r="F38" s="53"/>
      <c r="G38" s="53"/>
      <c r="H38" s="53"/>
      <c r="I38" s="53"/>
      <c r="J38" s="53"/>
      <c r="K38" s="53"/>
      <c r="L38" s="53"/>
      <c r="Q38" s="17"/>
    </row>
    <row r="39" spans="1:17" s="6" customFormat="1" ht="18" customHeight="1">
      <c r="A39" s="29"/>
      <c r="B39" s="29"/>
      <c r="C39" s="29"/>
      <c r="D39" s="29"/>
      <c r="E39" s="29"/>
      <c r="F39" s="29"/>
      <c r="G39" s="29"/>
      <c r="H39" s="29"/>
      <c r="I39" s="29"/>
      <c r="J39" s="29"/>
      <c r="K39" s="29"/>
      <c r="L39" s="29"/>
      <c r="Q39" s="17"/>
    </row>
    <row r="40" spans="1:17" s="6" customFormat="1" ht="18" customHeight="1">
      <c r="A40" s="6" t="s">
        <v>62</v>
      </c>
      <c r="I40" s="6" t="s">
        <v>0</v>
      </c>
    </row>
    <row r="41" spans="1:17" s="6" customFormat="1" ht="18" customHeight="1"/>
    <row r="42" spans="1:17" s="6" customFormat="1" ht="18" customHeight="1" thickBot="1">
      <c r="A42" s="40"/>
      <c r="B42" s="40"/>
      <c r="C42" s="40"/>
      <c r="D42" s="7"/>
      <c r="E42" s="7"/>
      <c r="I42" s="40" t="s">
        <v>1</v>
      </c>
      <c r="J42" s="40"/>
      <c r="K42" s="40"/>
      <c r="L42" s="40"/>
    </row>
    <row r="43" spans="1:17" s="6" customFormat="1" ht="18" customHeight="1">
      <c r="A43" s="32" t="s">
        <v>7</v>
      </c>
      <c r="B43" s="32"/>
      <c r="C43" s="32"/>
      <c r="D43" s="16"/>
      <c r="E43" s="16"/>
      <c r="I43" s="32" t="s">
        <v>12</v>
      </c>
      <c r="J43" s="32"/>
      <c r="K43" s="32"/>
      <c r="L43" s="32"/>
    </row>
    <row r="44" spans="1:17" s="6" customFormat="1" ht="18" customHeight="1">
      <c r="A44" s="76"/>
      <c r="B44" s="76"/>
      <c r="C44" s="76"/>
      <c r="D44" s="16"/>
      <c r="E44" s="16"/>
      <c r="I44" s="76"/>
      <c r="J44" s="76"/>
      <c r="K44" s="76"/>
      <c r="L44" s="76"/>
    </row>
    <row r="45" spans="1:17" s="6" customFormat="1" ht="18" customHeight="1">
      <c r="A45" s="47" t="s">
        <v>68</v>
      </c>
      <c r="B45" s="47"/>
      <c r="C45" s="47"/>
      <c r="D45" s="47"/>
      <c r="E45" s="47"/>
      <c r="F45" s="47"/>
      <c r="G45" s="47"/>
      <c r="H45" s="47"/>
      <c r="I45" s="47"/>
      <c r="J45" s="47"/>
      <c r="K45" s="47"/>
      <c r="L45" s="47"/>
    </row>
    <row r="46" spans="1:17" s="6" customFormat="1" ht="18" customHeight="1">
      <c r="A46" s="48" t="str">
        <f>"Certificate Number: "&amp;C5</f>
        <v xml:space="preserve">Certificate Number: </v>
      </c>
      <c r="B46" s="48"/>
      <c r="C46" s="48"/>
      <c r="D46" s="48"/>
      <c r="E46" s="48"/>
      <c r="F46" s="48"/>
      <c r="G46" s="48"/>
      <c r="H46" s="48"/>
      <c r="I46" s="48"/>
      <c r="J46" s="48"/>
      <c r="K46" s="48"/>
      <c r="L46" s="48"/>
    </row>
    <row r="47" spans="1:17" s="6" customFormat="1" ht="18" customHeight="1">
      <c r="A47" s="49">
        <f>J5</f>
        <v>0</v>
      </c>
      <c r="B47" s="49"/>
      <c r="C47" s="49"/>
      <c r="D47" s="49"/>
      <c r="E47" s="49"/>
      <c r="F47" s="49"/>
      <c r="G47" s="49"/>
      <c r="H47" s="49"/>
      <c r="I47" s="49"/>
      <c r="J47" s="49"/>
      <c r="K47" s="49"/>
      <c r="L47" s="49"/>
    </row>
    <row r="48" spans="1:17" s="6" customFormat="1" ht="18" customHeight="1">
      <c r="A48" s="38" t="s">
        <v>54</v>
      </c>
      <c r="B48" s="38"/>
      <c r="C48" s="38"/>
      <c r="D48" s="38"/>
      <c r="E48" s="38"/>
      <c r="F48" s="38"/>
      <c r="G48" s="38"/>
      <c r="H48" s="38"/>
      <c r="I48" s="38"/>
      <c r="J48" s="38"/>
      <c r="K48" s="38"/>
      <c r="L48" s="38"/>
    </row>
    <row r="49" spans="1:12" s="8" customFormat="1" ht="18" customHeight="1">
      <c r="A49" s="80"/>
      <c r="B49" s="80"/>
      <c r="C49" s="80"/>
      <c r="D49" s="80"/>
      <c r="E49" s="80"/>
      <c r="F49" s="80"/>
      <c r="G49" s="80"/>
      <c r="H49" s="80"/>
      <c r="I49" s="80"/>
      <c r="J49" s="80"/>
      <c r="K49" s="80"/>
      <c r="L49" s="80"/>
    </row>
    <row r="50" spans="1:12" s="6" customFormat="1" ht="18" customHeight="1">
      <c r="C50" s="51" t="s">
        <v>49</v>
      </c>
      <c r="D50" s="51"/>
      <c r="E50" s="18" t="s">
        <v>38</v>
      </c>
      <c r="F50" s="18" t="s">
        <v>39</v>
      </c>
      <c r="G50" s="18" t="s">
        <v>40</v>
      </c>
      <c r="H50" s="18" t="s">
        <v>42</v>
      </c>
      <c r="I50" s="18" t="s">
        <v>41</v>
      </c>
    </row>
    <row r="51" spans="1:12" s="6" customFormat="1" ht="18" customHeight="1">
      <c r="C51" s="51" t="s">
        <v>34</v>
      </c>
      <c r="D51" s="51"/>
      <c r="E51" s="9" t="s">
        <v>56</v>
      </c>
      <c r="F51" s="9" t="s">
        <v>57</v>
      </c>
      <c r="G51" s="9" t="s">
        <v>55</v>
      </c>
      <c r="H51" s="9" t="s">
        <v>47</v>
      </c>
      <c r="I51" s="9" t="s">
        <v>56</v>
      </c>
    </row>
    <row r="52" spans="1:12" s="6" customFormat="1" ht="18" customHeight="1">
      <c r="C52" s="51" t="s">
        <v>58</v>
      </c>
      <c r="D52" s="51"/>
      <c r="E52" s="25">
        <v>0.2</v>
      </c>
      <c r="F52" s="25">
        <v>0.02</v>
      </c>
      <c r="G52" s="25">
        <v>1</v>
      </c>
      <c r="H52" s="25">
        <v>0.5</v>
      </c>
      <c r="I52" s="25">
        <v>5</v>
      </c>
    </row>
    <row r="53" spans="1:12" s="6" customFormat="1" ht="18" customHeight="1">
      <c r="C53" s="51" t="s">
        <v>54</v>
      </c>
      <c r="D53" s="51"/>
      <c r="E53" s="9"/>
      <c r="F53" s="9"/>
      <c r="G53" s="9"/>
      <c r="H53" s="9"/>
      <c r="I53" s="9"/>
    </row>
    <row r="54" spans="1:12" s="6" customFormat="1" ht="18" customHeight="1">
      <c r="C54" s="51" t="s">
        <v>59</v>
      </c>
      <c r="D54" s="51"/>
      <c r="E54" s="9" t="str">
        <f>IF(E53&gt;E52,"Fail","Pass")</f>
        <v>Pass</v>
      </c>
      <c r="F54" s="9" t="s">
        <v>60</v>
      </c>
      <c r="G54" s="9" t="s">
        <v>60</v>
      </c>
      <c r="H54" s="9" t="s">
        <v>60</v>
      </c>
      <c r="I54" s="9" t="s">
        <v>60</v>
      </c>
    </row>
    <row r="55" spans="1:12" s="8" customFormat="1" ht="18" customHeight="1">
      <c r="A55" s="10"/>
      <c r="B55" s="10"/>
      <c r="C55" s="10"/>
      <c r="D55" s="10"/>
      <c r="E55" s="10"/>
      <c r="F55" s="10"/>
      <c r="G55" s="10"/>
      <c r="H55" s="10"/>
      <c r="I55" s="10"/>
      <c r="J55" s="10"/>
      <c r="K55" s="10"/>
      <c r="L55" s="10"/>
    </row>
    <row r="56" spans="1:12" s="6" customFormat="1" ht="18" customHeight="1">
      <c r="A56" s="38" t="s">
        <v>107</v>
      </c>
      <c r="B56" s="38"/>
      <c r="C56" s="38"/>
      <c r="D56" s="38"/>
      <c r="E56" s="38"/>
      <c r="F56" s="38"/>
      <c r="G56" s="38"/>
      <c r="H56" s="38"/>
      <c r="I56" s="38"/>
      <c r="J56" s="38"/>
      <c r="K56" s="38"/>
      <c r="L56" s="38"/>
    </row>
    <row r="57" spans="1:12" s="8" customFormat="1" ht="18" customHeight="1">
      <c r="A57" s="80"/>
      <c r="B57" s="80"/>
      <c r="C57" s="80"/>
      <c r="D57" s="80"/>
      <c r="E57" s="80"/>
      <c r="F57" s="80"/>
      <c r="G57" s="80"/>
      <c r="H57" s="80"/>
      <c r="I57" s="80"/>
      <c r="J57" s="80"/>
      <c r="K57" s="80"/>
      <c r="L57" s="80"/>
    </row>
    <row r="58" spans="1:12" s="6" customFormat="1" ht="18" customHeight="1">
      <c r="C58" s="51" t="s">
        <v>49</v>
      </c>
      <c r="D58" s="51"/>
      <c r="E58" s="18" t="s">
        <v>38</v>
      </c>
      <c r="F58" s="18" t="s">
        <v>39</v>
      </c>
      <c r="G58" s="18" t="s">
        <v>40</v>
      </c>
      <c r="H58" s="18" t="s">
        <v>44</v>
      </c>
      <c r="I58" s="18" t="s">
        <v>41</v>
      </c>
    </row>
    <row r="59" spans="1:12" s="6" customFormat="1" ht="18" customHeight="1">
      <c r="C59" s="51">
        <v>1</v>
      </c>
      <c r="D59" s="51"/>
      <c r="E59" s="9"/>
      <c r="F59" s="9"/>
      <c r="G59" s="9"/>
      <c r="H59" s="9"/>
      <c r="I59" s="9"/>
    </row>
    <row r="60" spans="1:12" s="6" customFormat="1" ht="18" customHeight="1">
      <c r="C60" s="51">
        <v>2</v>
      </c>
      <c r="D60" s="51"/>
      <c r="E60" s="9"/>
      <c r="F60" s="9"/>
      <c r="G60" s="9"/>
      <c r="H60" s="9"/>
      <c r="I60" s="9"/>
    </row>
    <row r="61" spans="1:12" s="6" customFormat="1" ht="18" customHeight="1">
      <c r="C61" s="51">
        <v>3</v>
      </c>
      <c r="D61" s="51"/>
      <c r="E61" s="9"/>
      <c r="F61" s="9"/>
      <c r="G61" s="9"/>
      <c r="H61" s="9"/>
      <c r="I61" s="9"/>
    </row>
    <row r="62" spans="1:12" s="6" customFormat="1" ht="18" customHeight="1">
      <c r="C62" s="51">
        <v>4</v>
      </c>
      <c r="D62" s="51"/>
      <c r="E62" s="9"/>
      <c r="F62" s="9"/>
      <c r="G62" s="9"/>
      <c r="H62" s="9"/>
      <c r="I62" s="9"/>
    </row>
    <row r="63" spans="1:12" s="6" customFormat="1" ht="18" customHeight="1">
      <c r="C63" s="51">
        <v>5</v>
      </c>
      <c r="D63" s="51"/>
      <c r="E63" s="9"/>
      <c r="F63" s="9"/>
      <c r="G63" s="9"/>
      <c r="H63" s="9"/>
      <c r="I63" s="9"/>
    </row>
    <row r="64" spans="1:12" s="6" customFormat="1" ht="18" customHeight="1">
      <c r="C64" s="51" t="s">
        <v>51</v>
      </c>
      <c r="D64" s="51"/>
      <c r="E64" s="9" t="e">
        <f ca="1">ifAVERAGE(E59:E63)</f>
        <v>#NAME?</v>
      </c>
      <c r="F64" s="9" t="e">
        <f t="shared" ref="F64:I64" si="0">AVERAGE(F59:F63)</f>
        <v>#DIV/0!</v>
      </c>
      <c r="G64" s="9" t="e">
        <f t="shared" si="0"/>
        <v>#DIV/0!</v>
      </c>
      <c r="H64" s="9" t="e">
        <f t="shared" si="0"/>
        <v>#DIV/0!</v>
      </c>
      <c r="I64" s="9" t="e">
        <f t="shared" si="0"/>
        <v>#DIV/0!</v>
      </c>
    </row>
    <row r="65" spans="1:12" s="6" customFormat="1" ht="18" customHeight="1">
      <c r="C65" s="51" t="s">
        <v>50</v>
      </c>
      <c r="D65" s="51"/>
      <c r="E65" s="9" t="e">
        <f>_xlfn.STDEV.S((E59:E63))</f>
        <v>#DIV/0!</v>
      </c>
      <c r="F65" s="9" t="e">
        <f t="shared" ref="F65:I65" si="1">_xlfn.STDEV.S((F59:F63))</f>
        <v>#DIV/0!</v>
      </c>
      <c r="G65" s="9" t="e">
        <f t="shared" si="1"/>
        <v>#DIV/0!</v>
      </c>
      <c r="H65" s="9" t="e">
        <f t="shared" si="1"/>
        <v>#DIV/0!</v>
      </c>
      <c r="I65" s="9" t="e">
        <f t="shared" si="1"/>
        <v>#DIV/0!</v>
      </c>
    </row>
    <row r="66" spans="1:12" s="6" customFormat="1" ht="18" customHeight="1">
      <c r="C66" s="51" t="s">
        <v>53</v>
      </c>
      <c r="D66" s="51"/>
      <c r="E66" s="9" t="e">
        <f ca="1">100*(E65/E64)</f>
        <v>#DIV/0!</v>
      </c>
      <c r="F66" s="9" t="e">
        <f t="shared" ref="F66:I66" si="2">100*(F65/F64)</f>
        <v>#DIV/0!</v>
      </c>
      <c r="G66" s="9" t="e">
        <f t="shared" si="2"/>
        <v>#DIV/0!</v>
      </c>
      <c r="H66" s="9" t="e">
        <f t="shared" si="2"/>
        <v>#DIV/0!</v>
      </c>
      <c r="I66" s="9" t="e">
        <f t="shared" si="2"/>
        <v>#DIV/0!</v>
      </c>
    </row>
    <row r="67" spans="1:12" s="6" customFormat="1" ht="18" customHeight="1">
      <c r="C67" s="51" t="s">
        <v>52</v>
      </c>
      <c r="D67" s="51"/>
      <c r="E67" s="11">
        <v>2</v>
      </c>
      <c r="F67" s="12">
        <v>1.5</v>
      </c>
      <c r="G67" s="12">
        <v>1.5</v>
      </c>
      <c r="H67" s="12">
        <v>1</v>
      </c>
      <c r="I67" s="12">
        <v>4</v>
      </c>
    </row>
    <row r="68" spans="1:12" s="6" customFormat="1" ht="18" customHeight="1">
      <c r="C68" s="51" t="s">
        <v>59</v>
      </c>
      <c r="D68" s="51"/>
      <c r="E68" s="9" t="e">
        <f ca="1">IF(E66&gt;E67,"Fail","Pass")</f>
        <v>#DIV/0!</v>
      </c>
      <c r="F68" s="9" t="e">
        <f t="shared" ref="F68:I68" si="3">IF(F66&gt;F67,"Fail","Pass")</f>
        <v>#DIV/0!</v>
      </c>
      <c r="G68" s="9" t="e">
        <f t="shared" si="3"/>
        <v>#DIV/0!</v>
      </c>
      <c r="H68" s="9" t="e">
        <f t="shared" si="3"/>
        <v>#DIV/0!</v>
      </c>
      <c r="I68" s="9" t="e">
        <f t="shared" si="3"/>
        <v>#DIV/0!</v>
      </c>
    </row>
    <row r="69" spans="1:12" s="6" customFormat="1" ht="18" customHeight="1">
      <c r="C69" s="23"/>
      <c r="D69" s="23"/>
      <c r="E69" s="79"/>
      <c r="F69" s="79"/>
      <c r="G69" s="79"/>
      <c r="H69" s="79"/>
      <c r="I69" s="79"/>
    </row>
    <row r="70" spans="1:12" s="6" customFormat="1" ht="18" customHeight="1">
      <c r="A70" s="38" t="s">
        <v>103</v>
      </c>
      <c r="B70" s="38"/>
      <c r="C70" s="38"/>
      <c r="D70" s="38"/>
      <c r="E70" s="38"/>
      <c r="F70" s="38"/>
      <c r="G70" s="38"/>
      <c r="H70" s="38"/>
      <c r="I70" s="38"/>
      <c r="J70" s="38"/>
      <c r="K70" s="38"/>
      <c r="L70" s="38"/>
    </row>
    <row r="71" spans="1:12" s="6" customFormat="1" ht="18" customHeight="1">
      <c r="A71" s="77" t="s">
        <v>104</v>
      </c>
    </row>
    <row r="72" spans="1:12" s="6" customFormat="1" ht="18" customHeight="1">
      <c r="C72" s="51" t="s">
        <v>49</v>
      </c>
      <c r="D72" s="51"/>
      <c r="E72" s="18" t="s">
        <v>38</v>
      </c>
      <c r="F72" s="18" t="s">
        <v>39</v>
      </c>
      <c r="G72" s="18" t="s">
        <v>40</v>
      </c>
      <c r="H72" s="18" t="s">
        <v>44</v>
      </c>
      <c r="I72" s="18" t="s">
        <v>41</v>
      </c>
    </row>
    <row r="73" spans="1:12" s="6" customFormat="1" ht="18" customHeight="1">
      <c r="C73" s="36" t="s">
        <v>69</v>
      </c>
      <c r="D73" s="37"/>
      <c r="E73" s="9"/>
      <c r="F73" s="9"/>
      <c r="G73" s="9"/>
      <c r="H73" s="9"/>
      <c r="I73" s="9"/>
    </row>
    <row r="74" spans="1:12" s="6" customFormat="1" ht="18" customHeight="1">
      <c r="C74" s="36" t="s">
        <v>76</v>
      </c>
      <c r="D74" s="37"/>
      <c r="E74" s="9" t="s">
        <v>70</v>
      </c>
      <c r="F74" s="9" t="s">
        <v>71</v>
      </c>
      <c r="G74" s="9" t="s">
        <v>72</v>
      </c>
      <c r="H74" s="9" t="s">
        <v>73</v>
      </c>
      <c r="I74" s="9" t="s">
        <v>74</v>
      </c>
    </row>
    <row r="75" spans="1:12" s="6" customFormat="1" ht="18" customHeight="1">
      <c r="C75" s="51" t="s">
        <v>59</v>
      </c>
      <c r="D75" s="51"/>
      <c r="E75" s="9" t="str">
        <f>IF(E73&lt;75, "Fail", IF(E73&gt;100, "Fail","Pass"))</f>
        <v>Fail</v>
      </c>
      <c r="F75" s="9" t="str">
        <f t="shared" ref="F75:I75" si="4">IF(F73&lt;75, "Fail", IF(F73&gt;100, "Fail","Pass"))</f>
        <v>Fail</v>
      </c>
      <c r="G75" s="9" t="str">
        <f t="shared" si="4"/>
        <v>Fail</v>
      </c>
      <c r="H75" s="9" t="str">
        <f t="shared" si="4"/>
        <v>Fail</v>
      </c>
      <c r="I75" s="9" t="str">
        <f t="shared" si="4"/>
        <v>Fail</v>
      </c>
    </row>
    <row r="76" spans="1:12" s="8" customFormat="1" ht="18" customHeight="1">
      <c r="A76" s="10"/>
      <c r="B76" s="10"/>
      <c r="C76" s="10"/>
      <c r="D76" s="10"/>
      <c r="E76" s="10"/>
      <c r="F76" s="10"/>
      <c r="G76" s="10"/>
      <c r="H76" s="10"/>
      <c r="I76" s="10"/>
      <c r="J76" s="10"/>
      <c r="K76" s="10"/>
      <c r="L76" s="10"/>
    </row>
    <row r="77" spans="1:12" s="6" customFormat="1" ht="18" customHeight="1">
      <c r="A77" s="78" t="s">
        <v>105</v>
      </c>
      <c r="B77" s="78"/>
      <c r="C77" s="78"/>
      <c r="D77" s="78"/>
      <c r="E77" s="78"/>
      <c r="F77" s="78"/>
      <c r="G77" s="78"/>
      <c r="H77" s="78"/>
      <c r="I77" s="78"/>
      <c r="J77" s="78"/>
      <c r="K77" s="78"/>
      <c r="L77" s="78"/>
    </row>
    <row r="78" spans="1:12" s="6" customFormat="1" ht="18" customHeight="1">
      <c r="A78" s="41" t="s">
        <v>29</v>
      </c>
      <c r="B78" s="41"/>
      <c r="C78" s="42"/>
      <c r="D78" s="42"/>
      <c r="E78" s="42"/>
      <c r="F78" s="42"/>
      <c r="G78" s="30"/>
      <c r="H78" s="43" t="s">
        <v>30</v>
      </c>
      <c r="I78" s="44"/>
      <c r="J78" s="45"/>
      <c r="K78" s="45"/>
      <c r="L78" s="45"/>
    </row>
    <row r="79" spans="1:12" s="6" customFormat="1" ht="18" customHeight="1">
      <c r="A79" s="7"/>
      <c r="B79" s="18" t="s">
        <v>33</v>
      </c>
      <c r="C79" s="18" t="s">
        <v>34</v>
      </c>
      <c r="D79" s="18" t="s">
        <v>82</v>
      </c>
      <c r="E79" s="19" t="s">
        <v>48</v>
      </c>
      <c r="F79" s="19" t="s">
        <v>35</v>
      </c>
      <c r="G79" s="19" t="s">
        <v>81</v>
      </c>
      <c r="H79" s="19" t="s">
        <v>36</v>
      </c>
      <c r="I79" s="52" t="s">
        <v>59</v>
      </c>
      <c r="J79" s="52"/>
      <c r="K79" s="52"/>
      <c r="L79" s="13"/>
    </row>
    <row r="80" spans="1:12" s="7" customFormat="1" ht="18" customHeight="1">
      <c r="B80" s="51" t="s">
        <v>37</v>
      </c>
      <c r="C80" s="9" t="s">
        <v>56</v>
      </c>
      <c r="D80" s="18" t="s">
        <v>38</v>
      </c>
      <c r="E80" s="9"/>
      <c r="F80" s="9"/>
      <c r="G80" s="9"/>
      <c r="H80" s="14">
        <f>ABS(E80-F80)</f>
        <v>0</v>
      </c>
      <c r="I80" s="52" t="str">
        <f>IF(E80="","No Data",IF(H80&gt;G80,"Fail","Pass"))</f>
        <v>No Data</v>
      </c>
      <c r="J80" s="52"/>
      <c r="K80" s="52"/>
      <c r="L80" s="15"/>
    </row>
    <row r="81" spans="2:12" s="7" customFormat="1" ht="18" customHeight="1">
      <c r="B81" s="51"/>
      <c r="C81" s="9" t="s">
        <v>57</v>
      </c>
      <c r="D81" s="18" t="s">
        <v>39</v>
      </c>
      <c r="E81" s="9"/>
      <c r="F81" s="9"/>
      <c r="G81" s="9"/>
      <c r="H81" s="14">
        <f t="shared" ref="H81:H97" si="5">ABS(E81-F81)</f>
        <v>0</v>
      </c>
      <c r="I81" s="52" t="str">
        <f t="shared" ref="I81:I97" si="6">IF(E81="","No Data",IF(H81&gt;G81,"Fail","Pass"))</f>
        <v>No Data</v>
      </c>
      <c r="J81" s="52"/>
      <c r="K81" s="52"/>
      <c r="L81" s="15"/>
    </row>
    <row r="82" spans="2:12" s="7" customFormat="1" ht="18" customHeight="1">
      <c r="B82" s="51"/>
      <c r="C82" s="9" t="s">
        <v>55</v>
      </c>
      <c r="D82" s="18" t="s">
        <v>40</v>
      </c>
      <c r="E82" s="9"/>
      <c r="F82" s="9"/>
      <c r="G82" s="9"/>
      <c r="H82" s="14">
        <f t="shared" si="5"/>
        <v>0</v>
      </c>
      <c r="I82" s="52" t="str">
        <f t="shared" si="6"/>
        <v>No Data</v>
      </c>
      <c r="J82" s="52"/>
      <c r="K82" s="52"/>
      <c r="L82" s="15"/>
    </row>
    <row r="83" spans="2:12" s="7" customFormat="1" ht="18" customHeight="1">
      <c r="B83" s="51"/>
      <c r="C83" s="9" t="s">
        <v>56</v>
      </c>
      <c r="D83" s="18" t="s">
        <v>41</v>
      </c>
      <c r="E83" s="9"/>
      <c r="F83" s="9"/>
      <c r="G83" s="9"/>
      <c r="H83" s="14">
        <f t="shared" si="5"/>
        <v>0</v>
      </c>
      <c r="I83" s="52" t="str">
        <f t="shared" si="6"/>
        <v>No Data</v>
      </c>
      <c r="J83" s="52"/>
      <c r="K83" s="52"/>
      <c r="L83" s="15"/>
    </row>
    <row r="84" spans="2:12" s="7" customFormat="1" ht="18" customHeight="1">
      <c r="B84" s="51"/>
      <c r="C84" s="18" t="s">
        <v>47</v>
      </c>
      <c r="D84" s="18" t="s">
        <v>42</v>
      </c>
      <c r="E84" s="9"/>
      <c r="F84" s="9"/>
      <c r="G84" s="9"/>
      <c r="H84" s="14">
        <f t="shared" si="5"/>
        <v>0</v>
      </c>
      <c r="I84" s="52" t="str">
        <f t="shared" si="6"/>
        <v>No Data</v>
      </c>
      <c r="J84" s="52"/>
      <c r="K84" s="52"/>
      <c r="L84" s="15"/>
    </row>
    <row r="85" spans="2:12" s="6" customFormat="1" ht="18" customHeight="1">
      <c r="B85" s="51"/>
      <c r="C85" s="18" t="s">
        <v>43</v>
      </c>
      <c r="D85" s="18" t="s">
        <v>44</v>
      </c>
      <c r="E85" s="9"/>
      <c r="F85" s="9"/>
      <c r="G85" s="9"/>
      <c r="H85" s="14">
        <f t="shared" si="5"/>
        <v>0</v>
      </c>
      <c r="I85" s="52" t="str">
        <f t="shared" si="6"/>
        <v>No Data</v>
      </c>
      <c r="J85" s="52"/>
      <c r="K85" s="52"/>
      <c r="L85" s="15"/>
    </row>
    <row r="86" spans="2:12" s="7" customFormat="1" ht="18" customHeight="1">
      <c r="B86" s="51" t="s">
        <v>45</v>
      </c>
      <c r="C86" s="9" t="s">
        <v>56</v>
      </c>
      <c r="D86" s="18" t="s">
        <v>38</v>
      </c>
      <c r="E86" s="9"/>
      <c r="F86" s="9"/>
      <c r="G86" s="9"/>
      <c r="H86" s="14">
        <f t="shared" si="5"/>
        <v>0</v>
      </c>
      <c r="I86" s="52" t="str">
        <f t="shared" si="6"/>
        <v>No Data</v>
      </c>
      <c r="J86" s="52"/>
      <c r="K86" s="52"/>
      <c r="L86" s="15"/>
    </row>
    <row r="87" spans="2:12" s="7" customFormat="1" ht="18" customHeight="1">
      <c r="B87" s="51"/>
      <c r="C87" s="9" t="s">
        <v>57</v>
      </c>
      <c r="D87" s="18" t="s">
        <v>39</v>
      </c>
      <c r="E87" s="9"/>
      <c r="F87" s="9"/>
      <c r="G87" s="9"/>
      <c r="H87" s="14">
        <f t="shared" si="5"/>
        <v>0</v>
      </c>
      <c r="I87" s="52" t="str">
        <f t="shared" si="6"/>
        <v>No Data</v>
      </c>
      <c r="J87" s="52"/>
      <c r="K87" s="52"/>
      <c r="L87" s="15"/>
    </row>
    <row r="88" spans="2:12" s="7" customFormat="1" ht="18" customHeight="1">
      <c r="B88" s="51"/>
      <c r="C88" s="9" t="s">
        <v>55</v>
      </c>
      <c r="D88" s="18" t="s">
        <v>40</v>
      </c>
      <c r="E88" s="9"/>
      <c r="F88" s="9"/>
      <c r="G88" s="9"/>
      <c r="H88" s="14">
        <f t="shared" si="5"/>
        <v>0</v>
      </c>
      <c r="I88" s="52" t="str">
        <f t="shared" si="6"/>
        <v>No Data</v>
      </c>
      <c r="J88" s="52"/>
      <c r="K88" s="52"/>
      <c r="L88" s="15"/>
    </row>
    <row r="89" spans="2:12" s="7" customFormat="1" ht="18" customHeight="1">
      <c r="B89" s="51"/>
      <c r="C89" s="9" t="s">
        <v>56</v>
      </c>
      <c r="D89" s="18" t="s">
        <v>41</v>
      </c>
      <c r="E89" s="9"/>
      <c r="F89" s="9"/>
      <c r="G89" s="9"/>
      <c r="H89" s="14">
        <f t="shared" si="5"/>
        <v>0</v>
      </c>
      <c r="I89" s="52" t="str">
        <f t="shared" si="6"/>
        <v>No Data</v>
      </c>
      <c r="J89" s="52"/>
      <c r="K89" s="52"/>
      <c r="L89" s="15"/>
    </row>
    <row r="90" spans="2:12" s="7" customFormat="1" ht="18" customHeight="1">
      <c r="B90" s="51"/>
      <c r="C90" s="18" t="s">
        <v>47</v>
      </c>
      <c r="D90" s="18" t="s">
        <v>42</v>
      </c>
      <c r="E90" s="9"/>
      <c r="F90" s="9"/>
      <c r="G90" s="9"/>
      <c r="H90" s="14">
        <f t="shared" si="5"/>
        <v>0</v>
      </c>
      <c r="I90" s="52" t="str">
        <f t="shared" si="6"/>
        <v>No Data</v>
      </c>
      <c r="J90" s="52"/>
      <c r="K90" s="52"/>
      <c r="L90" s="15"/>
    </row>
    <row r="91" spans="2:12" s="6" customFormat="1" ht="18" customHeight="1">
      <c r="B91" s="51"/>
      <c r="C91" s="18" t="s">
        <v>43</v>
      </c>
      <c r="D91" s="18" t="s">
        <v>44</v>
      </c>
      <c r="E91" s="9"/>
      <c r="F91" s="9"/>
      <c r="G91" s="9"/>
      <c r="H91" s="14">
        <f t="shared" si="5"/>
        <v>0</v>
      </c>
      <c r="I91" s="52" t="str">
        <f t="shared" si="6"/>
        <v>No Data</v>
      </c>
      <c r="J91" s="52"/>
      <c r="K91" s="52"/>
      <c r="L91" s="15"/>
    </row>
    <row r="92" spans="2:12" s="6" customFormat="1" ht="18" customHeight="1">
      <c r="B92" s="51" t="s">
        <v>46</v>
      </c>
      <c r="C92" s="9" t="s">
        <v>56</v>
      </c>
      <c r="D92" s="18" t="s">
        <v>38</v>
      </c>
      <c r="E92" s="9"/>
      <c r="F92" s="9"/>
      <c r="G92" s="9"/>
      <c r="H92" s="14">
        <f t="shared" si="5"/>
        <v>0</v>
      </c>
      <c r="I92" s="52" t="str">
        <f t="shared" si="6"/>
        <v>No Data</v>
      </c>
      <c r="J92" s="52"/>
      <c r="K92" s="52"/>
      <c r="L92" s="15"/>
    </row>
    <row r="93" spans="2:12" s="6" customFormat="1" ht="18" customHeight="1">
      <c r="B93" s="51"/>
      <c r="C93" s="9" t="s">
        <v>57</v>
      </c>
      <c r="D93" s="18" t="s">
        <v>39</v>
      </c>
      <c r="E93" s="9"/>
      <c r="F93" s="9"/>
      <c r="G93" s="9"/>
      <c r="H93" s="14">
        <f t="shared" si="5"/>
        <v>0</v>
      </c>
      <c r="I93" s="52" t="str">
        <f t="shared" si="6"/>
        <v>No Data</v>
      </c>
      <c r="J93" s="52"/>
      <c r="K93" s="52"/>
      <c r="L93" s="15"/>
    </row>
    <row r="94" spans="2:12" s="6" customFormat="1" ht="18" customHeight="1">
      <c r="B94" s="51"/>
      <c r="C94" s="9" t="s">
        <v>55</v>
      </c>
      <c r="D94" s="18" t="s">
        <v>40</v>
      </c>
      <c r="E94" s="9"/>
      <c r="F94" s="9"/>
      <c r="G94" s="9"/>
      <c r="H94" s="14">
        <f t="shared" si="5"/>
        <v>0</v>
      </c>
      <c r="I94" s="52" t="str">
        <f t="shared" si="6"/>
        <v>No Data</v>
      </c>
      <c r="J94" s="52"/>
      <c r="K94" s="52"/>
      <c r="L94" s="15"/>
    </row>
    <row r="95" spans="2:12" s="6" customFormat="1" ht="18" customHeight="1">
      <c r="B95" s="51"/>
      <c r="C95" s="9" t="s">
        <v>56</v>
      </c>
      <c r="D95" s="18" t="s">
        <v>41</v>
      </c>
      <c r="E95" s="9"/>
      <c r="F95" s="9"/>
      <c r="G95" s="9"/>
      <c r="H95" s="14">
        <f t="shared" si="5"/>
        <v>0</v>
      </c>
      <c r="I95" s="52" t="str">
        <f t="shared" si="6"/>
        <v>No Data</v>
      </c>
      <c r="J95" s="52"/>
      <c r="K95" s="52"/>
      <c r="L95" s="15"/>
    </row>
    <row r="96" spans="2:12" s="6" customFormat="1" ht="18" customHeight="1">
      <c r="B96" s="51"/>
      <c r="C96" s="18" t="s">
        <v>47</v>
      </c>
      <c r="D96" s="18" t="s">
        <v>42</v>
      </c>
      <c r="E96" s="9"/>
      <c r="F96" s="9"/>
      <c r="G96" s="9"/>
      <c r="H96" s="14">
        <f t="shared" si="5"/>
        <v>0</v>
      </c>
      <c r="I96" s="52" t="str">
        <f t="shared" si="6"/>
        <v>No Data</v>
      </c>
      <c r="J96" s="52"/>
      <c r="K96" s="52"/>
      <c r="L96" s="15"/>
    </row>
    <row r="97" spans="1:12" s="6" customFormat="1" ht="18" customHeight="1">
      <c r="B97" s="51"/>
      <c r="C97" s="18" t="s">
        <v>43</v>
      </c>
      <c r="D97" s="18" t="s">
        <v>44</v>
      </c>
      <c r="E97" s="9"/>
      <c r="F97" s="9"/>
      <c r="G97" s="9"/>
      <c r="H97" s="14">
        <f t="shared" si="5"/>
        <v>0</v>
      </c>
      <c r="I97" s="52" t="str">
        <f t="shared" si="6"/>
        <v>No Data</v>
      </c>
      <c r="J97" s="52"/>
      <c r="K97" s="52"/>
      <c r="L97" s="15"/>
    </row>
    <row r="98" spans="1:12" s="6" customFormat="1" ht="18" customHeight="1"/>
    <row r="99" spans="1:12" s="6" customFormat="1" ht="18" customHeight="1"/>
    <row r="100" spans="1:12" s="6" customFormat="1" ht="18" customHeight="1">
      <c r="A100" s="38" t="s">
        <v>106</v>
      </c>
      <c r="B100" s="38"/>
      <c r="C100" s="38"/>
      <c r="D100" s="38"/>
      <c r="E100" s="38"/>
      <c r="F100" s="38"/>
      <c r="G100" s="38"/>
      <c r="H100" s="38"/>
      <c r="I100" s="38"/>
      <c r="J100" s="38"/>
      <c r="K100" s="38"/>
      <c r="L100" s="38"/>
    </row>
    <row r="101" spans="1:12" s="6" customFormat="1" ht="18" customHeight="1">
      <c r="A101" s="78" t="s">
        <v>104</v>
      </c>
      <c r="B101" s="78"/>
      <c r="C101" s="78"/>
      <c r="D101" s="78"/>
      <c r="E101" s="78"/>
      <c r="F101" s="78"/>
      <c r="G101" s="78"/>
      <c r="H101" s="78"/>
      <c r="I101" s="78"/>
      <c r="J101" s="78"/>
      <c r="K101" s="78"/>
      <c r="L101" s="78"/>
    </row>
    <row r="102" spans="1:12" s="6" customFormat="1" ht="18" customHeight="1"/>
    <row r="103" spans="1:12" s="6" customFormat="1" ht="18" customHeight="1">
      <c r="C103" s="51" t="s">
        <v>49</v>
      </c>
      <c r="D103" s="51"/>
      <c r="E103" s="18" t="s">
        <v>38</v>
      </c>
      <c r="F103" s="18" t="s">
        <v>39</v>
      </c>
      <c r="G103" s="18" t="s">
        <v>40</v>
      </c>
      <c r="H103" s="18" t="s">
        <v>44</v>
      </c>
      <c r="I103" s="18" t="s">
        <v>41</v>
      </c>
    </row>
    <row r="104" spans="1:12" s="6" customFormat="1" ht="18" customHeight="1">
      <c r="C104" s="36" t="s">
        <v>69</v>
      </c>
      <c r="D104" s="37"/>
      <c r="E104" s="9"/>
      <c r="F104" s="9"/>
      <c r="G104" s="9"/>
      <c r="H104" s="9"/>
      <c r="I104" s="9"/>
    </row>
    <row r="105" spans="1:12" s="6" customFormat="1" ht="18" customHeight="1">
      <c r="C105" s="36" t="s">
        <v>76</v>
      </c>
      <c r="D105" s="37"/>
      <c r="E105" s="9" t="s">
        <v>70</v>
      </c>
      <c r="F105" s="9" t="s">
        <v>71</v>
      </c>
      <c r="G105" s="9" t="s">
        <v>72</v>
      </c>
      <c r="H105" s="9" t="s">
        <v>73</v>
      </c>
      <c r="I105" s="9" t="s">
        <v>74</v>
      </c>
    </row>
    <row r="106" spans="1:12" s="6" customFormat="1" ht="18" customHeight="1">
      <c r="C106" s="51" t="s">
        <v>59</v>
      </c>
      <c r="D106" s="51"/>
      <c r="E106" s="9" t="str">
        <f>IF(E104&lt;75, "Fail", IF(E104&gt;100, "Fail","Pass"))</f>
        <v>Fail</v>
      </c>
      <c r="F106" s="9" t="str">
        <f t="shared" ref="F106:I106" si="7">IF(F104&lt;75, "Fail", IF(F104&gt;100, "Fail","Pass"))</f>
        <v>Fail</v>
      </c>
      <c r="G106" s="9" t="str">
        <f t="shared" si="7"/>
        <v>Fail</v>
      </c>
      <c r="H106" s="9" t="str">
        <f t="shared" si="7"/>
        <v>Fail</v>
      </c>
      <c r="I106" s="9" t="str">
        <f t="shared" si="7"/>
        <v>Fail</v>
      </c>
    </row>
    <row r="107" spans="1:12" s="6" customFormat="1" ht="18" customHeight="1"/>
    <row r="108" spans="1:12" s="6" customFormat="1" ht="18" customHeight="1">
      <c r="A108" s="78" t="s">
        <v>105</v>
      </c>
      <c r="B108" s="78"/>
      <c r="C108" s="78"/>
      <c r="D108" s="78"/>
      <c r="E108" s="78"/>
      <c r="F108" s="78"/>
      <c r="G108" s="78"/>
      <c r="H108" s="78"/>
      <c r="I108" s="78"/>
      <c r="J108" s="78"/>
      <c r="K108" s="78"/>
      <c r="L108" s="78"/>
    </row>
    <row r="109" spans="1:12" s="6" customFormat="1" ht="18" customHeight="1">
      <c r="A109" s="41" t="s">
        <v>29</v>
      </c>
      <c r="B109" s="41"/>
      <c r="C109" s="42"/>
      <c r="D109" s="42"/>
      <c r="E109" s="42"/>
      <c r="F109" s="42"/>
      <c r="G109" s="30"/>
      <c r="H109" s="43" t="s">
        <v>30</v>
      </c>
      <c r="I109" s="44"/>
      <c r="J109" s="45"/>
      <c r="K109" s="45"/>
      <c r="L109" s="45"/>
    </row>
    <row r="110" spans="1:12" s="7" customFormat="1" ht="18" customHeight="1">
      <c r="B110" s="26" t="s">
        <v>33</v>
      </c>
      <c r="C110" s="18" t="s">
        <v>34</v>
      </c>
      <c r="D110" s="18" t="s">
        <v>82</v>
      </c>
      <c r="E110" s="19" t="s">
        <v>48</v>
      </c>
      <c r="F110" s="19" t="s">
        <v>35</v>
      </c>
      <c r="G110" s="19" t="s">
        <v>81</v>
      </c>
      <c r="H110" s="19" t="s">
        <v>36</v>
      </c>
      <c r="I110" s="52" t="s">
        <v>59</v>
      </c>
      <c r="J110" s="52"/>
      <c r="K110" s="52"/>
      <c r="L110" s="13"/>
    </row>
    <row r="111" spans="1:12" s="7" customFormat="1" ht="18" customHeight="1">
      <c r="B111" s="51" t="s">
        <v>37</v>
      </c>
      <c r="C111" s="9" t="s">
        <v>56</v>
      </c>
      <c r="D111" s="18" t="s">
        <v>38</v>
      </c>
      <c r="E111" s="9"/>
      <c r="F111" s="9"/>
      <c r="G111" s="9"/>
      <c r="H111" s="14">
        <f>ABS(E111-F111)</f>
        <v>0</v>
      </c>
      <c r="I111" s="52" t="str">
        <f>IF(E111="","No Data",IF(H111&gt;G111,"Fail","Pass"))</f>
        <v>No Data</v>
      </c>
      <c r="J111" s="52"/>
      <c r="K111" s="52"/>
      <c r="L111" s="15"/>
    </row>
    <row r="112" spans="1:12" s="7" customFormat="1" ht="18" customHeight="1">
      <c r="B112" s="51"/>
      <c r="C112" s="9" t="s">
        <v>57</v>
      </c>
      <c r="D112" s="18" t="s">
        <v>39</v>
      </c>
      <c r="E112" s="9"/>
      <c r="F112" s="9"/>
      <c r="G112" s="9"/>
      <c r="H112" s="14">
        <f t="shared" ref="H112:H128" si="8">ABS(E112-F112)</f>
        <v>0</v>
      </c>
      <c r="I112" s="52" t="str">
        <f t="shared" ref="I112:I128" si="9">IF(E112="","No Data",IF(H112&gt;G112,"Fail","Pass"))</f>
        <v>No Data</v>
      </c>
      <c r="J112" s="52"/>
      <c r="K112" s="52"/>
      <c r="L112" s="15"/>
    </row>
    <row r="113" spans="1:12" s="7" customFormat="1" ht="18" customHeight="1">
      <c r="B113" s="51"/>
      <c r="C113" s="9" t="s">
        <v>55</v>
      </c>
      <c r="D113" s="18" t="s">
        <v>40</v>
      </c>
      <c r="E113" s="9"/>
      <c r="F113" s="9"/>
      <c r="G113" s="9"/>
      <c r="H113" s="14">
        <f t="shared" si="8"/>
        <v>0</v>
      </c>
      <c r="I113" s="52" t="str">
        <f t="shared" si="9"/>
        <v>No Data</v>
      </c>
      <c r="J113" s="52"/>
      <c r="K113" s="52"/>
      <c r="L113" s="15"/>
    </row>
    <row r="114" spans="1:12" s="7" customFormat="1" ht="18" customHeight="1">
      <c r="B114" s="51"/>
      <c r="C114" s="9" t="s">
        <v>56</v>
      </c>
      <c r="D114" s="18" t="s">
        <v>41</v>
      </c>
      <c r="E114" s="9"/>
      <c r="F114" s="9"/>
      <c r="G114" s="9"/>
      <c r="H114" s="14">
        <f t="shared" si="8"/>
        <v>0</v>
      </c>
      <c r="I114" s="52" t="str">
        <f t="shared" si="9"/>
        <v>No Data</v>
      </c>
      <c r="J114" s="52"/>
      <c r="K114" s="52"/>
      <c r="L114" s="15"/>
    </row>
    <row r="115" spans="1:12" s="6" customFormat="1" ht="18" customHeight="1">
      <c r="A115" s="7"/>
      <c r="B115" s="51"/>
      <c r="C115" s="18" t="s">
        <v>47</v>
      </c>
      <c r="D115" s="18" t="s">
        <v>42</v>
      </c>
      <c r="E115" s="9"/>
      <c r="F115" s="9"/>
      <c r="G115" s="9"/>
      <c r="H115" s="14">
        <f t="shared" si="8"/>
        <v>0</v>
      </c>
      <c r="I115" s="52" t="str">
        <f t="shared" si="9"/>
        <v>No Data</v>
      </c>
      <c r="J115" s="52"/>
      <c r="K115" s="52"/>
      <c r="L115" s="15"/>
    </row>
    <row r="116" spans="1:12" s="7" customFormat="1" ht="18" customHeight="1">
      <c r="A116" s="6"/>
      <c r="B116" s="51"/>
      <c r="C116" s="18" t="s">
        <v>43</v>
      </c>
      <c r="D116" s="18" t="s">
        <v>44</v>
      </c>
      <c r="E116" s="9"/>
      <c r="F116" s="9"/>
      <c r="G116" s="9"/>
      <c r="H116" s="14">
        <f t="shared" si="8"/>
        <v>0</v>
      </c>
      <c r="I116" s="52" t="str">
        <f t="shared" si="9"/>
        <v>No Data</v>
      </c>
      <c r="J116" s="52"/>
      <c r="K116" s="52"/>
      <c r="L116" s="15"/>
    </row>
    <row r="117" spans="1:12" s="7" customFormat="1" ht="18" customHeight="1">
      <c r="B117" s="51" t="s">
        <v>45</v>
      </c>
      <c r="C117" s="9" t="s">
        <v>56</v>
      </c>
      <c r="D117" s="18" t="s">
        <v>38</v>
      </c>
      <c r="E117" s="9"/>
      <c r="F117" s="9"/>
      <c r="G117" s="9"/>
      <c r="H117" s="14">
        <f t="shared" si="8"/>
        <v>0</v>
      </c>
      <c r="I117" s="52" t="str">
        <f t="shared" si="9"/>
        <v>No Data</v>
      </c>
      <c r="J117" s="52"/>
      <c r="K117" s="52"/>
      <c r="L117" s="15"/>
    </row>
    <row r="118" spans="1:12" s="7" customFormat="1" ht="18" customHeight="1">
      <c r="B118" s="51"/>
      <c r="C118" s="9" t="s">
        <v>57</v>
      </c>
      <c r="D118" s="18" t="s">
        <v>39</v>
      </c>
      <c r="E118" s="9"/>
      <c r="F118" s="9"/>
      <c r="G118" s="9"/>
      <c r="H118" s="14">
        <f t="shared" si="8"/>
        <v>0</v>
      </c>
      <c r="I118" s="52" t="str">
        <f t="shared" si="9"/>
        <v>No Data</v>
      </c>
      <c r="J118" s="52"/>
      <c r="K118" s="52"/>
      <c r="L118" s="15"/>
    </row>
    <row r="119" spans="1:12" s="7" customFormat="1" ht="18" customHeight="1">
      <c r="B119" s="51"/>
      <c r="C119" s="9" t="s">
        <v>55</v>
      </c>
      <c r="D119" s="18" t="s">
        <v>40</v>
      </c>
      <c r="E119" s="9"/>
      <c r="F119" s="9"/>
      <c r="G119" s="9"/>
      <c r="H119" s="14">
        <f t="shared" si="8"/>
        <v>0</v>
      </c>
      <c r="I119" s="52" t="str">
        <f t="shared" si="9"/>
        <v>No Data</v>
      </c>
      <c r="J119" s="52"/>
      <c r="K119" s="52"/>
      <c r="L119" s="15"/>
    </row>
    <row r="120" spans="1:12" s="7" customFormat="1" ht="18" customHeight="1">
      <c r="B120" s="51"/>
      <c r="C120" s="9" t="s">
        <v>56</v>
      </c>
      <c r="D120" s="18" t="s">
        <v>41</v>
      </c>
      <c r="E120" s="9"/>
      <c r="F120" s="9"/>
      <c r="G120" s="9"/>
      <c r="H120" s="14">
        <f t="shared" si="8"/>
        <v>0</v>
      </c>
      <c r="I120" s="52" t="str">
        <f t="shared" si="9"/>
        <v>No Data</v>
      </c>
      <c r="J120" s="52"/>
      <c r="K120" s="52"/>
      <c r="L120" s="15"/>
    </row>
    <row r="121" spans="1:12" s="6" customFormat="1" ht="18" customHeight="1">
      <c r="A121" s="7"/>
      <c r="B121" s="51"/>
      <c r="C121" s="18" t="s">
        <v>47</v>
      </c>
      <c r="D121" s="18" t="s">
        <v>42</v>
      </c>
      <c r="E121" s="9"/>
      <c r="F121" s="9"/>
      <c r="G121" s="9"/>
      <c r="H121" s="14">
        <f t="shared" si="8"/>
        <v>0</v>
      </c>
      <c r="I121" s="52" t="str">
        <f t="shared" si="9"/>
        <v>No Data</v>
      </c>
      <c r="J121" s="52"/>
      <c r="K121" s="52"/>
      <c r="L121" s="15"/>
    </row>
    <row r="122" spans="1:12" s="6" customFormat="1" ht="18" customHeight="1">
      <c r="B122" s="51"/>
      <c r="C122" s="18" t="s">
        <v>43</v>
      </c>
      <c r="D122" s="18" t="s">
        <v>44</v>
      </c>
      <c r="E122" s="9"/>
      <c r="F122" s="9"/>
      <c r="G122" s="9"/>
      <c r="H122" s="14">
        <f t="shared" si="8"/>
        <v>0</v>
      </c>
      <c r="I122" s="52" t="str">
        <f t="shared" si="9"/>
        <v>No Data</v>
      </c>
      <c r="J122" s="52"/>
      <c r="K122" s="52"/>
      <c r="L122" s="15"/>
    </row>
    <row r="123" spans="1:12" s="6" customFormat="1" ht="18" customHeight="1">
      <c r="B123" s="51" t="s">
        <v>46</v>
      </c>
      <c r="C123" s="9" t="s">
        <v>56</v>
      </c>
      <c r="D123" s="18" t="s">
        <v>38</v>
      </c>
      <c r="E123" s="9"/>
      <c r="F123" s="9"/>
      <c r="G123" s="9"/>
      <c r="H123" s="14">
        <f t="shared" si="8"/>
        <v>0</v>
      </c>
      <c r="I123" s="52" t="str">
        <f t="shared" si="9"/>
        <v>No Data</v>
      </c>
      <c r="J123" s="52"/>
      <c r="K123" s="52"/>
      <c r="L123" s="15"/>
    </row>
    <row r="124" spans="1:12" s="6" customFormat="1" ht="18" customHeight="1">
      <c r="B124" s="51"/>
      <c r="C124" s="9" t="s">
        <v>57</v>
      </c>
      <c r="D124" s="18" t="s">
        <v>39</v>
      </c>
      <c r="E124" s="9"/>
      <c r="F124" s="9"/>
      <c r="G124" s="9"/>
      <c r="H124" s="14">
        <f t="shared" si="8"/>
        <v>0</v>
      </c>
      <c r="I124" s="52" t="str">
        <f t="shared" si="9"/>
        <v>No Data</v>
      </c>
      <c r="J124" s="52"/>
      <c r="K124" s="52"/>
      <c r="L124" s="15"/>
    </row>
    <row r="125" spans="1:12" s="6" customFormat="1" ht="18" customHeight="1">
      <c r="B125" s="51"/>
      <c r="C125" s="9" t="s">
        <v>55</v>
      </c>
      <c r="D125" s="18" t="s">
        <v>40</v>
      </c>
      <c r="E125" s="9"/>
      <c r="F125" s="9"/>
      <c r="G125" s="9"/>
      <c r="H125" s="14">
        <f t="shared" si="8"/>
        <v>0</v>
      </c>
      <c r="I125" s="52" t="str">
        <f t="shared" si="9"/>
        <v>No Data</v>
      </c>
      <c r="J125" s="52"/>
      <c r="K125" s="52"/>
      <c r="L125" s="15"/>
    </row>
    <row r="126" spans="1:12" s="6" customFormat="1" ht="18" customHeight="1">
      <c r="B126" s="51"/>
      <c r="C126" s="9" t="s">
        <v>56</v>
      </c>
      <c r="D126" s="18" t="s">
        <v>41</v>
      </c>
      <c r="E126" s="9"/>
      <c r="F126" s="9"/>
      <c r="G126" s="9"/>
      <c r="H126" s="14">
        <f t="shared" si="8"/>
        <v>0</v>
      </c>
      <c r="I126" s="52" t="str">
        <f t="shared" si="9"/>
        <v>No Data</v>
      </c>
      <c r="J126" s="52"/>
      <c r="K126" s="52"/>
      <c r="L126" s="15"/>
    </row>
    <row r="127" spans="1:12" s="6" customFormat="1" ht="18" customHeight="1">
      <c r="B127" s="51"/>
      <c r="C127" s="18" t="s">
        <v>47</v>
      </c>
      <c r="D127" s="18" t="s">
        <v>42</v>
      </c>
      <c r="E127" s="9"/>
      <c r="F127" s="9"/>
      <c r="G127" s="9"/>
      <c r="H127" s="14">
        <f t="shared" si="8"/>
        <v>0</v>
      </c>
      <c r="I127" s="52" t="str">
        <f t="shared" si="9"/>
        <v>No Data</v>
      </c>
      <c r="J127" s="52"/>
      <c r="K127" s="52"/>
      <c r="L127" s="15"/>
    </row>
    <row r="128" spans="1:12" s="6" customFormat="1" ht="18" customHeight="1">
      <c r="B128" s="51"/>
      <c r="C128" s="18" t="s">
        <v>43</v>
      </c>
      <c r="D128" s="18" t="s">
        <v>44</v>
      </c>
      <c r="E128" s="9"/>
      <c r="F128" s="9"/>
      <c r="G128" s="9"/>
      <c r="H128" s="14">
        <f t="shared" si="8"/>
        <v>0</v>
      </c>
      <c r="I128" s="52" t="str">
        <f t="shared" si="9"/>
        <v>No Data</v>
      </c>
      <c r="J128" s="52"/>
      <c r="K128" s="52"/>
      <c r="L128" s="15"/>
    </row>
    <row r="129" spans="1:12" ht="18" customHeight="1">
      <c r="A129" s="6"/>
      <c r="B129" s="6"/>
      <c r="C129" s="6"/>
      <c r="D129" s="6"/>
      <c r="E129" s="6"/>
      <c r="F129" s="6"/>
      <c r="G129" s="6"/>
      <c r="H129" s="6"/>
      <c r="I129" s="6"/>
      <c r="J129" s="6"/>
      <c r="K129" s="6"/>
      <c r="L129" s="6"/>
    </row>
    <row r="130" spans="1:12" ht="18" customHeight="1">
      <c r="A130" s="38" t="s">
        <v>59</v>
      </c>
      <c r="B130" s="38"/>
      <c r="C130" s="38"/>
      <c r="D130" s="38"/>
      <c r="E130" s="38"/>
      <c r="F130" s="38"/>
      <c r="G130" s="38"/>
      <c r="H130" s="38"/>
      <c r="I130" s="38"/>
      <c r="J130" s="38"/>
      <c r="K130" s="38"/>
      <c r="L130" s="38"/>
    </row>
    <row r="131" spans="1:12" ht="18" customHeight="1">
      <c r="A131" s="39"/>
      <c r="B131" s="39"/>
      <c r="C131" s="39"/>
      <c r="D131" s="39"/>
      <c r="E131" s="39"/>
      <c r="F131" s="39"/>
      <c r="G131" s="39"/>
      <c r="H131" s="39"/>
      <c r="I131" s="39"/>
      <c r="J131" s="39"/>
      <c r="K131" s="39"/>
      <c r="L131" s="39"/>
    </row>
    <row r="132" spans="1:12" ht="18" customHeight="1">
      <c r="A132" s="39"/>
      <c r="B132" s="39"/>
      <c r="C132" s="39"/>
      <c r="D132" s="39"/>
      <c r="E132" s="39"/>
      <c r="F132" s="39"/>
      <c r="G132" s="39"/>
      <c r="H132" s="39"/>
      <c r="I132" s="39"/>
      <c r="J132" s="39"/>
      <c r="K132" s="39"/>
      <c r="L132" s="39"/>
    </row>
    <row r="133" spans="1:12" s="6" customFormat="1" ht="18" customHeight="1">
      <c r="A133" s="1"/>
      <c r="B133" s="1"/>
      <c r="C133" s="1"/>
      <c r="D133" s="1"/>
      <c r="E133" s="1"/>
      <c r="F133" s="1"/>
      <c r="G133" s="1"/>
      <c r="H133" s="1"/>
      <c r="I133" s="1"/>
      <c r="J133" s="1"/>
      <c r="K133" s="1"/>
      <c r="L133" s="1"/>
    </row>
    <row r="134" spans="1:12" s="6" customFormat="1" ht="18" customHeight="1">
      <c r="A134" s="6" t="s">
        <v>62</v>
      </c>
      <c r="I134" s="6" t="s">
        <v>0</v>
      </c>
    </row>
    <row r="135" spans="1:12" s="6" customFormat="1" ht="18" customHeight="1"/>
    <row r="136" spans="1:12" s="6" customFormat="1" ht="18" customHeight="1" thickBot="1">
      <c r="A136" s="40">
        <f>A42</f>
        <v>0</v>
      </c>
      <c r="B136" s="40"/>
      <c r="C136" s="40"/>
      <c r="D136" s="7"/>
      <c r="E136" s="7"/>
      <c r="I136" s="40" t="s">
        <v>1</v>
      </c>
      <c r="J136" s="40"/>
      <c r="K136" s="40"/>
      <c r="L136" s="40"/>
    </row>
    <row r="137" spans="1:12" s="6" customFormat="1" ht="18" customHeight="1">
      <c r="A137" s="32" t="s">
        <v>7</v>
      </c>
      <c r="B137" s="32"/>
      <c r="C137" s="32"/>
      <c r="D137" s="16"/>
      <c r="E137" s="16"/>
      <c r="I137" s="32" t="s">
        <v>12</v>
      </c>
      <c r="J137" s="32"/>
      <c r="K137" s="32"/>
      <c r="L137" s="32"/>
    </row>
    <row r="138" spans="1:12" s="6" customFormat="1" ht="18" customHeight="1"/>
    <row r="139" spans="1:12" s="6" customFormat="1" ht="18" customHeight="1">
      <c r="A139" s="47" t="s">
        <v>77</v>
      </c>
      <c r="B139" s="47"/>
      <c r="C139" s="47"/>
      <c r="D139" s="47"/>
      <c r="E139" s="47"/>
      <c r="F139" s="47"/>
      <c r="G139" s="47"/>
      <c r="H139" s="47"/>
      <c r="I139" s="47"/>
      <c r="J139" s="47"/>
      <c r="K139" s="47"/>
      <c r="L139" s="47"/>
    </row>
    <row r="140" spans="1:12" s="6" customFormat="1" ht="18" customHeight="1">
      <c r="A140" s="48" t="str">
        <f>"Certificate Number: "&amp;C5</f>
        <v xml:space="preserve">Certificate Number: </v>
      </c>
      <c r="B140" s="48"/>
      <c r="C140" s="48"/>
      <c r="D140" s="48"/>
      <c r="E140" s="48"/>
      <c r="F140" s="48"/>
      <c r="G140" s="48"/>
      <c r="H140" s="48"/>
      <c r="I140" s="48"/>
      <c r="J140" s="48"/>
      <c r="K140" s="48"/>
      <c r="L140" s="48"/>
    </row>
    <row r="141" spans="1:12" s="6" customFormat="1" ht="18" customHeight="1">
      <c r="A141" s="49">
        <f>J5</f>
        <v>0</v>
      </c>
      <c r="B141" s="49"/>
      <c r="C141" s="49"/>
      <c r="D141" s="49"/>
      <c r="E141" s="49"/>
      <c r="F141" s="49"/>
      <c r="G141" s="49"/>
      <c r="H141" s="49"/>
      <c r="I141" s="49"/>
      <c r="J141" s="49"/>
      <c r="K141" s="49"/>
      <c r="L141" s="49"/>
    </row>
    <row r="142" spans="1:12" s="6" customFormat="1" ht="18" customHeight="1">
      <c r="A142" s="46" t="s">
        <v>83</v>
      </c>
      <c r="B142" s="46"/>
      <c r="C142" s="46"/>
      <c r="D142" s="46"/>
      <c r="E142" s="46"/>
      <c r="F142" s="46"/>
      <c r="G142" s="46"/>
      <c r="H142" s="46"/>
      <c r="I142" s="46"/>
      <c r="J142" s="46"/>
      <c r="K142" s="46"/>
      <c r="L142" s="46"/>
    </row>
    <row r="143" spans="1:12" s="6" customFormat="1" ht="18" customHeight="1">
      <c r="A143" s="6" t="s">
        <v>96</v>
      </c>
      <c r="D143" s="23"/>
      <c r="G143" s="41"/>
      <c r="H143" s="41"/>
      <c r="I143" s="41"/>
      <c r="J143" s="23"/>
      <c r="K143" s="7"/>
    </row>
    <row r="144" spans="1:12" s="6" customFormat="1" ht="18" customHeight="1">
      <c r="A144" s="6" t="s">
        <v>95</v>
      </c>
      <c r="B144" s="50"/>
      <c r="C144" s="50"/>
      <c r="D144" s="50"/>
      <c r="E144" s="50"/>
      <c r="F144" s="50"/>
      <c r="G144" s="50"/>
      <c r="H144" s="50"/>
      <c r="I144" s="50"/>
      <c r="J144" s="50"/>
      <c r="K144" s="50"/>
      <c r="L144" s="50"/>
    </row>
    <row r="145" spans="1:12" s="6" customFormat="1" ht="18" customHeight="1">
      <c r="A145" s="46" t="s">
        <v>90</v>
      </c>
      <c r="B145" s="46"/>
      <c r="C145" s="46"/>
      <c r="D145" s="46"/>
      <c r="E145" s="46"/>
      <c r="F145" s="46"/>
      <c r="G145" s="46"/>
      <c r="H145" s="46"/>
      <c r="I145" s="46"/>
      <c r="J145" s="46"/>
      <c r="K145" s="46"/>
      <c r="L145" s="46"/>
    </row>
    <row r="146" spans="1:12" s="6" customFormat="1" ht="18" customHeight="1">
      <c r="A146" s="6" t="s">
        <v>84</v>
      </c>
      <c r="E146" s="22"/>
      <c r="F146" s="27" t="str">
        <f>IF(E146&lt;-33,"Fail",IF(E146&gt;-25,"Fail","Pass"))</f>
        <v>Fail</v>
      </c>
      <c r="H146" s="7"/>
      <c r="I146" s="7"/>
      <c r="J146" s="7"/>
      <c r="K146" s="7"/>
    </row>
    <row r="147" spans="1:12" s="6" customFormat="1" ht="18" customHeight="1">
      <c r="E147" s="23"/>
      <c r="F147" s="28"/>
      <c r="H147" s="7"/>
      <c r="I147" s="7"/>
      <c r="J147" s="7"/>
      <c r="K147" s="7"/>
    </row>
    <row r="148" spans="1:12" s="6" customFormat="1" ht="18" customHeight="1">
      <c r="A148" s="46" t="s">
        <v>89</v>
      </c>
      <c r="B148" s="46"/>
      <c r="C148" s="46"/>
      <c r="D148" s="46"/>
      <c r="E148" s="46"/>
      <c r="F148" s="46"/>
      <c r="G148" s="46"/>
      <c r="H148" s="46"/>
      <c r="I148" s="46"/>
      <c r="J148" s="46"/>
      <c r="K148" s="46"/>
      <c r="L148" s="46"/>
    </row>
    <row r="149" spans="1:12" s="6" customFormat="1" ht="18" customHeight="1">
      <c r="A149" s="6" t="s">
        <v>84</v>
      </c>
      <c r="E149" s="22"/>
      <c r="F149" s="27" t="str">
        <f>IF(E149&lt;-33,"Fail",IF(E149&gt;-25,"Fail","Pass"))</f>
        <v>Fail</v>
      </c>
      <c r="H149" s="6" t="s">
        <v>88</v>
      </c>
      <c r="I149" s="7"/>
      <c r="J149" s="7"/>
      <c r="K149" s="22"/>
      <c r="L149" s="27" t="str">
        <f>IF(K149&lt;3,"Fail",IF(K149&gt;5,"Fail","Pass"))</f>
        <v>Fail</v>
      </c>
    </row>
    <row r="150" spans="1:12" s="6" customFormat="1" ht="18" customHeight="1">
      <c r="A150" s="6" t="s">
        <v>85</v>
      </c>
      <c r="E150" s="22"/>
      <c r="F150" s="27" t="str">
        <f>IF(E150&lt;1.2,"Fail",IF(E150&gt;2.5,"Fail","Pass"))</f>
        <v>Fail</v>
      </c>
      <c r="H150" s="6" t="s">
        <v>87</v>
      </c>
      <c r="J150" s="7"/>
      <c r="K150" s="22"/>
      <c r="L150" s="27" t="str">
        <f>IF(K150&lt;3,"Fail",IF(K150&gt;5,"Fail","Pass"))</f>
        <v>Fail</v>
      </c>
    </row>
    <row r="151" spans="1:12" s="6" customFormat="1" ht="18" customHeight="1">
      <c r="A151" s="6" t="s">
        <v>86</v>
      </c>
      <c r="E151" s="22"/>
      <c r="F151" s="27" t="str">
        <f>IF(E151&lt;1.2,"Fail",IF(E151&gt;2.5,"Fail","Pass"))</f>
        <v>Fail</v>
      </c>
      <c r="G151" s="7"/>
      <c r="H151" s="7"/>
      <c r="I151" s="7"/>
      <c r="J151" s="7"/>
    </row>
    <row r="152" spans="1:12" s="6" customFormat="1" ht="18" customHeight="1">
      <c r="A152" s="46" t="s">
        <v>78</v>
      </c>
      <c r="B152" s="46"/>
      <c r="C152" s="46"/>
      <c r="D152" s="46"/>
      <c r="E152" s="46"/>
      <c r="F152" s="46"/>
      <c r="G152" s="46"/>
      <c r="H152" s="46"/>
      <c r="I152" s="46"/>
      <c r="J152" s="46"/>
      <c r="K152" s="46"/>
      <c r="L152" s="46"/>
    </row>
    <row r="153" spans="1:12" s="6" customFormat="1" ht="18" customHeight="1">
      <c r="A153" s="6" t="s">
        <v>91</v>
      </c>
      <c r="D153" s="7"/>
      <c r="E153" s="22"/>
      <c r="F153" s="27" t="str">
        <f>IF(E153&lt;4.2,"Fail",IF(E153&gt;4.8,"Fail","Pass"))</f>
        <v>Fail</v>
      </c>
      <c r="H153" s="7"/>
      <c r="I153" s="7"/>
      <c r="J153" s="7"/>
      <c r="K153" s="23"/>
      <c r="L153" s="23"/>
    </row>
    <row r="154" spans="1:12" s="6" customFormat="1" ht="18" customHeight="1">
      <c r="G154" s="7"/>
      <c r="H154" s="7"/>
      <c r="I154" s="7"/>
      <c r="J154" s="7"/>
    </row>
    <row r="155" spans="1:12" s="6" customFormat="1" ht="18" customHeight="1">
      <c r="A155" s="31" t="s">
        <v>92</v>
      </c>
      <c r="B155" s="31"/>
      <c r="C155" s="31"/>
      <c r="D155" s="31"/>
      <c r="E155" s="31"/>
      <c r="F155" s="31"/>
      <c r="G155" s="31"/>
      <c r="H155" s="31"/>
      <c r="I155" s="31"/>
      <c r="J155" s="31"/>
      <c r="K155" s="31"/>
      <c r="L155" s="31"/>
    </row>
    <row r="156" spans="1:12" s="6" customFormat="1" ht="18" customHeight="1">
      <c r="A156" s="6" t="s">
        <v>93</v>
      </c>
      <c r="D156" s="7"/>
      <c r="E156" s="23"/>
      <c r="F156" s="27" t="str">
        <f>IF(E156&lt;10.8,"Fail",IF(E156&gt;13.2,"Fail","Pass"))</f>
        <v>Fail</v>
      </c>
      <c r="G156" s="7"/>
      <c r="H156" s="7"/>
      <c r="I156" s="7"/>
      <c r="J156" s="7"/>
      <c r="K156" s="7"/>
    </row>
    <row r="157" spans="1:12" s="7" customFormat="1" ht="18" customHeight="1">
      <c r="A157" s="6" t="s">
        <v>94</v>
      </c>
      <c r="B157" s="6"/>
      <c r="C157" s="6"/>
      <c r="E157" s="23"/>
      <c r="F157" s="27" t="str">
        <f>IF(E157&lt;-13.2,"Fail",IF(E157&gt;-10.8,"Fail","Pass"))</f>
        <v>Fail</v>
      </c>
      <c r="L157" s="6"/>
    </row>
    <row r="158" spans="1:12" s="6" customFormat="1" ht="18" customHeight="1">
      <c r="A158" s="7"/>
      <c r="B158" s="7"/>
      <c r="C158" s="7"/>
      <c r="D158" s="23"/>
      <c r="E158" s="23"/>
      <c r="F158" s="7"/>
      <c r="G158" s="7"/>
      <c r="H158" s="7"/>
      <c r="I158" s="7"/>
      <c r="J158" s="7"/>
      <c r="K158" s="7"/>
      <c r="L158" s="7"/>
    </row>
    <row r="159" spans="1:12" s="6" customFormat="1" ht="18" customHeight="1">
      <c r="A159" s="38" t="s">
        <v>59</v>
      </c>
      <c r="B159" s="38"/>
      <c r="C159" s="38"/>
      <c r="D159" s="38"/>
      <c r="E159" s="38"/>
      <c r="F159" s="38"/>
      <c r="G159" s="38"/>
      <c r="H159" s="38"/>
      <c r="I159" s="38"/>
      <c r="J159" s="38"/>
      <c r="K159" s="38"/>
      <c r="L159" s="38"/>
    </row>
    <row r="160" spans="1:12" s="6" customFormat="1" ht="18" customHeight="1">
      <c r="A160" s="39"/>
      <c r="B160" s="39"/>
      <c r="C160" s="39"/>
      <c r="D160" s="39"/>
      <c r="E160" s="39"/>
      <c r="F160" s="39"/>
      <c r="G160" s="39"/>
      <c r="H160" s="39"/>
      <c r="I160" s="39"/>
      <c r="J160" s="39"/>
      <c r="K160" s="39"/>
      <c r="L160" s="39"/>
    </row>
    <row r="161" spans="1:12" s="6" customFormat="1" ht="18" customHeight="1">
      <c r="A161" s="39"/>
      <c r="B161" s="39"/>
      <c r="C161" s="39"/>
      <c r="D161" s="39"/>
      <c r="E161" s="39"/>
      <c r="F161" s="39"/>
      <c r="G161" s="39"/>
      <c r="H161" s="39"/>
      <c r="I161" s="39"/>
      <c r="J161" s="39"/>
      <c r="K161" s="39"/>
      <c r="L161" s="39"/>
    </row>
    <row r="162" spans="1:12" s="6" customFormat="1" ht="18" customHeight="1">
      <c r="A162" s="39"/>
      <c r="B162" s="39"/>
      <c r="C162" s="39"/>
      <c r="D162" s="39"/>
      <c r="E162" s="39"/>
      <c r="F162" s="39"/>
      <c r="G162" s="39"/>
      <c r="H162" s="39"/>
      <c r="I162" s="39"/>
      <c r="J162" s="39"/>
      <c r="K162" s="39"/>
      <c r="L162" s="39"/>
    </row>
    <row r="163" spans="1:12" s="6" customFormat="1" ht="18" customHeight="1">
      <c r="A163" s="39"/>
      <c r="B163" s="39"/>
      <c r="C163" s="39"/>
      <c r="D163" s="39"/>
      <c r="E163" s="39"/>
      <c r="F163" s="39"/>
      <c r="G163" s="39"/>
      <c r="H163" s="39"/>
      <c r="I163" s="39"/>
      <c r="J163" s="39"/>
      <c r="K163" s="39"/>
      <c r="L163" s="39"/>
    </row>
    <row r="164" spans="1:12" s="6" customFormat="1" ht="18" customHeight="1">
      <c r="A164" s="1"/>
      <c r="B164" s="1"/>
      <c r="C164" s="1"/>
      <c r="D164" s="1"/>
      <c r="E164" s="1"/>
      <c r="F164" s="1"/>
      <c r="G164" s="1"/>
      <c r="H164" s="1"/>
      <c r="I164" s="1"/>
      <c r="J164" s="1"/>
      <c r="K164" s="1"/>
      <c r="L164" s="1"/>
    </row>
    <row r="165" spans="1:12" s="6" customFormat="1" ht="18" customHeight="1"/>
    <row r="166" spans="1:12" s="6" customFormat="1" ht="18" customHeight="1"/>
    <row r="167" spans="1:12" s="6" customFormat="1" ht="18" customHeight="1"/>
    <row r="168" spans="1:12" s="6" customFormat="1" ht="18" customHeight="1"/>
    <row r="169" spans="1:12" s="6" customFormat="1" ht="18" customHeight="1"/>
    <row r="170" spans="1:12" s="6" customFormat="1" ht="18" customHeight="1"/>
    <row r="171" spans="1:12" s="6" customFormat="1" ht="18" customHeight="1"/>
    <row r="172" spans="1:12" s="6" customFormat="1" ht="18" customHeight="1"/>
    <row r="173" spans="1:12" s="6" customFormat="1" ht="18" customHeight="1"/>
    <row r="174" spans="1:12" s="6" customFormat="1" ht="18" customHeight="1"/>
    <row r="175" spans="1:12" s="6" customFormat="1" ht="18" customHeight="1"/>
    <row r="176" spans="1:12" s="6" customFormat="1" ht="18" customHeight="1"/>
    <row r="177" spans="1:12" s="6" customFormat="1" ht="18" customHeight="1"/>
    <row r="178" spans="1:12" s="6" customFormat="1" ht="18" customHeight="1"/>
    <row r="179" spans="1:12" s="6" customFormat="1" ht="18" customHeight="1"/>
    <row r="180" spans="1:12" s="6" customFormat="1" ht="18" customHeight="1"/>
    <row r="181" spans="1:12" s="6" customFormat="1" ht="18" customHeight="1">
      <c r="A181" s="6" t="s">
        <v>62</v>
      </c>
      <c r="I181" s="6" t="s">
        <v>0</v>
      </c>
    </row>
    <row r="182" spans="1:12" s="6" customFormat="1" ht="18" customHeight="1"/>
    <row r="183" spans="1:12" s="6" customFormat="1" ht="18" customHeight="1" thickBot="1">
      <c r="A183" s="40">
        <f>A42</f>
        <v>0</v>
      </c>
      <c r="B183" s="40"/>
      <c r="C183" s="40"/>
      <c r="D183" s="7"/>
      <c r="E183" s="7"/>
      <c r="I183" s="40" t="s">
        <v>1</v>
      </c>
      <c r="J183" s="40"/>
      <c r="K183" s="40"/>
      <c r="L183" s="40"/>
    </row>
    <row r="184" spans="1:12" s="6" customFormat="1" ht="18" customHeight="1">
      <c r="A184" s="32" t="s">
        <v>7</v>
      </c>
      <c r="B184" s="32"/>
      <c r="C184" s="32"/>
      <c r="D184" s="16"/>
      <c r="E184" s="16"/>
      <c r="I184" s="32" t="s">
        <v>12</v>
      </c>
      <c r="J184" s="32"/>
      <c r="K184" s="32"/>
      <c r="L184" s="32"/>
    </row>
    <row r="185" spans="1:12" s="6" customFormat="1" ht="18" customHeight="1"/>
    <row r="186" spans="1:12" s="6" customFormat="1" ht="18" customHeight="1"/>
    <row r="187" spans="1:12" s="6" customFormat="1" ht="18" customHeight="1"/>
    <row r="188" spans="1:12" s="6" customFormat="1" ht="18" customHeight="1"/>
    <row r="189" spans="1:12" s="6" customFormat="1" ht="18" customHeight="1"/>
    <row r="190" spans="1:12" s="6" customFormat="1" ht="18" customHeight="1"/>
    <row r="191" spans="1:12" s="6" customFormat="1" ht="18" customHeight="1"/>
    <row r="192" spans="1:12" s="6" customFormat="1" ht="18" customHeight="1"/>
    <row r="193" s="6" customFormat="1" ht="18" customHeight="1"/>
    <row r="194" s="6" customFormat="1" ht="18" customHeight="1"/>
    <row r="195" s="6" customFormat="1" ht="18" customHeight="1"/>
    <row r="196" s="6" customFormat="1" ht="18" customHeight="1"/>
    <row r="197" s="6" customFormat="1" ht="18" customHeight="1"/>
    <row r="198" s="6" customFormat="1" ht="18" customHeight="1"/>
    <row r="199" s="6" customFormat="1" ht="18" customHeight="1"/>
    <row r="200" s="6" customFormat="1" ht="18" customHeight="1"/>
    <row r="201" s="6" customFormat="1" ht="18" customHeight="1"/>
    <row r="202" s="6" customFormat="1" ht="18" customHeight="1"/>
    <row r="203" s="6" customFormat="1" ht="18" customHeight="1"/>
    <row r="204" s="6" customFormat="1" ht="18" customHeight="1"/>
    <row r="205" s="6" customFormat="1" ht="18" customHeight="1"/>
    <row r="206" s="6" customFormat="1" ht="18" customHeight="1"/>
    <row r="207" s="6" customFormat="1" ht="18" customHeight="1"/>
    <row r="208" s="6" customFormat="1" ht="18" customHeight="1"/>
    <row r="209" spans="1:12" s="6" customFormat="1" ht="18" customHeight="1"/>
    <row r="210" spans="1:12" s="6" customFormat="1" ht="18" customHeight="1"/>
    <row r="211" spans="1:12" s="6" customFormat="1" ht="18" customHeight="1"/>
    <row r="212" spans="1:12" s="3" customFormat="1" ht="18" customHeight="1">
      <c r="A212" s="6"/>
      <c r="B212" s="6"/>
      <c r="C212" s="6"/>
      <c r="D212" s="6"/>
      <c r="E212" s="6"/>
      <c r="F212" s="6"/>
      <c r="G212" s="6"/>
      <c r="H212" s="6"/>
      <c r="I212" s="6"/>
      <c r="J212" s="6"/>
      <c r="K212" s="6"/>
      <c r="L212" s="6"/>
    </row>
    <row r="213" spans="1:12" s="3" customFormat="1" ht="18" customHeight="1"/>
    <row r="214" spans="1:12" s="3" customFormat="1" ht="18" customHeight="1"/>
    <row r="215" spans="1:12" s="3" customFormat="1" ht="18" customHeight="1"/>
    <row r="216" spans="1:12" s="4" customFormat="1" ht="18" customHeight="1">
      <c r="A216" s="3"/>
      <c r="B216" s="3"/>
      <c r="C216" s="3"/>
      <c r="D216" s="3"/>
      <c r="E216" s="3"/>
      <c r="F216" s="3"/>
      <c r="G216" s="3"/>
      <c r="H216" s="3"/>
      <c r="I216" s="3"/>
      <c r="J216" s="3"/>
      <c r="K216" s="3"/>
      <c r="L216" s="3"/>
    </row>
    <row r="217" spans="1:12" s="4" customFormat="1" ht="18" customHeight="1"/>
    <row r="218" spans="1:12" s="4" customFormat="1" ht="18" customHeight="1"/>
    <row r="219" spans="1:12" s="4" customFormat="1" ht="18" customHeight="1"/>
    <row r="220" spans="1:12" s="4" customFormat="1" ht="18" customHeight="1"/>
    <row r="221" spans="1:12" s="4" customFormat="1" ht="18" customHeight="1"/>
    <row r="222" spans="1:12" s="4" customFormat="1" ht="18" customHeight="1"/>
    <row r="223" spans="1:12" s="4" customFormat="1" ht="18" customHeight="1"/>
    <row r="224" spans="1:12" s="4" customFormat="1" ht="18" customHeight="1"/>
    <row r="225" s="4" customFormat="1" ht="18" customHeight="1"/>
    <row r="226" s="4" customFormat="1" ht="18" customHeight="1"/>
    <row r="227" s="4" customFormat="1" ht="18" customHeight="1"/>
    <row r="228" s="4" customFormat="1" ht="18" customHeight="1"/>
    <row r="229" s="4" customFormat="1" ht="18" customHeight="1"/>
    <row r="230" s="4" customFormat="1" ht="18" customHeight="1"/>
    <row r="231" s="4" customFormat="1" ht="18" customHeight="1"/>
    <row r="232" s="4" customFormat="1" ht="18" customHeight="1"/>
    <row r="233" s="4" customFormat="1" ht="18" customHeight="1"/>
    <row r="234" s="4" customFormat="1" ht="18" customHeight="1"/>
    <row r="235" s="4" customFormat="1" ht="18" customHeight="1"/>
    <row r="236" s="4" customFormat="1" ht="18" customHeight="1"/>
    <row r="237" s="4" customFormat="1" ht="18" customHeight="1"/>
    <row r="238" s="4" customFormat="1" ht="18" customHeight="1"/>
    <row r="239" s="4" customFormat="1" ht="18" customHeight="1"/>
    <row r="240" s="4" customFormat="1" ht="18" customHeight="1"/>
    <row r="241" s="4" customFormat="1" ht="18" customHeight="1"/>
    <row r="242" s="4" customFormat="1" ht="18" customHeight="1"/>
    <row r="243" s="4" customFormat="1" ht="18" customHeight="1"/>
    <row r="244" s="4" customFormat="1" ht="18" customHeight="1"/>
    <row r="245" s="4" customFormat="1" ht="18" customHeight="1"/>
    <row r="246" s="4" customFormat="1" ht="18" customHeight="1"/>
    <row r="247" s="4" customFormat="1" ht="18" customHeight="1"/>
    <row r="248" s="4" customFormat="1" ht="18" customHeight="1"/>
    <row r="249" s="4" customFormat="1" ht="18" customHeight="1"/>
    <row r="250" s="4" customFormat="1" ht="18" customHeight="1"/>
    <row r="251" s="4" customFormat="1" ht="18" customHeight="1"/>
    <row r="252" s="4" customFormat="1" ht="18" customHeight="1"/>
    <row r="253" s="4" customFormat="1" ht="18" customHeight="1"/>
    <row r="254" s="4" customFormat="1" ht="18" customHeight="1"/>
    <row r="255" s="4" customFormat="1" ht="18" customHeight="1"/>
    <row r="256" s="4" customFormat="1" ht="18" customHeight="1"/>
    <row r="257" spans="1:12" s="4" customFormat="1" ht="18" customHeight="1"/>
    <row r="258" spans="1:12" s="4" customFormat="1" ht="18" customHeight="1"/>
    <row r="259" spans="1:12" s="4" customFormat="1" ht="18" customHeight="1"/>
    <row r="260" spans="1:12" s="4" customFormat="1" ht="18" customHeight="1"/>
    <row r="261" spans="1:12" s="4" customFormat="1" ht="18" customHeight="1"/>
    <row r="262" spans="1:12" s="4" customFormat="1" ht="18" customHeight="1"/>
    <row r="263" spans="1:12" s="4" customFormat="1" ht="18" customHeight="1"/>
    <row r="264" spans="1:12" s="4" customFormat="1" ht="18" customHeight="1"/>
    <row r="265" spans="1:12" s="4" customFormat="1" ht="18" customHeight="1"/>
    <row r="266" spans="1:12" s="4" customFormat="1" ht="18" customHeight="1"/>
    <row r="267" spans="1:12" s="4" customFormat="1" ht="18" customHeight="1"/>
    <row r="268" spans="1:12" s="4" customFormat="1" ht="18" customHeight="1"/>
    <row r="269" spans="1:12" s="4" customFormat="1" ht="18" customHeight="1"/>
    <row r="270" spans="1:12" s="4" customFormat="1" ht="18" customHeight="1"/>
    <row r="271" spans="1:12" s="4" customFormat="1" ht="18" customHeight="1"/>
    <row r="272" spans="1:12" s="5" customFormat="1" ht="18" customHeight="1">
      <c r="A272" s="4"/>
      <c r="B272" s="4"/>
      <c r="C272" s="4"/>
      <c r="D272" s="4"/>
      <c r="E272" s="4"/>
      <c r="F272" s="4"/>
      <c r="G272" s="4"/>
      <c r="H272" s="4"/>
      <c r="I272" s="4"/>
      <c r="J272" s="4"/>
      <c r="K272" s="4"/>
      <c r="L272" s="4"/>
    </row>
    <row r="273" s="5" customFormat="1" ht="18" customHeight="1"/>
    <row r="274" s="5" customFormat="1" ht="18" customHeight="1"/>
    <row r="275" s="5" customFormat="1" ht="18" customHeight="1"/>
    <row r="276" s="5" customFormat="1" ht="18" customHeight="1"/>
    <row r="277" s="5" customFormat="1" ht="18" customHeight="1"/>
    <row r="278" s="5" customFormat="1" ht="18" customHeight="1"/>
    <row r="279" s="5" customFormat="1" ht="18" customHeight="1"/>
    <row r="280" s="5" customFormat="1" ht="18" customHeight="1"/>
    <row r="281" s="5" customFormat="1" ht="18" customHeight="1"/>
    <row r="282" s="5" customFormat="1" ht="18" customHeight="1"/>
    <row r="283" s="5" customFormat="1" ht="18" customHeight="1"/>
    <row r="284" s="5" customFormat="1" ht="18" customHeight="1"/>
    <row r="285" s="5" customFormat="1" ht="18" customHeight="1"/>
    <row r="286" s="5" customFormat="1" ht="18" customHeight="1"/>
    <row r="287" s="5" customFormat="1" ht="18" customHeight="1"/>
    <row r="288" s="5" customFormat="1" ht="18" customHeight="1"/>
    <row r="289" s="5" customFormat="1" ht="18" customHeight="1"/>
    <row r="290" s="5" customFormat="1" ht="21.6" customHeight="1"/>
    <row r="291" s="5" customFormat="1" ht="21.6" customHeight="1"/>
    <row r="292" s="5" customFormat="1" ht="21.6" customHeight="1"/>
    <row r="293" s="5" customFormat="1" ht="21.6" customHeight="1"/>
    <row r="294" s="5" customFormat="1" ht="21.6" customHeight="1"/>
    <row r="295" s="5" customFormat="1" ht="21.6" customHeight="1"/>
    <row r="296" s="5" customFormat="1" ht="21.6" customHeight="1"/>
    <row r="297" s="5" customFormat="1" ht="21.6" customHeight="1"/>
    <row r="298" s="5" customFormat="1" ht="21.6" customHeight="1"/>
    <row r="299" s="5" customFormat="1" ht="21.6" customHeight="1"/>
    <row r="300" s="5" customFormat="1" ht="21.6" customHeight="1"/>
    <row r="301" s="5" customFormat="1" ht="21.6" customHeight="1"/>
    <row r="302" s="5" customFormat="1" ht="21.6" customHeight="1"/>
    <row r="303" s="5" customFormat="1" ht="21.6" customHeight="1"/>
    <row r="304" s="5" customFormat="1" ht="21.6" customHeight="1"/>
    <row r="305" s="5" customFormat="1" ht="21.6" customHeight="1"/>
    <row r="306" s="5" customFormat="1" ht="21.6" customHeight="1"/>
    <row r="307" s="5" customFormat="1" ht="21.6" customHeight="1"/>
    <row r="308" s="5" customFormat="1" ht="14.25" customHeight="1"/>
    <row r="309" s="5" customFormat="1" ht="14.25" customHeight="1"/>
    <row r="310" s="5" customFormat="1" ht="14.25" customHeight="1"/>
    <row r="311" s="5" customFormat="1" ht="14.25" customHeight="1"/>
    <row r="312" s="5" customFormat="1" ht="14.25" customHeight="1"/>
    <row r="313" s="5" customFormat="1" ht="14.25" customHeight="1"/>
    <row r="314" s="5" customFormat="1" ht="14.25" customHeight="1"/>
    <row r="315" s="5" customFormat="1" ht="14.25" customHeight="1"/>
    <row r="316" s="5" customFormat="1" ht="14.25" customHeight="1"/>
    <row r="317" s="5" customFormat="1" ht="14.25" customHeight="1"/>
    <row r="318" s="5" customFormat="1" ht="14.25" customHeight="1"/>
    <row r="319" s="5" customFormat="1" ht="14.25" customHeight="1"/>
    <row r="320" s="5" customFormat="1" ht="14.25" customHeight="1"/>
    <row r="321" s="5" customFormat="1" ht="14.25" customHeight="1"/>
    <row r="322" s="5" customFormat="1" ht="14.25" customHeight="1"/>
    <row r="323" s="5" customFormat="1" ht="14.25" customHeight="1"/>
    <row r="324" s="5" customFormat="1" ht="14.25" customHeight="1"/>
    <row r="325" s="5" customFormat="1" ht="14.25" customHeight="1"/>
    <row r="326" s="5" customFormat="1" ht="14.25" customHeight="1"/>
    <row r="327" s="5" customFormat="1" ht="14.25" customHeight="1"/>
    <row r="328" s="5" customFormat="1" ht="14.25" customHeight="1"/>
    <row r="329" s="5" customFormat="1" ht="14.25" customHeight="1"/>
    <row r="330" s="5" customFormat="1" ht="14.25" customHeight="1"/>
    <row r="331" s="5" customFormat="1" ht="14.25" customHeight="1"/>
    <row r="332" s="5" customFormat="1" ht="14.25" customHeight="1"/>
    <row r="333" s="5" customFormat="1" ht="14.25" customHeight="1"/>
    <row r="334" s="5" customFormat="1" ht="14.25" customHeight="1"/>
    <row r="335" s="5" customFormat="1" ht="14.25" customHeight="1"/>
    <row r="336" s="5" customFormat="1" ht="14.25" customHeight="1"/>
    <row r="337" spans="1:12" s="5" customFormat="1" ht="14.25" customHeight="1"/>
    <row r="338" spans="1:12" s="5" customFormat="1" ht="14.25" customHeight="1"/>
    <row r="339" spans="1:12" s="3" customFormat="1" ht="14.25" customHeight="1">
      <c r="A339" s="5"/>
      <c r="B339" s="5"/>
      <c r="C339" s="5"/>
      <c r="D339" s="5"/>
      <c r="E339" s="5"/>
      <c r="F339" s="5"/>
      <c r="G339" s="5"/>
      <c r="H339" s="5"/>
      <c r="I339" s="5"/>
      <c r="J339" s="5"/>
      <c r="K339" s="5"/>
      <c r="L339" s="5"/>
    </row>
    <row r="340" spans="1:12" s="3" customFormat="1" ht="14.25" customHeight="1"/>
    <row r="341" spans="1:12" s="3" customFormat="1" ht="14.25" customHeight="1"/>
    <row r="342" spans="1:12" s="3" customFormat="1" ht="14.25" customHeight="1"/>
    <row r="343" spans="1:12" s="3" customFormat="1" ht="14.25" customHeight="1"/>
    <row r="344" spans="1:12" s="3" customFormat="1" ht="14.25" customHeight="1"/>
    <row r="345" spans="1:12" ht="14.25" customHeight="1">
      <c r="A345" s="3"/>
      <c r="B345" s="3"/>
      <c r="C345" s="3"/>
      <c r="D345" s="3"/>
      <c r="E345" s="3"/>
      <c r="F345" s="3"/>
      <c r="G345" s="3"/>
      <c r="H345" s="3"/>
      <c r="I345" s="3"/>
      <c r="J345" s="3"/>
      <c r="K345" s="3"/>
      <c r="L345" s="3"/>
    </row>
  </sheetData>
  <sheetProtection formatCells="0" formatColumns="0" formatRows="0" insertColumns="0" insertRows="0" insertHyperlinks="0" deleteColumns="0" deleteRows="0" selectLockedCells="1" sort="0" autoFilter="0" pivotTables="0"/>
  <mergeCells count="189">
    <mergeCell ref="J27:L27"/>
    <mergeCell ref="C28:F28"/>
    <mergeCell ref="G28:I28"/>
    <mergeCell ref="J28:L28"/>
    <mergeCell ref="C29:F29"/>
    <mergeCell ref="G29:I29"/>
    <mergeCell ref="J29:L29"/>
    <mergeCell ref="A101:L101"/>
    <mergeCell ref="A7:B7"/>
    <mergeCell ref="C7:L7"/>
    <mergeCell ref="A8:B8"/>
    <mergeCell ref="C8:L8"/>
    <mergeCell ref="A9:B9"/>
    <mergeCell ref="C9:L9"/>
    <mergeCell ref="A1:L1"/>
    <mergeCell ref="A3:L3"/>
    <mergeCell ref="A5:B5"/>
    <mergeCell ref="C5:H5"/>
    <mergeCell ref="J5:L5"/>
    <mergeCell ref="A6:L6"/>
    <mergeCell ref="A14:L14"/>
    <mergeCell ref="A15:B15"/>
    <mergeCell ref="G15:H15"/>
    <mergeCell ref="I15:L15"/>
    <mergeCell ref="A16:B16"/>
    <mergeCell ref="G16:H16"/>
    <mergeCell ref="I16:L16"/>
    <mergeCell ref="A10:L10"/>
    <mergeCell ref="A11:B11"/>
    <mergeCell ref="C11:L11"/>
    <mergeCell ref="A12:B12"/>
    <mergeCell ref="C12:L12"/>
    <mergeCell ref="A13:B13"/>
    <mergeCell ref="C13:L13"/>
    <mergeCell ref="A19:L19"/>
    <mergeCell ref="C20:F20"/>
    <mergeCell ref="I20:L20"/>
    <mergeCell ref="A21:B21"/>
    <mergeCell ref="C21:L21"/>
    <mergeCell ref="A22:L22"/>
    <mergeCell ref="A17:B17"/>
    <mergeCell ref="C17:F17"/>
    <mergeCell ref="G17:H17"/>
    <mergeCell ref="I17:L17"/>
    <mergeCell ref="A18:B18"/>
    <mergeCell ref="C18:F18"/>
    <mergeCell ref="G18:H18"/>
    <mergeCell ref="I18:L18"/>
    <mergeCell ref="A23:B23"/>
    <mergeCell ref="C23:L23"/>
    <mergeCell ref="A24:B24"/>
    <mergeCell ref="C24:L24"/>
    <mergeCell ref="A25:B25"/>
    <mergeCell ref="C25:F25"/>
    <mergeCell ref="G25:I25"/>
    <mergeCell ref="J25:L25"/>
    <mergeCell ref="A26:B26"/>
    <mergeCell ref="C26:F26"/>
    <mergeCell ref="G26:I26"/>
    <mergeCell ref="J26:L26"/>
    <mergeCell ref="C27:F27"/>
    <mergeCell ref="G27:I27"/>
    <mergeCell ref="A32:B32"/>
    <mergeCell ref="E32:F32"/>
    <mergeCell ref="I32:J32"/>
    <mergeCell ref="C33:L33"/>
    <mergeCell ref="C34:L34"/>
    <mergeCell ref="A30:L30"/>
    <mergeCell ref="A31:B31"/>
    <mergeCell ref="C31:F31"/>
    <mergeCell ref="G31:H31"/>
    <mergeCell ref="I31:L31"/>
    <mergeCell ref="A46:L46"/>
    <mergeCell ref="A47:L47"/>
    <mergeCell ref="A70:L70"/>
    <mergeCell ref="C72:D72"/>
    <mergeCell ref="C73:D73"/>
    <mergeCell ref="C74:D74"/>
    <mergeCell ref="A35:L38"/>
    <mergeCell ref="A42:C42"/>
    <mergeCell ref="I42:L42"/>
    <mergeCell ref="A43:C43"/>
    <mergeCell ref="I43:L43"/>
    <mergeCell ref="A45:L45"/>
    <mergeCell ref="B86:B91"/>
    <mergeCell ref="I86:K86"/>
    <mergeCell ref="I87:K87"/>
    <mergeCell ref="I88:K88"/>
    <mergeCell ref="I89:K89"/>
    <mergeCell ref="I90:K90"/>
    <mergeCell ref="I91:K91"/>
    <mergeCell ref="C75:D75"/>
    <mergeCell ref="A77:L77"/>
    <mergeCell ref="I79:K79"/>
    <mergeCell ref="B80:B85"/>
    <mergeCell ref="I80:K80"/>
    <mergeCell ref="I81:K81"/>
    <mergeCell ref="I82:K82"/>
    <mergeCell ref="I83:K83"/>
    <mergeCell ref="I84:K84"/>
    <mergeCell ref="I85:K85"/>
    <mergeCell ref="A48:L48"/>
    <mergeCell ref="C50:D50"/>
    <mergeCell ref="C51:D51"/>
    <mergeCell ref="C52:D52"/>
    <mergeCell ref="C53:D53"/>
    <mergeCell ref="C54:D54"/>
    <mergeCell ref="B92:B97"/>
    <mergeCell ref="I92:K92"/>
    <mergeCell ref="I93:K93"/>
    <mergeCell ref="I94:K94"/>
    <mergeCell ref="I95:K95"/>
    <mergeCell ref="I96:K96"/>
    <mergeCell ref="I97:K97"/>
    <mergeCell ref="C63:D63"/>
    <mergeCell ref="C64:D64"/>
    <mergeCell ref="C65:D65"/>
    <mergeCell ref="C66:D66"/>
    <mergeCell ref="C67:D67"/>
    <mergeCell ref="C68:D68"/>
    <mergeCell ref="A56:L56"/>
    <mergeCell ref="C58:D58"/>
    <mergeCell ref="C59:D59"/>
    <mergeCell ref="C60:D60"/>
    <mergeCell ref="C61:D61"/>
    <mergeCell ref="C62:D62"/>
    <mergeCell ref="B111:B116"/>
    <mergeCell ref="I111:K111"/>
    <mergeCell ref="I112:K112"/>
    <mergeCell ref="I113:K113"/>
    <mergeCell ref="I114:K114"/>
    <mergeCell ref="I115:K115"/>
    <mergeCell ref="I116:K116"/>
    <mergeCell ref="A100:L100"/>
    <mergeCell ref="C103:D103"/>
    <mergeCell ref="C104:D104"/>
    <mergeCell ref="C106:D106"/>
    <mergeCell ref="A108:L108"/>
    <mergeCell ref="I110:K110"/>
    <mergeCell ref="B123:B128"/>
    <mergeCell ref="I123:K123"/>
    <mergeCell ref="I124:K124"/>
    <mergeCell ref="I125:K125"/>
    <mergeCell ref="I126:K126"/>
    <mergeCell ref="I127:K127"/>
    <mergeCell ref="I128:K128"/>
    <mergeCell ref="B117:B122"/>
    <mergeCell ref="I117:K117"/>
    <mergeCell ref="I118:K118"/>
    <mergeCell ref="I119:K119"/>
    <mergeCell ref="I120:K120"/>
    <mergeCell ref="I121:K121"/>
    <mergeCell ref="I122:K122"/>
    <mergeCell ref="A140:L140"/>
    <mergeCell ref="A141:L141"/>
    <mergeCell ref="A142:L142"/>
    <mergeCell ref="G143:I143"/>
    <mergeCell ref="A145:L145"/>
    <mergeCell ref="B144:L144"/>
    <mergeCell ref="A152:L152"/>
    <mergeCell ref="A130:L130"/>
    <mergeCell ref="A131:L132"/>
    <mergeCell ref="A136:C136"/>
    <mergeCell ref="I136:L136"/>
    <mergeCell ref="A137:C137"/>
    <mergeCell ref="I137:L137"/>
    <mergeCell ref="A155:L155"/>
    <mergeCell ref="A184:C184"/>
    <mergeCell ref="I184:L184"/>
    <mergeCell ref="C15:F15"/>
    <mergeCell ref="C16:F16"/>
    <mergeCell ref="C32:D32"/>
    <mergeCell ref="G32:H32"/>
    <mergeCell ref="K32:L32"/>
    <mergeCell ref="C105:D105"/>
    <mergeCell ref="A159:L159"/>
    <mergeCell ref="A160:L163"/>
    <mergeCell ref="A183:C183"/>
    <mergeCell ref="I183:L183"/>
    <mergeCell ref="A109:B109"/>
    <mergeCell ref="C109:F109"/>
    <mergeCell ref="H109:I109"/>
    <mergeCell ref="J109:L109"/>
    <mergeCell ref="A78:B78"/>
    <mergeCell ref="C78:F78"/>
    <mergeCell ref="H78:I78"/>
    <mergeCell ref="J78:L78"/>
    <mergeCell ref="A148:L148"/>
    <mergeCell ref="A139:L139"/>
  </mergeCells>
  <conditionalFormatting sqref="I80:I97">
    <cfRule type="containsText" dxfId="18" priority="27" operator="containsText" text="Fail">
      <formula>NOT(ISERROR(SEARCH("Fail",I80)))</formula>
    </cfRule>
  </conditionalFormatting>
  <conditionalFormatting sqref="I111:I128">
    <cfRule type="containsText" dxfId="17" priority="26" operator="containsText" text="Fail">
      <formula>NOT(ISERROR(SEARCH("Fail",I111)))</formula>
    </cfRule>
  </conditionalFormatting>
  <conditionalFormatting sqref="I80:K97">
    <cfRule type="containsText" dxfId="16" priority="25" operator="containsText" text="Pass">
      <formula>NOT(ISERROR(SEARCH("Pass",I80)))</formula>
    </cfRule>
  </conditionalFormatting>
  <conditionalFormatting sqref="I111:K128">
    <cfRule type="containsText" dxfId="15" priority="24" operator="containsText" text="Pass">
      <formula>NOT(ISERROR(SEARCH("Pass",I111)))</formula>
    </cfRule>
  </conditionalFormatting>
  <conditionalFormatting sqref="E75:I75">
    <cfRule type="containsText" dxfId="14" priority="22" operator="containsText" text="Fail">
      <formula>NOT(ISERROR(SEARCH("Fail",E75)))</formula>
    </cfRule>
    <cfRule type="containsText" dxfId="13" priority="23" operator="containsText" text="Pass">
      <formula>NOT(ISERROR(SEARCH("Pass",E75)))</formula>
    </cfRule>
  </conditionalFormatting>
  <conditionalFormatting sqref="E54:I54 E68:I69">
    <cfRule type="containsText" dxfId="12" priority="20" operator="containsText" text="Fail">
      <formula>NOT(ISERROR(SEARCH("Fail",E54)))</formula>
    </cfRule>
    <cfRule type="containsText" dxfId="11" priority="21" operator="containsText" text="Pass">
      <formula>NOT(ISERROR(SEARCH("Pass",E54)))</formula>
    </cfRule>
  </conditionalFormatting>
  <conditionalFormatting sqref="E106:I106">
    <cfRule type="containsText" dxfId="10" priority="13" operator="containsText" text="Fail">
      <formula>NOT(ISERROR(SEARCH("Fail",E106)))</formula>
    </cfRule>
    <cfRule type="containsText" dxfId="9" priority="14" operator="containsText" text="Pass">
      <formula>NOT(ISERROR(SEARCH("Pass",E106)))</formula>
    </cfRule>
  </conditionalFormatting>
  <conditionalFormatting sqref="C5:H5 J5:L5 C11:L13 C15:F18 I15:L18 C20:F20 I20:L20 C21:L21 C32:D32 G32:H32 K32:L32 C33:L33 A131:L132">
    <cfRule type="containsBlanks" dxfId="8" priority="12">
      <formula>LEN(TRIM(A5))=0</formula>
    </cfRule>
  </conditionalFormatting>
  <conditionalFormatting sqref="E80:G97 E53:I53 E59:I63 E104:I104 E111:G128">
    <cfRule type="containsBlanks" dxfId="7" priority="11">
      <formula>LEN(TRIM(E53))=0</formula>
    </cfRule>
  </conditionalFormatting>
  <conditionalFormatting sqref="E73:I73">
    <cfRule type="containsBlanks" dxfId="6" priority="10">
      <formula>LEN(TRIM(E73))=0</formula>
    </cfRule>
  </conditionalFormatting>
  <conditionalFormatting sqref="I31:L31 C31:F31">
    <cfRule type="containsBlanks" dxfId="5" priority="9">
      <formula>LEN(TRIM(C31))=0</formula>
    </cfRule>
  </conditionalFormatting>
  <conditionalFormatting sqref="A160:L163">
    <cfRule type="containsBlanks" dxfId="4" priority="6">
      <formula>LEN(TRIM(A160))=0</formula>
    </cfRule>
  </conditionalFormatting>
  <conditionalFormatting sqref="B144:L144 E146 E149:E151 K149:K150 E153 E156:E157">
    <cfRule type="containsBlanks" dxfId="3" priority="5">
      <formula>LEN(TRIM(B144))=0</formula>
    </cfRule>
  </conditionalFormatting>
  <conditionalFormatting sqref="F146 F149:F151 L149:L150 F153 F156:F157 B144:L144">
    <cfRule type="containsText" dxfId="2" priority="4" operator="containsText" text="Pass">
      <formula>NOT(ISERROR(SEARCH("Pass",B144)))</formula>
    </cfRule>
  </conditionalFormatting>
  <conditionalFormatting sqref="F146 F149:F151 L149:L150 F153 F156:F157 B144:L144">
    <cfRule type="containsText" dxfId="1" priority="3" operator="containsText" text="Fail">
      <formula>NOT(ISERROR(SEARCH("Fail",B144)))</formula>
    </cfRule>
  </conditionalFormatting>
  <conditionalFormatting sqref="C78:F78 J78:L78 J109:L109 C109:F109">
    <cfRule type="containsBlanks" dxfId="0" priority="2">
      <formula>LEN(TRIM(C78))=0</formula>
    </cfRule>
  </conditionalFormatting>
  <printOptions horizontalCentered="1"/>
  <pageMargins left="0.25" right="0.25" top="0.25" bottom="0.5" header="0" footer="0.3"/>
  <pageSetup scale="91" fitToWidth="0" orientation="portrait" horizontalDpi="4294967293" r:id="rId1"/>
  <headerFooter differentFirst="1"/>
  <ignoredErrors>
    <ignoredError sqref="H80:K97 H111:K128"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3080" r:id="rId4" name="Check Box 8">
              <controlPr defaultSize="0" autoFill="0" autoLine="0" autoPict="0">
                <anchor moveWithCells="1">
                  <from>
                    <xdr:col>3</xdr:col>
                    <xdr:colOff>314325</xdr:colOff>
                    <xdr:row>141</xdr:row>
                    <xdr:rowOff>209550</xdr:rowOff>
                  </from>
                  <to>
                    <xdr:col>4</xdr:col>
                    <xdr:colOff>133350</xdr:colOff>
                    <xdr:row>143</xdr:row>
                    <xdr:rowOff>38100</xdr:rowOff>
                  </to>
                </anchor>
              </controlPr>
            </control>
          </mc:Choice>
        </mc:AlternateContent>
        <mc:AlternateContent xmlns:mc="http://schemas.openxmlformats.org/markup-compatibility/2006">
          <mc:Choice Requires="x14">
            <control shapeId="3081" r:id="rId5" name="Check Box 9">
              <controlPr defaultSize="0" autoFill="0" autoLine="0" autoPict="0">
                <anchor moveWithCells="1">
                  <from>
                    <xdr:col>4</xdr:col>
                    <xdr:colOff>114300</xdr:colOff>
                    <xdr:row>141</xdr:row>
                    <xdr:rowOff>209550</xdr:rowOff>
                  </from>
                  <to>
                    <xdr:col>4</xdr:col>
                    <xdr:colOff>581025</xdr:colOff>
                    <xdr:row>143</xdr:row>
                    <xdr:rowOff>38100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Blank Template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TechNoob</dc:creator>
  <cp:lastModifiedBy>TechNoob4</cp:lastModifiedBy>
  <cp:lastPrinted>2020-03-06T01:43:09Z</cp:lastPrinted>
  <dcterms:created xsi:type="dcterms:W3CDTF">2018-02-08T06:52:58Z</dcterms:created>
  <dcterms:modified xsi:type="dcterms:W3CDTF">2020-03-23T05:16:50Z</dcterms:modified>
</cp:coreProperties>
</file>