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mc:AlternateContent xmlns:mc="http://schemas.openxmlformats.org/markup-compatibility/2006">
    <mc:Choice Requires="x15">
      <x15ac:absPath xmlns:x15ac="http://schemas.microsoft.com/office/spreadsheetml/2010/11/ac" url="C:\Users\Maciej\Documents\Modelowanie-rynkow-finansowych\Przygotowanie do poprawek\"/>
    </mc:Choice>
  </mc:AlternateContent>
  <bookViews>
    <workbookView xWindow="0" yWindow="0" windowWidth="14370" windowHeight="7350" activeTab="10"/>
  </bookViews>
  <sheets>
    <sheet name="Info" sheetId="11" r:id="rId1"/>
    <sheet name="Zadania" sheetId="12" r:id="rId2"/>
    <sheet name="Tabela do Z3 i Z4" sheetId="13" r:id="rId3"/>
    <sheet name="Profile do Z5" sheetId="15" r:id="rId4"/>
    <sheet name="zad1" sheetId="16" r:id="rId5"/>
    <sheet name="zad2" sheetId="17" r:id="rId6"/>
    <sheet name="zad3" sheetId="18" r:id="rId7"/>
    <sheet name="zad4a)" sheetId="19" r:id="rId8"/>
    <sheet name="zad4b)" sheetId="20" r:id="rId9"/>
    <sheet name="zad5" sheetId="21" r:id="rId10"/>
    <sheet name="zad7" sheetId="22" r:id="rId11"/>
  </sheets>
  <definedNames>
    <definedName name="d" localSheetId="3">#REF!</definedName>
    <definedName name="d">#REF!</definedName>
    <definedName name="delta13" localSheetId="3">#REF!</definedName>
    <definedName name="delta13">#REF!</definedName>
    <definedName name="delta26" localSheetId="3">#REF!</definedName>
    <definedName name="delta26">#REF!</definedName>
    <definedName name="prow" localSheetId="3">#REF!</definedName>
    <definedName name="prow">#REF!</definedName>
    <definedName name="stopa13" localSheetId="3">#REF!</definedName>
    <definedName name="stopa13">#REF!</definedName>
    <definedName name="stopa26" localSheetId="3">#REF!</definedName>
    <definedName name="stopa26">#REF!</definedName>
    <definedName name="stopaforward13" localSheetId="3">#REF!</definedName>
    <definedName name="stopaforward13">#REF!</definedName>
    <definedName name="t" localSheetId="3">#REF!</definedName>
    <definedName name="t">#REF!</definedName>
    <definedName name="x" localSheetId="3">#REF!</definedName>
    <definedName name="x">#REF!</definedName>
  </definedNames>
  <calcPr calcId="171027"/>
</workbook>
</file>

<file path=xl/calcChain.xml><?xml version="1.0" encoding="utf-8"?>
<calcChain xmlns="http://schemas.openxmlformats.org/spreadsheetml/2006/main">
  <c r="B14" i="21" l="1"/>
  <c r="B13" i="21"/>
  <c r="B11" i="21"/>
  <c r="A9" i="21"/>
  <c r="A4" i="21"/>
  <c r="B7" i="21" s="1"/>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8" i="20"/>
  <c r="D9" i="19"/>
  <c r="E9" i="19" s="1"/>
  <c r="D10" i="19"/>
  <c r="D11" i="19"/>
  <c r="D12" i="19"/>
  <c r="D13" i="19"/>
  <c r="D14" i="19"/>
  <c r="E14" i="19" s="1"/>
  <c r="D15" i="19"/>
  <c r="D16" i="19"/>
  <c r="D17" i="19"/>
  <c r="D18" i="19"/>
  <c r="D19" i="19"/>
  <c r="D20" i="19"/>
  <c r="D21" i="19"/>
  <c r="D22" i="19"/>
  <c r="D23" i="19"/>
  <c r="D24" i="19"/>
  <c r="D25" i="19"/>
  <c r="E25" i="19" s="1"/>
  <c r="D26" i="19"/>
  <c r="D27" i="19"/>
  <c r="D28" i="19"/>
  <c r="D29" i="19"/>
  <c r="D30" i="19"/>
  <c r="E30" i="19" s="1"/>
  <c r="D31" i="19"/>
  <c r="D32" i="19"/>
  <c r="D33" i="19"/>
  <c r="D34" i="19"/>
  <c r="D35" i="19"/>
  <c r="D36" i="19"/>
  <c r="D37" i="19"/>
  <c r="D38" i="19"/>
  <c r="D39" i="19"/>
  <c r="D40" i="19"/>
  <c r="D41" i="19"/>
  <c r="E41" i="19" s="1"/>
  <c r="D42" i="19"/>
  <c r="D43" i="19"/>
  <c r="D44" i="19"/>
  <c r="D45" i="19"/>
  <c r="D46" i="19"/>
  <c r="E46" i="19" s="1"/>
  <c r="D47" i="19"/>
  <c r="D48" i="19"/>
  <c r="D49" i="19"/>
  <c r="D50" i="19"/>
  <c r="D51" i="19"/>
  <c r="D52" i="19"/>
  <c r="D53" i="19"/>
  <c r="D54" i="19"/>
  <c r="D55" i="19"/>
  <c r="D56" i="19"/>
  <c r="D57" i="19"/>
  <c r="E57" i="19" s="1"/>
  <c r="D58" i="19"/>
  <c r="D59" i="19"/>
  <c r="D60" i="19"/>
  <c r="D61" i="19"/>
  <c r="D62" i="19"/>
  <c r="E62" i="19" s="1"/>
  <c r="D63" i="19"/>
  <c r="D64" i="19"/>
  <c r="D65" i="19"/>
  <c r="D66" i="19"/>
  <c r="D67" i="19"/>
  <c r="D68" i="19"/>
  <c r="D69" i="19"/>
  <c r="D70" i="19"/>
  <c r="D71" i="19"/>
  <c r="D72" i="19"/>
  <c r="D73" i="19"/>
  <c r="E73" i="19" s="1"/>
  <c r="D74" i="19"/>
  <c r="D75" i="19"/>
  <c r="D76" i="19"/>
  <c r="D77" i="19"/>
  <c r="D78" i="19"/>
  <c r="E78" i="19" s="1"/>
  <c r="D79" i="19"/>
  <c r="D80" i="19"/>
  <c r="D81" i="19"/>
  <c r="D82" i="19"/>
  <c r="D83" i="19"/>
  <c r="D84" i="19"/>
  <c r="D85" i="19"/>
  <c r="D86" i="19"/>
  <c r="D87" i="19"/>
  <c r="D88" i="19"/>
  <c r="D89" i="19"/>
  <c r="E89" i="19" s="1"/>
  <c r="D90" i="19"/>
  <c r="D91" i="19"/>
  <c r="D92" i="19"/>
  <c r="D93" i="19"/>
  <c r="D94" i="19"/>
  <c r="E94" i="19" s="1"/>
  <c r="D95" i="19"/>
  <c r="D96" i="19"/>
  <c r="D97" i="19"/>
  <c r="D98" i="19"/>
  <c r="D99" i="19"/>
  <c r="D100" i="19"/>
  <c r="D101" i="19"/>
  <c r="D102" i="19"/>
  <c r="D103" i="19"/>
  <c r="D104" i="19"/>
  <c r="D105" i="19"/>
  <c r="E105" i="19" s="1"/>
  <c r="D106" i="19"/>
  <c r="D107" i="19"/>
  <c r="D108" i="19"/>
  <c r="D8" i="19"/>
  <c r="C8"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8" i="19"/>
  <c r="E10" i="19"/>
  <c r="E12" i="19"/>
  <c r="E13" i="19"/>
  <c r="E16" i="19"/>
  <c r="E17" i="19"/>
  <c r="E18" i="19"/>
  <c r="E20" i="19"/>
  <c r="E21" i="19"/>
  <c r="E22" i="19"/>
  <c r="E24" i="19"/>
  <c r="E26" i="19"/>
  <c r="E28" i="19"/>
  <c r="E29" i="19"/>
  <c r="E32" i="19"/>
  <c r="E33" i="19"/>
  <c r="E34" i="19"/>
  <c r="E36" i="19"/>
  <c r="E37" i="19"/>
  <c r="E38" i="19"/>
  <c r="E40" i="19"/>
  <c r="E42" i="19"/>
  <c r="E44" i="19"/>
  <c r="E45" i="19"/>
  <c r="E48" i="19"/>
  <c r="E49" i="19"/>
  <c r="E50" i="19"/>
  <c r="E52" i="19"/>
  <c r="E53" i="19"/>
  <c r="E54" i="19"/>
  <c r="E56" i="19"/>
  <c r="E58" i="19"/>
  <c r="E60" i="19"/>
  <c r="E61" i="19"/>
  <c r="E64" i="19"/>
  <c r="E65" i="19"/>
  <c r="E66" i="19"/>
  <c r="E68" i="19"/>
  <c r="E69" i="19"/>
  <c r="E70" i="19"/>
  <c r="E72" i="19"/>
  <c r="E74" i="19"/>
  <c r="E76" i="19"/>
  <c r="E77" i="19"/>
  <c r="E80" i="19"/>
  <c r="E81" i="19"/>
  <c r="E82" i="19"/>
  <c r="E84" i="19"/>
  <c r="E85" i="19"/>
  <c r="E86" i="19"/>
  <c r="E88" i="19"/>
  <c r="E90" i="19"/>
  <c r="E92" i="19"/>
  <c r="E93" i="19"/>
  <c r="E96" i="19"/>
  <c r="E97" i="19"/>
  <c r="E98" i="19"/>
  <c r="E100" i="19"/>
  <c r="E101" i="19"/>
  <c r="E102" i="19"/>
  <c r="E104" i="19"/>
  <c r="E106" i="19"/>
  <c r="E108" i="19"/>
  <c r="E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2" i="18"/>
  <c r="D12" i="18" s="1"/>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100" i="18"/>
  <c r="D101" i="18"/>
  <c r="D102" i="18"/>
  <c r="D103" i="18"/>
  <c r="D104" i="18"/>
  <c r="D105" i="18"/>
  <c r="D106" i="18"/>
  <c r="D107" i="18"/>
  <c r="D108" i="18"/>
  <c r="D109" i="18"/>
  <c r="D110" i="18"/>
  <c r="D111" i="18"/>
  <c r="D112" i="18"/>
  <c r="D113" i="18"/>
  <c r="D114" i="18"/>
  <c r="D115" i="18"/>
  <c r="D116" i="18"/>
  <c r="D117" i="18"/>
  <c r="D118" i="18"/>
  <c r="D119" i="18"/>
  <c r="D120" i="18"/>
  <c r="D121" i="18"/>
  <c r="D122" i="18"/>
  <c r="D123" i="18"/>
  <c r="D124" i="18"/>
  <c r="D125" i="18"/>
  <c r="D126" i="18"/>
  <c r="D127" i="18"/>
  <c r="D128" i="18"/>
  <c r="D129" i="18"/>
  <c r="D130" i="18"/>
  <c r="D131" i="18"/>
  <c r="D132" i="18"/>
  <c r="D133" i="18"/>
  <c r="D134" i="18"/>
  <c r="D135" i="18"/>
  <c r="D136" i="18"/>
  <c r="D137" i="18"/>
  <c r="D138" i="18"/>
  <c r="D139" i="18"/>
  <c r="D140" i="18"/>
  <c r="D141" i="18"/>
  <c r="D142" i="18"/>
  <c r="D143" i="18"/>
  <c r="D144" i="18"/>
  <c r="D145" i="18"/>
  <c r="D146" i="18"/>
  <c r="D147"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C9" i="18"/>
  <c r="D9" i="18"/>
  <c r="E9" i="18"/>
  <c r="F9" i="18"/>
  <c r="G9" i="18"/>
  <c r="H9" i="18"/>
  <c r="B9" i="18"/>
  <c r="A10" i="17"/>
  <c r="A7" i="17"/>
  <c r="B3" i="16"/>
  <c r="E103" i="19" l="1"/>
  <c r="E99" i="19"/>
  <c r="E91" i="19"/>
  <c r="E87" i="19"/>
  <c r="E79" i="19"/>
  <c r="E71" i="19"/>
  <c r="E67" i="19"/>
  <c r="E59" i="19"/>
  <c r="E55" i="19"/>
  <c r="E47" i="19"/>
  <c r="E39" i="19"/>
  <c r="E31" i="19"/>
  <c r="E107" i="19"/>
  <c r="E95" i="19"/>
  <c r="E83" i="19"/>
  <c r="E75" i="19"/>
  <c r="E63" i="19"/>
  <c r="E51" i="19"/>
  <c r="E43" i="19"/>
  <c r="E35" i="19"/>
  <c r="E27" i="19"/>
  <c r="E23" i="19"/>
  <c r="E19" i="19"/>
  <c r="E15" i="19"/>
  <c r="E11" i="19"/>
</calcChain>
</file>

<file path=xl/sharedStrings.xml><?xml version="1.0" encoding="utf-8"?>
<sst xmlns="http://schemas.openxmlformats.org/spreadsheetml/2006/main" count="74" uniqueCount="50">
  <si>
    <t>Nr</t>
  </si>
  <si>
    <t>ZADANIE</t>
  </si>
  <si>
    <t>Cena wykonania</t>
  </si>
  <si>
    <t>Opcja kupna</t>
  </si>
  <si>
    <t>Opcja sprzedaży</t>
  </si>
  <si>
    <t>31 stycznia cena kontraktu futures na indeks S&amp;P 500, który wygasa 18 marca, wynosi 483.10. Stopa procentowa 
wolna od ryzyka wynosi 2.84% (procent prosty). Opcja kupna z ceną wykonania 480 kosztuje  6.95, zaś opcja sprzedaży 5.25:
a) jaka jest wartość wewnętrzna opcji kupna?
b) jaka jest wartość czasowa opcji kupna?
c) jaka jest wartość wewnętrzna opcji sprzedaży?
d) jaka jest wartość czasowa opcji sprzedaży?
e) czy zachowany jest parytet kupna/sprzedaży?
f) jeżeli zmienność cen futures wynosi 8% to czy opcja kupna jest dobrze wyceniona? Jeśli nie, jaka strategia daje szansę do arbitrażu?</t>
  </si>
  <si>
    <t>Zbuduj strategie zabezpieczające o zadanych profilach ryzyka. Jako rozwiązanie podaj skład portfela oraz interpretację strategii (kiedy należy ją stosować, jakie są jej zalety i wady).</t>
  </si>
  <si>
    <t>Premia europejskiej opcji sprzedaży na indeks WIG20 z ceną wykonania 1965 wynosi 25. Jaka jest wartość czasowa tej opcji jeśli indeks notowany jest na poziomie 1962?</t>
  </si>
  <si>
    <t>Ile powinna kosztować europejska opcja sprzedaży na akcję mBANKu nie wypłacającą dywidendy jeśli akcja kosztuje 313 zł, cena wykonania opcji wynosi 310 zł, pozostały 3 miesiące do terminu wygaśnięcia opcji, stopa procentowa wynosi 2% rocznie, a opcja kupna z tą samą ceną wykonania kosztuje 12? (a) Przyjmij exp(-x)=1, (b) Policz dokładnie.</t>
  </si>
  <si>
    <t>(MAP1210, Matematyka Stosowana, WMat)</t>
  </si>
  <si>
    <t>Modelowanie Rynków Finansowych 2016/2017</t>
  </si>
  <si>
    <t>© 2017 by Rafał Weron</t>
  </si>
  <si>
    <t>Lista 04</t>
  </si>
  <si>
    <r>
      <t xml:space="preserve">Zbadaj zachowanie greckich wskaźników (delta, gamma, vega, theta, rho) w modelu Blacka-Scholesa dla 
a) opcji kupna, 
b) opcji sprzedaży, 
c) strategii straddle 
d) oraz strategii bullish spread. 
</t>
    </r>
    <r>
      <rPr>
        <i/>
        <sz val="12"/>
        <rFont val="Calibri"/>
        <family val="2"/>
        <charset val="238"/>
        <scheme val="minor"/>
      </rPr>
      <t>Wskazówka:</t>
    </r>
    <r>
      <rPr>
        <sz val="12"/>
        <rFont val="Calibri"/>
        <family val="2"/>
        <charset val="238"/>
        <scheme val="minor"/>
      </rPr>
      <t xml:space="preserve"> napisz funkcję w Matlabie (Excelu/VB, Javie, ...) do wyznaczania greckich wskaźników.</t>
    </r>
  </si>
  <si>
    <r>
      <t xml:space="preserve">Rozważ opcje europejskie na indeks DAX znajdujące się w obrocie na giełdzie Eurex. Ostatnia wartość indeksu wynosi 2510.5. Pozostało 10 dni do terminu wygaśnięcia opcji. Stopa procentowa r=3.7%, stopa dywidendy d=1.4%. 
a) Korzystając z parytetu kupna-sprzedaży (przyjmij exp(-rt) = exp(-dt)  = 1), znajdź źle wycenioną parę opcji
b) Wykorzystaj źle wycenioną parę opcji z poprzedniego zadania budując pozycję bez ryzyka, tzn. taką która niezależnie od przyszłej wartości indeksu będzie przynosiła taki sam zysk (kup/sprzedaj opcję kupna, kup/sprzedaj opcję sprzedaży i kup/sprzedaj "indeks")
</t>
    </r>
    <r>
      <rPr>
        <i/>
        <sz val="12"/>
        <rFont val="Calibri"/>
        <family val="2"/>
        <charset val="238"/>
        <scheme val="minor"/>
      </rPr>
      <t>Wskazówka:</t>
    </r>
    <r>
      <rPr>
        <sz val="12"/>
        <rFont val="Calibri"/>
        <family val="2"/>
        <charset val="238"/>
        <scheme val="minor"/>
      </rPr>
      <t xml:space="preserve"> "indeksem" może być inna para dobrze wycenionych opcji.</t>
    </r>
  </si>
  <si>
    <t>Rozważ te same opcje co w zadaniu 3. Narysuj profile wypłaty następujących portfeli opcyjnych:
a) krótki Call 2475, 2 długie opcje Call 2500, krótki Call 2550
b) długi Put 2475, krótkie Call i Put 2500, długi Call 2550
c) długi Call 2450, krótki Call 2500
d) krótki Put 2450, długi Put 2500
e) krótki Put 2450, krótki Call 2500
f) 2 krótkie opcje Call 2475, krótki Put 2475</t>
  </si>
  <si>
    <t>Call- Put=S_t-K*exp(-r*tau)</t>
  </si>
  <si>
    <t>a)</t>
  </si>
  <si>
    <t>PUT=CALL-S_t+K</t>
  </si>
  <si>
    <t>b)</t>
  </si>
  <si>
    <t>PUT=CALL-S_t+K*EXP(-t*tau)</t>
  </si>
  <si>
    <t>Rozważ opcje europejskie na indeks DAX znajdujące się w obrocie na giełdzie Eurex. Ostatnia wartość indeksu wynosi 2510.5. Pozostało 10 dni do terminu wygaśnięcia opcji. Stopa procentowa r=3.7%, stopa dywidendy d=1.4%. 
a) Korzystając z parytetu kupna-sprzedaży (przyjmij exp(-rt) = exp(-dt)  = 1), znajdź źle wycenioną parę opcji
b) Wykorzystaj źle wycenioną parę opcji z poprzedniego zadania budując pozycję bez ryzyka, tzn. taką która niezależnie od przyszłej wartości indeksu będzie przynosiła taki sam zysk (kup/sprzedaj opcję kupna, kup/sprzedaj opcję sprzedaży i kup/sprzedaj "indeks")
Wskazówka: "indeksem" może być inna para dobrze wycenionych opcji.</t>
  </si>
  <si>
    <t>C-P=Se^(-dT)-Ke^(-rT)</t>
  </si>
  <si>
    <t>S</t>
  </si>
  <si>
    <t>Short CALL 2525</t>
  </si>
  <si>
    <t>suma</t>
  </si>
  <si>
    <t>Long CALL 2525</t>
  </si>
  <si>
    <t>SCALL2475</t>
  </si>
  <si>
    <t>2 LCALL2500</t>
  </si>
  <si>
    <t>SCALL 2550</t>
  </si>
  <si>
    <t>b) długi Put 2475, krótkie Call i Put 2500, długi Call 2550</t>
  </si>
  <si>
    <t>LPUT2475</t>
  </si>
  <si>
    <t>SCALL2500</t>
  </si>
  <si>
    <t>SPUT2500</t>
  </si>
  <si>
    <t>LCALL2550</t>
  </si>
  <si>
    <t>premia=wartość czasowa+wartość wewnętrzna</t>
  </si>
  <si>
    <t>wartość czesowa=</t>
  </si>
  <si>
    <t>c)</t>
  </si>
  <si>
    <t>d)</t>
  </si>
  <si>
    <t>e)</t>
  </si>
  <si>
    <t>C-P</t>
  </si>
  <si>
    <t>S-Kexp/(1+r*tau)</t>
  </si>
  <si>
    <t>nie jest</t>
  </si>
  <si>
    <t>f)</t>
  </si>
  <si>
    <t>2LC500</t>
  </si>
  <si>
    <t>SC490</t>
  </si>
  <si>
    <t>SP490</t>
  </si>
  <si>
    <t>LC500</t>
  </si>
  <si>
    <t>2SC510</t>
  </si>
  <si>
    <t>Zbadaj zachowanie greckich wskaźników (delta, gamma, vega, theta, rho) w modelu Blacka-Scholesa dla 
a) opcji kupna, 
b) opcji sprzedaży, 
c) strategii straddle 
d) oraz strategii bullish spread. 
Wskazówka: napisz funkcję w Matlabie (Excelu/VB, Javie, ...) do wyznaczania greckich wskaźników.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</si>
</sst>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 _z_ł_-;\-* #,##0.00\ _z_ł_-;_-* &quot;-&quot;??\ _z_ł_-;_-@_-"/>
  </numFmts>
  <fonts count="10" x14ac:knownFonts="1">
    <font>
      <sz val="10"/>
      <name val="Arial CE"/>
      <charset val="238"/>
    </font>
    <font>
      <b/>
      <sz val="16"/>
      <color theme="1"/>
      <name val="Calibri"/>
      <family val="2"/>
      <charset val="238"/>
      <scheme val="minor"/>
    </font>
    <font>
      <sz val="10"/>
      <name val="Calibri"/>
      <family val="2"/>
      <charset val="238"/>
      <scheme val="minor"/>
    </font>
    <font>
      <b/>
      <sz val="11"/>
      <color theme="1"/>
      <name val="Calibri"/>
      <family val="2"/>
      <charset val="238"/>
      <scheme val="minor"/>
    </font>
    <font>
      <sz val="8"/>
      <color theme="1"/>
      <name val="Calibri"/>
      <family val="2"/>
      <charset val="238"/>
      <scheme val="minor"/>
    </font>
    <font>
      <sz val="12"/>
      <name val="Calibri"/>
      <family val="2"/>
      <charset val="238"/>
      <scheme val="minor"/>
    </font>
    <font>
      <sz val="11"/>
      <color theme="1"/>
      <name val="Calibri"/>
      <family val="2"/>
      <scheme val="minor"/>
    </font>
    <font>
      <b/>
      <sz val="11"/>
      <color indexed="8"/>
      <name val="Calibri"/>
      <family val="2"/>
      <charset val="238"/>
    </font>
    <font>
      <i/>
      <sz val="12"/>
      <name val="Calibri"/>
      <family val="2"/>
      <charset val="238"/>
      <scheme val="minor"/>
    </font>
    <font>
      <b/>
      <sz val="10"/>
      <name val="Arial CE"/>
      <charset val="238"/>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indexed="55"/>
        <bgColor indexed="23"/>
      </patternFill>
    </fill>
  </fills>
  <borders count="5">
    <border>
      <left/>
      <right/>
      <top/>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s>
  <cellStyleXfs count="3">
    <xf numFmtId="0" fontId="0" fillId="0" borderId="0"/>
    <xf numFmtId="0" fontId="6" fillId="0" borderId="0"/>
    <xf numFmtId="43" fontId="6" fillId="0" borderId="0" applyFont="0" applyFill="0" applyBorder="0" applyAlignment="0" applyProtection="0"/>
  </cellStyleXfs>
  <cellXfs count="17">
    <xf numFmtId="0" fontId="0" fillId="0" borderId="0" xfId="0"/>
    <xf numFmtId="0" fontId="2" fillId="2" borderId="0" xfId="0" applyFont="1" applyFill="1"/>
    <xf numFmtId="0" fontId="5" fillId="0" borderId="0" xfId="0" applyFont="1"/>
    <xf numFmtId="0" fontId="5" fillId="0" borderId="0" xfId="0" applyFont="1" applyFill="1" applyAlignment="1">
      <alignment vertical="center" wrapText="1"/>
    </xf>
    <xf numFmtId="0" fontId="5" fillId="0" borderId="0" xfId="0" applyFont="1" applyFill="1" applyAlignment="1">
      <alignment horizontal="center" vertical="top"/>
    </xf>
    <xf numFmtId="0" fontId="5" fillId="3" borderId="0" xfId="0" applyFont="1" applyFill="1" applyAlignment="1">
      <alignment horizontal="center" vertical="center"/>
    </xf>
    <xf numFmtId="0" fontId="5" fillId="3" borderId="0" xfId="0" applyFont="1" applyFill="1"/>
    <xf numFmtId="0" fontId="1" fillId="3" borderId="0" xfId="0" applyFont="1" applyFill="1"/>
    <xf numFmtId="0" fontId="2" fillId="3" borderId="0" xfId="0" applyFont="1" applyFill="1"/>
    <xf numFmtId="0" fontId="3" fillId="3" borderId="0" xfId="0" applyFont="1" applyFill="1"/>
    <xf numFmtId="0" fontId="4" fillId="3" borderId="0" xfId="0" applyFont="1" applyFill="1"/>
    <xf numFmtId="0" fontId="7" fillId="4" borderId="1" xfId="0" applyFont="1" applyFill="1" applyBorder="1" applyAlignment="1">
      <alignment vertical="top" wrapText="1"/>
    </xf>
    <xf numFmtId="0" fontId="7" fillId="4" borderId="2" xfId="0" applyFont="1" applyFill="1" applyBorder="1" applyAlignment="1">
      <alignment horizontal="center" vertical="top" wrapText="1"/>
    </xf>
    <xf numFmtId="0" fontId="0" fillId="4" borderId="3" xfId="0" applyFont="1" applyFill="1" applyBorder="1" applyAlignment="1">
      <alignment vertical="top" wrapText="1"/>
    </xf>
    <xf numFmtId="0" fontId="0" fillId="4" borderId="4" xfId="0" applyFont="1" applyFill="1" applyBorder="1" applyAlignment="1">
      <alignment horizontal="center" vertical="top" wrapText="1"/>
    </xf>
    <xf numFmtId="0" fontId="0" fillId="0" borderId="0" xfId="0" applyAlignment="1">
      <alignment wrapText="1"/>
    </xf>
    <xf numFmtId="0" fontId="9" fillId="0" borderId="0" xfId="0" applyFont="1"/>
  </cellXfs>
  <cellStyles count="3">
    <cellStyle name="Dziesiętny 2" xfId="2"/>
    <cellStyle name="Normalny" xfId="0" builtinId="0"/>
    <cellStyle name="Normalny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spPr>
            <a:ln w="28575" cap="rnd">
              <a:solidFill>
                <a:schemeClr val="accent1"/>
              </a:solidFill>
              <a:round/>
            </a:ln>
            <a:effectLst/>
          </c:spPr>
          <c:marker>
            <c:symbol val="none"/>
          </c:marker>
          <c:val>
            <c:numRef>
              <c:f>zad3!$B$12:$B$147</c:f>
              <c:numCache>
                <c:formatCode>General</c:formatCode>
                <c:ptCount val="136"/>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pt idx="24">
                  <c:v>17</c:v>
                </c:pt>
                <c:pt idx="25">
                  <c:v>17</c:v>
                </c:pt>
                <c:pt idx="26">
                  <c:v>17</c:v>
                </c:pt>
                <c:pt idx="27">
                  <c:v>17</c:v>
                </c:pt>
                <c:pt idx="28">
                  <c:v>17</c:v>
                </c:pt>
                <c:pt idx="29">
                  <c:v>17</c:v>
                </c:pt>
                <c:pt idx="30">
                  <c:v>17</c:v>
                </c:pt>
                <c:pt idx="31">
                  <c:v>17</c:v>
                </c:pt>
                <c:pt idx="32">
                  <c:v>17</c:v>
                </c:pt>
                <c:pt idx="33">
                  <c:v>17</c:v>
                </c:pt>
                <c:pt idx="34">
                  <c:v>17</c:v>
                </c:pt>
                <c:pt idx="35">
                  <c:v>17</c:v>
                </c:pt>
                <c:pt idx="36">
                  <c:v>17</c:v>
                </c:pt>
                <c:pt idx="37">
                  <c:v>17</c:v>
                </c:pt>
                <c:pt idx="38">
                  <c:v>17</c:v>
                </c:pt>
                <c:pt idx="39">
                  <c:v>17</c:v>
                </c:pt>
                <c:pt idx="40">
                  <c:v>17</c:v>
                </c:pt>
                <c:pt idx="41">
                  <c:v>17</c:v>
                </c:pt>
                <c:pt idx="42">
                  <c:v>17</c:v>
                </c:pt>
                <c:pt idx="43">
                  <c:v>17</c:v>
                </c:pt>
                <c:pt idx="44">
                  <c:v>17</c:v>
                </c:pt>
                <c:pt idx="45">
                  <c:v>17</c:v>
                </c:pt>
                <c:pt idx="46">
                  <c:v>17</c:v>
                </c:pt>
                <c:pt idx="47">
                  <c:v>17</c:v>
                </c:pt>
                <c:pt idx="48">
                  <c:v>17</c:v>
                </c:pt>
                <c:pt idx="49">
                  <c:v>17</c:v>
                </c:pt>
                <c:pt idx="50">
                  <c:v>17</c:v>
                </c:pt>
                <c:pt idx="51">
                  <c:v>17</c:v>
                </c:pt>
                <c:pt idx="52">
                  <c:v>17</c:v>
                </c:pt>
                <c:pt idx="53">
                  <c:v>17</c:v>
                </c:pt>
                <c:pt idx="54">
                  <c:v>17</c:v>
                </c:pt>
                <c:pt idx="55">
                  <c:v>17</c:v>
                </c:pt>
                <c:pt idx="56">
                  <c:v>17</c:v>
                </c:pt>
                <c:pt idx="57">
                  <c:v>17</c:v>
                </c:pt>
                <c:pt idx="58">
                  <c:v>17</c:v>
                </c:pt>
                <c:pt idx="59">
                  <c:v>17</c:v>
                </c:pt>
                <c:pt idx="60">
                  <c:v>17</c:v>
                </c:pt>
                <c:pt idx="61">
                  <c:v>16</c:v>
                </c:pt>
                <c:pt idx="62">
                  <c:v>15</c:v>
                </c:pt>
                <c:pt idx="63">
                  <c:v>14</c:v>
                </c:pt>
                <c:pt idx="64">
                  <c:v>13</c:v>
                </c:pt>
                <c:pt idx="65">
                  <c:v>12</c:v>
                </c:pt>
                <c:pt idx="66">
                  <c:v>11</c:v>
                </c:pt>
                <c:pt idx="67">
                  <c:v>10</c:v>
                </c:pt>
                <c:pt idx="68">
                  <c:v>9</c:v>
                </c:pt>
                <c:pt idx="69">
                  <c:v>8</c:v>
                </c:pt>
                <c:pt idx="70">
                  <c:v>7</c:v>
                </c:pt>
                <c:pt idx="71">
                  <c:v>6</c:v>
                </c:pt>
                <c:pt idx="72">
                  <c:v>5</c:v>
                </c:pt>
                <c:pt idx="73">
                  <c:v>4</c:v>
                </c:pt>
                <c:pt idx="74">
                  <c:v>3</c:v>
                </c:pt>
                <c:pt idx="75">
                  <c:v>2</c:v>
                </c:pt>
                <c:pt idx="76">
                  <c:v>1</c:v>
                </c:pt>
                <c:pt idx="77">
                  <c:v>0</c:v>
                </c:pt>
                <c:pt idx="78">
                  <c:v>-1</c:v>
                </c:pt>
                <c:pt idx="79">
                  <c:v>-2</c:v>
                </c:pt>
                <c:pt idx="80">
                  <c:v>-3</c:v>
                </c:pt>
                <c:pt idx="81">
                  <c:v>-4</c:v>
                </c:pt>
                <c:pt idx="82">
                  <c:v>-5</c:v>
                </c:pt>
                <c:pt idx="83">
                  <c:v>-6</c:v>
                </c:pt>
                <c:pt idx="84">
                  <c:v>-7</c:v>
                </c:pt>
                <c:pt idx="85">
                  <c:v>-8</c:v>
                </c:pt>
                <c:pt idx="86">
                  <c:v>-9</c:v>
                </c:pt>
                <c:pt idx="87">
                  <c:v>-10</c:v>
                </c:pt>
                <c:pt idx="88">
                  <c:v>-11</c:v>
                </c:pt>
                <c:pt idx="89">
                  <c:v>-12</c:v>
                </c:pt>
                <c:pt idx="90">
                  <c:v>-13</c:v>
                </c:pt>
                <c:pt idx="91">
                  <c:v>-14</c:v>
                </c:pt>
                <c:pt idx="92">
                  <c:v>-15</c:v>
                </c:pt>
                <c:pt idx="93">
                  <c:v>-16</c:v>
                </c:pt>
                <c:pt idx="94">
                  <c:v>-17</c:v>
                </c:pt>
                <c:pt idx="95">
                  <c:v>-18</c:v>
                </c:pt>
                <c:pt idx="96">
                  <c:v>-19</c:v>
                </c:pt>
                <c:pt idx="97">
                  <c:v>-20</c:v>
                </c:pt>
                <c:pt idx="98">
                  <c:v>-21</c:v>
                </c:pt>
                <c:pt idx="99">
                  <c:v>-22</c:v>
                </c:pt>
                <c:pt idx="100">
                  <c:v>-23</c:v>
                </c:pt>
                <c:pt idx="101">
                  <c:v>-24</c:v>
                </c:pt>
                <c:pt idx="102">
                  <c:v>-25</c:v>
                </c:pt>
                <c:pt idx="103">
                  <c:v>-26</c:v>
                </c:pt>
                <c:pt idx="104">
                  <c:v>-27</c:v>
                </c:pt>
                <c:pt idx="105">
                  <c:v>-28</c:v>
                </c:pt>
                <c:pt idx="106">
                  <c:v>-29</c:v>
                </c:pt>
                <c:pt idx="107">
                  <c:v>-30</c:v>
                </c:pt>
                <c:pt idx="108">
                  <c:v>-31</c:v>
                </c:pt>
                <c:pt idx="109">
                  <c:v>-32</c:v>
                </c:pt>
                <c:pt idx="110">
                  <c:v>-33</c:v>
                </c:pt>
                <c:pt idx="111">
                  <c:v>-34</c:v>
                </c:pt>
                <c:pt idx="112">
                  <c:v>-35</c:v>
                </c:pt>
                <c:pt idx="113">
                  <c:v>-36</c:v>
                </c:pt>
                <c:pt idx="114">
                  <c:v>-37</c:v>
                </c:pt>
                <c:pt idx="115">
                  <c:v>-38</c:v>
                </c:pt>
                <c:pt idx="116">
                  <c:v>-39</c:v>
                </c:pt>
                <c:pt idx="117">
                  <c:v>-40</c:v>
                </c:pt>
                <c:pt idx="118">
                  <c:v>-41</c:v>
                </c:pt>
                <c:pt idx="119">
                  <c:v>-42</c:v>
                </c:pt>
                <c:pt idx="120">
                  <c:v>-43</c:v>
                </c:pt>
                <c:pt idx="121">
                  <c:v>-44</c:v>
                </c:pt>
                <c:pt idx="122">
                  <c:v>-45</c:v>
                </c:pt>
                <c:pt idx="123">
                  <c:v>-46</c:v>
                </c:pt>
                <c:pt idx="124">
                  <c:v>-47</c:v>
                </c:pt>
                <c:pt idx="125">
                  <c:v>-48</c:v>
                </c:pt>
                <c:pt idx="126">
                  <c:v>-49</c:v>
                </c:pt>
                <c:pt idx="127">
                  <c:v>-50</c:v>
                </c:pt>
                <c:pt idx="128">
                  <c:v>-51</c:v>
                </c:pt>
                <c:pt idx="129">
                  <c:v>-52</c:v>
                </c:pt>
                <c:pt idx="130">
                  <c:v>-53</c:v>
                </c:pt>
                <c:pt idx="131">
                  <c:v>-54</c:v>
                </c:pt>
                <c:pt idx="132">
                  <c:v>-55</c:v>
                </c:pt>
                <c:pt idx="133">
                  <c:v>-56</c:v>
                </c:pt>
                <c:pt idx="134">
                  <c:v>-57</c:v>
                </c:pt>
                <c:pt idx="135">
                  <c:v>-58</c:v>
                </c:pt>
              </c:numCache>
            </c:numRef>
          </c:val>
          <c:smooth val="0"/>
          <c:extLst>
            <c:ext xmlns:c16="http://schemas.microsoft.com/office/drawing/2014/chart" uri="{C3380CC4-5D6E-409C-BE32-E72D297353CC}">
              <c16:uniqueId val="{00000000-64C3-4A05-B1F3-59D3F2DAD919}"/>
            </c:ext>
          </c:extLst>
        </c:ser>
        <c:ser>
          <c:idx val="1"/>
          <c:order val="1"/>
          <c:spPr>
            <a:ln w="28575" cap="rnd">
              <a:solidFill>
                <a:schemeClr val="accent2"/>
              </a:solidFill>
              <a:round/>
            </a:ln>
            <a:effectLst/>
          </c:spPr>
          <c:marker>
            <c:symbol val="none"/>
          </c:marker>
          <c:val>
            <c:numRef>
              <c:f>zad3!$C$12:$C$147</c:f>
              <c:numCache>
                <c:formatCode>General</c:formatCode>
                <c:ptCount val="136"/>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pt idx="24">
                  <c:v>-17</c:v>
                </c:pt>
                <c:pt idx="25">
                  <c:v>-17</c:v>
                </c:pt>
                <c:pt idx="26">
                  <c:v>-17</c:v>
                </c:pt>
                <c:pt idx="27">
                  <c:v>-17</c:v>
                </c:pt>
                <c:pt idx="28">
                  <c:v>-17</c:v>
                </c:pt>
                <c:pt idx="29">
                  <c:v>-17</c:v>
                </c:pt>
                <c:pt idx="30">
                  <c:v>-17</c:v>
                </c:pt>
                <c:pt idx="31">
                  <c:v>-17</c:v>
                </c:pt>
                <c:pt idx="32">
                  <c:v>-17</c:v>
                </c:pt>
                <c:pt idx="33">
                  <c:v>-17</c:v>
                </c:pt>
                <c:pt idx="34">
                  <c:v>-17</c:v>
                </c:pt>
                <c:pt idx="35">
                  <c:v>-17</c:v>
                </c:pt>
                <c:pt idx="36">
                  <c:v>-17</c:v>
                </c:pt>
                <c:pt idx="37">
                  <c:v>-17</c:v>
                </c:pt>
                <c:pt idx="38">
                  <c:v>-17</c:v>
                </c:pt>
                <c:pt idx="39">
                  <c:v>-17</c:v>
                </c:pt>
                <c:pt idx="40">
                  <c:v>-17</c:v>
                </c:pt>
                <c:pt idx="41">
                  <c:v>-17</c:v>
                </c:pt>
                <c:pt idx="42">
                  <c:v>-17</c:v>
                </c:pt>
                <c:pt idx="43">
                  <c:v>-17</c:v>
                </c:pt>
                <c:pt idx="44">
                  <c:v>-17</c:v>
                </c:pt>
                <c:pt idx="45">
                  <c:v>-17</c:v>
                </c:pt>
                <c:pt idx="46">
                  <c:v>-17</c:v>
                </c:pt>
                <c:pt idx="47">
                  <c:v>-17</c:v>
                </c:pt>
                <c:pt idx="48">
                  <c:v>-17</c:v>
                </c:pt>
                <c:pt idx="49">
                  <c:v>-17</c:v>
                </c:pt>
                <c:pt idx="50">
                  <c:v>-17</c:v>
                </c:pt>
                <c:pt idx="51">
                  <c:v>-17</c:v>
                </c:pt>
                <c:pt idx="52">
                  <c:v>-17</c:v>
                </c:pt>
                <c:pt idx="53">
                  <c:v>-17</c:v>
                </c:pt>
                <c:pt idx="54">
                  <c:v>-17</c:v>
                </c:pt>
                <c:pt idx="55">
                  <c:v>-17</c:v>
                </c:pt>
                <c:pt idx="56">
                  <c:v>-17</c:v>
                </c:pt>
                <c:pt idx="57">
                  <c:v>-17</c:v>
                </c:pt>
                <c:pt idx="58">
                  <c:v>-17</c:v>
                </c:pt>
                <c:pt idx="59">
                  <c:v>-17</c:v>
                </c:pt>
                <c:pt idx="60">
                  <c:v>-17</c:v>
                </c:pt>
                <c:pt idx="61">
                  <c:v>-16</c:v>
                </c:pt>
                <c:pt idx="62">
                  <c:v>-15</c:v>
                </c:pt>
                <c:pt idx="63">
                  <c:v>-14</c:v>
                </c:pt>
                <c:pt idx="64">
                  <c:v>-13</c:v>
                </c:pt>
                <c:pt idx="65">
                  <c:v>-12</c:v>
                </c:pt>
                <c:pt idx="66">
                  <c:v>-11</c:v>
                </c:pt>
                <c:pt idx="67">
                  <c:v>-10</c:v>
                </c:pt>
                <c:pt idx="68">
                  <c:v>-9</c:v>
                </c:pt>
                <c:pt idx="69">
                  <c:v>-8</c:v>
                </c:pt>
                <c:pt idx="70">
                  <c:v>-7</c:v>
                </c:pt>
                <c:pt idx="71">
                  <c:v>-6</c:v>
                </c:pt>
                <c:pt idx="72">
                  <c:v>-5</c:v>
                </c:pt>
                <c:pt idx="73">
                  <c:v>-4</c:v>
                </c:pt>
                <c:pt idx="74">
                  <c:v>-3</c:v>
                </c:pt>
                <c:pt idx="75">
                  <c:v>-2</c:v>
                </c:pt>
                <c:pt idx="76">
                  <c:v>-1</c:v>
                </c:pt>
                <c:pt idx="77">
                  <c:v>0</c:v>
                </c:pt>
                <c:pt idx="78">
                  <c:v>1</c:v>
                </c:pt>
                <c:pt idx="79">
                  <c:v>2</c:v>
                </c:pt>
                <c:pt idx="80">
                  <c:v>3</c:v>
                </c:pt>
                <c:pt idx="81">
                  <c:v>4</c:v>
                </c:pt>
                <c:pt idx="82">
                  <c:v>5</c:v>
                </c:pt>
                <c:pt idx="83">
                  <c:v>6</c:v>
                </c:pt>
                <c:pt idx="84">
                  <c:v>7</c:v>
                </c:pt>
                <c:pt idx="85">
                  <c:v>8</c:v>
                </c:pt>
                <c:pt idx="86">
                  <c:v>9</c:v>
                </c:pt>
                <c:pt idx="87">
                  <c:v>10</c:v>
                </c:pt>
                <c:pt idx="88">
                  <c:v>11</c:v>
                </c:pt>
                <c:pt idx="89">
                  <c:v>12</c:v>
                </c:pt>
                <c:pt idx="90">
                  <c:v>13</c:v>
                </c:pt>
                <c:pt idx="91">
                  <c:v>14</c:v>
                </c:pt>
                <c:pt idx="92">
                  <c:v>15</c:v>
                </c:pt>
                <c:pt idx="93">
                  <c:v>16</c:v>
                </c:pt>
                <c:pt idx="94">
                  <c:v>17</c:v>
                </c:pt>
                <c:pt idx="95">
                  <c:v>18</c:v>
                </c:pt>
                <c:pt idx="96">
                  <c:v>19</c:v>
                </c:pt>
                <c:pt idx="97">
                  <c:v>20</c:v>
                </c:pt>
                <c:pt idx="98">
                  <c:v>21</c:v>
                </c:pt>
                <c:pt idx="99">
                  <c:v>22</c:v>
                </c:pt>
                <c:pt idx="100">
                  <c:v>23</c:v>
                </c:pt>
                <c:pt idx="101">
                  <c:v>24</c:v>
                </c:pt>
                <c:pt idx="102">
                  <c:v>25</c:v>
                </c:pt>
                <c:pt idx="103">
                  <c:v>26</c:v>
                </c:pt>
                <c:pt idx="104">
                  <c:v>27</c:v>
                </c:pt>
                <c:pt idx="105">
                  <c:v>28</c:v>
                </c:pt>
                <c:pt idx="106">
                  <c:v>29</c:v>
                </c:pt>
                <c:pt idx="107">
                  <c:v>30</c:v>
                </c:pt>
                <c:pt idx="108">
                  <c:v>31</c:v>
                </c:pt>
                <c:pt idx="109">
                  <c:v>32</c:v>
                </c:pt>
                <c:pt idx="110">
                  <c:v>33</c:v>
                </c:pt>
                <c:pt idx="111">
                  <c:v>34</c:v>
                </c:pt>
                <c:pt idx="112">
                  <c:v>35</c:v>
                </c:pt>
                <c:pt idx="113">
                  <c:v>36</c:v>
                </c:pt>
                <c:pt idx="114">
                  <c:v>37</c:v>
                </c:pt>
                <c:pt idx="115">
                  <c:v>38</c:v>
                </c:pt>
                <c:pt idx="116">
                  <c:v>39</c:v>
                </c:pt>
                <c:pt idx="117">
                  <c:v>40</c:v>
                </c:pt>
                <c:pt idx="118">
                  <c:v>41</c:v>
                </c:pt>
                <c:pt idx="119">
                  <c:v>42</c:v>
                </c:pt>
                <c:pt idx="120">
                  <c:v>43</c:v>
                </c:pt>
                <c:pt idx="121">
                  <c:v>44</c:v>
                </c:pt>
                <c:pt idx="122">
                  <c:v>45</c:v>
                </c:pt>
                <c:pt idx="123">
                  <c:v>46</c:v>
                </c:pt>
                <c:pt idx="124">
                  <c:v>47</c:v>
                </c:pt>
                <c:pt idx="125">
                  <c:v>48</c:v>
                </c:pt>
                <c:pt idx="126">
                  <c:v>49</c:v>
                </c:pt>
                <c:pt idx="127">
                  <c:v>50</c:v>
                </c:pt>
                <c:pt idx="128">
                  <c:v>51</c:v>
                </c:pt>
                <c:pt idx="129">
                  <c:v>52</c:v>
                </c:pt>
                <c:pt idx="130">
                  <c:v>53</c:v>
                </c:pt>
                <c:pt idx="131">
                  <c:v>54</c:v>
                </c:pt>
                <c:pt idx="132">
                  <c:v>55</c:v>
                </c:pt>
                <c:pt idx="133">
                  <c:v>56</c:v>
                </c:pt>
                <c:pt idx="134">
                  <c:v>57</c:v>
                </c:pt>
                <c:pt idx="135">
                  <c:v>58</c:v>
                </c:pt>
              </c:numCache>
            </c:numRef>
          </c:val>
          <c:smooth val="0"/>
          <c:extLst>
            <c:ext xmlns:c16="http://schemas.microsoft.com/office/drawing/2014/chart" uri="{C3380CC4-5D6E-409C-BE32-E72D297353CC}">
              <c16:uniqueId val="{00000001-64C3-4A05-B1F3-59D3F2DAD919}"/>
            </c:ext>
          </c:extLst>
        </c:ser>
        <c:ser>
          <c:idx val="2"/>
          <c:order val="2"/>
          <c:spPr>
            <a:ln w="28575" cap="rnd">
              <a:solidFill>
                <a:schemeClr val="accent3"/>
              </a:solidFill>
              <a:round/>
            </a:ln>
            <a:effectLst/>
          </c:spPr>
          <c:marker>
            <c:symbol val="none"/>
          </c:marker>
          <c:val>
            <c:numRef>
              <c:f>zad3!$D$12:$D$147</c:f>
              <c:numCache>
                <c:formatCode>General</c:formatCode>
                <c:ptCount val="1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numCache>
            </c:numRef>
          </c:val>
          <c:smooth val="0"/>
          <c:extLst>
            <c:ext xmlns:c16="http://schemas.microsoft.com/office/drawing/2014/chart" uri="{C3380CC4-5D6E-409C-BE32-E72D297353CC}">
              <c16:uniqueId val="{00000002-64C3-4A05-B1F3-59D3F2DAD919}"/>
            </c:ext>
          </c:extLst>
        </c:ser>
        <c:dLbls>
          <c:showLegendKey val="0"/>
          <c:showVal val="0"/>
          <c:showCatName val="0"/>
          <c:showSerName val="0"/>
          <c:showPercent val="0"/>
          <c:showBubbleSize val="0"/>
        </c:dLbls>
        <c:smooth val="0"/>
        <c:axId val="337214368"/>
        <c:axId val="337214696"/>
      </c:lineChart>
      <c:catAx>
        <c:axId val="3372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37214696"/>
        <c:crosses val="autoZero"/>
        <c:auto val="1"/>
        <c:lblAlgn val="ctr"/>
        <c:lblOffset val="100"/>
        <c:noMultiLvlLbl val="0"/>
      </c:catAx>
      <c:valAx>
        <c:axId val="337214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3721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spPr>
            <a:ln w="28575" cap="rnd">
              <a:solidFill>
                <a:schemeClr val="accent1"/>
              </a:solidFill>
              <a:round/>
            </a:ln>
            <a:effectLst/>
          </c:spPr>
          <c:marker>
            <c:symbol val="none"/>
          </c:marker>
          <c:cat>
            <c:numRef>
              <c:f>'zad4a)'!$A$8:$A$108</c:f>
              <c:numCache>
                <c:formatCode>General</c:formatCode>
                <c:ptCount val="101"/>
                <c:pt idx="0">
                  <c:v>2400</c:v>
                </c:pt>
                <c:pt idx="1">
                  <c:v>2402</c:v>
                </c:pt>
                <c:pt idx="2">
                  <c:v>2404</c:v>
                </c:pt>
                <c:pt idx="3">
                  <c:v>2406</c:v>
                </c:pt>
                <c:pt idx="4">
                  <c:v>2408</c:v>
                </c:pt>
                <c:pt idx="5">
                  <c:v>2410</c:v>
                </c:pt>
                <c:pt idx="6">
                  <c:v>2412</c:v>
                </c:pt>
                <c:pt idx="7">
                  <c:v>2414</c:v>
                </c:pt>
                <c:pt idx="8">
                  <c:v>2416</c:v>
                </c:pt>
                <c:pt idx="9">
                  <c:v>2418</c:v>
                </c:pt>
                <c:pt idx="10">
                  <c:v>2420</c:v>
                </c:pt>
                <c:pt idx="11">
                  <c:v>2422</c:v>
                </c:pt>
                <c:pt idx="12">
                  <c:v>2424</c:v>
                </c:pt>
                <c:pt idx="13">
                  <c:v>2426</c:v>
                </c:pt>
                <c:pt idx="14">
                  <c:v>2428</c:v>
                </c:pt>
                <c:pt idx="15">
                  <c:v>2430</c:v>
                </c:pt>
                <c:pt idx="16">
                  <c:v>2432</c:v>
                </c:pt>
                <c:pt idx="17">
                  <c:v>2434</c:v>
                </c:pt>
                <c:pt idx="18">
                  <c:v>2436</c:v>
                </c:pt>
                <c:pt idx="19">
                  <c:v>2438</c:v>
                </c:pt>
                <c:pt idx="20">
                  <c:v>2440</c:v>
                </c:pt>
                <c:pt idx="21">
                  <c:v>2442</c:v>
                </c:pt>
                <c:pt idx="22">
                  <c:v>2444</c:v>
                </c:pt>
                <c:pt idx="23">
                  <c:v>2446</c:v>
                </c:pt>
                <c:pt idx="24">
                  <c:v>2448</c:v>
                </c:pt>
                <c:pt idx="25">
                  <c:v>2450</c:v>
                </c:pt>
                <c:pt idx="26">
                  <c:v>2452</c:v>
                </c:pt>
                <c:pt idx="27">
                  <c:v>2454</c:v>
                </c:pt>
                <c:pt idx="28">
                  <c:v>2456</c:v>
                </c:pt>
                <c:pt idx="29">
                  <c:v>2458</c:v>
                </c:pt>
                <c:pt idx="30">
                  <c:v>2460</c:v>
                </c:pt>
                <c:pt idx="31">
                  <c:v>2462</c:v>
                </c:pt>
                <c:pt idx="32">
                  <c:v>2464</c:v>
                </c:pt>
                <c:pt idx="33">
                  <c:v>2466</c:v>
                </c:pt>
                <c:pt idx="34">
                  <c:v>2468</c:v>
                </c:pt>
                <c:pt idx="35">
                  <c:v>2470</c:v>
                </c:pt>
                <c:pt idx="36">
                  <c:v>2472</c:v>
                </c:pt>
                <c:pt idx="37">
                  <c:v>2474</c:v>
                </c:pt>
                <c:pt idx="38">
                  <c:v>2476</c:v>
                </c:pt>
                <c:pt idx="39">
                  <c:v>2478</c:v>
                </c:pt>
                <c:pt idx="40">
                  <c:v>2480</c:v>
                </c:pt>
                <c:pt idx="41">
                  <c:v>2482</c:v>
                </c:pt>
                <c:pt idx="42">
                  <c:v>2484</c:v>
                </c:pt>
                <c:pt idx="43">
                  <c:v>2486</c:v>
                </c:pt>
                <c:pt idx="44">
                  <c:v>2488</c:v>
                </c:pt>
                <c:pt idx="45">
                  <c:v>2490</c:v>
                </c:pt>
                <c:pt idx="46">
                  <c:v>2492</c:v>
                </c:pt>
                <c:pt idx="47">
                  <c:v>2494</c:v>
                </c:pt>
                <c:pt idx="48">
                  <c:v>2496</c:v>
                </c:pt>
                <c:pt idx="49">
                  <c:v>2498</c:v>
                </c:pt>
                <c:pt idx="50">
                  <c:v>2500</c:v>
                </c:pt>
                <c:pt idx="51">
                  <c:v>2502</c:v>
                </c:pt>
                <c:pt idx="52">
                  <c:v>2504</c:v>
                </c:pt>
                <c:pt idx="53">
                  <c:v>2506</c:v>
                </c:pt>
                <c:pt idx="54">
                  <c:v>2508</c:v>
                </c:pt>
                <c:pt idx="55">
                  <c:v>2510</c:v>
                </c:pt>
                <c:pt idx="56">
                  <c:v>2512</c:v>
                </c:pt>
                <c:pt idx="57">
                  <c:v>2514</c:v>
                </c:pt>
                <c:pt idx="58">
                  <c:v>2516</c:v>
                </c:pt>
                <c:pt idx="59">
                  <c:v>2518</c:v>
                </c:pt>
                <c:pt idx="60">
                  <c:v>2520</c:v>
                </c:pt>
                <c:pt idx="61">
                  <c:v>2522</c:v>
                </c:pt>
                <c:pt idx="62">
                  <c:v>2524</c:v>
                </c:pt>
                <c:pt idx="63">
                  <c:v>2526</c:v>
                </c:pt>
                <c:pt idx="64">
                  <c:v>2528</c:v>
                </c:pt>
                <c:pt idx="65">
                  <c:v>2530</c:v>
                </c:pt>
                <c:pt idx="66">
                  <c:v>2532</c:v>
                </c:pt>
                <c:pt idx="67">
                  <c:v>2534</c:v>
                </c:pt>
                <c:pt idx="68">
                  <c:v>2536</c:v>
                </c:pt>
                <c:pt idx="69">
                  <c:v>2538</c:v>
                </c:pt>
                <c:pt idx="70">
                  <c:v>2540</c:v>
                </c:pt>
                <c:pt idx="71">
                  <c:v>2542</c:v>
                </c:pt>
                <c:pt idx="72">
                  <c:v>2544</c:v>
                </c:pt>
                <c:pt idx="73">
                  <c:v>2546</c:v>
                </c:pt>
                <c:pt idx="74">
                  <c:v>2548</c:v>
                </c:pt>
                <c:pt idx="75">
                  <c:v>2550</c:v>
                </c:pt>
                <c:pt idx="76">
                  <c:v>2552</c:v>
                </c:pt>
                <c:pt idx="77">
                  <c:v>2554</c:v>
                </c:pt>
                <c:pt idx="78">
                  <c:v>2556</c:v>
                </c:pt>
                <c:pt idx="79">
                  <c:v>2558</c:v>
                </c:pt>
                <c:pt idx="80">
                  <c:v>2560</c:v>
                </c:pt>
                <c:pt idx="81">
                  <c:v>2562</c:v>
                </c:pt>
                <c:pt idx="82">
                  <c:v>2564</c:v>
                </c:pt>
                <c:pt idx="83">
                  <c:v>2566</c:v>
                </c:pt>
                <c:pt idx="84">
                  <c:v>2568</c:v>
                </c:pt>
                <c:pt idx="85">
                  <c:v>2570</c:v>
                </c:pt>
                <c:pt idx="86">
                  <c:v>2572</c:v>
                </c:pt>
                <c:pt idx="87">
                  <c:v>2574</c:v>
                </c:pt>
                <c:pt idx="88">
                  <c:v>2576</c:v>
                </c:pt>
                <c:pt idx="89">
                  <c:v>2578</c:v>
                </c:pt>
                <c:pt idx="90">
                  <c:v>2580</c:v>
                </c:pt>
                <c:pt idx="91">
                  <c:v>2582</c:v>
                </c:pt>
                <c:pt idx="92">
                  <c:v>2584</c:v>
                </c:pt>
                <c:pt idx="93">
                  <c:v>2586</c:v>
                </c:pt>
                <c:pt idx="94">
                  <c:v>2588</c:v>
                </c:pt>
                <c:pt idx="95">
                  <c:v>2590</c:v>
                </c:pt>
                <c:pt idx="96">
                  <c:v>2592</c:v>
                </c:pt>
                <c:pt idx="97">
                  <c:v>2594</c:v>
                </c:pt>
                <c:pt idx="98">
                  <c:v>2596</c:v>
                </c:pt>
                <c:pt idx="99">
                  <c:v>2598</c:v>
                </c:pt>
                <c:pt idx="100">
                  <c:v>2600</c:v>
                </c:pt>
              </c:numCache>
            </c:numRef>
          </c:cat>
          <c:val>
            <c:numRef>
              <c:f>'zad4a)'!$B$8:$B$108</c:f>
              <c:numCache>
                <c:formatCode>General</c:formatCode>
                <c:ptCount val="101"/>
                <c:pt idx="0">
                  <c:v>45.5</c:v>
                </c:pt>
                <c:pt idx="1">
                  <c:v>45.5</c:v>
                </c:pt>
                <c:pt idx="2">
                  <c:v>45.5</c:v>
                </c:pt>
                <c:pt idx="3">
                  <c:v>45.5</c:v>
                </c:pt>
                <c:pt idx="4">
                  <c:v>45.5</c:v>
                </c:pt>
                <c:pt idx="5">
                  <c:v>45.5</c:v>
                </c:pt>
                <c:pt idx="6">
                  <c:v>45.5</c:v>
                </c:pt>
                <c:pt idx="7">
                  <c:v>45.5</c:v>
                </c:pt>
                <c:pt idx="8">
                  <c:v>45.5</c:v>
                </c:pt>
                <c:pt idx="9">
                  <c:v>45.5</c:v>
                </c:pt>
                <c:pt idx="10">
                  <c:v>45.5</c:v>
                </c:pt>
                <c:pt idx="11">
                  <c:v>45.5</c:v>
                </c:pt>
                <c:pt idx="12">
                  <c:v>45.5</c:v>
                </c:pt>
                <c:pt idx="13">
                  <c:v>45.5</c:v>
                </c:pt>
                <c:pt idx="14">
                  <c:v>45.5</c:v>
                </c:pt>
                <c:pt idx="15">
                  <c:v>45.5</c:v>
                </c:pt>
                <c:pt idx="16">
                  <c:v>45.5</c:v>
                </c:pt>
                <c:pt idx="17">
                  <c:v>45.5</c:v>
                </c:pt>
                <c:pt idx="18">
                  <c:v>45.5</c:v>
                </c:pt>
                <c:pt idx="19">
                  <c:v>45.5</c:v>
                </c:pt>
                <c:pt idx="20">
                  <c:v>45.5</c:v>
                </c:pt>
                <c:pt idx="21">
                  <c:v>45.5</c:v>
                </c:pt>
                <c:pt idx="22">
                  <c:v>45.5</c:v>
                </c:pt>
                <c:pt idx="23">
                  <c:v>45.5</c:v>
                </c:pt>
                <c:pt idx="24">
                  <c:v>45.5</c:v>
                </c:pt>
                <c:pt idx="25">
                  <c:v>45.5</c:v>
                </c:pt>
                <c:pt idx="26">
                  <c:v>45.5</c:v>
                </c:pt>
                <c:pt idx="27">
                  <c:v>45.5</c:v>
                </c:pt>
                <c:pt idx="28">
                  <c:v>45.5</c:v>
                </c:pt>
                <c:pt idx="29">
                  <c:v>45.5</c:v>
                </c:pt>
                <c:pt idx="30">
                  <c:v>45.5</c:v>
                </c:pt>
                <c:pt idx="31">
                  <c:v>45.5</c:v>
                </c:pt>
                <c:pt idx="32">
                  <c:v>45.5</c:v>
                </c:pt>
                <c:pt idx="33">
                  <c:v>45.5</c:v>
                </c:pt>
                <c:pt idx="34">
                  <c:v>45.5</c:v>
                </c:pt>
                <c:pt idx="35">
                  <c:v>45.5</c:v>
                </c:pt>
                <c:pt idx="36">
                  <c:v>45.5</c:v>
                </c:pt>
                <c:pt idx="37">
                  <c:v>45.5</c:v>
                </c:pt>
                <c:pt idx="38">
                  <c:v>44.5</c:v>
                </c:pt>
                <c:pt idx="39">
                  <c:v>42.5</c:v>
                </c:pt>
                <c:pt idx="40">
                  <c:v>40.5</c:v>
                </c:pt>
                <c:pt idx="41">
                  <c:v>38.5</c:v>
                </c:pt>
                <c:pt idx="42">
                  <c:v>36.5</c:v>
                </c:pt>
                <c:pt idx="43">
                  <c:v>34.5</c:v>
                </c:pt>
                <c:pt idx="44">
                  <c:v>32.5</c:v>
                </c:pt>
                <c:pt idx="45">
                  <c:v>30.5</c:v>
                </c:pt>
                <c:pt idx="46">
                  <c:v>28.5</c:v>
                </c:pt>
                <c:pt idx="47">
                  <c:v>26.5</c:v>
                </c:pt>
                <c:pt idx="48">
                  <c:v>24.5</c:v>
                </c:pt>
                <c:pt idx="49">
                  <c:v>22.5</c:v>
                </c:pt>
                <c:pt idx="50">
                  <c:v>20.5</c:v>
                </c:pt>
                <c:pt idx="51">
                  <c:v>18.5</c:v>
                </c:pt>
                <c:pt idx="52">
                  <c:v>16.5</c:v>
                </c:pt>
                <c:pt idx="53">
                  <c:v>14.5</c:v>
                </c:pt>
                <c:pt idx="54">
                  <c:v>12.5</c:v>
                </c:pt>
                <c:pt idx="55">
                  <c:v>10.5</c:v>
                </c:pt>
                <c:pt idx="56">
                  <c:v>8.5</c:v>
                </c:pt>
                <c:pt idx="57">
                  <c:v>6.5</c:v>
                </c:pt>
                <c:pt idx="58">
                  <c:v>4.5</c:v>
                </c:pt>
                <c:pt idx="59">
                  <c:v>2.5</c:v>
                </c:pt>
                <c:pt idx="60">
                  <c:v>0.5</c:v>
                </c:pt>
                <c:pt idx="61">
                  <c:v>-1.5</c:v>
                </c:pt>
                <c:pt idx="62">
                  <c:v>-3.5</c:v>
                </c:pt>
                <c:pt idx="63">
                  <c:v>-5.5</c:v>
                </c:pt>
                <c:pt idx="64">
                  <c:v>-7.5</c:v>
                </c:pt>
                <c:pt idx="65">
                  <c:v>-9.5</c:v>
                </c:pt>
                <c:pt idx="66">
                  <c:v>-11.5</c:v>
                </c:pt>
                <c:pt idx="67">
                  <c:v>-13.5</c:v>
                </c:pt>
                <c:pt idx="68">
                  <c:v>-15.5</c:v>
                </c:pt>
                <c:pt idx="69">
                  <c:v>-17.5</c:v>
                </c:pt>
                <c:pt idx="70">
                  <c:v>-19.5</c:v>
                </c:pt>
                <c:pt idx="71">
                  <c:v>-21.5</c:v>
                </c:pt>
                <c:pt idx="72">
                  <c:v>-23.5</c:v>
                </c:pt>
                <c:pt idx="73">
                  <c:v>-25.5</c:v>
                </c:pt>
                <c:pt idx="74">
                  <c:v>-27.5</c:v>
                </c:pt>
                <c:pt idx="75">
                  <c:v>-29.5</c:v>
                </c:pt>
                <c:pt idx="76">
                  <c:v>-31.5</c:v>
                </c:pt>
                <c:pt idx="77">
                  <c:v>-33.5</c:v>
                </c:pt>
                <c:pt idx="78">
                  <c:v>-35.5</c:v>
                </c:pt>
                <c:pt idx="79">
                  <c:v>-37.5</c:v>
                </c:pt>
                <c:pt idx="80">
                  <c:v>-39.5</c:v>
                </c:pt>
                <c:pt idx="81">
                  <c:v>-41.5</c:v>
                </c:pt>
                <c:pt idx="82">
                  <c:v>-43.5</c:v>
                </c:pt>
                <c:pt idx="83">
                  <c:v>-45.5</c:v>
                </c:pt>
                <c:pt idx="84">
                  <c:v>-47.5</c:v>
                </c:pt>
                <c:pt idx="85">
                  <c:v>-49.5</c:v>
                </c:pt>
                <c:pt idx="86">
                  <c:v>-51.5</c:v>
                </c:pt>
                <c:pt idx="87">
                  <c:v>-53.5</c:v>
                </c:pt>
                <c:pt idx="88">
                  <c:v>-55.5</c:v>
                </c:pt>
                <c:pt idx="89">
                  <c:v>-57.5</c:v>
                </c:pt>
                <c:pt idx="90">
                  <c:v>-59.5</c:v>
                </c:pt>
                <c:pt idx="91">
                  <c:v>-61.5</c:v>
                </c:pt>
                <c:pt idx="92">
                  <c:v>-63.5</c:v>
                </c:pt>
                <c:pt idx="93">
                  <c:v>-65.5</c:v>
                </c:pt>
                <c:pt idx="94">
                  <c:v>-67.5</c:v>
                </c:pt>
                <c:pt idx="95">
                  <c:v>-69.5</c:v>
                </c:pt>
                <c:pt idx="96">
                  <c:v>-71.5</c:v>
                </c:pt>
                <c:pt idx="97">
                  <c:v>-73.5</c:v>
                </c:pt>
                <c:pt idx="98">
                  <c:v>-75.5</c:v>
                </c:pt>
                <c:pt idx="99">
                  <c:v>-77.5</c:v>
                </c:pt>
                <c:pt idx="100">
                  <c:v>-79.5</c:v>
                </c:pt>
              </c:numCache>
            </c:numRef>
          </c:val>
          <c:smooth val="0"/>
          <c:extLst>
            <c:ext xmlns:c16="http://schemas.microsoft.com/office/drawing/2014/chart" uri="{C3380CC4-5D6E-409C-BE32-E72D297353CC}">
              <c16:uniqueId val="{00000000-9A9D-4A91-8959-71E4C76A3DC2}"/>
            </c:ext>
          </c:extLst>
        </c:ser>
        <c:ser>
          <c:idx val="1"/>
          <c:order val="1"/>
          <c:spPr>
            <a:ln w="28575" cap="rnd">
              <a:solidFill>
                <a:schemeClr val="accent2"/>
              </a:solidFill>
              <a:round/>
            </a:ln>
            <a:effectLst/>
          </c:spPr>
          <c:marker>
            <c:symbol val="none"/>
          </c:marker>
          <c:cat>
            <c:numRef>
              <c:f>'zad4a)'!$A$8:$A$108</c:f>
              <c:numCache>
                <c:formatCode>General</c:formatCode>
                <c:ptCount val="101"/>
                <c:pt idx="0">
                  <c:v>2400</c:v>
                </c:pt>
                <c:pt idx="1">
                  <c:v>2402</c:v>
                </c:pt>
                <c:pt idx="2">
                  <c:v>2404</c:v>
                </c:pt>
                <c:pt idx="3">
                  <c:v>2406</c:v>
                </c:pt>
                <c:pt idx="4">
                  <c:v>2408</c:v>
                </c:pt>
                <c:pt idx="5">
                  <c:v>2410</c:v>
                </c:pt>
                <c:pt idx="6">
                  <c:v>2412</c:v>
                </c:pt>
                <c:pt idx="7">
                  <c:v>2414</c:v>
                </c:pt>
                <c:pt idx="8">
                  <c:v>2416</c:v>
                </c:pt>
                <c:pt idx="9">
                  <c:v>2418</c:v>
                </c:pt>
                <c:pt idx="10">
                  <c:v>2420</c:v>
                </c:pt>
                <c:pt idx="11">
                  <c:v>2422</c:v>
                </c:pt>
                <c:pt idx="12">
                  <c:v>2424</c:v>
                </c:pt>
                <c:pt idx="13">
                  <c:v>2426</c:v>
                </c:pt>
                <c:pt idx="14">
                  <c:v>2428</c:v>
                </c:pt>
                <c:pt idx="15">
                  <c:v>2430</c:v>
                </c:pt>
                <c:pt idx="16">
                  <c:v>2432</c:v>
                </c:pt>
                <c:pt idx="17">
                  <c:v>2434</c:v>
                </c:pt>
                <c:pt idx="18">
                  <c:v>2436</c:v>
                </c:pt>
                <c:pt idx="19">
                  <c:v>2438</c:v>
                </c:pt>
                <c:pt idx="20">
                  <c:v>2440</c:v>
                </c:pt>
                <c:pt idx="21">
                  <c:v>2442</c:v>
                </c:pt>
                <c:pt idx="22">
                  <c:v>2444</c:v>
                </c:pt>
                <c:pt idx="23">
                  <c:v>2446</c:v>
                </c:pt>
                <c:pt idx="24">
                  <c:v>2448</c:v>
                </c:pt>
                <c:pt idx="25">
                  <c:v>2450</c:v>
                </c:pt>
                <c:pt idx="26">
                  <c:v>2452</c:v>
                </c:pt>
                <c:pt idx="27">
                  <c:v>2454</c:v>
                </c:pt>
                <c:pt idx="28">
                  <c:v>2456</c:v>
                </c:pt>
                <c:pt idx="29">
                  <c:v>2458</c:v>
                </c:pt>
                <c:pt idx="30">
                  <c:v>2460</c:v>
                </c:pt>
                <c:pt idx="31">
                  <c:v>2462</c:v>
                </c:pt>
                <c:pt idx="32">
                  <c:v>2464</c:v>
                </c:pt>
                <c:pt idx="33">
                  <c:v>2466</c:v>
                </c:pt>
                <c:pt idx="34">
                  <c:v>2468</c:v>
                </c:pt>
                <c:pt idx="35">
                  <c:v>2470</c:v>
                </c:pt>
                <c:pt idx="36">
                  <c:v>2472</c:v>
                </c:pt>
                <c:pt idx="37">
                  <c:v>2474</c:v>
                </c:pt>
                <c:pt idx="38">
                  <c:v>2476</c:v>
                </c:pt>
                <c:pt idx="39">
                  <c:v>2478</c:v>
                </c:pt>
                <c:pt idx="40">
                  <c:v>2480</c:v>
                </c:pt>
                <c:pt idx="41">
                  <c:v>2482</c:v>
                </c:pt>
                <c:pt idx="42">
                  <c:v>2484</c:v>
                </c:pt>
                <c:pt idx="43">
                  <c:v>2486</c:v>
                </c:pt>
                <c:pt idx="44">
                  <c:v>2488</c:v>
                </c:pt>
                <c:pt idx="45">
                  <c:v>2490</c:v>
                </c:pt>
                <c:pt idx="46">
                  <c:v>2492</c:v>
                </c:pt>
                <c:pt idx="47">
                  <c:v>2494</c:v>
                </c:pt>
                <c:pt idx="48">
                  <c:v>2496</c:v>
                </c:pt>
                <c:pt idx="49">
                  <c:v>2498</c:v>
                </c:pt>
                <c:pt idx="50">
                  <c:v>2500</c:v>
                </c:pt>
                <c:pt idx="51">
                  <c:v>2502</c:v>
                </c:pt>
                <c:pt idx="52">
                  <c:v>2504</c:v>
                </c:pt>
                <c:pt idx="53">
                  <c:v>2506</c:v>
                </c:pt>
                <c:pt idx="54">
                  <c:v>2508</c:v>
                </c:pt>
                <c:pt idx="55">
                  <c:v>2510</c:v>
                </c:pt>
                <c:pt idx="56">
                  <c:v>2512</c:v>
                </c:pt>
                <c:pt idx="57">
                  <c:v>2514</c:v>
                </c:pt>
                <c:pt idx="58">
                  <c:v>2516</c:v>
                </c:pt>
                <c:pt idx="59">
                  <c:v>2518</c:v>
                </c:pt>
                <c:pt idx="60">
                  <c:v>2520</c:v>
                </c:pt>
                <c:pt idx="61">
                  <c:v>2522</c:v>
                </c:pt>
                <c:pt idx="62">
                  <c:v>2524</c:v>
                </c:pt>
                <c:pt idx="63">
                  <c:v>2526</c:v>
                </c:pt>
                <c:pt idx="64">
                  <c:v>2528</c:v>
                </c:pt>
                <c:pt idx="65">
                  <c:v>2530</c:v>
                </c:pt>
                <c:pt idx="66">
                  <c:v>2532</c:v>
                </c:pt>
                <c:pt idx="67">
                  <c:v>2534</c:v>
                </c:pt>
                <c:pt idx="68">
                  <c:v>2536</c:v>
                </c:pt>
                <c:pt idx="69">
                  <c:v>2538</c:v>
                </c:pt>
                <c:pt idx="70">
                  <c:v>2540</c:v>
                </c:pt>
                <c:pt idx="71">
                  <c:v>2542</c:v>
                </c:pt>
                <c:pt idx="72">
                  <c:v>2544</c:v>
                </c:pt>
                <c:pt idx="73">
                  <c:v>2546</c:v>
                </c:pt>
                <c:pt idx="74">
                  <c:v>2548</c:v>
                </c:pt>
                <c:pt idx="75">
                  <c:v>2550</c:v>
                </c:pt>
                <c:pt idx="76">
                  <c:v>2552</c:v>
                </c:pt>
                <c:pt idx="77">
                  <c:v>2554</c:v>
                </c:pt>
                <c:pt idx="78">
                  <c:v>2556</c:v>
                </c:pt>
                <c:pt idx="79">
                  <c:v>2558</c:v>
                </c:pt>
                <c:pt idx="80">
                  <c:v>2560</c:v>
                </c:pt>
                <c:pt idx="81">
                  <c:v>2562</c:v>
                </c:pt>
                <c:pt idx="82">
                  <c:v>2564</c:v>
                </c:pt>
                <c:pt idx="83">
                  <c:v>2566</c:v>
                </c:pt>
                <c:pt idx="84">
                  <c:v>2568</c:v>
                </c:pt>
                <c:pt idx="85">
                  <c:v>2570</c:v>
                </c:pt>
                <c:pt idx="86">
                  <c:v>2572</c:v>
                </c:pt>
                <c:pt idx="87">
                  <c:v>2574</c:v>
                </c:pt>
                <c:pt idx="88">
                  <c:v>2576</c:v>
                </c:pt>
                <c:pt idx="89">
                  <c:v>2578</c:v>
                </c:pt>
                <c:pt idx="90">
                  <c:v>2580</c:v>
                </c:pt>
                <c:pt idx="91">
                  <c:v>2582</c:v>
                </c:pt>
                <c:pt idx="92">
                  <c:v>2584</c:v>
                </c:pt>
                <c:pt idx="93">
                  <c:v>2586</c:v>
                </c:pt>
                <c:pt idx="94">
                  <c:v>2588</c:v>
                </c:pt>
                <c:pt idx="95">
                  <c:v>2590</c:v>
                </c:pt>
                <c:pt idx="96">
                  <c:v>2592</c:v>
                </c:pt>
                <c:pt idx="97">
                  <c:v>2594</c:v>
                </c:pt>
                <c:pt idx="98">
                  <c:v>2596</c:v>
                </c:pt>
                <c:pt idx="99">
                  <c:v>2598</c:v>
                </c:pt>
                <c:pt idx="100">
                  <c:v>2600</c:v>
                </c:pt>
              </c:numCache>
            </c:numRef>
          </c:cat>
          <c:val>
            <c:numRef>
              <c:f>'zad4a)'!$C$8:$C$108</c:f>
              <c:numCache>
                <c:formatCode>General</c:formatCode>
                <c:ptCount val="101"/>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-58</c:v>
                </c:pt>
                <c:pt idx="27">
                  <c:v>-58</c:v>
                </c:pt>
                <c:pt idx="28">
                  <c:v>-58</c:v>
                </c:pt>
                <c:pt idx="29">
                  <c:v>-58</c:v>
                </c:pt>
                <c:pt idx="30">
                  <c:v>-58</c:v>
                </c:pt>
                <c:pt idx="31">
                  <c:v>-58</c:v>
                </c:pt>
                <c:pt idx="32">
                  <c:v>-58</c:v>
                </c:pt>
                <c:pt idx="33">
                  <c:v>-58</c:v>
                </c:pt>
                <c:pt idx="34">
                  <c:v>-58</c:v>
                </c:pt>
                <c:pt idx="35">
                  <c:v>-58</c:v>
                </c:pt>
                <c:pt idx="36">
                  <c:v>-58</c:v>
                </c:pt>
                <c:pt idx="37">
                  <c:v>-58</c:v>
                </c:pt>
                <c:pt idx="38">
                  <c:v>-58</c:v>
                </c:pt>
                <c:pt idx="39">
                  <c:v>-58</c:v>
                </c:pt>
                <c:pt idx="40">
                  <c:v>-58</c:v>
                </c:pt>
                <c:pt idx="41">
                  <c:v>-58</c:v>
                </c:pt>
                <c:pt idx="42">
                  <c:v>-58</c:v>
                </c:pt>
                <c:pt idx="43">
                  <c:v>-58</c:v>
                </c:pt>
                <c:pt idx="44">
                  <c:v>-58</c:v>
                </c:pt>
                <c:pt idx="45">
                  <c:v>-58</c:v>
                </c:pt>
                <c:pt idx="46">
                  <c:v>-58</c:v>
                </c:pt>
                <c:pt idx="47">
                  <c:v>-58</c:v>
                </c:pt>
                <c:pt idx="48">
                  <c:v>-58</c:v>
                </c:pt>
                <c:pt idx="49">
                  <c:v>-58</c:v>
                </c:pt>
                <c:pt idx="50">
                  <c:v>-58</c:v>
                </c:pt>
                <c:pt idx="51">
                  <c:v>-54</c:v>
                </c:pt>
                <c:pt idx="52">
                  <c:v>-50</c:v>
                </c:pt>
                <c:pt idx="53">
                  <c:v>-46</c:v>
                </c:pt>
                <c:pt idx="54">
                  <c:v>-42</c:v>
                </c:pt>
                <c:pt idx="55">
                  <c:v>-38</c:v>
                </c:pt>
                <c:pt idx="56">
                  <c:v>-34</c:v>
                </c:pt>
                <c:pt idx="57">
                  <c:v>-30</c:v>
                </c:pt>
                <c:pt idx="58">
                  <c:v>-26</c:v>
                </c:pt>
                <c:pt idx="59">
                  <c:v>-22</c:v>
                </c:pt>
                <c:pt idx="60">
                  <c:v>-18</c:v>
                </c:pt>
                <c:pt idx="61">
                  <c:v>-14</c:v>
                </c:pt>
                <c:pt idx="62">
                  <c:v>-10</c:v>
                </c:pt>
                <c:pt idx="63">
                  <c:v>-6</c:v>
                </c:pt>
                <c:pt idx="64">
                  <c:v>-2</c:v>
                </c:pt>
                <c:pt idx="65">
                  <c:v>2</c:v>
                </c:pt>
                <c:pt idx="66">
                  <c:v>6</c:v>
                </c:pt>
                <c:pt idx="67">
                  <c:v>10</c:v>
                </c:pt>
                <c:pt idx="68">
                  <c:v>14</c:v>
                </c:pt>
                <c:pt idx="69">
                  <c:v>18</c:v>
                </c:pt>
                <c:pt idx="70">
                  <c:v>22</c:v>
                </c:pt>
                <c:pt idx="71">
                  <c:v>26</c:v>
                </c:pt>
                <c:pt idx="72">
                  <c:v>30</c:v>
                </c:pt>
                <c:pt idx="73">
                  <c:v>34</c:v>
                </c:pt>
                <c:pt idx="74">
                  <c:v>38</c:v>
                </c:pt>
                <c:pt idx="75">
                  <c:v>42</c:v>
                </c:pt>
                <c:pt idx="76">
                  <c:v>46</c:v>
                </c:pt>
                <c:pt idx="77">
                  <c:v>50</c:v>
                </c:pt>
                <c:pt idx="78">
                  <c:v>54</c:v>
                </c:pt>
                <c:pt idx="79">
                  <c:v>58</c:v>
                </c:pt>
                <c:pt idx="80">
                  <c:v>62</c:v>
                </c:pt>
                <c:pt idx="81">
                  <c:v>66</c:v>
                </c:pt>
                <c:pt idx="82">
                  <c:v>70</c:v>
                </c:pt>
                <c:pt idx="83">
                  <c:v>74</c:v>
                </c:pt>
                <c:pt idx="84">
                  <c:v>78</c:v>
                </c:pt>
                <c:pt idx="85">
                  <c:v>82</c:v>
                </c:pt>
                <c:pt idx="86">
                  <c:v>86</c:v>
                </c:pt>
                <c:pt idx="87">
                  <c:v>90</c:v>
                </c:pt>
                <c:pt idx="88">
                  <c:v>94</c:v>
                </c:pt>
                <c:pt idx="89">
                  <c:v>98</c:v>
                </c:pt>
                <c:pt idx="90">
                  <c:v>102</c:v>
                </c:pt>
                <c:pt idx="91">
                  <c:v>106</c:v>
                </c:pt>
                <c:pt idx="92">
                  <c:v>110</c:v>
                </c:pt>
                <c:pt idx="93">
                  <c:v>114</c:v>
                </c:pt>
                <c:pt idx="94">
                  <c:v>118</c:v>
                </c:pt>
                <c:pt idx="95">
                  <c:v>122</c:v>
                </c:pt>
                <c:pt idx="96">
                  <c:v>126</c:v>
                </c:pt>
                <c:pt idx="97">
                  <c:v>130</c:v>
                </c:pt>
                <c:pt idx="98">
                  <c:v>134</c:v>
                </c:pt>
                <c:pt idx="99">
                  <c:v>138</c:v>
                </c:pt>
                <c:pt idx="100">
                  <c:v>142</c:v>
                </c:pt>
              </c:numCache>
            </c:numRef>
          </c:val>
          <c:smooth val="0"/>
          <c:extLst>
            <c:ext xmlns:c16="http://schemas.microsoft.com/office/drawing/2014/chart" uri="{C3380CC4-5D6E-409C-BE32-E72D297353CC}">
              <c16:uniqueId val="{00000001-9A9D-4A91-8959-71E4C76A3DC2}"/>
            </c:ext>
          </c:extLst>
        </c:ser>
        <c:ser>
          <c:idx val="2"/>
          <c:order val="2"/>
          <c:spPr>
            <a:ln w="28575" cap="rnd">
              <a:solidFill>
                <a:schemeClr val="accent3"/>
              </a:solidFill>
              <a:round/>
            </a:ln>
            <a:effectLst/>
          </c:spPr>
          <c:marker>
            <c:symbol val="none"/>
          </c:marker>
          <c:cat>
            <c:numRef>
              <c:f>'zad4a)'!$A$8:$A$108</c:f>
              <c:numCache>
                <c:formatCode>General</c:formatCode>
                <c:ptCount val="101"/>
                <c:pt idx="0">
                  <c:v>2400</c:v>
                </c:pt>
                <c:pt idx="1">
                  <c:v>2402</c:v>
                </c:pt>
                <c:pt idx="2">
                  <c:v>2404</c:v>
                </c:pt>
                <c:pt idx="3">
                  <c:v>2406</c:v>
                </c:pt>
                <c:pt idx="4">
                  <c:v>2408</c:v>
                </c:pt>
                <c:pt idx="5">
                  <c:v>2410</c:v>
                </c:pt>
                <c:pt idx="6">
                  <c:v>2412</c:v>
                </c:pt>
                <c:pt idx="7">
                  <c:v>2414</c:v>
                </c:pt>
                <c:pt idx="8">
                  <c:v>2416</c:v>
                </c:pt>
                <c:pt idx="9">
                  <c:v>2418</c:v>
                </c:pt>
                <c:pt idx="10">
                  <c:v>2420</c:v>
                </c:pt>
                <c:pt idx="11">
                  <c:v>2422</c:v>
                </c:pt>
                <c:pt idx="12">
                  <c:v>2424</c:v>
                </c:pt>
                <c:pt idx="13">
                  <c:v>2426</c:v>
                </c:pt>
                <c:pt idx="14">
                  <c:v>2428</c:v>
                </c:pt>
                <c:pt idx="15">
                  <c:v>2430</c:v>
                </c:pt>
                <c:pt idx="16">
                  <c:v>2432</c:v>
                </c:pt>
                <c:pt idx="17">
                  <c:v>2434</c:v>
                </c:pt>
                <c:pt idx="18">
                  <c:v>2436</c:v>
                </c:pt>
                <c:pt idx="19">
                  <c:v>2438</c:v>
                </c:pt>
                <c:pt idx="20">
                  <c:v>2440</c:v>
                </c:pt>
                <c:pt idx="21">
                  <c:v>2442</c:v>
                </c:pt>
                <c:pt idx="22">
                  <c:v>2444</c:v>
                </c:pt>
                <c:pt idx="23">
                  <c:v>2446</c:v>
                </c:pt>
                <c:pt idx="24">
                  <c:v>2448</c:v>
                </c:pt>
                <c:pt idx="25">
                  <c:v>2450</c:v>
                </c:pt>
                <c:pt idx="26">
                  <c:v>2452</c:v>
                </c:pt>
                <c:pt idx="27">
                  <c:v>2454</c:v>
                </c:pt>
                <c:pt idx="28">
                  <c:v>2456</c:v>
                </c:pt>
                <c:pt idx="29">
                  <c:v>2458</c:v>
                </c:pt>
                <c:pt idx="30">
                  <c:v>2460</c:v>
                </c:pt>
                <c:pt idx="31">
                  <c:v>2462</c:v>
                </c:pt>
                <c:pt idx="32">
                  <c:v>2464</c:v>
                </c:pt>
                <c:pt idx="33">
                  <c:v>2466</c:v>
                </c:pt>
                <c:pt idx="34">
                  <c:v>2468</c:v>
                </c:pt>
                <c:pt idx="35">
                  <c:v>2470</c:v>
                </c:pt>
                <c:pt idx="36">
                  <c:v>2472</c:v>
                </c:pt>
                <c:pt idx="37">
                  <c:v>2474</c:v>
                </c:pt>
                <c:pt idx="38">
                  <c:v>2476</c:v>
                </c:pt>
                <c:pt idx="39">
                  <c:v>2478</c:v>
                </c:pt>
                <c:pt idx="40">
                  <c:v>2480</c:v>
                </c:pt>
                <c:pt idx="41">
                  <c:v>2482</c:v>
                </c:pt>
                <c:pt idx="42">
                  <c:v>2484</c:v>
                </c:pt>
                <c:pt idx="43">
                  <c:v>2486</c:v>
                </c:pt>
                <c:pt idx="44">
                  <c:v>2488</c:v>
                </c:pt>
                <c:pt idx="45">
                  <c:v>2490</c:v>
                </c:pt>
                <c:pt idx="46">
                  <c:v>2492</c:v>
                </c:pt>
                <c:pt idx="47">
                  <c:v>2494</c:v>
                </c:pt>
                <c:pt idx="48">
                  <c:v>2496</c:v>
                </c:pt>
                <c:pt idx="49">
                  <c:v>2498</c:v>
                </c:pt>
                <c:pt idx="50">
                  <c:v>2500</c:v>
                </c:pt>
                <c:pt idx="51">
                  <c:v>2502</c:v>
                </c:pt>
                <c:pt idx="52">
                  <c:v>2504</c:v>
                </c:pt>
                <c:pt idx="53">
                  <c:v>2506</c:v>
                </c:pt>
                <c:pt idx="54">
                  <c:v>2508</c:v>
                </c:pt>
                <c:pt idx="55">
                  <c:v>2510</c:v>
                </c:pt>
                <c:pt idx="56">
                  <c:v>2512</c:v>
                </c:pt>
                <c:pt idx="57">
                  <c:v>2514</c:v>
                </c:pt>
                <c:pt idx="58">
                  <c:v>2516</c:v>
                </c:pt>
                <c:pt idx="59">
                  <c:v>2518</c:v>
                </c:pt>
                <c:pt idx="60">
                  <c:v>2520</c:v>
                </c:pt>
                <c:pt idx="61">
                  <c:v>2522</c:v>
                </c:pt>
                <c:pt idx="62">
                  <c:v>2524</c:v>
                </c:pt>
                <c:pt idx="63">
                  <c:v>2526</c:v>
                </c:pt>
                <c:pt idx="64">
                  <c:v>2528</c:v>
                </c:pt>
                <c:pt idx="65">
                  <c:v>2530</c:v>
                </c:pt>
                <c:pt idx="66">
                  <c:v>2532</c:v>
                </c:pt>
                <c:pt idx="67">
                  <c:v>2534</c:v>
                </c:pt>
                <c:pt idx="68">
                  <c:v>2536</c:v>
                </c:pt>
                <c:pt idx="69">
                  <c:v>2538</c:v>
                </c:pt>
                <c:pt idx="70">
                  <c:v>2540</c:v>
                </c:pt>
                <c:pt idx="71">
                  <c:v>2542</c:v>
                </c:pt>
                <c:pt idx="72">
                  <c:v>2544</c:v>
                </c:pt>
                <c:pt idx="73">
                  <c:v>2546</c:v>
                </c:pt>
                <c:pt idx="74">
                  <c:v>2548</c:v>
                </c:pt>
                <c:pt idx="75">
                  <c:v>2550</c:v>
                </c:pt>
                <c:pt idx="76">
                  <c:v>2552</c:v>
                </c:pt>
                <c:pt idx="77">
                  <c:v>2554</c:v>
                </c:pt>
                <c:pt idx="78">
                  <c:v>2556</c:v>
                </c:pt>
                <c:pt idx="79">
                  <c:v>2558</c:v>
                </c:pt>
                <c:pt idx="80">
                  <c:v>2560</c:v>
                </c:pt>
                <c:pt idx="81">
                  <c:v>2562</c:v>
                </c:pt>
                <c:pt idx="82">
                  <c:v>2564</c:v>
                </c:pt>
                <c:pt idx="83">
                  <c:v>2566</c:v>
                </c:pt>
                <c:pt idx="84">
                  <c:v>2568</c:v>
                </c:pt>
                <c:pt idx="85">
                  <c:v>2570</c:v>
                </c:pt>
                <c:pt idx="86">
                  <c:v>2572</c:v>
                </c:pt>
                <c:pt idx="87">
                  <c:v>2574</c:v>
                </c:pt>
                <c:pt idx="88">
                  <c:v>2576</c:v>
                </c:pt>
                <c:pt idx="89">
                  <c:v>2578</c:v>
                </c:pt>
                <c:pt idx="90">
                  <c:v>2580</c:v>
                </c:pt>
                <c:pt idx="91">
                  <c:v>2582</c:v>
                </c:pt>
                <c:pt idx="92">
                  <c:v>2584</c:v>
                </c:pt>
                <c:pt idx="93">
                  <c:v>2586</c:v>
                </c:pt>
                <c:pt idx="94">
                  <c:v>2588</c:v>
                </c:pt>
                <c:pt idx="95">
                  <c:v>2590</c:v>
                </c:pt>
                <c:pt idx="96">
                  <c:v>2592</c:v>
                </c:pt>
                <c:pt idx="97">
                  <c:v>2594</c:v>
                </c:pt>
                <c:pt idx="98">
                  <c:v>2596</c:v>
                </c:pt>
                <c:pt idx="99">
                  <c:v>2598</c:v>
                </c:pt>
                <c:pt idx="100">
                  <c:v>2600</c:v>
                </c:pt>
              </c:numCache>
            </c:numRef>
          </c:cat>
          <c:val>
            <c:numRef>
              <c:f>'zad4a)'!$D$8:$D$108</c:f>
              <c:numCache>
                <c:formatCode>General</c:formatCode>
                <c:ptCount val="1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8</c:v>
                </c:pt>
                <c:pt idx="77">
                  <c:v>6</c:v>
                </c:pt>
                <c:pt idx="78">
                  <c:v>4</c:v>
                </c:pt>
                <c:pt idx="79">
                  <c:v>2</c:v>
                </c:pt>
                <c:pt idx="80">
                  <c:v>0</c:v>
                </c:pt>
                <c:pt idx="81">
                  <c:v>-2</c:v>
                </c:pt>
                <c:pt idx="82">
                  <c:v>-4</c:v>
                </c:pt>
                <c:pt idx="83">
                  <c:v>-6</c:v>
                </c:pt>
                <c:pt idx="84">
                  <c:v>-8</c:v>
                </c:pt>
                <c:pt idx="85">
                  <c:v>-10</c:v>
                </c:pt>
                <c:pt idx="86">
                  <c:v>-12</c:v>
                </c:pt>
                <c:pt idx="87">
                  <c:v>-14</c:v>
                </c:pt>
                <c:pt idx="88">
                  <c:v>-16</c:v>
                </c:pt>
                <c:pt idx="89">
                  <c:v>-18</c:v>
                </c:pt>
                <c:pt idx="90">
                  <c:v>-20</c:v>
                </c:pt>
                <c:pt idx="91">
                  <c:v>-22</c:v>
                </c:pt>
                <c:pt idx="92">
                  <c:v>-24</c:v>
                </c:pt>
                <c:pt idx="93">
                  <c:v>-26</c:v>
                </c:pt>
                <c:pt idx="94">
                  <c:v>-28</c:v>
                </c:pt>
                <c:pt idx="95">
                  <c:v>-30</c:v>
                </c:pt>
                <c:pt idx="96">
                  <c:v>-32</c:v>
                </c:pt>
                <c:pt idx="97">
                  <c:v>-34</c:v>
                </c:pt>
                <c:pt idx="98">
                  <c:v>-36</c:v>
                </c:pt>
                <c:pt idx="99">
                  <c:v>-38</c:v>
                </c:pt>
                <c:pt idx="100">
                  <c:v>-40</c:v>
                </c:pt>
              </c:numCache>
            </c:numRef>
          </c:val>
          <c:smooth val="0"/>
          <c:extLst>
            <c:ext xmlns:c16="http://schemas.microsoft.com/office/drawing/2014/chart" uri="{C3380CC4-5D6E-409C-BE32-E72D297353CC}">
              <c16:uniqueId val="{00000002-9A9D-4A91-8959-71E4C76A3DC2}"/>
            </c:ext>
          </c:extLst>
        </c:ser>
        <c:ser>
          <c:idx val="3"/>
          <c:order val="3"/>
          <c:spPr>
            <a:ln w="28575" cap="rnd">
              <a:solidFill>
                <a:schemeClr val="accent4"/>
              </a:solidFill>
              <a:round/>
            </a:ln>
            <a:effectLst/>
          </c:spPr>
          <c:marker>
            <c:symbol val="none"/>
          </c:marker>
          <c:cat>
            <c:numRef>
              <c:f>'zad4a)'!$A$8:$A$108</c:f>
              <c:numCache>
                <c:formatCode>General</c:formatCode>
                <c:ptCount val="101"/>
                <c:pt idx="0">
                  <c:v>2400</c:v>
                </c:pt>
                <c:pt idx="1">
                  <c:v>2402</c:v>
                </c:pt>
                <c:pt idx="2">
                  <c:v>2404</c:v>
                </c:pt>
                <c:pt idx="3">
                  <c:v>2406</c:v>
                </c:pt>
                <c:pt idx="4">
                  <c:v>2408</c:v>
                </c:pt>
                <c:pt idx="5">
                  <c:v>2410</c:v>
                </c:pt>
                <c:pt idx="6">
                  <c:v>2412</c:v>
                </c:pt>
                <c:pt idx="7">
                  <c:v>2414</c:v>
                </c:pt>
                <c:pt idx="8">
                  <c:v>2416</c:v>
                </c:pt>
                <c:pt idx="9">
                  <c:v>2418</c:v>
                </c:pt>
                <c:pt idx="10">
                  <c:v>2420</c:v>
                </c:pt>
                <c:pt idx="11">
                  <c:v>2422</c:v>
                </c:pt>
                <c:pt idx="12">
                  <c:v>2424</c:v>
                </c:pt>
                <c:pt idx="13">
                  <c:v>2426</c:v>
                </c:pt>
                <c:pt idx="14">
                  <c:v>2428</c:v>
                </c:pt>
                <c:pt idx="15">
                  <c:v>2430</c:v>
                </c:pt>
                <c:pt idx="16">
                  <c:v>2432</c:v>
                </c:pt>
                <c:pt idx="17">
                  <c:v>2434</c:v>
                </c:pt>
                <c:pt idx="18">
                  <c:v>2436</c:v>
                </c:pt>
                <c:pt idx="19">
                  <c:v>2438</c:v>
                </c:pt>
                <c:pt idx="20">
                  <c:v>2440</c:v>
                </c:pt>
                <c:pt idx="21">
                  <c:v>2442</c:v>
                </c:pt>
                <c:pt idx="22">
                  <c:v>2444</c:v>
                </c:pt>
                <c:pt idx="23">
                  <c:v>2446</c:v>
                </c:pt>
                <c:pt idx="24">
                  <c:v>2448</c:v>
                </c:pt>
                <c:pt idx="25">
                  <c:v>2450</c:v>
                </c:pt>
                <c:pt idx="26">
                  <c:v>2452</c:v>
                </c:pt>
                <c:pt idx="27">
                  <c:v>2454</c:v>
                </c:pt>
                <c:pt idx="28">
                  <c:v>2456</c:v>
                </c:pt>
                <c:pt idx="29">
                  <c:v>2458</c:v>
                </c:pt>
                <c:pt idx="30">
                  <c:v>2460</c:v>
                </c:pt>
                <c:pt idx="31">
                  <c:v>2462</c:v>
                </c:pt>
                <c:pt idx="32">
                  <c:v>2464</c:v>
                </c:pt>
                <c:pt idx="33">
                  <c:v>2466</c:v>
                </c:pt>
                <c:pt idx="34">
                  <c:v>2468</c:v>
                </c:pt>
                <c:pt idx="35">
                  <c:v>2470</c:v>
                </c:pt>
                <c:pt idx="36">
                  <c:v>2472</c:v>
                </c:pt>
                <c:pt idx="37">
                  <c:v>2474</c:v>
                </c:pt>
                <c:pt idx="38">
                  <c:v>2476</c:v>
                </c:pt>
                <c:pt idx="39">
                  <c:v>2478</c:v>
                </c:pt>
                <c:pt idx="40">
                  <c:v>2480</c:v>
                </c:pt>
                <c:pt idx="41">
                  <c:v>2482</c:v>
                </c:pt>
                <c:pt idx="42">
                  <c:v>2484</c:v>
                </c:pt>
                <c:pt idx="43">
                  <c:v>2486</c:v>
                </c:pt>
                <c:pt idx="44">
                  <c:v>2488</c:v>
                </c:pt>
                <c:pt idx="45">
                  <c:v>2490</c:v>
                </c:pt>
                <c:pt idx="46">
                  <c:v>2492</c:v>
                </c:pt>
                <c:pt idx="47">
                  <c:v>2494</c:v>
                </c:pt>
                <c:pt idx="48">
                  <c:v>2496</c:v>
                </c:pt>
                <c:pt idx="49">
                  <c:v>2498</c:v>
                </c:pt>
                <c:pt idx="50">
                  <c:v>2500</c:v>
                </c:pt>
                <c:pt idx="51">
                  <c:v>2502</c:v>
                </c:pt>
                <c:pt idx="52">
                  <c:v>2504</c:v>
                </c:pt>
                <c:pt idx="53">
                  <c:v>2506</c:v>
                </c:pt>
                <c:pt idx="54">
                  <c:v>2508</c:v>
                </c:pt>
                <c:pt idx="55">
                  <c:v>2510</c:v>
                </c:pt>
                <c:pt idx="56">
                  <c:v>2512</c:v>
                </c:pt>
                <c:pt idx="57">
                  <c:v>2514</c:v>
                </c:pt>
                <c:pt idx="58">
                  <c:v>2516</c:v>
                </c:pt>
                <c:pt idx="59">
                  <c:v>2518</c:v>
                </c:pt>
                <c:pt idx="60">
                  <c:v>2520</c:v>
                </c:pt>
                <c:pt idx="61">
                  <c:v>2522</c:v>
                </c:pt>
                <c:pt idx="62">
                  <c:v>2524</c:v>
                </c:pt>
                <c:pt idx="63">
                  <c:v>2526</c:v>
                </c:pt>
                <c:pt idx="64">
                  <c:v>2528</c:v>
                </c:pt>
                <c:pt idx="65">
                  <c:v>2530</c:v>
                </c:pt>
                <c:pt idx="66">
                  <c:v>2532</c:v>
                </c:pt>
                <c:pt idx="67">
                  <c:v>2534</c:v>
                </c:pt>
                <c:pt idx="68">
                  <c:v>2536</c:v>
                </c:pt>
                <c:pt idx="69">
                  <c:v>2538</c:v>
                </c:pt>
                <c:pt idx="70">
                  <c:v>2540</c:v>
                </c:pt>
                <c:pt idx="71">
                  <c:v>2542</c:v>
                </c:pt>
                <c:pt idx="72">
                  <c:v>2544</c:v>
                </c:pt>
                <c:pt idx="73">
                  <c:v>2546</c:v>
                </c:pt>
                <c:pt idx="74">
                  <c:v>2548</c:v>
                </c:pt>
                <c:pt idx="75">
                  <c:v>2550</c:v>
                </c:pt>
                <c:pt idx="76">
                  <c:v>2552</c:v>
                </c:pt>
                <c:pt idx="77">
                  <c:v>2554</c:v>
                </c:pt>
                <c:pt idx="78">
                  <c:v>2556</c:v>
                </c:pt>
                <c:pt idx="79">
                  <c:v>2558</c:v>
                </c:pt>
                <c:pt idx="80">
                  <c:v>2560</c:v>
                </c:pt>
                <c:pt idx="81">
                  <c:v>2562</c:v>
                </c:pt>
                <c:pt idx="82">
                  <c:v>2564</c:v>
                </c:pt>
                <c:pt idx="83">
                  <c:v>2566</c:v>
                </c:pt>
                <c:pt idx="84">
                  <c:v>2568</c:v>
                </c:pt>
                <c:pt idx="85">
                  <c:v>2570</c:v>
                </c:pt>
                <c:pt idx="86">
                  <c:v>2572</c:v>
                </c:pt>
                <c:pt idx="87">
                  <c:v>2574</c:v>
                </c:pt>
                <c:pt idx="88">
                  <c:v>2576</c:v>
                </c:pt>
                <c:pt idx="89">
                  <c:v>2578</c:v>
                </c:pt>
                <c:pt idx="90">
                  <c:v>2580</c:v>
                </c:pt>
                <c:pt idx="91">
                  <c:v>2582</c:v>
                </c:pt>
                <c:pt idx="92">
                  <c:v>2584</c:v>
                </c:pt>
                <c:pt idx="93">
                  <c:v>2586</c:v>
                </c:pt>
                <c:pt idx="94">
                  <c:v>2588</c:v>
                </c:pt>
                <c:pt idx="95">
                  <c:v>2590</c:v>
                </c:pt>
                <c:pt idx="96">
                  <c:v>2592</c:v>
                </c:pt>
                <c:pt idx="97">
                  <c:v>2594</c:v>
                </c:pt>
                <c:pt idx="98">
                  <c:v>2596</c:v>
                </c:pt>
                <c:pt idx="99">
                  <c:v>2598</c:v>
                </c:pt>
                <c:pt idx="100">
                  <c:v>2600</c:v>
                </c:pt>
              </c:numCache>
            </c:numRef>
          </c:cat>
          <c:val>
            <c:numRef>
              <c:f>'zad4a)'!$E$8:$E$108</c:f>
              <c:numCache>
                <c:formatCode>General</c:formatCode>
                <c:ptCount val="101"/>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-3.5</c:v>
                </c:pt>
                <c:pt idx="39">
                  <c:v>-5.5</c:v>
                </c:pt>
                <c:pt idx="40">
                  <c:v>-7.5</c:v>
                </c:pt>
                <c:pt idx="41">
                  <c:v>-9.5</c:v>
                </c:pt>
                <c:pt idx="42">
                  <c:v>-11.5</c:v>
                </c:pt>
                <c:pt idx="43">
                  <c:v>-13.5</c:v>
                </c:pt>
                <c:pt idx="44">
                  <c:v>-15.5</c:v>
                </c:pt>
                <c:pt idx="45">
                  <c:v>-17.5</c:v>
                </c:pt>
                <c:pt idx="46">
                  <c:v>-19.5</c:v>
                </c:pt>
                <c:pt idx="47">
                  <c:v>-21.5</c:v>
                </c:pt>
                <c:pt idx="48">
                  <c:v>-23.5</c:v>
                </c:pt>
                <c:pt idx="49">
                  <c:v>-25.5</c:v>
                </c:pt>
                <c:pt idx="50">
                  <c:v>-27.5</c:v>
                </c:pt>
                <c:pt idx="51">
                  <c:v>-25.5</c:v>
                </c:pt>
                <c:pt idx="52">
                  <c:v>-23.5</c:v>
                </c:pt>
                <c:pt idx="53">
                  <c:v>-21.5</c:v>
                </c:pt>
                <c:pt idx="54">
                  <c:v>-19.5</c:v>
                </c:pt>
                <c:pt idx="55">
                  <c:v>-17.5</c:v>
                </c:pt>
                <c:pt idx="56">
                  <c:v>-15.5</c:v>
                </c:pt>
                <c:pt idx="57">
                  <c:v>-13.5</c:v>
                </c:pt>
                <c:pt idx="58">
                  <c:v>-11.5</c:v>
                </c:pt>
                <c:pt idx="59">
                  <c:v>-9.5</c:v>
                </c:pt>
                <c:pt idx="60">
                  <c:v>-7.5</c:v>
                </c:pt>
                <c:pt idx="61">
                  <c:v>-5.5</c:v>
                </c:pt>
                <c:pt idx="62">
                  <c:v>-3.5</c:v>
                </c:pt>
                <c:pt idx="63">
                  <c:v>-1.5</c:v>
                </c:pt>
                <c:pt idx="64">
                  <c:v>0.5</c:v>
                </c:pt>
                <c:pt idx="65">
                  <c:v>2.5</c:v>
                </c:pt>
                <c:pt idx="66">
                  <c:v>4.5</c:v>
                </c:pt>
                <c:pt idx="67">
                  <c:v>6.5</c:v>
                </c:pt>
                <c:pt idx="68">
                  <c:v>8.5</c:v>
                </c:pt>
                <c:pt idx="69">
                  <c:v>10.5</c:v>
                </c:pt>
                <c:pt idx="70">
                  <c:v>12.5</c:v>
                </c:pt>
                <c:pt idx="71">
                  <c:v>14.5</c:v>
                </c:pt>
                <c:pt idx="72">
                  <c:v>16.5</c:v>
                </c:pt>
                <c:pt idx="73">
                  <c:v>18.5</c:v>
                </c:pt>
                <c:pt idx="74">
                  <c:v>20.5</c:v>
                </c:pt>
                <c:pt idx="75">
                  <c:v>22.5</c:v>
                </c:pt>
                <c:pt idx="76">
                  <c:v>22.5</c:v>
                </c:pt>
                <c:pt idx="77">
                  <c:v>22.5</c:v>
                </c:pt>
                <c:pt idx="78">
                  <c:v>22.5</c:v>
                </c:pt>
                <c:pt idx="79">
                  <c:v>22.5</c:v>
                </c:pt>
                <c:pt idx="80">
                  <c:v>22.5</c:v>
                </c:pt>
                <c:pt idx="81">
                  <c:v>22.5</c:v>
                </c:pt>
                <c:pt idx="82">
                  <c:v>22.5</c:v>
                </c:pt>
                <c:pt idx="83">
                  <c:v>22.5</c:v>
                </c:pt>
                <c:pt idx="84">
                  <c:v>22.5</c:v>
                </c:pt>
                <c:pt idx="85">
                  <c:v>22.5</c:v>
                </c:pt>
                <c:pt idx="86">
                  <c:v>22.5</c:v>
                </c:pt>
                <c:pt idx="87">
                  <c:v>22.5</c:v>
                </c:pt>
                <c:pt idx="88">
                  <c:v>22.5</c:v>
                </c:pt>
                <c:pt idx="89">
                  <c:v>22.5</c:v>
                </c:pt>
                <c:pt idx="90">
                  <c:v>22.5</c:v>
                </c:pt>
                <c:pt idx="91">
                  <c:v>22.5</c:v>
                </c:pt>
                <c:pt idx="92">
                  <c:v>22.5</c:v>
                </c:pt>
                <c:pt idx="93">
                  <c:v>22.5</c:v>
                </c:pt>
                <c:pt idx="94">
                  <c:v>22.5</c:v>
                </c:pt>
                <c:pt idx="95">
                  <c:v>22.5</c:v>
                </c:pt>
                <c:pt idx="96">
                  <c:v>22.5</c:v>
                </c:pt>
                <c:pt idx="97">
                  <c:v>22.5</c:v>
                </c:pt>
                <c:pt idx="98">
                  <c:v>22.5</c:v>
                </c:pt>
                <c:pt idx="99">
                  <c:v>22.5</c:v>
                </c:pt>
                <c:pt idx="100">
                  <c:v>22.5</c:v>
                </c:pt>
              </c:numCache>
            </c:numRef>
          </c:val>
          <c:smooth val="0"/>
          <c:extLst>
            <c:ext xmlns:c16="http://schemas.microsoft.com/office/drawing/2014/chart" uri="{C3380CC4-5D6E-409C-BE32-E72D297353CC}">
              <c16:uniqueId val="{00000003-9A9D-4A91-8959-71E4C76A3DC2}"/>
            </c:ext>
          </c:extLst>
        </c:ser>
        <c:dLbls>
          <c:showLegendKey val="0"/>
          <c:showVal val="0"/>
          <c:showCatName val="0"/>
          <c:showSerName val="0"/>
          <c:showPercent val="0"/>
          <c:showBubbleSize val="0"/>
        </c:dLbls>
        <c:smooth val="0"/>
        <c:axId val="375145264"/>
        <c:axId val="375150512"/>
      </c:lineChart>
      <c:catAx>
        <c:axId val="3751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5150512"/>
        <c:crosses val="autoZero"/>
        <c:auto val="1"/>
        <c:lblAlgn val="ctr"/>
        <c:lblOffset val="100"/>
        <c:noMultiLvlLbl val="0"/>
      </c:catAx>
      <c:valAx>
        <c:axId val="37515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5145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447675</xdr:colOff>
      <xdr:row>12</xdr:row>
      <xdr:rowOff>104775</xdr:rowOff>
    </xdr:to>
    <xdr:pic>
      <xdr:nvPicPr>
        <xdr:cNvPr id="2" name="Obraz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rcRect/>
        <a:stretch>
          <a:fillRect/>
        </a:stretch>
      </xdr:blipFill>
      <xdr:spPr bwMode="auto">
        <a:xfrm>
          <a:off x="0" y="0"/>
          <a:ext cx="2886075" cy="2047875"/>
        </a:xfrm>
        <a:prstGeom prst="rect">
          <a:avLst/>
        </a:prstGeom>
        <a:noFill/>
        <a:ln w="9525">
          <a:noFill/>
          <a:round/>
          <a:headEnd/>
          <a:tailEnd/>
        </a:ln>
        <a:effectLst/>
      </xdr:spPr>
    </xdr:pic>
    <xdr:clientData/>
  </xdr:twoCellAnchor>
  <xdr:twoCellAnchor editAs="oneCell">
    <xdr:from>
      <xdr:col>5</xdr:col>
      <xdr:colOff>0</xdr:colOff>
      <xdr:row>0</xdr:row>
      <xdr:rowOff>0</xdr:rowOff>
    </xdr:from>
    <xdr:to>
      <xdr:col>9</xdr:col>
      <xdr:colOff>247650</xdr:colOff>
      <xdr:row>12</xdr:row>
      <xdr:rowOff>104775</xdr:rowOff>
    </xdr:to>
    <xdr:pic>
      <xdr:nvPicPr>
        <xdr:cNvPr id="3" name="Obraz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srcRect/>
        <a:stretch>
          <a:fillRect/>
        </a:stretch>
      </xdr:blipFill>
      <xdr:spPr bwMode="auto">
        <a:xfrm>
          <a:off x="3048000" y="0"/>
          <a:ext cx="2686050" cy="2047875"/>
        </a:xfrm>
        <a:prstGeom prst="rect">
          <a:avLst/>
        </a:prstGeom>
        <a:noFill/>
        <a:ln w="9525">
          <a:noFill/>
          <a:round/>
          <a:headEnd/>
          <a:tailEnd/>
        </a:ln>
        <a:effectLst/>
      </xdr:spPr>
    </xdr:pic>
    <xdr:clientData/>
  </xdr:twoCellAnchor>
  <xdr:twoCellAnchor editAs="oneCell">
    <xdr:from>
      <xdr:col>10</xdr:col>
      <xdr:colOff>0</xdr:colOff>
      <xdr:row>0</xdr:row>
      <xdr:rowOff>0</xdr:rowOff>
    </xdr:from>
    <xdr:to>
      <xdr:col>14</xdr:col>
      <xdr:colOff>447675</xdr:colOff>
      <xdr:row>12</xdr:row>
      <xdr:rowOff>133350</xdr:rowOff>
    </xdr:to>
    <xdr:pic>
      <xdr:nvPicPr>
        <xdr:cNvPr id="4" name="Obraz 3">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3" cstate="print"/>
        <a:srcRect/>
        <a:stretch>
          <a:fillRect/>
        </a:stretch>
      </xdr:blipFill>
      <xdr:spPr bwMode="auto">
        <a:xfrm>
          <a:off x="6096000" y="0"/>
          <a:ext cx="2886075" cy="2076450"/>
        </a:xfrm>
        <a:prstGeom prst="rect">
          <a:avLst/>
        </a:prstGeom>
        <a:noFill/>
        <a:ln w="9525">
          <a:noFill/>
          <a:round/>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485775</xdr:colOff>
      <xdr:row>110</xdr:row>
      <xdr:rowOff>28575</xdr:rowOff>
    </xdr:from>
    <xdr:to>
      <xdr:col>14</xdr:col>
      <xdr:colOff>180975</xdr:colOff>
      <xdr:row>127</xdr:row>
      <xdr:rowOff>19050</xdr:rowOff>
    </xdr:to>
    <xdr:graphicFrame macro="">
      <xdr:nvGraphicFramePr>
        <xdr:cNvPr id="2" name="Wykres 1">
          <a:extLst>
            <a:ext uri="{FF2B5EF4-FFF2-40B4-BE49-F238E27FC236}">
              <a16:creationId xmlns:a16="http://schemas.microsoft.com/office/drawing/2014/main" id="{E21F2984-A321-495B-BA9E-44A9EDBF4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314325</xdr:colOff>
      <xdr:row>2</xdr:row>
      <xdr:rowOff>76200</xdr:rowOff>
    </xdr:from>
    <xdr:to>
      <xdr:col>16</xdr:col>
      <xdr:colOff>9525</xdr:colOff>
      <xdr:row>13</xdr:row>
      <xdr:rowOff>114300</xdr:rowOff>
    </xdr:to>
    <xdr:graphicFrame macro="">
      <xdr:nvGraphicFramePr>
        <xdr:cNvPr id="3" name="Wykres 2">
          <a:extLst>
            <a:ext uri="{FF2B5EF4-FFF2-40B4-BE49-F238E27FC236}">
              <a16:creationId xmlns:a16="http://schemas.microsoft.com/office/drawing/2014/main" id="{16E92A9D-9129-4211-A18F-647A8EAD7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ColWidth="9.140625" defaultRowHeight="12.75" x14ac:dyDescent="0.2"/>
  <cols>
    <col min="1" max="16384" width="9.140625" style="1"/>
  </cols>
  <sheetData>
    <row r="1" spans="1:1" s="8" customFormat="1" ht="21" x14ac:dyDescent="0.35">
      <c r="A1" s="7" t="s">
        <v>10</v>
      </c>
    </row>
    <row r="2" spans="1:1" s="8" customFormat="1" ht="15" x14ac:dyDescent="0.25">
      <c r="A2" s="9" t="s">
        <v>9</v>
      </c>
    </row>
    <row r="3" spans="1:1" s="8" customFormat="1" x14ac:dyDescent="0.2"/>
    <row r="4" spans="1:1" s="8" customFormat="1" ht="15" x14ac:dyDescent="0.25">
      <c r="A4" s="9" t="s">
        <v>12</v>
      </c>
    </row>
    <row r="5" spans="1:1" s="8" customFormat="1" x14ac:dyDescent="0.2"/>
    <row r="6" spans="1:1" s="8" customFormat="1" x14ac:dyDescent="0.2"/>
    <row r="7" spans="1:1" s="8" customFormat="1" x14ac:dyDescent="0.2">
      <c r="A7" s="10" t="s">
        <v>11</v>
      </c>
    </row>
    <row r="8" spans="1:1" s="8"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A18" sqref="A18"/>
    </sheetView>
  </sheetViews>
  <sheetFormatPr defaultRowHeight="12.75" x14ac:dyDescent="0.2"/>
  <cols>
    <col min="1" max="1" width="40.85546875" bestFit="1" customWidth="1"/>
  </cols>
  <sheetData>
    <row r="1" spans="1:10" ht="115.5" customHeight="1" x14ac:dyDescent="0.2">
      <c r="A1" s="15" t="s">
        <v>5</v>
      </c>
      <c r="B1" s="15"/>
      <c r="C1" s="15"/>
      <c r="D1" s="15"/>
      <c r="E1" s="15"/>
      <c r="F1" s="15"/>
      <c r="G1" s="15"/>
      <c r="H1" s="15"/>
      <c r="I1" s="15"/>
      <c r="J1" s="15"/>
    </row>
    <row r="3" spans="1:10" x14ac:dyDescent="0.2">
      <c r="A3" t="s">
        <v>17</v>
      </c>
    </row>
    <row r="4" spans="1:10" x14ac:dyDescent="0.2">
      <c r="A4">
        <f>MAX(483.1-480,0)</f>
        <v>3.1000000000000227</v>
      </c>
    </row>
    <row r="5" spans="1:10" x14ac:dyDescent="0.2">
      <c r="A5" t="s">
        <v>19</v>
      </c>
    </row>
    <row r="6" spans="1:10" x14ac:dyDescent="0.2">
      <c r="A6" t="s">
        <v>35</v>
      </c>
    </row>
    <row r="7" spans="1:10" x14ac:dyDescent="0.2">
      <c r="A7" t="s">
        <v>36</v>
      </c>
      <c r="B7">
        <f>6.95-A4</f>
        <v>3.8499999999999774</v>
      </c>
    </row>
    <row r="8" spans="1:10" x14ac:dyDescent="0.2">
      <c r="A8" t="s">
        <v>37</v>
      </c>
    </row>
    <row r="9" spans="1:10" x14ac:dyDescent="0.2">
      <c r="A9">
        <f>MAX(480-483.1,0)</f>
        <v>0</v>
      </c>
    </row>
    <row r="10" spans="1:10" x14ac:dyDescent="0.2">
      <c r="A10" t="s">
        <v>38</v>
      </c>
    </row>
    <row r="11" spans="1:10" x14ac:dyDescent="0.2">
      <c r="A11" t="s">
        <v>36</v>
      </c>
      <c r="B11">
        <f>5.25-A9</f>
        <v>5.25</v>
      </c>
    </row>
    <row r="12" spans="1:10" x14ac:dyDescent="0.2">
      <c r="A12" t="s">
        <v>39</v>
      </c>
    </row>
    <row r="13" spans="1:10" x14ac:dyDescent="0.2">
      <c r="A13" t="s">
        <v>40</v>
      </c>
      <c r="B13">
        <f>6.95-5.25</f>
        <v>1.7000000000000002</v>
      </c>
    </row>
    <row r="14" spans="1:10" x14ac:dyDescent="0.2">
      <c r="A14" t="s">
        <v>41</v>
      </c>
      <c r="B14">
        <f>483.1-480/(1+2.84%*_xlfn.DAYS("2017-03-18","2017-01-31")/365)</f>
        <v>4.811878361939705</v>
      </c>
    </row>
    <row r="16" spans="1:10" x14ac:dyDescent="0.2">
      <c r="A16" t="s">
        <v>42</v>
      </c>
    </row>
    <row r="17" spans="1:1" x14ac:dyDescent="0.2">
      <c r="A17" t="s">
        <v>43</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tabSelected="1" workbookViewId="0">
      <selection activeCell="E4" sqref="E4"/>
    </sheetView>
  </sheetViews>
  <sheetFormatPr defaultRowHeight="12.75" x14ac:dyDescent="0.2"/>
  <sheetData>
    <row r="1" spans="1:10" ht="90.75" customHeight="1" x14ac:dyDescent="0.2">
      <c r="A1" s="15" t="s">
        <v>49</v>
      </c>
      <c r="B1" s="15"/>
      <c r="C1" s="15"/>
      <c r="D1" s="15"/>
      <c r="E1" s="15"/>
      <c r="F1" s="15"/>
      <c r="G1" s="15"/>
      <c r="H1" s="15"/>
      <c r="I1" s="15"/>
      <c r="J1" s="15"/>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opLeftCell="A4" workbookViewId="0">
      <selection activeCell="B8" sqref="B8"/>
    </sheetView>
  </sheetViews>
  <sheetFormatPr defaultRowHeight="15.75" x14ac:dyDescent="0.25"/>
  <cols>
    <col min="1" max="1" width="9.140625" style="2"/>
    <col min="2" max="2" width="137.140625" style="2" customWidth="1"/>
    <col min="3" max="16384" width="9.140625" style="2"/>
  </cols>
  <sheetData>
    <row r="1" spans="1:2" x14ac:dyDescent="0.25">
      <c r="A1" s="5" t="s">
        <v>0</v>
      </c>
      <c r="B1" s="6" t="s">
        <v>1</v>
      </c>
    </row>
    <row r="2" spans="1:2" ht="31.5" x14ac:dyDescent="0.25">
      <c r="A2" s="4">
        <v>1</v>
      </c>
      <c r="B2" s="3" t="s">
        <v>7</v>
      </c>
    </row>
    <row r="3" spans="1:2" ht="47.25" x14ac:dyDescent="0.25">
      <c r="A3" s="4">
        <v>2</v>
      </c>
      <c r="B3" s="3" t="s">
        <v>8</v>
      </c>
    </row>
    <row r="4" spans="1:2" ht="94.5" x14ac:dyDescent="0.25">
      <c r="A4" s="4">
        <v>3</v>
      </c>
      <c r="B4" s="3" t="s">
        <v>14</v>
      </c>
    </row>
    <row r="5" spans="1:2" ht="110.25" x14ac:dyDescent="0.25">
      <c r="A5" s="4">
        <v>4</v>
      </c>
      <c r="B5" s="3" t="s">
        <v>15</v>
      </c>
    </row>
    <row r="6" spans="1:2" ht="126" x14ac:dyDescent="0.25">
      <c r="A6" s="4">
        <v>5</v>
      </c>
      <c r="B6" s="3" t="s">
        <v>5</v>
      </c>
    </row>
    <row r="7" spans="1:2" ht="31.5" x14ac:dyDescent="0.25">
      <c r="A7" s="4">
        <v>6</v>
      </c>
      <c r="B7" s="3" t="s">
        <v>6</v>
      </c>
    </row>
    <row r="8" spans="1:2" ht="94.5" x14ac:dyDescent="0.25">
      <c r="A8" s="4">
        <v>7</v>
      </c>
      <c r="B8" s="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sqref="A1:H3"/>
    </sheetView>
  </sheetViews>
  <sheetFormatPr defaultRowHeight="12.75" x14ac:dyDescent="0.2"/>
  <cols>
    <col min="1" max="1" width="11.28515625" customWidth="1"/>
  </cols>
  <sheetData>
    <row r="1" spans="1:8" ht="30.75" thickBot="1" x14ac:dyDescent="0.25">
      <c r="A1" s="11" t="s">
        <v>2</v>
      </c>
      <c r="B1" s="12">
        <v>2425</v>
      </c>
      <c r="C1" s="12">
        <v>2450</v>
      </c>
      <c r="D1" s="12">
        <v>2475</v>
      </c>
      <c r="E1" s="12">
        <v>2500</v>
      </c>
      <c r="F1" s="12">
        <v>2525</v>
      </c>
      <c r="G1" s="12">
        <v>2550</v>
      </c>
      <c r="H1" s="12">
        <v>2575</v>
      </c>
    </row>
    <row r="2" spans="1:8" ht="26.25" thickBot="1" x14ac:dyDescent="0.25">
      <c r="A2" s="13" t="s">
        <v>3</v>
      </c>
      <c r="B2" s="14">
        <v>87.5</v>
      </c>
      <c r="C2" s="14">
        <v>65.5</v>
      </c>
      <c r="D2" s="14">
        <v>45.5</v>
      </c>
      <c r="E2" s="14">
        <v>29</v>
      </c>
      <c r="F2" s="14">
        <v>17</v>
      </c>
      <c r="G2" s="14">
        <v>10</v>
      </c>
      <c r="H2" s="14">
        <v>7</v>
      </c>
    </row>
    <row r="3" spans="1:8" ht="26.25" thickBot="1" x14ac:dyDescent="0.25">
      <c r="A3" s="13" t="s">
        <v>4</v>
      </c>
      <c r="B3" s="14">
        <v>2</v>
      </c>
      <c r="C3" s="14">
        <v>5</v>
      </c>
      <c r="D3" s="14">
        <v>10</v>
      </c>
      <c r="E3" s="14">
        <v>18.5</v>
      </c>
      <c r="F3" s="14">
        <v>32.5</v>
      </c>
      <c r="G3" s="14">
        <v>49.5</v>
      </c>
      <c r="H3" s="14">
        <v>71.5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K16"/>
  <sheetViews>
    <sheetView topLeftCell="I1" zoomScale="205" zoomScaleNormal="205" workbookViewId="0">
      <selection activeCell="K17" sqref="K17"/>
    </sheetView>
  </sheetViews>
  <sheetFormatPr defaultRowHeight="12.75" x14ac:dyDescent="0.2"/>
  <sheetData>
    <row r="14" spans="1:11" x14ac:dyDescent="0.2">
      <c r="A14" t="s">
        <v>44</v>
      </c>
      <c r="F14" t="s">
        <v>46</v>
      </c>
      <c r="K14" t="s">
        <v>46</v>
      </c>
    </row>
    <row r="15" spans="1:11" x14ac:dyDescent="0.2">
      <c r="A15" t="s">
        <v>45</v>
      </c>
      <c r="F15" t="s">
        <v>47</v>
      </c>
      <c r="K15" t="s">
        <v>47</v>
      </c>
    </row>
    <row r="16" spans="1:11" x14ac:dyDescent="0.2">
      <c r="K16" t="s">
        <v>48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4" sqref="B4"/>
    </sheetView>
  </sheetViews>
  <sheetFormatPr defaultRowHeight="12.75" x14ac:dyDescent="0.2"/>
  <sheetData>
    <row r="1" spans="1:10" ht="33.75" customHeight="1" x14ac:dyDescent="0.2">
      <c r="A1" s="15" t="s">
        <v>7</v>
      </c>
      <c r="B1" s="15"/>
      <c r="C1" s="15"/>
      <c r="D1" s="15"/>
      <c r="E1" s="15"/>
      <c r="F1" s="15"/>
      <c r="G1" s="15"/>
      <c r="H1" s="15"/>
      <c r="I1" s="15"/>
      <c r="J1" s="15"/>
    </row>
    <row r="3" spans="1:10" x14ac:dyDescent="0.2">
      <c r="B3">
        <f>MAX(1965-1962)-25</f>
        <v>-22</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11" sqref="A11"/>
    </sheetView>
  </sheetViews>
  <sheetFormatPr defaultRowHeight="12.75" x14ac:dyDescent="0.2"/>
  <sheetData>
    <row r="1" spans="1:10" ht="53.25" customHeight="1" x14ac:dyDescent="0.2">
      <c r="A1" s="15" t="s">
        <v>8</v>
      </c>
      <c r="B1" s="15"/>
      <c r="C1" s="15"/>
      <c r="D1" s="15"/>
      <c r="E1" s="15"/>
      <c r="F1" s="15"/>
      <c r="G1" s="15"/>
      <c r="H1" s="15"/>
      <c r="I1" s="15"/>
      <c r="J1" s="15"/>
    </row>
    <row r="3" spans="1:10" x14ac:dyDescent="0.2">
      <c r="A3" t="s">
        <v>16</v>
      </c>
    </row>
    <row r="5" spans="1:10" x14ac:dyDescent="0.2">
      <c r="A5" t="s">
        <v>17</v>
      </c>
    </row>
    <row r="6" spans="1:10" x14ac:dyDescent="0.2">
      <c r="A6" t="s">
        <v>18</v>
      </c>
    </row>
    <row r="7" spans="1:10" x14ac:dyDescent="0.2">
      <c r="A7">
        <f>12-313+310</f>
        <v>9</v>
      </c>
    </row>
    <row r="8" spans="1:10" x14ac:dyDescent="0.2">
      <c r="A8" t="s">
        <v>19</v>
      </c>
    </row>
    <row r="9" spans="1:10" x14ac:dyDescent="0.2">
      <c r="A9" t="s">
        <v>20</v>
      </c>
    </row>
    <row r="10" spans="1:10" x14ac:dyDescent="0.2">
      <c r="A10">
        <f>12-313+310*EXP(-2%*3/12)</f>
        <v>7.45386854973151</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workbookViewId="0">
      <selection activeCell="H20" sqref="H20"/>
    </sheetView>
  </sheetViews>
  <sheetFormatPr defaultRowHeight="12.75" x14ac:dyDescent="0.2"/>
  <cols>
    <col min="2" max="2" width="15.28515625" bestFit="1" customWidth="1"/>
    <col min="3" max="3" width="14.28515625" bestFit="1" customWidth="1"/>
  </cols>
  <sheetData>
    <row r="1" spans="1:10" ht="108" customHeight="1" x14ac:dyDescent="0.2">
      <c r="A1" s="15" t="s">
        <v>21</v>
      </c>
      <c r="B1" s="15"/>
      <c r="C1" s="15"/>
      <c r="D1" s="15"/>
      <c r="E1" s="15"/>
      <c r="F1" s="15"/>
      <c r="G1" s="15"/>
      <c r="H1" s="15"/>
      <c r="I1" s="15"/>
      <c r="J1" s="15"/>
    </row>
    <row r="3" spans="1:10" x14ac:dyDescent="0.2">
      <c r="A3" t="s">
        <v>22</v>
      </c>
    </row>
    <row r="5" spans="1:10" ht="13.5" thickBot="1" x14ac:dyDescent="0.25">
      <c r="A5" t="s">
        <v>17</v>
      </c>
    </row>
    <row r="6" spans="1:10" ht="45.75" thickBot="1" x14ac:dyDescent="0.25">
      <c r="A6" s="11" t="s">
        <v>2</v>
      </c>
      <c r="B6" s="12">
        <v>2425</v>
      </c>
      <c r="C6" s="12">
        <v>2450</v>
      </c>
      <c r="D6" s="12">
        <v>2475</v>
      </c>
      <c r="E6" s="12">
        <v>2500</v>
      </c>
      <c r="F6" s="12">
        <v>2525</v>
      </c>
      <c r="G6" s="12">
        <v>2550</v>
      </c>
      <c r="H6" s="12">
        <v>2575</v>
      </c>
    </row>
    <row r="7" spans="1:10" ht="26.25" thickBot="1" x14ac:dyDescent="0.25">
      <c r="A7" s="13" t="s">
        <v>3</v>
      </c>
      <c r="B7" s="14">
        <v>87.5</v>
      </c>
      <c r="C7" s="14">
        <v>65.5</v>
      </c>
      <c r="D7" s="14">
        <v>45.5</v>
      </c>
      <c r="E7" s="14">
        <v>29</v>
      </c>
      <c r="F7" s="14">
        <v>17</v>
      </c>
      <c r="G7" s="14">
        <v>10</v>
      </c>
      <c r="H7" s="14">
        <v>7</v>
      </c>
    </row>
    <row r="8" spans="1:10" ht="39" thickBot="1" x14ac:dyDescent="0.25">
      <c r="A8" s="13" t="s">
        <v>4</v>
      </c>
      <c r="B8" s="14">
        <v>2</v>
      </c>
      <c r="C8" s="14">
        <v>5</v>
      </c>
      <c r="D8" s="14">
        <v>10</v>
      </c>
      <c r="E8" s="14">
        <v>18.5</v>
      </c>
      <c r="F8" s="14">
        <v>32.5</v>
      </c>
      <c r="G8" s="14">
        <v>49.5</v>
      </c>
      <c r="H8" s="14">
        <v>71.5</v>
      </c>
    </row>
    <row r="9" spans="1:10" x14ac:dyDescent="0.2">
      <c r="B9">
        <f>B7-B8+B6</f>
        <v>2510.5</v>
      </c>
      <c r="C9">
        <f t="shared" ref="C9:H9" si="0">C7-C8+C6</f>
        <v>2510.5</v>
      </c>
      <c r="D9">
        <f t="shared" si="0"/>
        <v>2510.5</v>
      </c>
      <c r="E9">
        <f t="shared" si="0"/>
        <v>2510.5</v>
      </c>
      <c r="F9" s="16">
        <f t="shared" si="0"/>
        <v>2509.5</v>
      </c>
      <c r="G9">
        <f t="shared" si="0"/>
        <v>2510.5</v>
      </c>
      <c r="H9">
        <f t="shared" si="0"/>
        <v>2510.5</v>
      </c>
    </row>
    <row r="10" spans="1:10" x14ac:dyDescent="0.2">
      <c r="A10" t="s">
        <v>19</v>
      </c>
    </row>
    <row r="11" spans="1:10" x14ac:dyDescent="0.2">
      <c r="A11" t="s">
        <v>23</v>
      </c>
      <c r="B11" t="s">
        <v>24</v>
      </c>
      <c r="C11" t="s">
        <v>26</v>
      </c>
      <c r="D11" t="s">
        <v>25</v>
      </c>
    </row>
    <row r="12" spans="1:10" x14ac:dyDescent="0.2">
      <c r="A12">
        <v>2465</v>
      </c>
      <c r="B12">
        <f>-MAX(A12-2525,0)+$F$7</f>
        <v>17</v>
      </c>
      <c r="C12">
        <f>MAX(A12-2525,0)-$F$7</f>
        <v>-17</v>
      </c>
      <c r="D12">
        <f>B12+C12</f>
        <v>0</v>
      </c>
    </row>
    <row r="13" spans="1:10" x14ac:dyDescent="0.2">
      <c r="A13">
        <v>2466</v>
      </c>
      <c r="B13">
        <f t="shared" ref="B13:B76" si="1">-MAX(A13-2525,0)+$F$7</f>
        <v>17</v>
      </c>
      <c r="C13">
        <f t="shared" ref="C13:C76" si="2">MAX(A13-2525,0)-$F$7</f>
        <v>-17</v>
      </c>
      <c r="D13">
        <f t="shared" ref="D13:D76" si="3">B13+C13</f>
        <v>0</v>
      </c>
    </row>
    <row r="14" spans="1:10" x14ac:dyDescent="0.2">
      <c r="A14">
        <v>2467</v>
      </c>
      <c r="B14">
        <f t="shared" si="1"/>
        <v>17</v>
      </c>
      <c r="C14">
        <f t="shared" si="2"/>
        <v>-17</v>
      </c>
      <c r="D14">
        <f t="shared" si="3"/>
        <v>0</v>
      </c>
    </row>
    <row r="15" spans="1:10" x14ac:dyDescent="0.2">
      <c r="A15">
        <v>2468</v>
      </c>
      <c r="B15">
        <f t="shared" si="1"/>
        <v>17</v>
      </c>
      <c r="C15">
        <f t="shared" si="2"/>
        <v>-17</v>
      </c>
      <c r="D15">
        <f t="shared" si="3"/>
        <v>0</v>
      </c>
    </row>
    <row r="16" spans="1:10" x14ac:dyDescent="0.2">
      <c r="A16">
        <v>2469</v>
      </c>
      <c r="B16">
        <f t="shared" si="1"/>
        <v>17</v>
      </c>
      <c r="C16">
        <f t="shared" si="2"/>
        <v>-17</v>
      </c>
      <c r="D16">
        <f t="shared" si="3"/>
        <v>0</v>
      </c>
    </row>
    <row r="17" spans="1:4" x14ac:dyDescent="0.2">
      <c r="A17">
        <v>2470</v>
      </c>
      <c r="B17">
        <f t="shared" si="1"/>
        <v>17</v>
      </c>
      <c r="C17">
        <f t="shared" si="2"/>
        <v>-17</v>
      </c>
      <c r="D17">
        <f t="shared" si="3"/>
        <v>0</v>
      </c>
    </row>
    <row r="18" spans="1:4" x14ac:dyDescent="0.2">
      <c r="A18">
        <v>2471</v>
      </c>
      <c r="B18">
        <f t="shared" si="1"/>
        <v>17</v>
      </c>
      <c r="C18">
        <f t="shared" si="2"/>
        <v>-17</v>
      </c>
      <c r="D18">
        <f t="shared" si="3"/>
        <v>0</v>
      </c>
    </row>
    <row r="19" spans="1:4" x14ac:dyDescent="0.2">
      <c r="A19">
        <v>2472</v>
      </c>
      <c r="B19">
        <f t="shared" si="1"/>
        <v>17</v>
      </c>
      <c r="C19">
        <f t="shared" si="2"/>
        <v>-17</v>
      </c>
      <c r="D19">
        <f t="shared" si="3"/>
        <v>0</v>
      </c>
    </row>
    <row r="20" spans="1:4" x14ac:dyDescent="0.2">
      <c r="A20">
        <v>2473</v>
      </c>
      <c r="B20">
        <f t="shared" si="1"/>
        <v>17</v>
      </c>
      <c r="C20">
        <f t="shared" si="2"/>
        <v>-17</v>
      </c>
      <c r="D20">
        <f t="shared" si="3"/>
        <v>0</v>
      </c>
    </row>
    <row r="21" spans="1:4" x14ac:dyDescent="0.2">
      <c r="A21">
        <v>2474</v>
      </c>
      <c r="B21">
        <f t="shared" si="1"/>
        <v>17</v>
      </c>
      <c r="C21">
        <f t="shared" si="2"/>
        <v>-17</v>
      </c>
      <c r="D21">
        <f t="shared" si="3"/>
        <v>0</v>
      </c>
    </row>
    <row r="22" spans="1:4" x14ac:dyDescent="0.2">
      <c r="A22">
        <v>2475</v>
      </c>
      <c r="B22">
        <f t="shared" si="1"/>
        <v>17</v>
      </c>
      <c r="C22">
        <f t="shared" si="2"/>
        <v>-17</v>
      </c>
      <c r="D22">
        <f t="shared" si="3"/>
        <v>0</v>
      </c>
    </row>
    <row r="23" spans="1:4" x14ac:dyDescent="0.2">
      <c r="A23">
        <v>2476</v>
      </c>
      <c r="B23">
        <f t="shared" si="1"/>
        <v>17</v>
      </c>
      <c r="C23">
        <f t="shared" si="2"/>
        <v>-17</v>
      </c>
      <c r="D23">
        <f t="shared" si="3"/>
        <v>0</v>
      </c>
    </row>
    <row r="24" spans="1:4" x14ac:dyDescent="0.2">
      <c r="A24">
        <v>2477</v>
      </c>
      <c r="B24">
        <f t="shared" si="1"/>
        <v>17</v>
      </c>
      <c r="C24">
        <f t="shared" si="2"/>
        <v>-17</v>
      </c>
      <c r="D24">
        <f t="shared" si="3"/>
        <v>0</v>
      </c>
    </row>
    <row r="25" spans="1:4" x14ac:dyDescent="0.2">
      <c r="A25">
        <v>2478</v>
      </c>
      <c r="B25">
        <f t="shared" si="1"/>
        <v>17</v>
      </c>
      <c r="C25">
        <f t="shared" si="2"/>
        <v>-17</v>
      </c>
      <c r="D25">
        <f t="shared" si="3"/>
        <v>0</v>
      </c>
    </row>
    <row r="26" spans="1:4" x14ac:dyDescent="0.2">
      <c r="A26">
        <v>2479</v>
      </c>
      <c r="B26">
        <f t="shared" si="1"/>
        <v>17</v>
      </c>
      <c r="C26">
        <f t="shared" si="2"/>
        <v>-17</v>
      </c>
      <c r="D26">
        <f t="shared" si="3"/>
        <v>0</v>
      </c>
    </row>
    <row r="27" spans="1:4" x14ac:dyDescent="0.2">
      <c r="A27">
        <v>2480</v>
      </c>
      <c r="B27">
        <f t="shared" si="1"/>
        <v>17</v>
      </c>
      <c r="C27">
        <f t="shared" si="2"/>
        <v>-17</v>
      </c>
      <c r="D27">
        <f t="shared" si="3"/>
        <v>0</v>
      </c>
    </row>
    <row r="28" spans="1:4" x14ac:dyDescent="0.2">
      <c r="A28">
        <v>2481</v>
      </c>
      <c r="B28">
        <f t="shared" si="1"/>
        <v>17</v>
      </c>
      <c r="C28">
        <f t="shared" si="2"/>
        <v>-17</v>
      </c>
      <c r="D28">
        <f t="shared" si="3"/>
        <v>0</v>
      </c>
    </row>
    <row r="29" spans="1:4" x14ac:dyDescent="0.2">
      <c r="A29">
        <v>2482</v>
      </c>
      <c r="B29">
        <f t="shared" si="1"/>
        <v>17</v>
      </c>
      <c r="C29">
        <f t="shared" si="2"/>
        <v>-17</v>
      </c>
      <c r="D29">
        <f t="shared" si="3"/>
        <v>0</v>
      </c>
    </row>
    <row r="30" spans="1:4" x14ac:dyDescent="0.2">
      <c r="A30">
        <v>2483</v>
      </c>
      <c r="B30">
        <f t="shared" si="1"/>
        <v>17</v>
      </c>
      <c r="C30">
        <f t="shared" si="2"/>
        <v>-17</v>
      </c>
      <c r="D30">
        <f t="shared" si="3"/>
        <v>0</v>
      </c>
    </row>
    <row r="31" spans="1:4" x14ac:dyDescent="0.2">
      <c r="A31">
        <v>2484</v>
      </c>
      <c r="B31">
        <f t="shared" si="1"/>
        <v>17</v>
      </c>
      <c r="C31">
        <f t="shared" si="2"/>
        <v>-17</v>
      </c>
      <c r="D31">
        <f t="shared" si="3"/>
        <v>0</v>
      </c>
    </row>
    <row r="32" spans="1:4" x14ac:dyDescent="0.2">
      <c r="A32">
        <v>2485</v>
      </c>
      <c r="B32">
        <f t="shared" si="1"/>
        <v>17</v>
      </c>
      <c r="C32">
        <f t="shared" si="2"/>
        <v>-17</v>
      </c>
      <c r="D32">
        <f t="shared" si="3"/>
        <v>0</v>
      </c>
    </row>
    <row r="33" spans="1:4" x14ac:dyDescent="0.2">
      <c r="A33">
        <v>2486</v>
      </c>
      <c r="B33">
        <f t="shared" si="1"/>
        <v>17</v>
      </c>
      <c r="C33">
        <f t="shared" si="2"/>
        <v>-17</v>
      </c>
      <c r="D33">
        <f t="shared" si="3"/>
        <v>0</v>
      </c>
    </row>
    <row r="34" spans="1:4" x14ac:dyDescent="0.2">
      <c r="A34">
        <v>2487</v>
      </c>
      <c r="B34">
        <f t="shared" si="1"/>
        <v>17</v>
      </c>
      <c r="C34">
        <f t="shared" si="2"/>
        <v>-17</v>
      </c>
      <c r="D34">
        <f t="shared" si="3"/>
        <v>0</v>
      </c>
    </row>
    <row r="35" spans="1:4" x14ac:dyDescent="0.2">
      <c r="A35">
        <v>2488</v>
      </c>
      <c r="B35">
        <f t="shared" si="1"/>
        <v>17</v>
      </c>
      <c r="C35">
        <f t="shared" si="2"/>
        <v>-17</v>
      </c>
      <c r="D35">
        <f t="shared" si="3"/>
        <v>0</v>
      </c>
    </row>
    <row r="36" spans="1:4" x14ac:dyDescent="0.2">
      <c r="A36">
        <v>2489</v>
      </c>
      <c r="B36">
        <f t="shared" si="1"/>
        <v>17</v>
      </c>
      <c r="C36">
        <f t="shared" si="2"/>
        <v>-17</v>
      </c>
      <c r="D36">
        <f t="shared" si="3"/>
        <v>0</v>
      </c>
    </row>
    <row r="37" spans="1:4" x14ac:dyDescent="0.2">
      <c r="A37">
        <v>2490</v>
      </c>
      <c r="B37">
        <f t="shared" si="1"/>
        <v>17</v>
      </c>
      <c r="C37">
        <f t="shared" si="2"/>
        <v>-17</v>
      </c>
      <c r="D37">
        <f t="shared" si="3"/>
        <v>0</v>
      </c>
    </row>
    <row r="38" spans="1:4" x14ac:dyDescent="0.2">
      <c r="A38">
        <v>2491</v>
      </c>
      <c r="B38">
        <f t="shared" si="1"/>
        <v>17</v>
      </c>
      <c r="C38">
        <f t="shared" si="2"/>
        <v>-17</v>
      </c>
      <c r="D38">
        <f t="shared" si="3"/>
        <v>0</v>
      </c>
    </row>
    <row r="39" spans="1:4" x14ac:dyDescent="0.2">
      <c r="A39">
        <v>2492</v>
      </c>
      <c r="B39">
        <f t="shared" si="1"/>
        <v>17</v>
      </c>
      <c r="C39">
        <f t="shared" si="2"/>
        <v>-17</v>
      </c>
      <c r="D39">
        <f t="shared" si="3"/>
        <v>0</v>
      </c>
    </row>
    <row r="40" spans="1:4" x14ac:dyDescent="0.2">
      <c r="A40">
        <v>2493</v>
      </c>
      <c r="B40">
        <f t="shared" si="1"/>
        <v>17</v>
      </c>
      <c r="C40">
        <f t="shared" si="2"/>
        <v>-17</v>
      </c>
      <c r="D40">
        <f t="shared" si="3"/>
        <v>0</v>
      </c>
    </row>
    <row r="41" spans="1:4" x14ac:dyDescent="0.2">
      <c r="A41">
        <v>2494</v>
      </c>
      <c r="B41">
        <f t="shared" si="1"/>
        <v>17</v>
      </c>
      <c r="C41">
        <f t="shared" si="2"/>
        <v>-17</v>
      </c>
      <c r="D41">
        <f t="shared" si="3"/>
        <v>0</v>
      </c>
    </row>
    <row r="42" spans="1:4" x14ac:dyDescent="0.2">
      <c r="A42">
        <v>2495</v>
      </c>
      <c r="B42">
        <f t="shared" si="1"/>
        <v>17</v>
      </c>
      <c r="C42">
        <f t="shared" si="2"/>
        <v>-17</v>
      </c>
      <c r="D42">
        <f t="shared" si="3"/>
        <v>0</v>
      </c>
    </row>
    <row r="43" spans="1:4" x14ac:dyDescent="0.2">
      <c r="A43">
        <v>2496</v>
      </c>
      <c r="B43">
        <f t="shared" si="1"/>
        <v>17</v>
      </c>
      <c r="C43">
        <f t="shared" si="2"/>
        <v>-17</v>
      </c>
      <c r="D43">
        <f t="shared" si="3"/>
        <v>0</v>
      </c>
    </row>
    <row r="44" spans="1:4" x14ac:dyDescent="0.2">
      <c r="A44">
        <v>2497</v>
      </c>
      <c r="B44">
        <f t="shared" si="1"/>
        <v>17</v>
      </c>
      <c r="C44">
        <f t="shared" si="2"/>
        <v>-17</v>
      </c>
      <c r="D44">
        <f t="shared" si="3"/>
        <v>0</v>
      </c>
    </row>
    <row r="45" spans="1:4" x14ac:dyDescent="0.2">
      <c r="A45">
        <v>2498</v>
      </c>
      <c r="B45">
        <f t="shared" si="1"/>
        <v>17</v>
      </c>
      <c r="C45">
        <f t="shared" si="2"/>
        <v>-17</v>
      </c>
      <c r="D45">
        <f t="shared" si="3"/>
        <v>0</v>
      </c>
    </row>
    <row r="46" spans="1:4" x14ac:dyDescent="0.2">
      <c r="A46">
        <v>2499</v>
      </c>
      <c r="B46">
        <f t="shared" si="1"/>
        <v>17</v>
      </c>
      <c r="C46">
        <f t="shared" si="2"/>
        <v>-17</v>
      </c>
      <c r="D46">
        <f t="shared" si="3"/>
        <v>0</v>
      </c>
    </row>
    <row r="47" spans="1:4" x14ac:dyDescent="0.2">
      <c r="A47">
        <v>2500</v>
      </c>
      <c r="B47">
        <f t="shared" si="1"/>
        <v>17</v>
      </c>
      <c r="C47">
        <f t="shared" si="2"/>
        <v>-17</v>
      </c>
      <c r="D47">
        <f t="shared" si="3"/>
        <v>0</v>
      </c>
    </row>
    <row r="48" spans="1:4" x14ac:dyDescent="0.2">
      <c r="A48">
        <v>2501</v>
      </c>
      <c r="B48">
        <f t="shared" si="1"/>
        <v>17</v>
      </c>
      <c r="C48">
        <f t="shared" si="2"/>
        <v>-17</v>
      </c>
      <c r="D48">
        <f t="shared" si="3"/>
        <v>0</v>
      </c>
    </row>
    <row r="49" spans="1:4" x14ac:dyDescent="0.2">
      <c r="A49">
        <v>2502</v>
      </c>
      <c r="B49">
        <f t="shared" si="1"/>
        <v>17</v>
      </c>
      <c r="C49">
        <f t="shared" si="2"/>
        <v>-17</v>
      </c>
      <c r="D49">
        <f t="shared" si="3"/>
        <v>0</v>
      </c>
    </row>
    <row r="50" spans="1:4" x14ac:dyDescent="0.2">
      <c r="A50">
        <v>2503</v>
      </c>
      <c r="B50">
        <f t="shared" si="1"/>
        <v>17</v>
      </c>
      <c r="C50">
        <f t="shared" si="2"/>
        <v>-17</v>
      </c>
      <c r="D50">
        <f t="shared" si="3"/>
        <v>0</v>
      </c>
    </row>
    <row r="51" spans="1:4" x14ac:dyDescent="0.2">
      <c r="A51">
        <v>2504</v>
      </c>
      <c r="B51">
        <f t="shared" si="1"/>
        <v>17</v>
      </c>
      <c r="C51">
        <f t="shared" si="2"/>
        <v>-17</v>
      </c>
      <c r="D51">
        <f t="shared" si="3"/>
        <v>0</v>
      </c>
    </row>
    <row r="52" spans="1:4" x14ac:dyDescent="0.2">
      <c r="A52">
        <v>2505</v>
      </c>
      <c r="B52">
        <f t="shared" si="1"/>
        <v>17</v>
      </c>
      <c r="C52">
        <f t="shared" si="2"/>
        <v>-17</v>
      </c>
      <c r="D52">
        <f t="shared" si="3"/>
        <v>0</v>
      </c>
    </row>
    <row r="53" spans="1:4" x14ac:dyDescent="0.2">
      <c r="A53">
        <v>2506</v>
      </c>
      <c r="B53">
        <f t="shared" si="1"/>
        <v>17</v>
      </c>
      <c r="C53">
        <f t="shared" si="2"/>
        <v>-17</v>
      </c>
      <c r="D53">
        <f t="shared" si="3"/>
        <v>0</v>
      </c>
    </row>
    <row r="54" spans="1:4" x14ac:dyDescent="0.2">
      <c r="A54">
        <v>2507</v>
      </c>
      <c r="B54">
        <f t="shared" si="1"/>
        <v>17</v>
      </c>
      <c r="C54">
        <f t="shared" si="2"/>
        <v>-17</v>
      </c>
      <c r="D54">
        <f t="shared" si="3"/>
        <v>0</v>
      </c>
    </row>
    <row r="55" spans="1:4" x14ac:dyDescent="0.2">
      <c r="A55">
        <v>2508</v>
      </c>
      <c r="B55">
        <f t="shared" si="1"/>
        <v>17</v>
      </c>
      <c r="C55">
        <f t="shared" si="2"/>
        <v>-17</v>
      </c>
      <c r="D55">
        <f t="shared" si="3"/>
        <v>0</v>
      </c>
    </row>
    <row r="56" spans="1:4" x14ac:dyDescent="0.2">
      <c r="A56">
        <v>2509</v>
      </c>
      <c r="B56">
        <f t="shared" si="1"/>
        <v>17</v>
      </c>
      <c r="C56">
        <f t="shared" si="2"/>
        <v>-17</v>
      </c>
      <c r="D56">
        <f t="shared" si="3"/>
        <v>0</v>
      </c>
    </row>
    <row r="57" spans="1:4" x14ac:dyDescent="0.2">
      <c r="A57">
        <v>2510</v>
      </c>
      <c r="B57">
        <f t="shared" si="1"/>
        <v>17</v>
      </c>
      <c r="C57">
        <f t="shared" si="2"/>
        <v>-17</v>
      </c>
      <c r="D57">
        <f t="shared" si="3"/>
        <v>0</v>
      </c>
    </row>
    <row r="58" spans="1:4" x14ac:dyDescent="0.2">
      <c r="A58">
        <v>2511</v>
      </c>
      <c r="B58">
        <f t="shared" si="1"/>
        <v>17</v>
      </c>
      <c r="C58">
        <f t="shared" si="2"/>
        <v>-17</v>
      </c>
      <c r="D58">
        <f t="shared" si="3"/>
        <v>0</v>
      </c>
    </row>
    <row r="59" spans="1:4" x14ac:dyDescent="0.2">
      <c r="A59">
        <v>2512</v>
      </c>
      <c r="B59">
        <f t="shared" si="1"/>
        <v>17</v>
      </c>
      <c r="C59">
        <f t="shared" si="2"/>
        <v>-17</v>
      </c>
      <c r="D59">
        <f t="shared" si="3"/>
        <v>0</v>
      </c>
    </row>
    <row r="60" spans="1:4" x14ac:dyDescent="0.2">
      <c r="A60">
        <v>2513</v>
      </c>
      <c r="B60">
        <f t="shared" si="1"/>
        <v>17</v>
      </c>
      <c r="C60">
        <f t="shared" si="2"/>
        <v>-17</v>
      </c>
      <c r="D60">
        <f t="shared" si="3"/>
        <v>0</v>
      </c>
    </row>
    <row r="61" spans="1:4" x14ac:dyDescent="0.2">
      <c r="A61">
        <v>2514</v>
      </c>
      <c r="B61">
        <f t="shared" si="1"/>
        <v>17</v>
      </c>
      <c r="C61">
        <f t="shared" si="2"/>
        <v>-17</v>
      </c>
      <c r="D61">
        <f t="shared" si="3"/>
        <v>0</v>
      </c>
    </row>
    <row r="62" spans="1:4" x14ac:dyDescent="0.2">
      <c r="A62">
        <v>2515</v>
      </c>
      <c r="B62">
        <f t="shared" si="1"/>
        <v>17</v>
      </c>
      <c r="C62">
        <f t="shared" si="2"/>
        <v>-17</v>
      </c>
      <c r="D62">
        <f t="shared" si="3"/>
        <v>0</v>
      </c>
    </row>
    <row r="63" spans="1:4" x14ac:dyDescent="0.2">
      <c r="A63">
        <v>2516</v>
      </c>
      <c r="B63">
        <f t="shared" si="1"/>
        <v>17</v>
      </c>
      <c r="C63">
        <f t="shared" si="2"/>
        <v>-17</v>
      </c>
      <c r="D63">
        <f t="shared" si="3"/>
        <v>0</v>
      </c>
    </row>
    <row r="64" spans="1:4" x14ac:dyDescent="0.2">
      <c r="A64">
        <v>2517</v>
      </c>
      <c r="B64">
        <f t="shared" si="1"/>
        <v>17</v>
      </c>
      <c r="C64">
        <f t="shared" si="2"/>
        <v>-17</v>
      </c>
      <c r="D64">
        <f t="shared" si="3"/>
        <v>0</v>
      </c>
    </row>
    <row r="65" spans="1:4" x14ac:dyDescent="0.2">
      <c r="A65">
        <v>2518</v>
      </c>
      <c r="B65">
        <f t="shared" si="1"/>
        <v>17</v>
      </c>
      <c r="C65">
        <f t="shared" si="2"/>
        <v>-17</v>
      </c>
      <c r="D65">
        <f t="shared" si="3"/>
        <v>0</v>
      </c>
    </row>
    <row r="66" spans="1:4" x14ac:dyDescent="0.2">
      <c r="A66">
        <v>2519</v>
      </c>
      <c r="B66">
        <f t="shared" si="1"/>
        <v>17</v>
      </c>
      <c r="C66">
        <f t="shared" si="2"/>
        <v>-17</v>
      </c>
      <c r="D66">
        <f t="shared" si="3"/>
        <v>0</v>
      </c>
    </row>
    <row r="67" spans="1:4" x14ac:dyDescent="0.2">
      <c r="A67">
        <v>2520</v>
      </c>
      <c r="B67">
        <f t="shared" si="1"/>
        <v>17</v>
      </c>
      <c r="C67">
        <f t="shared" si="2"/>
        <v>-17</v>
      </c>
      <c r="D67">
        <f t="shared" si="3"/>
        <v>0</v>
      </c>
    </row>
    <row r="68" spans="1:4" x14ac:dyDescent="0.2">
      <c r="A68">
        <v>2521</v>
      </c>
      <c r="B68">
        <f t="shared" si="1"/>
        <v>17</v>
      </c>
      <c r="C68">
        <f t="shared" si="2"/>
        <v>-17</v>
      </c>
      <c r="D68">
        <f t="shared" si="3"/>
        <v>0</v>
      </c>
    </row>
    <row r="69" spans="1:4" x14ac:dyDescent="0.2">
      <c r="A69">
        <v>2522</v>
      </c>
      <c r="B69">
        <f t="shared" si="1"/>
        <v>17</v>
      </c>
      <c r="C69">
        <f t="shared" si="2"/>
        <v>-17</v>
      </c>
      <c r="D69">
        <f t="shared" si="3"/>
        <v>0</v>
      </c>
    </row>
    <row r="70" spans="1:4" x14ac:dyDescent="0.2">
      <c r="A70">
        <v>2523</v>
      </c>
      <c r="B70">
        <f t="shared" si="1"/>
        <v>17</v>
      </c>
      <c r="C70">
        <f t="shared" si="2"/>
        <v>-17</v>
      </c>
      <c r="D70">
        <f t="shared" si="3"/>
        <v>0</v>
      </c>
    </row>
    <row r="71" spans="1:4" x14ac:dyDescent="0.2">
      <c r="A71">
        <v>2524</v>
      </c>
      <c r="B71">
        <f t="shared" si="1"/>
        <v>17</v>
      </c>
      <c r="C71">
        <f t="shared" si="2"/>
        <v>-17</v>
      </c>
      <c r="D71">
        <f t="shared" si="3"/>
        <v>0</v>
      </c>
    </row>
    <row r="72" spans="1:4" x14ac:dyDescent="0.2">
      <c r="A72">
        <v>2525</v>
      </c>
      <c r="B72">
        <f t="shared" si="1"/>
        <v>17</v>
      </c>
      <c r="C72">
        <f t="shared" si="2"/>
        <v>-17</v>
      </c>
      <c r="D72">
        <f t="shared" si="3"/>
        <v>0</v>
      </c>
    </row>
    <row r="73" spans="1:4" x14ac:dyDescent="0.2">
      <c r="A73">
        <v>2526</v>
      </c>
      <c r="B73">
        <f t="shared" si="1"/>
        <v>16</v>
      </c>
      <c r="C73">
        <f t="shared" si="2"/>
        <v>-16</v>
      </c>
      <c r="D73">
        <f t="shared" si="3"/>
        <v>0</v>
      </c>
    </row>
    <row r="74" spans="1:4" x14ac:dyDescent="0.2">
      <c r="A74">
        <v>2527</v>
      </c>
      <c r="B74">
        <f t="shared" si="1"/>
        <v>15</v>
      </c>
      <c r="C74">
        <f t="shared" si="2"/>
        <v>-15</v>
      </c>
      <c r="D74">
        <f t="shared" si="3"/>
        <v>0</v>
      </c>
    </row>
    <row r="75" spans="1:4" x14ac:dyDescent="0.2">
      <c r="A75">
        <v>2528</v>
      </c>
      <c r="B75">
        <f t="shared" si="1"/>
        <v>14</v>
      </c>
      <c r="C75">
        <f t="shared" si="2"/>
        <v>-14</v>
      </c>
      <c r="D75">
        <f t="shared" si="3"/>
        <v>0</v>
      </c>
    </row>
    <row r="76" spans="1:4" x14ac:dyDescent="0.2">
      <c r="A76">
        <v>2529</v>
      </c>
      <c r="B76">
        <f t="shared" si="1"/>
        <v>13</v>
      </c>
      <c r="C76">
        <f t="shared" si="2"/>
        <v>-13</v>
      </c>
      <c r="D76">
        <f t="shared" si="3"/>
        <v>0</v>
      </c>
    </row>
    <row r="77" spans="1:4" x14ac:dyDescent="0.2">
      <c r="A77">
        <v>2530</v>
      </c>
      <c r="B77">
        <f t="shared" ref="B77:B140" si="4">-MAX(A77-2525,0)+$F$7</f>
        <v>12</v>
      </c>
      <c r="C77">
        <f t="shared" ref="C77:C140" si="5">MAX(A77-2525,0)-$F$7</f>
        <v>-12</v>
      </c>
      <c r="D77">
        <f t="shared" ref="D77:D140" si="6">B77+C77</f>
        <v>0</v>
      </c>
    </row>
    <row r="78" spans="1:4" x14ac:dyDescent="0.2">
      <c r="A78">
        <v>2531</v>
      </c>
      <c r="B78">
        <f t="shared" si="4"/>
        <v>11</v>
      </c>
      <c r="C78">
        <f t="shared" si="5"/>
        <v>-11</v>
      </c>
      <c r="D78">
        <f t="shared" si="6"/>
        <v>0</v>
      </c>
    </row>
    <row r="79" spans="1:4" x14ac:dyDescent="0.2">
      <c r="A79">
        <v>2532</v>
      </c>
      <c r="B79">
        <f t="shared" si="4"/>
        <v>10</v>
      </c>
      <c r="C79">
        <f t="shared" si="5"/>
        <v>-10</v>
      </c>
      <c r="D79">
        <f t="shared" si="6"/>
        <v>0</v>
      </c>
    </row>
    <row r="80" spans="1:4" x14ac:dyDescent="0.2">
      <c r="A80">
        <v>2533</v>
      </c>
      <c r="B80">
        <f t="shared" si="4"/>
        <v>9</v>
      </c>
      <c r="C80">
        <f t="shared" si="5"/>
        <v>-9</v>
      </c>
      <c r="D80">
        <f t="shared" si="6"/>
        <v>0</v>
      </c>
    </row>
    <row r="81" spans="1:4" x14ac:dyDescent="0.2">
      <c r="A81">
        <v>2534</v>
      </c>
      <c r="B81">
        <f t="shared" si="4"/>
        <v>8</v>
      </c>
      <c r="C81">
        <f t="shared" si="5"/>
        <v>-8</v>
      </c>
      <c r="D81">
        <f t="shared" si="6"/>
        <v>0</v>
      </c>
    </row>
    <row r="82" spans="1:4" x14ac:dyDescent="0.2">
      <c r="A82">
        <v>2535</v>
      </c>
      <c r="B82">
        <f t="shared" si="4"/>
        <v>7</v>
      </c>
      <c r="C82">
        <f t="shared" si="5"/>
        <v>-7</v>
      </c>
      <c r="D82">
        <f t="shared" si="6"/>
        <v>0</v>
      </c>
    </row>
    <row r="83" spans="1:4" x14ac:dyDescent="0.2">
      <c r="A83">
        <v>2536</v>
      </c>
      <c r="B83">
        <f t="shared" si="4"/>
        <v>6</v>
      </c>
      <c r="C83">
        <f t="shared" si="5"/>
        <v>-6</v>
      </c>
      <c r="D83">
        <f t="shared" si="6"/>
        <v>0</v>
      </c>
    </row>
    <row r="84" spans="1:4" x14ac:dyDescent="0.2">
      <c r="A84">
        <v>2537</v>
      </c>
      <c r="B84">
        <f t="shared" si="4"/>
        <v>5</v>
      </c>
      <c r="C84">
        <f t="shared" si="5"/>
        <v>-5</v>
      </c>
      <c r="D84">
        <f t="shared" si="6"/>
        <v>0</v>
      </c>
    </row>
    <row r="85" spans="1:4" x14ac:dyDescent="0.2">
      <c r="A85">
        <v>2538</v>
      </c>
      <c r="B85">
        <f t="shared" si="4"/>
        <v>4</v>
      </c>
      <c r="C85">
        <f t="shared" si="5"/>
        <v>-4</v>
      </c>
      <c r="D85">
        <f t="shared" si="6"/>
        <v>0</v>
      </c>
    </row>
    <row r="86" spans="1:4" x14ac:dyDescent="0.2">
      <c r="A86">
        <v>2539</v>
      </c>
      <c r="B86">
        <f t="shared" si="4"/>
        <v>3</v>
      </c>
      <c r="C86">
        <f t="shared" si="5"/>
        <v>-3</v>
      </c>
      <c r="D86">
        <f t="shared" si="6"/>
        <v>0</v>
      </c>
    </row>
    <row r="87" spans="1:4" x14ac:dyDescent="0.2">
      <c r="A87">
        <v>2540</v>
      </c>
      <c r="B87">
        <f t="shared" si="4"/>
        <v>2</v>
      </c>
      <c r="C87">
        <f t="shared" si="5"/>
        <v>-2</v>
      </c>
      <c r="D87">
        <f t="shared" si="6"/>
        <v>0</v>
      </c>
    </row>
    <row r="88" spans="1:4" x14ac:dyDescent="0.2">
      <c r="A88">
        <v>2541</v>
      </c>
      <c r="B88">
        <f t="shared" si="4"/>
        <v>1</v>
      </c>
      <c r="C88">
        <f t="shared" si="5"/>
        <v>-1</v>
      </c>
      <c r="D88">
        <f t="shared" si="6"/>
        <v>0</v>
      </c>
    </row>
    <row r="89" spans="1:4" x14ac:dyDescent="0.2">
      <c r="A89">
        <v>2542</v>
      </c>
      <c r="B89">
        <f t="shared" si="4"/>
        <v>0</v>
      </c>
      <c r="C89">
        <f t="shared" si="5"/>
        <v>0</v>
      </c>
      <c r="D89">
        <f t="shared" si="6"/>
        <v>0</v>
      </c>
    </row>
    <row r="90" spans="1:4" x14ac:dyDescent="0.2">
      <c r="A90">
        <v>2543</v>
      </c>
      <c r="B90">
        <f t="shared" si="4"/>
        <v>-1</v>
      </c>
      <c r="C90">
        <f t="shared" si="5"/>
        <v>1</v>
      </c>
      <c r="D90">
        <f t="shared" si="6"/>
        <v>0</v>
      </c>
    </row>
    <row r="91" spans="1:4" x14ac:dyDescent="0.2">
      <c r="A91">
        <v>2544</v>
      </c>
      <c r="B91">
        <f t="shared" si="4"/>
        <v>-2</v>
      </c>
      <c r="C91">
        <f t="shared" si="5"/>
        <v>2</v>
      </c>
      <c r="D91">
        <f t="shared" si="6"/>
        <v>0</v>
      </c>
    </row>
    <row r="92" spans="1:4" x14ac:dyDescent="0.2">
      <c r="A92">
        <v>2545</v>
      </c>
      <c r="B92">
        <f t="shared" si="4"/>
        <v>-3</v>
      </c>
      <c r="C92">
        <f t="shared" si="5"/>
        <v>3</v>
      </c>
      <c r="D92">
        <f t="shared" si="6"/>
        <v>0</v>
      </c>
    </row>
    <row r="93" spans="1:4" x14ac:dyDescent="0.2">
      <c r="A93">
        <v>2546</v>
      </c>
      <c r="B93">
        <f t="shared" si="4"/>
        <v>-4</v>
      </c>
      <c r="C93">
        <f t="shared" si="5"/>
        <v>4</v>
      </c>
      <c r="D93">
        <f t="shared" si="6"/>
        <v>0</v>
      </c>
    </row>
    <row r="94" spans="1:4" x14ac:dyDescent="0.2">
      <c r="A94">
        <v>2547</v>
      </c>
      <c r="B94">
        <f t="shared" si="4"/>
        <v>-5</v>
      </c>
      <c r="C94">
        <f t="shared" si="5"/>
        <v>5</v>
      </c>
      <c r="D94">
        <f t="shared" si="6"/>
        <v>0</v>
      </c>
    </row>
    <row r="95" spans="1:4" x14ac:dyDescent="0.2">
      <c r="A95">
        <v>2548</v>
      </c>
      <c r="B95">
        <f t="shared" si="4"/>
        <v>-6</v>
      </c>
      <c r="C95">
        <f t="shared" si="5"/>
        <v>6</v>
      </c>
      <c r="D95">
        <f t="shared" si="6"/>
        <v>0</v>
      </c>
    </row>
    <row r="96" spans="1:4" x14ac:dyDescent="0.2">
      <c r="A96">
        <v>2549</v>
      </c>
      <c r="B96">
        <f t="shared" si="4"/>
        <v>-7</v>
      </c>
      <c r="C96">
        <f t="shared" si="5"/>
        <v>7</v>
      </c>
      <c r="D96">
        <f t="shared" si="6"/>
        <v>0</v>
      </c>
    </row>
    <row r="97" spans="1:4" x14ac:dyDescent="0.2">
      <c r="A97">
        <v>2550</v>
      </c>
      <c r="B97">
        <f t="shared" si="4"/>
        <v>-8</v>
      </c>
      <c r="C97">
        <f t="shared" si="5"/>
        <v>8</v>
      </c>
      <c r="D97">
        <f t="shared" si="6"/>
        <v>0</v>
      </c>
    </row>
    <row r="98" spans="1:4" x14ac:dyDescent="0.2">
      <c r="A98">
        <v>2551</v>
      </c>
      <c r="B98">
        <f t="shared" si="4"/>
        <v>-9</v>
      </c>
      <c r="C98">
        <f t="shared" si="5"/>
        <v>9</v>
      </c>
      <c r="D98">
        <f t="shared" si="6"/>
        <v>0</v>
      </c>
    </row>
    <row r="99" spans="1:4" x14ac:dyDescent="0.2">
      <c r="A99">
        <v>2552</v>
      </c>
      <c r="B99">
        <f t="shared" si="4"/>
        <v>-10</v>
      </c>
      <c r="C99">
        <f t="shared" si="5"/>
        <v>10</v>
      </c>
      <c r="D99">
        <f t="shared" si="6"/>
        <v>0</v>
      </c>
    </row>
    <row r="100" spans="1:4" x14ac:dyDescent="0.2">
      <c r="A100">
        <v>2553</v>
      </c>
      <c r="B100">
        <f t="shared" si="4"/>
        <v>-11</v>
      </c>
      <c r="C100">
        <f t="shared" si="5"/>
        <v>11</v>
      </c>
      <c r="D100">
        <f t="shared" si="6"/>
        <v>0</v>
      </c>
    </row>
    <row r="101" spans="1:4" x14ac:dyDescent="0.2">
      <c r="A101">
        <v>2554</v>
      </c>
      <c r="B101">
        <f t="shared" si="4"/>
        <v>-12</v>
      </c>
      <c r="C101">
        <f t="shared" si="5"/>
        <v>12</v>
      </c>
      <c r="D101">
        <f t="shared" si="6"/>
        <v>0</v>
      </c>
    </row>
    <row r="102" spans="1:4" x14ac:dyDescent="0.2">
      <c r="A102">
        <v>2555</v>
      </c>
      <c r="B102">
        <f t="shared" si="4"/>
        <v>-13</v>
      </c>
      <c r="C102">
        <f t="shared" si="5"/>
        <v>13</v>
      </c>
      <c r="D102">
        <f t="shared" si="6"/>
        <v>0</v>
      </c>
    </row>
    <row r="103" spans="1:4" x14ac:dyDescent="0.2">
      <c r="A103">
        <v>2556</v>
      </c>
      <c r="B103">
        <f t="shared" si="4"/>
        <v>-14</v>
      </c>
      <c r="C103">
        <f t="shared" si="5"/>
        <v>14</v>
      </c>
      <c r="D103">
        <f t="shared" si="6"/>
        <v>0</v>
      </c>
    </row>
    <row r="104" spans="1:4" x14ac:dyDescent="0.2">
      <c r="A104">
        <v>2557</v>
      </c>
      <c r="B104">
        <f t="shared" si="4"/>
        <v>-15</v>
      </c>
      <c r="C104">
        <f t="shared" si="5"/>
        <v>15</v>
      </c>
      <c r="D104">
        <f t="shared" si="6"/>
        <v>0</v>
      </c>
    </row>
    <row r="105" spans="1:4" x14ac:dyDescent="0.2">
      <c r="A105">
        <v>2558</v>
      </c>
      <c r="B105">
        <f t="shared" si="4"/>
        <v>-16</v>
      </c>
      <c r="C105">
        <f t="shared" si="5"/>
        <v>16</v>
      </c>
      <c r="D105">
        <f t="shared" si="6"/>
        <v>0</v>
      </c>
    </row>
    <row r="106" spans="1:4" x14ac:dyDescent="0.2">
      <c r="A106">
        <v>2559</v>
      </c>
      <c r="B106">
        <f t="shared" si="4"/>
        <v>-17</v>
      </c>
      <c r="C106">
        <f t="shared" si="5"/>
        <v>17</v>
      </c>
      <c r="D106">
        <f t="shared" si="6"/>
        <v>0</v>
      </c>
    </row>
    <row r="107" spans="1:4" x14ac:dyDescent="0.2">
      <c r="A107">
        <v>2560</v>
      </c>
      <c r="B107">
        <f t="shared" si="4"/>
        <v>-18</v>
      </c>
      <c r="C107">
        <f t="shared" si="5"/>
        <v>18</v>
      </c>
      <c r="D107">
        <f t="shared" si="6"/>
        <v>0</v>
      </c>
    </row>
    <row r="108" spans="1:4" x14ac:dyDescent="0.2">
      <c r="A108">
        <v>2561</v>
      </c>
      <c r="B108">
        <f t="shared" si="4"/>
        <v>-19</v>
      </c>
      <c r="C108">
        <f t="shared" si="5"/>
        <v>19</v>
      </c>
      <c r="D108">
        <f t="shared" si="6"/>
        <v>0</v>
      </c>
    </row>
    <row r="109" spans="1:4" x14ac:dyDescent="0.2">
      <c r="A109">
        <v>2562</v>
      </c>
      <c r="B109">
        <f t="shared" si="4"/>
        <v>-20</v>
      </c>
      <c r="C109">
        <f t="shared" si="5"/>
        <v>20</v>
      </c>
      <c r="D109">
        <f t="shared" si="6"/>
        <v>0</v>
      </c>
    </row>
    <row r="110" spans="1:4" x14ac:dyDescent="0.2">
      <c r="A110">
        <v>2563</v>
      </c>
      <c r="B110">
        <f t="shared" si="4"/>
        <v>-21</v>
      </c>
      <c r="C110">
        <f t="shared" si="5"/>
        <v>21</v>
      </c>
      <c r="D110">
        <f t="shared" si="6"/>
        <v>0</v>
      </c>
    </row>
    <row r="111" spans="1:4" x14ac:dyDescent="0.2">
      <c r="A111">
        <v>2564</v>
      </c>
      <c r="B111">
        <f t="shared" si="4"/>
        <v>-22</v>
      </c>
      <c r="C111">
        <f t="shared" si="5"/>
        <v>22</v>
      </c>
      <c r="D111">
        <f t="shared" si="6"/>
        <v>0</v>
      </c>
    </row>
    <row r="112" spans="1:4" x14ac:dyDescent="0.2">
      <c r="A112">
        <v>2565</v>
      </c>
      <c r="B112">
        <f t="shared" si="4"/>
        <v>-23</v>
      </c>
      <c r="C112">
        <f t="shared" si="5"/>
        <v>23</v>
      </c>
      <c r="D112">
        <f t="shared" si="6"/>
        <v>0</v>
      </c>
    </row>
    <row r="113" spans="1:4" x14ac:dyDescent="0.2">
      <c r="A113">
        <v>2566</v>
      </c>
      <c r="B113">
        <f t="shared" si="4"/>
        <v>-24</v>
      </c>
      <c r="C113">
        <f t="shared" si="5"/>
        <v>24</v>
      </c>
      <c r="D113">
        <f t="shared" si="6"/>
        <v>0</v>
      </c>
    </row>
    <row r="114" spans="1:4" x14ac:dyDescent="0.2">
      <c r="A114">
        <v>2567</v>
      </c>
      <c r="B114">
        <f t="shared" si="4"/>
        <v>-25</v>
      </c>
      <c r="C114">
        <f t="shared" si="5"/>
        <v>25</v>
      </c>
      <c r="D114">
        <f t="shared" si="6"/>
        <v>0</v>
      </c>
    </row>
    <row r="115" spans="1:4" x14ac:dyDescent="0.2">
      <c r="A115">
        <v>2568</v>
      </c>
      <c r="B115">
        <f t="shared" si="4"/>
        <v>-26</v>
      </c>
      <c r="C115">
        <f t="shared" si="5"/>
        <v>26</v>
      </c>
      <c r="D115">
        <f t="shared" si="6"/>
        <v>0</v>
      </c>
    </row>
    <row r="116" spans="1:4" x14ac:dyDescent="0.2">
      <c r="A116">
        <v>2569</v>
      </c>
      <c r="B116">
        <f t="shared" si="4"/>
        <v>-27</v>
      </c>
      <c r="C116">
        <f t="shared" si="5"/>
        <v>27</v>
      </c>
      <c r="D116">
        <f t="shared" si="6"/>
        <v>0</v>
      </c>
    </row>
    <row r="117" spans="1:4" x14ac:dyDescent="0.2">
      <c r="A117">
        <v>2570</v>
      </c>
      <c r="B117">
        <f t="shared" si="4"/>
        <v>-28</v>
      </c>
      <c r="C117">
        <f t="shared" si="5"/>
        <v>28</v>
      </c>
      <c r="D117">
        <f t="shared" si="6"/>
        <v>0</v>
      </c>
    </row>
    <row r="118" spans="1:4" x14ac:dyDescent="0.2">
      <c r="A118">
        <v>2571</v>
      </c>
      <c r="B118">
        <f t="shared" si="4"/>
        <v>-29</v>
      </c>
      <c r="C118">
        <f t="shared" si="5"/>
        <v>29</v>
      </c>
      <c r="D118">
        <f t="shared" si="6"/>
        <v>0</v>
      </c>
    </row>
    <row r="119" spans="1:4" x14ac:dyDescent="0.2">
      <c r="A119">
        <v>2572</v>
      </c>
      <c r="B119">
        <f t="shared" si="4"/>
        <v>-30</v>
      </c>
      <c r="C119">
        <f t="shared" si="5"/>
        <v>30</v>
      </c>
      <c r="D119">
        <f t="shared" si="6"/>
        <v>0</v>
      </c>
    </row>
    <row r="120" spans="1:4" x14ac:dyDescent="0.2">
      <c r="A120">
        <v>2573</v>
      </c>
      <c r="B120">
        <f t="shared" si="4"/>
        <v>-31</v>
      </c>
      <c r="C120">
        <f t="shared" si="5"/>
        <v>31</v>
      </c>
      <c r="D120">
        <f t="shared" si="6"/>
        <v>0</v>
      </c>
    </row>
    <row r="121" spans="1:4" x14ac:dyDescent="0.2">
      <c r="A121">
        <v>2574</v>
      </c>
      <c r="B121">
        <f t="shared" si="4"/>
        <v>-32</v>
      </c>
      <c r="C121">
        <f t="shared" si="5"/>
        <v>32</v>
      </c>
      <c r="D121">
        <f t="shared" si="6"/>
        <v>0</v>
      </c>
    </row>
    <row r="122" spans="1:4" x14ac:dyDescent="0.2">
      <c r="A122">
        <v>2575</v>
      </c>
      <c r="B122">
        <f t="shared" si="4"/>
        <v>-33</v>
      </c>
      <c r="C122">
        <f t="shared" si="5"/>
        <v>33</v>
      </c>
      <c r="D122">
        <f t="shared" si="6"/>
        <v>0</v>
      </c>
    </row>
    <row r="123" spans="1:4" x14ac:dyDescent="0.2">
      <c r="A123">
        <v>2576</v>
      </c>
      <c r="B123">
        <f t="shared" si="4"/>
        <v>-34</v>
      </c>
      <c r="C123">
        <f t="shared" si="5"/>
        <v>34</v>
      </c>
      <c r="D123">
        <f t="shared" si="6"/>
        <v>0</v>
      </c>
    </row>
    <row r="124" spans="1:4" x14ac:dyDescent="0.2">
      <c r="A124">
        <v>2577</v>
      </c>
      <c r="B124">
        <f t="shared" si="4"/>
        <v>-35</v>
      </c>
      <c r="C124">
        <f t="shared" si="5"/>
        <v>35</v>
      </c>
      <c r="D124">
        <f t="shared" si="6"/>
        <v>0</v>
      </c>
    </row>
    <row r="125" spans="1:4" x14ac:dyDescent="0.2">
      <c r="A125">
        <v>2578</v>
      </c>
      <c r="B125">
        <f t="shared" si="4"/>
        <v>-36</v>
      </c>
      <c r="C125">
        <f t="shared" si="5"/>
        <v>36</v>
      </c>
      <c r="D125">
        <f t="shared" si="6"/>
        <v>0</v>
      </c>
    </row>
    <row r="126" spans="1:4" x14ac:dyDescent="0.2">
      <c r="A126">
        <v>2579</v>
      </c>
      <c r="B126">
        <f t="shared" si="4"/>
        <v>-37</v>
      </c>
      <c r="C126">
        <f t="shared" si="5"/>
        <v>37</v>
      </c>
      <c r="D126">
        <f t="shared" si="6"/>
        <v>0</v>
      </c>
    </row>
    <row r="127" spans="1:4" x14ac:dyDescent="0.2">
      <c r="A127">
        <v>2580</v>
      </c>
      <c r="B127">
        <f t="shared" si="4"/>
        <v>-38</v>
      </c>
      <c r="C127">
        <f t="shared" si="5"/>
        <v>38</v>
      </c>
      <c r="D127">
        <f t="shared" si="6"/>
        <v>0</v>
      </c>
    </row>
    <row r="128" spans="1:4" x14ac:dyDescent="0.2">
      <c r="A128">
        <v>2581</v>
      </c>
      <c r="B128">
        <f t="shared" si="4"/>
        <v>-39</v>
      </c>
      <c r="C128">
        <f t="shared" si="5"/>
        <v>39</v>
      </c>
      <c r="D128">
        <f t="shared" si="6"/>
        <v>0</v>
      </c>
    </row>
    <row r="129" spans="1:4" x14ac:dyDescent="0.2">
      <c r="A129">
        <v>2582</v>
      </c>
      <c r="B129">
        <f t="shared" si="4"/>
        <v>-40</v>
      </c>
      <c r="C129">
        <f t="shared" si="5"/>
        <v>40</v>
      </c>
      <c r="D129">
        <f t="shared" si="6"/>
        <v>0</v>
      </c>
    </row>
    <row r="130" spans="1:4" x14ac:dyDescent="0.2">
      <c r="A130">
        <v>2583</v>
      </c>
      <c r="B130">
        <f t="shared" si="4"/>
        <v>-41</v>
      </c>
      <c r="C130">
        <f t="shared" si="5"/>
        <v>41</v>
      </c>
      <c r="D130">
        <f t="shared" si="6"/>
        <v>0</v>
      </c>
    </row>
    <row r="131" spans="1:4" x14ac:dyDescent="0.2">
      <c r="A131">
        <v>2584</v>
      </c>
      <c r="B131">
        <f t="shared" si="4"/>
        <v>-42</v>
      </c>
      <c r="C131">
        <f t="shared" si="5"/>
        <v>42</v>
      </c>
      <c r="D131">
        <f t="shared" si="6"/>
        <v>0</v>
      </c>
    </row>
    <row r="132" spans="1:4" x14ac:dyDescent="0.2">
      <c r="A132">
        <v>2585</v>
      </c>
      <c r="B132">
        <f t="shared" si="4"/>
        <v>-43</v>
      </c>
      <c r="C132">
        <f t="shared" si="5"/>
        <v>43</v>
      </c>
      <c r="D132">
        <f t="shared" si="6"/>
        <v>0</v>
      </c>
    </row>
    <row r="133" spans="1:4" x14ac:dyDescent="0.2">
      <c r="A133">
        <v>2586</v>
      </c>
      <c r="B133">
        <f t="shared" si="4"/>
        <v>-44</v>
      </c>
      <c r="C133">
        <f t="shared" si="5"/>
        <v>44</v>
      </c>
      <c r="D133">
        <f t="shared" si="6"/>
        <v>0</v>
      </c>
    </row>
    <row r="134" spans="1:4" x14ac:dyDescent="0.2">
      <c r="A134">
        <v>2587</v>
      </c>
      <c r="B134">
        <f t="shared" si="4"/>
        <v>-45</v>
      </c>
      <c r="C134">
        <f t="shared" si="5"/>
        <v>45</v>
      </c>
      <c r="D134">
        <f t="shared" si="6"/>
        <v>0</v>
      </c>
    </row>
    <row r="135" spans="1:4" x14ac:dyDescent="0.2">
      <c r="A135">
        <v>2588</v>
      </c>
      <c r="B135">
        <f t="shared" si="4"/>
        <v>-46</v>
      </c>
      <c r="C135">
        <f t="shared" si="5"/>
        <v>46</v>
      </c>
      <c r="D135">
        <f t="shared" si="6"/>
        <v>0</v>
      </c>
    </row>
    <row r="136" spans="1:4" x14ac:dyDescent="0.2">
      <c r="A136">
        <v>2589</v>
      </c>
      <c r="B136">
        <f t="shared" si="4"/>
        <v>-47</v>
      </c>
      <c r="C136">
        <f t="shared" si="5"/>
        <v>47</v>
      </c>
      <c r="D136">
        <f t="shared" si="6"/>
        <v>0</v>
      </c>
    </row>
    <row r="137" spans="1:4" x14ac:dyDescent="0.2">
      <c r="A137">
        <v>2590</v>
      </c>
      <c r="B137">
        <f t="shared" si="4"/>
        <v>-48</v>
      </c>
      <c r="C137">
        <f t="shared" si="5"/>
        <v>48</v>
      </c>
      <c r="D137">
        <f t="shared" si="6"/>
        <v>0</v>
      </c>
    </row>
    <row r="138" spans="1:4" x14ac:dyDescent="0.2">
      <c r="A138">
        <v>2591</v>
      </c>
      <c r="B138">
        <f t="shared" si="4"/>
        <v>-49</v>
      </c>
      <c r="C138">
        <f t="shared" si="5"/>
        <v>49</v>
      </c>
      <c r="D138">
        <f t="shared" si="6"/>
        <v>0</v>
      </c>
    </row>
    <row r="139" spans="1:4" x14ac:dyDescent="0.2">
      <c r="A139">
        <v>2592</v>
      </c>
      <c r="B139">
        <f t="shared" si="4"/>
        <v>-50</v>
      </c>
      <c r="C139">
        <f t="shared" si="5"/>
        <v>50</v>
      </c>
      <c r="D139">
        <f t="shared" si="6"/>
        <v>0</v>
      </c>
    </row>
    <row r="140" spans="1:4" x14ac:dyDescent="0.2">
      <c r="A140">
        <v>2593</v>
      </c>
      <c r="B140">
        <f t="shared" si="4"/>
        <v>-51</v>
      </c>
      <c r="C140">
        <f t="shared" si="5"/>
        <v>51</v>
      </c>
      <c r="D140">
        <f t="shared" si="6"/>
        <v>0</v>
      </c>
    </row>
    <row r="141" spans="1:4" x14ac:dyDescent="0.2">
      <c r="A141">
        <v>2594</v>
      </c>
      <c r="B141">
        <f t="shared" ref="B141:B147" si="7">-MAX(A141-2525,0)+$F$7</f>
        <v>-52</v>
      </c>
      <c r="C141">
        <f t="shared" ref="C141:C147" si="8">MAX(A141-2525,0)-$F$7</f>
        <v>52</v>
      </c>
      <c r="D141">
        <f t="shared" ref="D141:D147" si="9">B141+C141</f>
        <v>0</v>
      </c>
    </row>
    <row r="142" spans="1:4" x14ac:dyDescent="0.2">
      <c r="A142">
        <v>2595</v>
      </c>
      <c r="B142">
        <f t="shared" si="7"/>
        <v>-53</v>
      </c>
      <c r="C142">
        <f t="shared" si="8"/>
        <v>53</v>
      </c>
      <c r="D142">
        <f t="shared" si="9"/>
        <v>0</v>
      </c>
    </row>
    <row r="143" spans="1:4" x14ac:dyDescent="0.2">
      <c r="A143">
        <v>2596</v>
      </c>
      <c r="B143">
        <f t="shared" si="7"/>
        <v>-54</v>
      </c>
      <c r="C143">
        <f t="shared" si="8"/>
        <v>54</v>
      </c>
      <c r="D143">
        <f t="shared" si="9"/>
        <v>0</v>
      </c>
    </row>
    <row r="144" spans="1:4" x14ac:dyDescent="0.2">
      <c r="A144">
        <v>2597</v>
      </c>
      <c r="B144">
        <f t="shared" si="7"/>
        <v>-55</v>
      </c>
      <c r="C144">
        <f t="shared" si="8"/>
        <v>55</v>
      </c>
      <c r="D144">
        <f t="shared" si="9"/>
        <v>0</v>
      </c>
    </row>
    <row r="145" spans="1:4" x14ac:dyDescent="0.2">
      <c r="A145">
        <v>2598</v>
      </c>
      <c r="B145">
        <f t="shared" si="7"/>
        <v>-56</v>
      </c>
      <c r="C145">
        <f t="shared" si="8"/>
        <v>56</v>
      </c>
      <c r="D145">
        <f t="shared" si="9"/>
        <v>0</v>
      </c>
    </row>
    <row r="146" spans="1:4" x14ac:dyDescent="0.2">
      <c r="A146">
        <v>2599</v>
      </c>
      <c r="B146">
        <f t="shared" si="7"/>
        <v>-57</v>
      </c>
      <c r="C146">
        <f t="shared" si="8"/>
        <v>57</v>
      </c>
      <c r="D146">
        <f t="shared" si="9"/>
        <v>0</v>
      </c>
    </row>
    <row r="147" spans="1:4" x14ac:dyDescent="0.2">
      <c r="A147">
        <v>2600</v>
      </c>
      <c r="B147">
        <f t="shared" si="7"/>
        <v>-58</v>
      </c>
      <c r="C147">
        <f t="shared" si="8"/>
        <v>58</v>
      </c>
      <c r="D147">
        <f t="shared" si="9"/>
        <v>0</v>
      </c>
    </row>
  </sheetData>
  <mergeCells count="1">
    <mergeCell ref="A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topLeftCell="A69" workbookViewId="0">
      <selection activeCell="A8" sqref="A8:E108"/>
    </sheetView>
  </sheetViews>
  <sheetFormatPr defaultRowHeight="12.75" x14ac:dyDescent="0.2"/>
  <cols>
    <col min="2" max="2" width="10.85546875" bestFit="1" customWidth="1"/>
    <col min="3" max="3" width="12.140625" bestFit="1" customWidth="1"/>
    <col min="4" max="4" width="11.42578125" bestFit="1" customWidth="1"/>
  </cols>
  <sheetData>
    <row r="1" spans="1:10" ht="104.25" customHeight="1" x14ac:dyDescent="0.2">
      <c r="A1" s="15" t="s">
        <v>15</v>
      </c>
      <c r="B1" s="15"/>
      <c r="C1" s="15"/>
      <c r="D1" s="15"/>
      <c r="E1" s="15"/>
      <c r="F1" s="15"/>
      <c r="G1" s="15"/>
      <c r="H1" s="15"/>
      <c r="I1" s="15"/>
      <c r="J1" s="15"/>
    </row>
    <row r="2" spans="1:10" ht="13.5" thickBot="1" x14ac:dyDescent="0.25"/>
    <row r="3" spans="1:10" ht="45.75" thickBot="1" x14ac:dyDescent="0.25">
      <c r="A3" s="11" t="s">
        <v>2</v>
      </c>
      <c r="B3" s="12">
        <v>2425</v>
      </c>
      <c r="C3" s="12">
        <v>2450</v>
      </c>
      <c r="D3" s="12">
        <v>2475</v>
      </c>
      <c r="E3" s="12">
        <v>2500</v>
      </c>
      <c r="F3" s="12">
        <v>2525</v>
      </c>
      <c r="G3" s="12">
        <v>2550</v>
      </c>
      <c r="H3" s="12">
        <v>2575</v>
      </c>
    </row>
    <row r="4" spans="1:10" ht="26.25" thickBot="1" x14ac:dyDescent="0.25">
      <c r="A4" s="13" t="s">
        <v>3</v>
      </c>
      <c r="B4" s="14">
        <v>87.5</v>
      </c>
      <c r="C4" s="14">
        <v>65.5</v>
      </c>
      <c r="D4" s="14">
        <v>45.5</v>
      </c>
      <c r="E4" s="14">
        <v>29</v>
      </c>
      <c r="F4" s="14">
        <v>17</v>
      </c>
      <c r="G4" s="14">
        <v>10</v>
      </c>
      <c r="H4" s="14">
        <v>7</v>
      </c>
    </row>
    <row r="5" spans="1:10" ht="39" thickBot="1" x14ac:dyDescent="0.25">
      <c r="A5" s="13" t="s">
        <v>4</v>
      </c>
      <c r="B5" s="14">
        <v>2</v>
      </c>
      <c r="C5" s="14">
        <v>5</v>
      </c>
      <c r="D5" s="14">
        <v>10</v>
      </c>
      <c r="E5" s="14">
        <v>18.5</v>
      </c>
      <c r="F5" s="14">
        <v>32.5</v>
      </c>
      <c r="G5" s="14">
        <v>49.5</v>
      </c>
      <c r="H5" s="14">
        <v>71.5</v>
      </c>
    </row>
    <row r="7" spans="1:10" x14ac:dyDescent="0.2">
      <c r="A7" t="s">
        <v>17</v>
      </c>
      <c r="B7" t="s">
        <v>27</v>
      </c>
      <c r="C7" t="s">
        <v>28</v>
      </c>
      <c r="D7" t="s">
        <v>29</v>
      </c>
      <c r="E7" t="s">
        <v>25</v>
      </c>
    </row>
    <row r="8" spans="1:10" x14ac:dyDescent="0.2">
      <c r="A8">
        <v>2400</v>
      </c>
      <c r="B8">
        <f>-MAX(A8-$D$3,0)+$D$4</f>
        <v>45.5</v>
      </c>
      <c r="C8">
        <f>2*(MAX(A8-$E$3,0)-$E$4)</f>
        <v>-58</v>
      </c>
      <c r="D8">
        <f>-MAX(A8-$G$3,0)+$G$4</f>
        <v>10</v>
      </c>
      <c r="E8">
        <f>B8+C8+D8</f>
        <v>-2.5</v>
      </c>
    </row>
    <row r="9" spans="1:10" x14ac:dyDescent="0.2">
      <c r="A9">
        <v>2402</v>
      </c>
      <c r="B9">
        <f t="shared" ref="B9:B72" si="0">-MAX(A9-$D$3,0)+$D$4</f>
        <v>45.5</v>
      </c>
      <c r="C9">
        <f t="shared" ref="C9:C72" si="1">2*(MAX(A9-$E$3,0)-$E$4)</f>
        <v>-58</v>
      </c>
      <c r="D9">
        <f t="shared" ref="D9:D72" si="2">-MAX(A9-$G$3,0)+$G$4</f>
        <v>10</v>
      </c>
      <c r="E9">
        <f t="shared" ref="E9:E72" si="3">B9+C9+D9</f>
        <v>-2.5</v>
      </c>
    </row>
    <row r="10" spans="1:10" x14ac:dyDescent="0.2">
      <c r="A10">
        <v>2404</v>
      </c>
      <c r="B10">
        <f t="shared" si="0"/>
        <v>45.5</v>
      </c>
      <c r="C10">
        <f t="shared" si="1"/>
        <v>-58</v>
      </c>
      <c r="D10">
        <f t="shared" si="2"/>
        <v>10</v>
      </c>
      <c r="E10">
        <f t="shared" si="3"/>
        <v>-2.5</v>
      </c>
    </row>
    <row r="11" spans="1:10" x14ac:dyDescent="0.2">
      <c r="A11">
        <v>2406</v>
      </c>
      <c r="B11">
        <f t="shared" si="0"/>
        <v>45.5</v>
      </c>
      <c r="C11">
        <f t="shared" si="1"/>
        <v>-58</v>
      </c>
      <c r="D11">
        <f t="shared" si="2"/>
        <v>10</v>
      </c>
      <c r="E11">
        <f t="shared" si="3"/>
        <v>-2.5</v>
      </c>
    </row>
    <row r="12" spans="1:10" x14ac:dyDescent="0.2">
      <c r="A12">
        <v>2408</v>
      </c>
      <c r="B12">
        <f t="shared" si="0"/>
        <v>45.5</v>
      </c>
      <c r="C12">
        <f t="shared" si="1"/>
        <v>-58</v>
      </c>
      <c r="D12">
        <f t="shared" si="2"/>
        <v>10</v>
      </c>
      <c r="E12">
        <f t="shared" si="3"/>
        <v>-2.5</v>
      </c>
    </row>
    <row r="13" spans="1:10" x14ac:dyDescent="0.2">
      <c r="A13">
        <v>2410</v>
      </c>
      <c r="B13">
        <f t="shared" si="0"/>
        <v>45.5</v>
      </c>
      <c r="C13">
        <f t="shared" si="1"/>
        <v>-58</v>
      </c>
      <c r="D13">
        <f t="shared" si="2"/>
        <v>10</v>
      </c>
      <c r="E13">
        <f t="shared" si="3"/>
        <v>-2.5</v>
      </c>
    </row>
    <row r="14" spans="1:10" x14ac:dyDescent="0.2">
      <c r="A14">
        <v>2412</v>
      </c>
      <c r="B14">
        <f t="shared" si="0"/>
        <v>45.5</v>
      </c>
      <c r="C14">
        <f t="shared" si="1"/>
        <v>-58</v>
      </c>
      <c r="D14">
        <f t="shared" si="2"/>
        <v>10</v>
      </c>
      <c r="E14">
        <f t="shared" si="3"/>
        <v>-2.5</v>
      </c>
    </row>
    <row r="15" spans="1:10" x14ac:dyDescent="0.2">
      <c r="A15">
        <v>2414</v>
      </c>
      <c r="B15">
        <f t="shared" si="0"/>
        <v>45.5</v>
      </c>
      <c r="C15">
        <f t="shared" si="1"/>
        <v>-58</v>
      </c>
      <c r="D15">
        <f t="shared" si="2"/>
        <v>10</v>
      </c>
      <c r="E15">
        <f t="shared" si="3"/>
        <v>-2.5</v>
      </c>
    </row>
    <row r="16" spans="1:10" x14ac:dyDescent="0.2">
      <c r="A16">
        <v>2416</v>
      </c>
      <c r="B16">
        <f t="shared" si="0"/>
        <v>45.5</v>
      </c>
      <c r="C16">
        <f t="shared" si="1"/>
        <v>-58</v>
      </c>
      <c r="D16">
        <f t="shared" si="2"/>
        <v>10</v>
      </c>
      <c r="E16">
        <f t="shared" si="3"/>
        <v>-2.5</v>
      </c>
    </row>
    <row r="17" spans="1:5" x14ac:dyDescent="0.2">
      <c r="A17">
        <v>2418</v>
      </c>
      <c r="B17">
        <f t="shared" si="0"/>
        <v>45.5</v>
      </c>
      <c r="C17">
        <f t="shared" si="1"/>
        <v>-58</v>
      </c>
      <c r="D17">
        <f t="shared" si="2"/>
        <v>10</v>
      </c>
      <c r="E17">
        <f t="shared" si="3"/>
        <v>-2.5</v>
      </c>
    </row>
    <row r="18" spans="1:5" x14ac:dyDescent="0.2">
      <c r="A18">
        <v>2420</v>
      </c>
      <c r="B18">
        <f t="shared" si="0"/>
        <v>45.5</v>
      </c>
      <c r="C18">
        <f t="shared" si="1"/>
        <v>-58</v>
      </c>
      <c r="D18">
        <f t="shared" si="2"/>
        <v>10</v>
      </c>
      <c r="E18">
        <f t="shared" si="3"/>
        <v>-2.5</v>
      </c>
    </row>
    <row r="19" spans="1:5" x14ac:dyDescent="0.2">
      <c r="A19">
        <v>2422</v>
      </c>
      <c r="B19">
        <f t="shared" si="0"/>
        <v>45.5</v>
      </c>
      <c r="C19">
        <f t="shared" si="1"/>
        <v>-58</v>
      </c>
      <c r="D19">
        <f t="shared" si="2"/>
        <v>10</v>
      </c>
      <c r="E19">
        <f t="shared" si="3"/>
        <v>-2.5</v>
      </c>
    </row>
    <row r="20" spans="1:5" x14ac:dyDescent="0.2">
      <c r="A20">
        <v>2424</v>
      </c>
      <c r="B20">
        <f t="shared" si="0"/>
        <v>45.5</v>
      </c>
      <c r="C20">
        <f t="shared" si="1"/>
        <v>-58</v>
      </c>
      <c r="D20">
        <f t="shared" si="2"/>
        <v>10</v>
      </c>
      <c r="E20">
        <f t="shared" si="3"/>
        <v>-2.5</v>
      </c>
    </row>
    <row r="21" spans="1:5" x14ac:dyDescent="0.2">
      <c r="A21">
        <v>2426</v>
      </c>
      <c r="B21">
        <f t="shared" si="0"/>
        <v>45.5</v>
      </c>
      <c r="C21">
        <f t="shared" si="1"/>
        <v>-58</v>
      </c>
      <c r="D21">
        <f t="shared" si="2"/>
        <v>10</v>
      </c>
      <c r="E21">
        <f t="shared" si="3"/>
        <v>-2.5</v>
      </c>
    </row>
    <row r="22" spans="1:5" x14ac:dyDescent="0.2">
      <c r="A22">
        <v>2428</v>
      </c>
      <c r="B22">
        <f t="shared" si="0"/>
        <v>45.5</v>
      </c>
      <c r="C22">
        <f t="shared" si="1"/>
        <v>-58</v>
      </c>
      <c r="D22">
        <f t="shared" si="2"/>
        <v>10</v>
      </c>
      <c r="E22">
        <f t="shared" si="3"/>
        <v>-2.5</v>
      </c>
    </row>
    <row r="23" spans="1:5" x14ac:dyDescent="0.2">
      <c r="A23">
        <v>2430</v>
      </c>
      <c r="B23">
        <f t="shared" si="0"/>
        <v>45.5</v>
      </c>
      <c r="C23">
        <f t="shared" si="1"/>
        <v>-58</v>
      </c>
      <c r="D23">
        <f t="shared" si="2"/>
        <v>10</v>
      </c>
      <c r="E23">
        <f t="shared" si="3"/>
        <v>-2.5</v>
      </c>
    </row>
    <row r="24" spans="1:5" x14ac:dyDescent="0.2">
      <c r="A24">
        <v>2432</v>
      </c>
      <c r="B24">
        <f t="shared" si="0"/>
        <v>45.5</v>
      </c>
      <c r="C24">
        <f t="shared" si="1"/>
        <v>-58</v>
      </c>
      <c r="D24">
        <f t="shared" si="2"/>
        <v>10</v>
      </c>
      <c r="E24">
        <f t="shared" si="3"/>
        <v>-2.5</v>
      </c>
    </row>
    <row r="25" spans="1:5" x14ac:dyDescent="0.2">
      <c r="A25">
        <v>2434</v>
      </c>
      <c r="B25">
        <f t="shared" si="0"/>
        <v>45.5</v>
      </c>
      <c r="C25">
        <f t="shared" si="1"/>
        <v>-58</v>
      </c>
      <c r="D25">
        <f t="shared" si="2"/>
        <v>10</v>
      </c>
      <c r="E25">
        <f t="shared" si="3"/>
        <v>-2.5</v>
      </c>
    </row>
    <row r="26" spans="1:5" x14ac:dyDescent="0.2">
      <c r="A26">
        <v>2436</v>
      </c>
      <c r="B26">
        <f t="shared" si="0"/>
        <v>45.5</v>
      </c>
      <c r="C26">
        <f t="shared" si="1"/>
        <v>-58</v>
      </c>
      <c r="D26">
        <f t="shared" si="2"/>
        <v>10</v>
      </c>
      <c r="E26">
        <f t="shared" si="3"/>
        <v>-2.5</v>
      </c>
    </row>
    <row r="27" spans="1:5" x14ac:dyDescent="0.2">
      <c r="A27">
        <v>2438</v>
      </c>
      <c r="B27">
        <f t="shared" si="0"/>
        <v>45.5</v>
      </c>
      <c r="C27">
        <f t="shared" si="1"/>
        <v>-58</v>
      </c>
      <c r="D27">
        <f t="shared" si="2"/>
        <v>10</v>
      </c>
      <c r="E27">
        <f t="shared" si="3"/>
        <v>-2.5</v>
      </c>
    </row>
    <row r="28" spans="1:5" x14ac:dyDescent="0.2">
      <c r="A28">
        <v>2440</v>
      </c>
      <c r="B28">
        <f t="shared" si="0"/>
        <v>45.5</v>
      </c>
      <c r="C28">
        <f t="shared" si="1"/>
        <v>-58</v>
      </c>
      <c r="D28">
        <f t="shared" si="2"/>
        <v>10</v>
      </c>
      <c r="E28">
        <f t="shared" si="3"/>
        <v>-2.5</v>
      </c>
    </row>
    <row r="29" spans="1:5" x14ac:dyDescent="0.2">
      <c r="A29">
        <v>2442</v>
      </c>
      <c r="B29">
        <f t="shared" si="0"/>
        <v>45.5</v>
      </c>
      <c r="C29">
        <f t="shared" si="1"/>
        <v>-58</v>
      </c>
      <c r="D29">
        <f t="shared" si="2"/>
        <v>10</v>
      </c>
      <c r="E29">
        <f t="shared" si="3"/>
        <v>-2.5</v>
      </c>
    </row>
    <row r="30" spans="1:5" x14ac:dyDescent="0.2">
      <c r="A30">
        <v>2444</v>
      </c>
      <c r="B30">
        <f t="shared" si="0"/>
        <v>45.5</v>
      </c>
      <c r="C30">
        <f t="shared" si="1"/>
        <v>-58</v>
      </c>
      <c r="D30">
        <f t="shared" si="2"/>
        <v>10</v>
      </c>
      <c r="E30">
        <f t="shared" si="3"/>
        <v>-2.5</v>
      </c>
    </row>
    <row r="31" spans="1:5" x14ac:dyDescent="0.2">
      <c r="A31">
        <v>2446</v>
      </c>
      <c r="B31">
        <f t="shared" si="0"/>
        <v>45.5</v>
      </c>
      <c r="C31">
        <f t="shared" si="1"/>
        <v>-58</v>
      </c>
      <c r="D31">
        <f t="shared" si="2"/>
        <v>10</v>
      </c>
      <c r="E31">
        <f t="shared" si="3"/>
        <v>-2.5</v>
      </c>
    </row>
    <row r="32" spans="1:5" x14ac:dyDescent="0.2">
      <c r="A32">
        <v>2448</v>
      </c>
      <c r="B32">
        <f t="shared" si="0"/>
        <v>45.5</v>
      </c>
      <c r="C32">
        <f t="shared" si="1"/>
        <v>-58</v>
      </c>
      <c r="D32">
        <f t="shared" si="2"/>
        <v>10</v>
      </c>
      <c r="E32">
        <f t="shared" si="3"/>
        <v>-2.5</v>
      </c>
    </row>
    <row r="33" spans="1:5" x14ac:dyDescent="0.2">
      <c r="A33">
        <v>2450</v>
      </c>
      <c r="B33">
        <f t="shared" si="0"/>
        <v>45.5</v>
      </c>
      <c r="C33">
        <f t="shared" si="1"/>
        <v>-58</v>
      </c>
      <c r="D33">
        <f t="shared" si="2"/>
        <v>10</v>
      </c>
      <c r="E33">
        <f t="shared" si="3"/>
        <v>-2.5</v>
      </c>
    </row>
    <row r="34" spans="1:5" x14ac:dyDescent="0.2">
      <c r="A34">
        <v>2452</v>
      </c>
      <c r="B34">
        <f t="shared" si="0"/>
        <v>45.5</v>
      </c>
      <c r="C34">
        <f t="shared" si="1"/>
        <v>-58</v>
      </c>
      <c r="D34">
        <f t="shared" si="2"/>
        <v>10</v>
      </c>
      <c r="E34">
        <f t="shared" si="3"/>
        <v>-2.5</v>
      </c>
    </row>
    <row r="35" spans="1:5" x14ac:dyDescent="0.2">
      <c r="A35">
        <v>2454</v>
      </c>
      <c r="B35">
        <f t="shared" si="0"/>
        <v>45.5</v>
      </c>
      <c r="C35">
        <f t="shared" si="1"/>
        <v>-58</v>
      </c>
      <c r="D35">
        <f t="shared" si="2"/>
        <v>10</v>
      </c>
      <c r="E35">
        <f t="shared" si="3"/>
        <v>-2.5</v>
      </c>
    </row>
    <row r="36" spans="1:5" x14ac:dyDescent="0.2">
      <c r="A36">
        <v>2456</v>
      </c>
      <c r="B36">
        <f t="shared" si="0"/>
        <v>45.5</v>
      </c>
      <c r="C36">
        <f t="shared" si="1"/>
        <v>-58</v>
      </c>
      <c r="D36">
        <f t="shared" si="2"/>
        <v>10</v>
      </c>
      <c r="E36">
        <f t="shared" si="3"/>
        <v>-2.5</v>
      </c>
    </row>
    <row r="37" spans="1:5" x14ac:dyDescent="0.2">
      <c r="A37">
        <v>2458</v>
      </c>
      <c r="B37">
        <f t="shared" si="0"/>
        <v>45.5</v>
      </c>
      <c r="C37">
        <f t="shared" si="1"/>
        <v>-58</v>
      </c>
      <c r="D37">
        <f t="shared" si="2"/>
        <v>10</v>
      </c>
      <c r="E37">
        <f t="shared" si="3"/>
        <v>-2.5</v>
      </c>
    </row>
    <row r="38" spans="1:5" x14ac:dyDescent="0.2">
      <c r="A38">
        <v>2460</v>
      </c>
      <c r="B38">
        <f t="shared" si="0"/>
        <v>45.5</v>
      </c>
      <c r="C38">
        <f t="shared" si="1"/>
        <v>-58</v>
      </c>
      <c r="D38">
        <f t="shared" si="2"/>
        <v>10</v>
      </c>
      <c r="E38">
        <f t="shared" si="3"/>
        <v>-2.5</v>
      </c>
    </row>
    <row r="39" spans="1:5" x14ac:dyDescent="0.2">
      <c r="A39">
        <v>2462</v>
      </c>
      <c r="B39">
        <f t="shared" si="0"/>
        <v>45.5</v>
      </c>
      <c r="C39">
        <f t="shared" si="1"/>
        <v>-58</v>
      </c>
      <c r="D39">
        <f t="shared" si="2"/>
        <v>10</v>
      </c>
      <c r="E39">
        <f t="shared" si="3"/>
        <v>-2.5</v>
      </c>
    </row>
    <row r="40" spans="1:5" x14ac:dyDescent="0.2">
      <c r="A40">
        <v>2464</v>
      </c>
      <c r="B40">
        <f t="shared" si="0"/>
        <v>45.5</v>
      </c>
      <c r="C40">
        <f t="shared" si="1"/>
        <v>-58</v>
      </c>
      <c r="D40">
        <f t="shared" si="2"/>
        <v>10</v>
      </c>
      <c r="E40">
        <f t="shared" si="3"/>
        <v>-2.5</v>
      </c>
    </row>
    <row r="41" spans="1:5" x14ac:dyDescent="0.2">
      <c r="A41">
        <v>2466</v>
      </c>
      <c r="B41">
        <f t="shared" si="0"/>
        <v>45.5</v>
      </c>
      <c r="C41">
        <f t="shared" si="1"/>
        <v>-58</v>
      </c>
      <c r="D41">
        <f t="shared" si="2"/>
        <v>10</v>
      </c>
      <c r="E41">
        <f t="shared" si="3"/>
        <v>-2.5</v>
      </c>
    </row>
    <row r="42" spans="1:5" x14ac:dyDescent="0.2">
      <c r="A42">
        <v>2468</v>
      </c>
      <c r="B42">
        <f t="shared" si="0"/>
        <v>45.5</v>
      </c>
      <c r="C42">
        <f t="shared" si="1"/>
        <v>-58</v>
      </c>
      <c r="D42">
        <f t="shared" si="2"/>
        <v>10</v>
      </c>
      <c r="E42">
        <f t="shared" si="3"/>
        <v>-2.5</v>
      </c>
    </row>
    <row r="43" spans="1:5" x14ac:dyDescent="0.2">
      <c r="A43">
        <v>2470</v>
      </c>
      <c r="B43">
        <f t="shared" si="0"/>
        <v>45.5</v>
      </c>
      <c r="C43">
        <f t="shared" si="1"/>
        <v>-58</v>
      </c>
      <c r="D43">
        <f t="shared" si="2"/>
        <v>10</v>
      </c>
      <c r="E43">
        <f t="shared" si="3"/>
        <v>-2.5</v>
      </c>
    </row>
    <row r="44" spans="1:5" x14ac:dyDescent="0.2">
      <c r="A44">
        <v>2472</v>
      </c>
      <c r="B44">
        <f t="shared" si="0"/>
        <v>45.5</v>
      </c>
      <c r="C44">
        <f t="shared" si="1"/>
        <v>-58</v>
      </c>
      <c r="D44">
        <f t="shared" si="2"/>
        <v>10</v>
      </c>
      <c r="E44">
        <f t="shared" si="3"/>
        <v>-2.5</v>
      </c>
    </row>
    <row r="45" spans="1:5" x14ac:dyDescent="0.2">
      <c r="A45">
        <v>2474</v>
      </c>
      <c r="B45">
        <f t="shared" si="0"/>
        <v>45.5</v>
      </c>
      <c r="C45">
        <f t="shared" si="1"/>
        <v>-58</v>
      </c>
      <c r="D45">
        <f t="shared" si="2"/>
        <v>10</v>
      </c>
      <c r="E45">
        <f t="shared" si="3"/>
        <v>-2.5</v>
      </c>
    </row>
    <row r="46" spans="1:5" x14ac:dyDescent="0.2">
      <c r="A46">
        <v>2476</v>
      </c>
      <c r="B46">
        <f t="shared" si="0"/>
        <v>44.5</v>
      </c>
      <c r="C46">
        <f t="shared" si="1"/>
        <v>-58</v>
      </c>
      <c r="D46">
        <f t="shared" si="2"/>
        <v>10</v>
      </c>
      <c r="E46">
        <f t="shared" si="3"/>
        <v>-3.5</v>
      </c>
    </row>
    <row r="47" spans="1:5" x14ac:dyDescent="0.2">
      <c r="A47">
        <v>2478</v>
      </c>
      <c r="B47">
        <f t="shared" si="0"/>
        <v>42.5</v>
      </c>
      <c r="C47">
        <f t="shared" si="1"/>
        <v>-58</v>
      </c>
      <c r="D47">
        <f t="shared" si="2"/>
        <v>10</v>
      </c>
      <c r="E47">
        <f t="shared" si="3"/>
        <v>-5.5</v>
      </c>
    </row>
    <row r="48" spans="1:5" x14ac:dyDescent="0.2">
      <c r="A48">
        <v>2480</v>
      </c>
      <c r="B48">
        <f t="shared" si="0"/>
        <v>40.5</v>
      </c>
      <c r="C48">
        <f t="shared" si="1"/>
        <v>-58</v>
      </c>
      <c r="D48">
        <f t="shared" si="2"/>
        <v>10</v>
      </c>
      <c r="E48">
        <f t="shared" si="3"/>
        <v>-7.5</v>
      </c>
    </row>
    <row r="49" spans="1:5" x14ac:dyDescent="0.2">
      <c r="A49">
        <v>2482</v>
      </c>
      <c r="B49">
        <f t="shared" si="0"/>
        <v>38.5</v>
      </c>
      <c r="C49">
        <f t="shared" si="1"/>
        <v>-58</v>
      </c>
      <c r="D49">
        <f t="shared" si="2"/>
        <v>10</v>
      </c>
      <c r="E49">
        <f t="shared" si="3"/>
        <v>-9.5</v>
      </c>
    </row>
    <row r="50" spans="1:5" x14ac:dyDescent="0.2">
      <c r="A50">
        <v>2484</v>
      </c>
      <c r="B50">
        <f t="shared" si="0"/>
        <v>36.5</v>
      </c>
      <c r="C50">
        <f t="shared" si="1"/>
        <v>-58</v>
      </c>
      <c r="D50">
        <f t="shared" si="2"/>
        <v>10</v>
      </c>
      <c r="E50">
        <f t="shared" si="3"/>
        <v>-11.5</v>
      </c>
    </row>
    <row r="51" spans="1:5" x14ac:dyDescent="0.2">
      <c r="A51">
        <v>2486</v>
      </c>
      <c r="B51">
        <f t="shared" si="0"/>
        <v>34.5</v>
      </c>
      <c r="C51">
        <f t="shared" si="1"/>
        <v>-58</v>
      </c>
      <c r="D51">
        <f t="shared" si="2"/>
        <v>10</v>
      </c>
      <c r="E51">
        <f t="shared" si="3"/>
        <v>-13.5</v>
      </c>
    </row>
    <row r="52" spans="1:5" x14ac:dyDescent="0.2">
      <c r="A52">
        <v>2488</v>
      </c>
      <c r="B52">
        <f t="shared" si="0"/>
        <v>32.5</v>
      </c>
      <c r="C52">
        <f t="shared" si="1"/>
        <v>-58</v>
      </c>
      <c r="D52">
        <f t="shared" si="2"/>
        <v>10</v>
      </c>
      <c r="E52">
        <f t="shared" si="3"/>
        <v>-15.5</v>
      </c>
    </row>
    <row r="53" spans="1:5" x14ac:dyDescent="0.2">
      <c r="A53">
        <v>2490</v>
      </c>
      <c r="B53">
        <f t="shared" si="0"/>
        <v>30.5</v>
      </c>
      <c r="C53">
        <f t="shared" si="1"/>
        <v>-58</v>
      </c>
      <c r="D53">
        <f t="shared" si="2"/>
        <v>10</v>
      </c>
      <c r="E53">
        <f t="shared" si="3"/>
        <v>-17.5</v>
      </c>
    </row>
    <row r="54" spans="1:5" x14ac:dyDescent="0.2">
      <c r="A54">
        <v>2492</v>
      </c>
      <c r="B54">
        <f t="shared" si="0"/>
        <v>28.5</v>
      </c>
      <c r="C54">
        <f t="shared" si="1"/>
        <v>-58</v>
      </c>
      <c r="D54">
        <f t="shared" si="2"/>
        <v>10</v>
      </c>
      <c r="E54">
        <f t="shared" si="3"/>
        <v>-19.5</v>
      </c>
    </row>
    <row r="55" spans="1:5" x14ac:dyDescent="0.2">
      <c r="A55">
        <v>2494</v>
      </c>
      <c r="B55">
        <f t="shared" si="0"/>
        <v>26.5</v>
      </c>
      <c r="C55">
        <f t="shared" si="1"/>
        <v>-58</v>
      </c>
      <c r="D55">
        <f t="shared" si="2"/>
        <v>10</v>
      </c>
      <c r="E55">
        <f t="shared" si="3"/>
        <v>-21.5</v>
      </c>
    </row>
    <row r="56" spans="1:5" x14ac:dyDescent="0.2">
      <c r="A56">
        <v>2496</v>
      </c>
      <c r="B56">
        <f t="shared" si="0"/>
        <v>24.5</v>
      </c>
      <c r="C56">
        <f t="shared" si="1"/>
        <v>-58</v>
      </c>
      <c r="D56">
        <f t="shared" si="2"/>
        <v>10</v>
      </c>
      <c r="E56">
        <f t="shared" si="3"/>
        <v>-23.5</v>
      </c>
    </row>
    <row r="57" spans="1:5" x14ac:dyDescent="0.2">
      <c r="A57">
        <v>2498</v>
      </c>
      <c r="B57">
        <f t="shared" si="0"/>
        <v>22.5</v>
      </c>
      <c r="C57">
        <f t="shared" si="1"/>
        <v>-58</v>
      </c>
      <c r="D57">
        <f t="shared" si="2"/>
        <v>10</v>
      </c>
      <c r="E57">
        <f t="shared" si="3"/>
        <v>-25.5</v>
      </c>
    </row>
    <row r="58" spans="1:5" x14ac:dyDescent="0.2">
      <c r="A58">
        <v>2500</v>
      </c>
      <c r="B58">
        <f t="shared" si="0"/>
        <v>20.5</v>
      </c>
      <c r="C58">
        <f t="shared" si="1"/>
        <v>-58</v>
      </c>
      <c r="D58">
        <f t="shared" si="2"/>
        <v>10</v>
      </c>
      <c r="E58">
        <f t="shared" si="3"/>
        <v>-27.5</v>
      </c>
    </row>
    <row r="59" spans="1:5" x14ac:dyDescent="0.2">
      <c r="A59">
        <v>2502</v>
      </c>
      <c r="B59">
        <f t="shared" si="0"/>
        <v>18.5</v>
      </c>
      <c r="C59">
        <f t="shared" si="1"/>
        <v>-54</v>
      </c>
      <c r="D59">
        <f t="shared" si="2"/>
        <v>10</v>
      </c>
      <c r="E59">
        <f t="shared" si="3"/>
        <v>-25.5</v>
      </c>
    </row>
    <row r="60" spans="1:5" x14ac:dyDescent="0.2">
      <c r="A60">
        <v>2504</v>
      </c>
      <c r="B60">
        <f t="shared" si="0"/>
        <v>16.5</v>
      </c>
      <c r="C60">
        <f t="shared" si="1"/>
        <v>-50</v>
      </c>
      <c r="D60">
        <f t="shared" si="2"/>
        <v>10</v>
      </c>
      <c r="E60">
        <f t="shared" si="3"/>
        <v>-23.5</v>
      </c>
    </row>
    <row r="61" spans="1:5" x14ac:dyDescent="0.2">
      <c r="A61">
        <v>2506</v>
      </c>
      <c r="B61">
        <f t="shared" si="0"/>
        <v>14.5</v>
      </c>
      <c r="C61">
        <f t="shared" si="1"/>
        <v>-46</v>
      </c>
      <c r="D61">
        <f t="shared" si="2"/>
        <v>10</v>
      </c>
      <c r="E61">
        <f t="shared" si="3"/>
        <v>-21.5</v>
      </c>
    </row>
    <row r="62" spans="1:5" x14ac:dyDescent="0.2">
      <c r="A62">
        <v>2508</v>
      </c>
      <c r="B62">
        <f t="shared" si="0"/>
        <v>12.5</v>
      </c>
      <c r="C62">
        <f t="shared" si="1"/>
        <v>-42</v>
      </c>
      <c r="D62">
        <f t="shared" si="2"/>
        <v>10</v>
      </c>
      <c r="E62">
        <f t="shared" si="3"/>
        <v>-19.5</v>
      </c>
    </row>
    <row r="63" spans="1:5" x14ac:dyDescent="0.2">
      <c r="A63">
        <v>2510</v>
      </c>
      <c r="B63">
        <f t="shared" si="0"/>
        <v>10.5</v>
      </c>
      <c r="C63">
        <f t="shared" si="1"/>
        <v>-38</v>
      </c>
      <c r="D63">
        <f t="shared" si="2"/>
        <v>10</v>
      </c>
      <c r="E63">
        <f t="shared" si="3"/>
        <v>-17.5</v>
      </c>
    </row>
    <row r="64" spans="1:5" x14ac:dyDescent="0.2">
      <c r="A64">
        <v>2512</v>
      </c>
      <c r="B64">
        <f t="shared" si="0"/>
        <v>8.5</v>
      </c>
      <c r="C64">
        <f t="shared" si="1"/>
        <v>-34</v>
      </c>
      <c r="D64">
        <f t="shared" si="2"/>
        <v>10</v>
      </c>
      <c r="E64">
        <f t="shared" si="3"/>
        <v>-15.5</v>
      </c>
    </row>
    <row r="65" spans="1:5" x14ac:dyDescent="0.2">
      <c r="A65">
        <v>2514</v>
      </c>
      <c r="B65">
        <f t="shared" si="0"/>
        <v>6.5</v>
      </c>
      <c r="C65">
        <f t="shared" si="1"/>
        <v>-30</v>
      </c>
      <c r="D65">
        <f t="shared" si="2"/>
        <v>10</v>
      </c>
      <c r="E65">
        <f t="shared" si="3"/>
        <v>-13.5</v>
      </c>
    </row>
    <row r="66" spans="1:5" x14ac:dyDescent="0.2">
      <c r="A66">
        <v>2516</v>
      </c>
      <c r="B66">
        <f t="shared" si="0"/>
        <v>4.5</v>
      </c>
      <c r="C66">
        <f t="shared" si="1"/>
        <v>-26</v>
      </c>
      <c r="D66">
        <f t="shared" si="2"/>
        <v>10</v>
      </c>
      <c r="E66">
        <f t="shared" si="3"/>
        <v>-11.5</v>
      </c>
    </row>
    <row r="67" spans="1:5" x14ac:dyDescent="0.2">
      <c r="A67">
        <v>2518</v>
      </c>
      <c r="B67">
        <f t="shared" si="0"/>
        <v>2.5</v>
      </c>
      <c r="C67">
        <f t="shared" si="1"/>
        <v>-22</v>
      </c>
      <c r="D67">
        <f t="shared" si="2"/>
        <v>10</v>
      </c>
      <c r="E67">
        <f t="shared" si="3"/>
        <v>-9.5</v>
      </c>
    </row>
    <row r="68" spans="1:5" x14ac:dyDescent="0.2">
      <c r="A68">
        <v>2520</v>
      </c>
      <c r="B68">
        <f t="shared" si="0"/>
        <v>0.5</v>
      </c>
      <c r="C68">
        <f t="shared" si="1"/>
        <v>-18</v>
      </c>
      <c r="D68">
        <f t="shared" si="2"/>
        <v>10</v>
      </c>
      <c r="E68">
        <f t="shared" si="3"/>
        <v>-7.5</v>
      </c>
    </row>
    <row r="69" spans="1:5" x14ac:dyDescent="0.2">
      <c r="A69">
        <v>2522</v>
      </c>
      <c r="B69">
        <f t="shared" si="0"/>
        <v>-1.5</v>
      </c>
      <c r="C69">
        <f t="shared" si="1"/>
        <v>-14</v>
      </c>
      <c r="D69">
        <f t="shared" si="2"/>
        <v>10</v>
      </c>
      <c r="E69">
        <f t="shared" si="3"/>
        <v>-5.5</v>
      </c>
    </row>
    <row r="70" spans="1:5" x14ac:dyDescent="0.2">
      <c r="A70">
        <v>2524</v>
      </c>
      <c r="B70">
        <f t="shared" si="0"/>
        <v>-3.5</v>
      </c>
      <c r="C70">
        <f t="shared" si="1"/>
        <v>-10</v>
      </c>
      <c r="D70">
        <f t="shared" si="2"/>
        <v>10</v>
      </c>
      <c r="E70">
        <f t="shared" si="3"/>
        <v>-3.5</v>
      </c>
    </row>
    <row r="71" spans="1:5" x14ac:dyDescent="0.2">
      <c r="A71">
        <v>2526</v>
      </c>
      <c r="B71">
        <f t="shared" si="0"/>
        <v>-5.5</v>
      </c>
      <c r="C71">
        <f t="shared" si="1"/>
        <v>-6</v>
      </c>
      <c r="D71">
        <f t="shared" si="2"/>
        <v>10</v>
      </c>
      <c r="E71">
        <f t="shared" si="3"/>
        <v>-1.5</v>
      </c>
    </row>
    <row r="72" spans="1:5" x14ac:dyDescent="0.2">
      <c r="A72">
        <v>2528</v>
      </c>
      <c r="B72">
        <f t="shared" si="0"/>
        <v>-7.5</v>
      </c>
      <c r="C72">
        <f t="shared" si="1"/>
        <v>-2</v>
      </c>
      <c r="D72">
        <f t="shared" si="2"/>
        <v>10</v>
      </c>
      <c r="E72">
        <f t="shared" si="3"/>
        <v>0.5</v>
      </c>
    </row>
    <row r="73" spans="1:5" x14ac:dyDescent="0.2">
      <c r="A73">
        <v>2530</v>
      </c>
      <c r="B73">
        <f t="shared" ref="B73:B108" si="4">-MAX(A73-$D$3,0)+$D$4</f>
        <v>-9.5</v>
      </c>
      <c r="C73">
        <f t="shared" ref="C73:C108" si="5">2*(MAX(A73-$E$3,0)-$E$4)</f>
        <v>2</v>
      </c>
      <c r="D73">
        <f t="shared" ref="D73:D108" si="6">-MAX(A73-$G$3,0)+$G$4</f>
        <v>10</v>
      </c>
      <c r="E73">
        <f t="shared" ref="E73:E108" si="7">B73+C73+D73</f>
        <v>2.5</v>
      </c>
    </row>
    <row r="74" spans="1:5" x14ac:dyDescent="0.2">
      <c r="A74">
        <v>2532</v>
      </c>
      <c r="B74">
        <f t="shared" si="4"/>
        <v>-11.5</v>
      </c>
      <c r="C74">
        <f t="shared" si="5"/>
        <v>6</v>
      </c>
      <c r="D74">
        <f t="shared" si="6"/>
        <v>10</v>
      </c>
      <c r="E74">
        <f t="shared" si="7"/>
        <v>4.5</v>
      </c>
    </row>
    <row r="75" spans="1:5" x14ac:dyDescent="0.2">
      <c r="A75">
        <v>2534</v>
      </c>
      <c r="B75">
        <f t="shared" si="4"/>
        <v>-13.5</v>
      </c>
      <c r="C75">
        <f t="shared" si="5"/>
        <v>10</v>
      </c>
      <c r="D75">
        <f t="shared" si="6"/>
        <v>10</v>
      </c>
      <c r="E75">
        <f t="shared" si="7"/>
        <v>6.5</v>
      </c>
    </row>
    <row r="76" spans="1:5" x14ac:dyDescent="0.2">
      <c r="A76">
        <v>2536</v>
      </c>
      <c r="B76">
        <f t="shared" si="4"/>
        <v>-15.5</v>
      </c>
      <c r="C76">
        <f t="shared" si="5"/>
        <v>14</v>
      </c>
      <c r="D76">
        <f t="shared" si="6"/>
        <v>10</v>
      </c>
      <c r="E76">
        <f t="shared" si="7"/>
        <v>8.5</v>
      </c>
    </row>
    <row r="77" spans="1:5" x14ac:dyDescent="0.2">
      <c r="A77">
        <v>2538</v>
      </c>
      <c r="B77">
        <f t="shared" si="4"/>
        <v>-17.5</v>
      </c>
      <c r="C77">
        <f t="shared" si="5"/>
        <v>18</v>
      </c>
      <c r="D77">
        <f t="shared" si="6"/>
        <v>10</v>
      </c>
      <c r="E77">
        <f t="shared" si="7"/>
        <v>10.5</v>
      </c>
    </row>
    <row r="78" spans="1:5" x14ac:dyDescent="0.2">
      <c r="A78">
        <v>2540</v>
      </c>
      <c r="B78">
        <f t="shared" si="4"/>
        <v>-19.5</v>
      </c>
      <c r="C78">
        <f t="shared" si="5"/>
        <v>22</v>
      </c>
      <c r="D78">
        <f t="shared" si="6"/>
        <v>10</v>
      </c>
      <c r="E78">
        <f t="shared" si="7"/>
        <v>12.5</v>
      </c>
    </row>
    <row r="79" spans="1:5" x14ac:dyDescent="0.2">
      <c r="A79">
        <v>2542</v>
      </c>
      <c r="B79">
        <f t="shared" si="4"/>
        <v>-21.5</v>
      </c>
      <c r="C79">
        <f t="shared" si="5"/>
        <v>26</v>
      </c>
      <c r="D79">
        <f t="shared" si="6"/>
        <v>10</v>
      </c>
      <c r="E79">
        <f t="shared" si="7"/>
        <v>14.5</v>
      </c>
    </row>
    <row r="80" spans="1:5" x14ac:dyDescent="0.2">
      <c r="A80">
        <v>2544</v>
      </c>
      <c r="B80">
        <f t="shared" si="4"/>
        <v>-23.5</v>
      </c>
      <c r="C80">
        <f t="shared" si="5"/>
        <v>30</v>
      </c>
      <c r="D80">
        <f t="shared" si="6"/>
        <v>10</v>
      </c>
      <c r="E80">
        <f t="shared" si="7"/>
        <v>16.5</v>
      </c>
    </row>
    <row r="81" spans="1:5" x14ac:dyDescent="0.2">
      <c r="A81">
        <v>2546</v>
      </c>
      <c r="B81">
        <f t="shared" si="4"/>
        <v>-25.5</v>
      </c>
      <c r="C81">
        <f t="shared" si="5"/>
        <v>34</v>
      </c>
      <c r="D81">
        <f t="shared" si="6"/>
        <v>10</v>
      </c>
      <c r="E81">
        <f t="shared" si="7"/>
        <v>18.5</v>
      </c>
    </row>
    <row r="82" spans="1:5" x14ac:dyDescent="0.2">
      <c r="A82">
        <v>2548</v>
      </c>
      <c r="B82">
        <f t="shared" si="4"/>
        <v>-27.5</v>
      </c>
      <c r="C82">
        <f t="shared" si="5"/>
        <v>38</v>
      </c>
      <c r="D82">
        <f t="shared" si="6"/>
        <v>10</v>
      </c>
      <c r="E82">
        <f t="shared" si="7"/>
        <v>20.5</v>
      </c>
    </row>
    <row r="83" spans="1:5" x14ac:dyDescent="0.2">
      <c r="A83">
        <v>2550</v>
      </c>
      <c r="B83">
        <f t="shared" si="4"/>
        <v>-29.5</v>
      </c>
      <c r="C83">
        <f t="shared" si="5"/>
        <v>42</v>
      </c>
      <c r="D83">
        <f t="shared" si="6"/>
        <v>10</v>
      </c>
      <c r="E83">
        <f t="shared" si="7"/>
        <v>22.5</v>
      </c>
    </row>
    <row r="84" spans="1:5" x14ac:dyDescent="0.2">
      <c r="A84">
        <v>2552</v>
      </c>
      <c r="B84">
        <f t="shared" si="4"/>
        <v>-31.5</v>
      </c>
      <c r="C84">
        <f t="shared" si="5"/>
        <v>46</v>
      </c>
      <c r="D84">
        <f t="shared" si="6"/>
        <v>8</v>
      </c>
      <c r="E84">
        <f t="shared" si="7"/>
        <v>22.5</v>
      </c>
    </row>
    <row r="85" spans="1:5" x14ac:dyDescent="0.2">
      <c r="A85">
        <v>2554</v>
      </c>
      <c r="B85">
        <f t="shared" si="4"/>
        <v>-33.5</v>
      </c>
      <c r="C85">
        <f t="shared" si="5"/>
        <v>50</v>
      </c>
      <c r="D85">
        <f t="shared" si="6"/>
        <v>6</v>
      </c>
      <c r="E85">
        <f t="shared" si="7"/>
        <v>22.5</v>
      </c>
    </row>
    <row r="86" spans="1:5" x14ac:dyDescent="0.2">
      <c r="A86">
        <v>2556</v>
      </c>
      <c r="B86">
        <f t="shared" si="4"/>
        <v>-35.5</v>
      </c>
      <c r="C86">
        <f t="shared" si="5"/>
        <v>54</v>
      </c>
      <c r="D86">
        <f t="shared" si="6"/>
        <v>4</v>
      </c>
      <c r="E86">
        <f t="shared" si="7"/>
        <v>22.5</v>
      </c>
    </row>
    <row r="87" spans="1:5" x14ac:dyDescent="0.2">
      <c r="A87">
        <v>2558</v>
      </c>
      <c r="B87">
        <f t="shared" si="4"/>
        <v>-37.5</v>
      </c>
      <c r="C87">
        <f t="shared" si="5"/>
        <v>58</v>
      </c>
      <c r="D87">
        <f t="shared" si="6"/>
        <v>2</v>
      </c>
      <c r="E87">
        <f t="shared" si="7"/>
        <v>22.5</v>
      </c>
    </row>
    <row r="88" spans="1:5" x14ac:dyDescent="0.2">
      <c r="A88">
        <v>2560</v>
      </c>
      <c r="B88">
        <f t="shared" si="4"/>
        <v>-39.5</v>
      </c>
      <c r="C88">
        <f t="shared" si="5"/>
        <v>62</v>
      </c>
      <c r="D88">
        <f t="shared" si="6"/>
        <v>0</v>
      </c>
      <c r="E88">
        <f t="shared" si="7"/>
        <v>22.5</v>
      </c>
    </row>
    <row r="89" spans="1:5" x14ac:dyDescent="0.2">
      <c r="A89">
        <v>2562</v>
      </c>
      <c r="B89">
        <f t="shared" si="4"/>
        <v>-41.5</v>
      </c>
      <c r="C89">
        <f t="shared" si="5"/>
        <v>66</v>
      </c>
      <c r="D89">
        <f t="shared" si="6"/>
        <v>-2</v>
      </c>
      <c r="E89">
        <f t="shared" si="7"/>
        <v>22.5</v>
      </c>
    </row>
    <row r="90" spans="1:5" x14ac:dyDescent="0.2">
      <c r="A90">
        <v>2564</v>
      </c>
      <c r="B90">
        <f t="shared" si="4"/>
        <v>-43.5</v>
      </c>
      <c r="C90">
        <f t="shared" si="5"/>
        <v>70</v>
      </c>
      <c r="D90">
        <f t="shared" si="6"/>
        <v>-4</v>
      </c>
      <c r="E90">
        <f t="shared" si="7"/>
        <v>22.5</v>
      </c>
    </row>
    <row r="91" spans="1:5" x14ac:dyDescent="0.2">
      <c r="A91">
        <v>2566</v>
      </c>
      <c r="B91">
        <f t="shared" si="4"/>
        <v>-45.5</v>
      </c>
      <c r="C91">
        <f t="shared" si="5"/>
        <v>74</v>
      </c>
      <c r="D91">
        <f t="shared" si="6"/>
        <v>-6</v>
      </c>
      <c r="E91">
        <f t="shared" si="7"/>
        <v>22.5</v>
      </c>
    </row>
    <row r="92" spans="1:5" x14ac:dyDescent="0.2">
      <c r="A92">
        <v>2568</v>
      </c>
      <c r="B92">
        <f t="shared" si="4"/>
        <v>-47.5</v>
      </c>
      <c r="C92">
        <f t="shared" si="5"/>
        <v>78</v>
      </c>
      <c r="D92">
        <f t="shared" si="6"/>
        <v>-8</v>
      </c>
      <c r="E92">
        <f t="shared" si="7"/>
        <v>22.5</v>
      </c>
    </row>
    <row r="93" spans="1:5" x14ac:dyDescent="0.2">
      <c r="A93">
        <v>2570</v>
      </c>
      <c r="B93">
        <f t="shared" si="4"/>
        <v>-49.5</v>
      </c>
      <c r="C93">
        <f t="shared" si="5"/>
        <v>82</v>
      </c>
      <c r="D93">
        <f t="shared" si="6"/>
        <v>-10</v>
      </c>
      <c r="E93">
        <f t="shared" si="7"/>
        <v>22.5</v>
      </c>
    </row>
    <row r="94" spans="1:5" x14ac:dyDescent="0.2">
      <c r="A94">
        <v>2572</v>
      </c>
      <c r="B94">
        <f t="shared" si="4"/>
        <v>-51.5</v>
      </c>
      <c r="C94">
        <f t="shared" si="5"/>
        <v>86</v>
      </c>
      <c r="D94">
        <f t="shared" si="6"/>
        <v>-12</v>
      </c>
      <c r="E94">
        <f t="shared" si="7"/>
        <v>22.5</v>
      </c>
    </row>
    <row r="95" spans="1:5" x14ac:dyDescent="0.2">
      <c r="A95">
        <v>2574</v>
      </c>
      <c r="B95">
        <f t="shared" si="4"/>
        <v>-53.5</v>
      </c>
      <c r="C95">
        <f t="shared" si="5"/>
        <v>90</v>
      </c>
      <c r="D95">
        <f t="shared" si="6"/>
        <v>-14</v>
      </c>
      <c r="E95">
        <f t="shared" si="7"/>
        <v>22.5</v>
      </c>
    </row>
    <row r="96" spans="1:5" x14ac:dyDescent="0.2">
      <c r="A96">
        <v>2576</v>
      </c>
      <c r="B96">
        <f t="shared" si="4"/>
        <v>-55.5</v>
      </c>
      <c r="C96">
        <f t="shared" si="5"/>
        <v>94</v>
      </c>
      <c r="D96">
        <f t="shared" si="6"/>
        <v>-16</v>
      </c>
      <c r="E96">
        <f t="shared" si="7"/>
        <v>22.5</v>
      </c>
    </row>
    <row r="97" spans="1:5" x14ac:dyDescent="0.2">
      <c r="A97">
        <v>2578</v>
      </c>
      <c r="B97">
        <f t="shared" si="4"/>
        <v>-57.5</v>
      </c>
      <c r="C97">
        <f t="shared" si="5"/>
        <v>98</v>
      </c>
      <c r="D97">
        <f t="shared" si="6"/>
        <v>-18</v>
      </c>
      <c r="E97">
        <f t="shared" si="7"/>
        <v>22.5</v>
      </c>
    </row>
    <row r="98" spans="1:5" x14ac:dyDescent="0.2">
      <c r="A98">
        <v>2580</v>
      </c>
      <c r="B98">
        <f t="shared" si="4"/>
        <v>-59.5</v>
      </c>
      <c r="C98">
        <f t="shared" si="5"/>
        <v>102</v>
      </c>
      <c r="D98">
        <f t="shared" si="6"/>
        <v>-20</v>
      </c>
      <c r="E98">
        <f t="shared" si="7"/>
        <v>22.5</v>
      </c>
    </row>
    <row r="99" spans="1:5" x14ac:dyDescent="0.2">
      <c r="A99">
        <v>2582</v>
      </c>
      <c r="B99">
        <f t="shared" si="4"/>
        <v>-61.5</v>
      </c>
      <c r="C99">
        <f t="shared" si="5"/>
        <v>106</v>
      </c>
      <c r="D99">
        <f t="shared" si="6"/>
        <v>-22</v>
      </c>
      <c r="E99">
        <f t="shared" si="7"/>
        <v>22.5</v>
      </c>
    </row>
    <row r="100" spans="1:5" x14ac:dyDescent="0.2">
      <c r="A100">
        <v>2584</v>
      </c>
      <c r="B100">
        <f t="shared" si="4"/>
        <v>-63.5</v>
      </c>
      <c r="C100">
        <f t="shared" si="5"/>
        <v>110</v>
      </c>
      <c r="D100">
        <f t="shared" si="6"/>
        <v>-24</v>
      </c>
      <c r="E100">
        <f t="shared" si="7"/>
        <v>22.5</v>
      </c>
    </row>
    <row r="101" spans="1:5" x14ac:dyDescent="0.2">
      <c r="A101">
        <v>2586</v>
      </c>
      <c r="B101">
        <f t="shared" si="4"/>
        <v>-65.5</v>
      </c>
      <c r="C101">
        <f t="shared" si="5"/>
        <v>114</v>
      </c>
      <c r="D101">
        <f t="shared" si="6"/>
        <v>-26</v>
      </c>
      <c r="E101">
        <f t="shared" si="7"/>
        <v>22.5</v>
      </c>
    </row>
    <row r="102" spans="1:5" x14ac:dyDescent="0.2">
      <c r="A102">
        <v>2588</v>
      </c>
      <c r="B102">
        <f t="shared" si="4"/>
        <v>-67.5</v>
      </c>
      <c r="C102">
        <f t="shared" si="5"/>
        <v>118</v>
      </c>
      <c r="D102">
        <f t="shared" si="6"/>
        <v>-28</v>
      </c>
      <c r="E102">
        <f t="shared" si="7"/>
        <v>22.5</v>
      </c>
    </row>
    <row r="103" spans="1:5" x14ac:dyDescent="0.2">
      <c r="A103">
        <v>2590</v>
      </c>
      <c r="B103">
        <f t="shared" si="4"/>
        <v>-69.5</v>
      </c>
      <c r="C103">
        <f t="shared" si="5"/>
        <v>122</v>
      </c>
      <c r="D103">
        <f t="shared" si="6"/>
        <v>-30</v>
      </c>
      <c r="E103">
        <f t="shared" si="7"/>
        <v>22.5</v>
      </c>
    </row>
    <row r="104" spans="1:5" x14ac:dyDescent="0.2">
      <c r="A104">
        <v>2592</v>
      </c>
      <c r="B104">
        <f t="shared" si="4"/>
        <v>-71.5</v>
      </c>
      <c r="C104">
        <f t="shared" si="5"/>
        <v>126</v>
      </c>
      <c r="D104">
        <f t="shared" si="6"/>
        <v>-32</v>
      </c>
      <c r="E104">
        <f t="shared" si="7"/>
        <v>22.5</v>
      </c>
    </row>
    <row r="105" spans="1:5" x14ac:dyDescent="0.2">
      <c r="A105">
        <v>2594</v>
      </c>
      <c r="B105">
        <f t="shared" si="4"/>
        <v>-73.5</v>
      </c>
      <c r="C105">
        <f t="shared" si="5"/>
        <v>130</v>
      </c>
      <c r="D105">
        <f t="shared" si="6"/>
        <v>-34</v>
      </c>
      <c r="E105">
        <f t="shared" si="7"/>
        <v>22.5</v>
      </c>
    </row>
    <row r="106" spans="1:5" x14ac:dyDescent="0.2">
      <c r="A106">
        <v>2596</v>
      </c>
      <c r="B106">
        <f t="shared" si="4"/>
        <v>-75.5</v>
      </c>
      <c r="C106">
        <f t="shared" si="5"/>
        <v>134</v>
      </c>
      <c r="D106">
        <f t="shared" si="6"/>
        <v>-36</v>
      </c>
      <c r="E106">
        <f t="shared" si="7"/>
        <v>22.5</v>
      </c>
    </row>
    <row r="107" spans="1:5" x14ac:dyDescent="0.2">
      <c r="A107">
        <v>2598</v>
      </c>
      <c r="B107">
        <f t="shared" si="4"/>
        <v>-77.5</v>
      </c>
      <c r="C107">
        <f t="shared" si="5"/>
        <v>138</v>
      </c>
      <c r="D107">
        <f t="shared" si="6"/>
        <v>-38</v>
      </c>
      <c r="E107">
        <f t="shared" si="7"/>
        <v>22.5</v>
      </c>
    </row>
    <row r="108" spans="1:5" x14ac:dyDescent="0.2">
      <c r="A108">
        <v>2600</v>
      </c>
      <c r="B108">
        <f t="shared" si="4"/>
        <v>-79.5</v>
      </c>
      <c r="C108">
        <f t="shared" si="5"/>
        <v>142</v>
      </c>
      <c r="D108">
        <f t="shared" si="6"/>
        <v>-40</v>
      </c>
      <c r="E108">
        <f t="shared" si="7"/>
        <v>22.5</v>
      </c>
    </row>
  </sheetData>
  <mergeCells count="1">
    <mergeCell ref="A1:J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A37" workbookViewId="0">
      <selection activeCell="F8" sqref="F8:F108"/>
    </sheetView>
  </sheetViews>
  <sheetFormatPr defaultRowHeight="12.75" x14ac:dyDescent="0.2"/>
  <cols>
    <col min="3" max="3" width="10.85546875" bestFit="1" customWidth="1"/>
    <col min="4" max="4" width="9.85546875" bestFit="1" customWidth="1"/>
    <col min="5" max="5" width="10.5703125" bestFit="1" customWidth="1"/>
  </cols>
  <sheetData>
    <row r="1" spans="1:8" ht="13.5" thickBot="1" x14ac:dyDescent="0.25"/>
    <row r="2" spans="1:8" ht="45.75" thickBot="1" x14ac:dyDescent="0.25">
      <c r="A2" s="11" t="s">
        <v>2</v>
      </c>
      <c r="B2" s="12">
        <v>2425</v>
      </c>
      <c r="C2" s="12">
        <v>2450</v>
      </c>
      <c r="D2" s="12">
        <v>2475</v>
      </c>
      <c r="E2" s="12">
        <v>2500</v>
      </c>
      <c r="F2" s="12">
        <v>2525</v>
      </c>
      <c r="G2" s="12">
        <v>2550</v>
      </c>
      <c r="H2" s="12">
        <v>2575</v>
      </c>
    </row>
    <row r="3" spans="1:8" ht="26.25" thickBot="1" x14ac:dyDescent="0.25">
      <c r="A3" s="13" t="s">
        <v>3</v>
      </c>
      <c r="B3" s="14">
        <v>87.5</v>
      </c>
      <c r="C3" s="14">
        <v>65.5</v>
      </c>
      <c r="D3" s="14">
        <v>45.5</v>
      </c>
      <c r="E3" s="14">
        <v>29</v>
      </c>
      <c r="F3" s="14">
        <v>17</v>
      </c>
      <c r="G3" s="14">
        <v>10</v>
      </c>
      <c r="H3" s="14">
        <v>7</v>
      </c>
    </row>
    <row r="4" spans="1:8" ht="39" thickBot="1" x14ac:dyDescent="0.25">
      <c r="A4" s="13" t="s">
        <v>4</v>
      </c>
      <c r="B4" s="14">
        <v>2</v>
      </c>
      <c r="C4" s="14">
        <v>5</v>
      </c>
      <c r="D4" s="14">
        <v>10</v>
      </c>
      <c r="E4" s="14">
        <v>18.5</v>
      </c>
      <c r="F4" s="14">
        <v>32.5</v>
      </c>
      <c r="G4" s="14">
        <v>49.5</v>
      </c>
      <c r="H4" s="14">
        <v>71.5</v>
      </c>
    </row>
    <row r="6" spans="1:8" x14ac:dyDescent="0.2">
      <c r="A6" t="s">
        <v>30</v>
      </c>
    </row>
    <row r="7" spans="1:8" x14ac:dyDescent="0.2">
      <c r="A7" t="s">
        <v>23</v>
      </c>
      <c r="B7" t="s">
        <v>31</v>
      </c>
      <c r="C7" t="s">
        <v>32</v>
      </c>
      <c r="D7" t="s">
        <v>33</v>
      </c>
      <c r="E7" t="s">
        <v>34</v>
      </c>
      <c r="F7" t="s">
        <v>25</v>
      </c>
    </row>
    <row r="8" spans="1:8" x14ac:dyDescent="0.2">
      <c r="A8">
        <v>2400</v>
      </c>
      <c r="B8">
        <f>MAX(2475-A8,0)-$D$4</f>
        <v>65</v>
      </c>
      <c r="C8">
        <f>-(MAX(A8-2500,0)+$E$3)</f>
        <v>-29</v>
      </c>
      <c r="D8">
        <f>-MAX(2500-A8,0)+$E$4</f>
        <v>-81.5</v>
      </c>
      <c r="E8">
        <f>MAX(A8-2550,0)-$G$3</f>
        <v>-10</v>
      </c>
      <c r="F8">
        <f>B8+C8+D8+E8</f>
        <v>-55.5</v>
      </c>
    </row>
    <row r="9" spans="1:8" x14ac:dyDescent="0.2">
      <c r="A9">
        <v>2402</v>
      </c>
      <c r="B9">
        <f t="shared" ref="B9:B72" si="0">MAX(2475-A9,0)-$D$4</f>
        <v>63</v>
      </c>
      <c r="C9">
        <f t="shared" ref="C9:C72" si="1">-(MAX(A9-2500,0)+$E$3)</f>
        <v>-29</v>
      </c>
      <c r="D9">
        <f t="shared" ref="D9:D72" si="2">-MAX(2500-A9,0)+$E$4</f>
        <v>-79.5</v>
      </c>
      <c r="E9">
        <f t="shared" ref="E9:E72" si="3">MAX(A9-2550,0)-$G$3</f>
        <v>-10</v>
      </c>
      <c r="F9">
        <f t="shared" ref="F9:F72" si="4">B9+C9+D9+E9</f>
        <v>-55.5</v>
      </c>
    </row>
    <row r="10" spans="1:8" x14ac:dyDescent="0.2">
      <c r="A10">
        <v>2404</v>
      </c>
      <c r="B10">
        <f t="shared" si="0"/>
        <v>61</v>
      </c>
      <c r="C10">
        <f t="shared" si="1"/>
        <v>-29</v>
      </c>
      <c r="D10">
        <f t="shared" si="2"/>
        <v>-77.5</v>
      </c>
      <c r="E10">
        <f t="shared" si="3"/>
        <v>-10</v>
      </c>
      <c r="F10">
        <f t="shared" si="4"/>
        <v>-55.5</v>
      </c>
    </row>
    <row r="11" spans="1:8" x14ac:dyDescent="0.2">
      <c r="A11">
        <v>2406</v>
      </c>
      <c r="B11">
        <f t="shared" si="0"/>
        <v>59</v>
      </c>
      <c r="C11">
        <f t="shared" si="1"/>
        <v>-29</v>
      </c>
      <c r="D11">
        <f t="shared" si="2"/>
        <v>-75.5</v>
      </c>
      <c r="E11">
        <f t="shared" si="3"/>
        <v>-10</v>
      </c>
      <c r="F11">
        <f t="shared" si="4"/>
        <v>-55.5</v>
      </c>
    </row>
    <row r="12" spans="1:8" x14ac:dyDescent="0.2">
      <c r="A12">
        <v>2408</v>
      </c>
      <c r="B12">
        <f t="shared" si="0"/>
        <v>57</v>
      </c>
      <c r="C12">
        <f t="shared" si="1"/>
        <v>-29</v>
      </c>
      <c r="D12">
        <f t="shared" si="2"/>
        <v>-73.5</v>
      </c>
      <c r="E12">
        <f t="shared" si="3"/>
        <v>-10</v>
      </c>
      <c r="F12">
        <f t="shared" si="4"/>
        <v>-55.5</v>
      </c>
    </row>
    <row r="13" spans="1:8" x14ac:dyDescent="0.2">
      <c r="A13">
        <v>2410</v>
      </c>
      <c r="B13">
        <f t="shared" si="0"/>
        <v>55</v>
      </c>
      <c r="C13">
        <f t="shared" si="1"/>
        <v>-29</v>
      </c>
      <c r="D13">
        <f t="shared" si="2"/>
        <v>-71.5</v>
      </c>
      <c r="E13">
        <f t="shared" si="3"/>
        <v>-10</v>
      </c>
      <c r="F13">
        <f t="shared" si="4"/>
        <v>-55.5</v>
      </c>
    </row>
    <row r="14" spans="1:8" x14ac:dyDescent="0.2">
      <c r="A14">
        <v>2412</v>
      </c>
      <c r="B14">
        <f t="shared" si="0"/>
        <v>53</v>
      </c>
      <c r="C14">
        <f t="shared" si="1"/>
        <v>-29</v>
      </c>
      <c r="D14">
        <f t="shared" si="2"/>
        <v>-69.5</v>
      </c>
      <c r="E14">
        <f t="shared" si="3"/>
        <v>-10</v>
      </c>
      <c r="F14">
        <f t="shared" si="4"/>
        <v>-55.5</v>
      </c>
    </row>
    <row r="15" spans="1:8" x14ac:dyDescent="0.2">
      <c r="A15">
        <v>2414</v>
      </c>
      <c r="B15">
        <f t="shared" si="0"/>
        <v>51</v>
      </c>
      <c r="C15">
        <f t="shared" si="1"/>
        <v>-29</v>
      </c>
      <c r="D15">
        <f t="shared" si="2"/>
        <v>-67.5</v>
      </c>
      <c r="E15">
        <f t="shared" si="3"/>
        <v>-10</v>
      </c>
      <c r="F15">
        <f t="shared" si="4"/>
        <v>-55.5</v>
      </c>
    </row>
    <row r="16" spans="1:8" x14ac:dyDescent="0.2">
      <c r="A16">
        <v>2416</v>
      </c>
      <c r="B16">
        <f t="shared" si="0"/>
        <v>49</v>
      </c>
      <c r="C16">
        <f t="shared" si="1"/>
        <v>-29</v>
      </c>
      <c r="D16">
        <f t="shared" si="2"/>
        <v>-65.5</v>
      </c>
      <c r="E16">
        <f t="shared" si="3"/>
        <v>-10</v>
      </c>
      <c r="F16">
        <f t="shared" si="4"/>
        <v>-55.5</v>
      </c>
    </row>
    <row r="17" spans="1:6" x14ac:dyDescent="0.2">
      <c r="A17">
        <v>2418</v>
      </c>
      <c r="B17">
        <f t="shared" si="0"/>
        <v>47</v>
      </c>
      <c r="C17">
        <f t="shared" si="1"/>
        <v>-29</v>
      </c>
      <c r="D17">
        <f t="shared" si="2"/>
        <v>-63.5</v>
      </c>
      <c r="E17">
        <f t="shared" si="3"/>
        <v>-10</v>
      </c>
      <c r="F17">
        <f t="shared" si="4"/>
        <v>-55.5</v>
      </c>
    </row>
    <row r="18" spans="1:6" x14ac:dyDescent="0.2">
      <c r="A18">
        <v>2420</v>
      </c>
      <c r="B18">
        <f t="shared" si="0"/>
        <v>45</v>
      </c>
      <c r="C18">
        <f t="shared" si="1"/>
        <v>-29</v>
      </c>
      <c r="D18">
        <f t="shared" si="2"/>
        <v>-61.5</v>
      </c>
      <c r="E18">
        <f t="shared" si="3"/>
        <v>-10</v>
      </c>
      <c r="F18">
        <f t="shared" si="4"/>
        <v>-55.5</v>
      </c>
    </row>
    <row r="19" spans="1:6" x14ac:dyDescent="0.2">
      <c r="A19">
        <v>2422</v>
      </c>
      <c r="B19">
        <f t="shared" si="0"/>
        <v>43</v>
      </c>
      <c r="C19">
        <f t="shared" si="1"/>
        <v>-29</v>
      </c>
      <c r="D19">
        <f t="shared" si="2"/>
        <v>-59.5</v>
      </c>
      <c r="E19">
        <f t="shared" si="3"/>
        <v>-10</v>
      </c>
      <c r="F19">
        <f t="shared" si="4"/>
        <v>-55.5</v>
      </c>
    </row>
    <row r="20" spans="1:6" x14ac:dyDescent="0.2">
      <c r="A20">
        <v>2424</v>
      </c>
      <c r="B20">
        <f t="shared" si="0"/>
        <v>41</v>
      </c>
      <c r="C20">
        <f t="shared" si="1"/>
        <v>-29</v>
      </c>
      <c r="D20">
        <f t="shared" si="2"/>
        <v>-57.5</v>
      </c>
      <c r="E20">
        <f t="shared" si="3"/>
        <v>-10</v>
      </c>
      <c r="F20">
        <f t="shared" si="4"/>
        <v>-55.5</v>
      </c>
    </row>
    <row r="21" spans="1:6" x14ac:dyDescent="0.2">
      <c r="A21">
        <v>2426</v>
      </c>
      <c r="B21">
        <f t="shared" si="0"/>
        <v>39</v>
      </c>
      <c r="C21">
        <f t="shared" si="1"/>
        <v>-29</v>
      </c>
      <c r="D21">
        <f t="shared" si="2"/>
        <v>-55.5</v>
      </c>
      <c r="E21">
        <f t="shared" si="3"/>
        <v>-10</v>
      </c>
      <c r="F21">
        <f t="shared" si="4"/>
        <v>-55.5</v>
      </c>
    </row>
    <row r="22" spans="1:6" x14ac:dyDescent="0.2">
      <c r="A22">
        <v>2428</v>
      </c>
      <c r="B22">
        <f t="shared" si="0"/>
        <v>37</v>
      </c>
      <c r="C22">
        <f t="shared" si="1"/>
        <v>-29</v>
      </c>
      <c r="D22">
        <f t="shared" si="2"/>
        <v>-53.5</v>
      </c>
      <c r="E22">
        <f t="shared" si="3"/>
        <v>-10</v>
      </c>
      <c r="F22">
        <f t="shared" si="4"/>
        <v>-55.5</v>
      </c>
    </row>
    <row r="23" spans="1:6" x14ac:dyDescent="0.2">
      <c r="A23">
        <v>2430</v>
      </c>
      <c r="B23">
        <f t="shared" si="0"/>
        <v>35</v>
      </c>
      <c r="C23">
        <f t="shared" si="1"/>
        <v>-29</v>
      </c>
      <c r="D23">
        <f t="shared" si="2"/>
        <v>-51.5</v>
      </c>
      <c r="E23">
        <f t="shared" si="3"/>
        <v>-10</v>
      </c>
      <c r="F23">
        <f t="shared" si="4"/>
        <v>-55.5</v>
      </c>
    </row>
    <row r="24" spans="1:6" x14ac:dyDescent="0.2">
      <c r="A24">
        <v>2432</v>
      </c>
      <c r="B24">
        <f t="shared" si="0"/>
        <v>33</v>
      </c>
      <c r="C24">
        <f t="shared" si="1"/>
        <v>-29</v>
      </c>
      <c r="D24">
        <f t="shared" si="2"/>
        <v>-49.5</v>
      </c>
      <c r="E24">
        <f t="shared" si="3"/>
        <v>-10</v>
      </c>
      <c r="F24">
        <f t="shared" si="4"/>
        <v>-55.5</v>
      </c>
    </row>
    <row r="25" spans="1:6" x14ac:dyDescent="0.2">
      <c r="A25">
        <v>2434</v>
      </c>
      <c r="B25">
        <f t="shared" si="0"/>
        <v>31</v>
      </c>
      <c r="C25">
        <f t="shared" si="1"/>
        <v>-29</v>
      </c>
      <c r="D25">
        <f t="shared" si="2"/>
        <v>-47.5</v>
      </c>
      <c r="E25">
        <f t="shared" si="3"/>
        <v>-10</v>
      </c>
      <c r="F25">
        <f t="shared" si="4"/>
        <v>-55.5</v>
      </c>
    </row>
    <row r="26" spans="1:6" x14ac:dyDescent="0.2">
      <c r="A26">
        <v>2436</v>
      </c>
      <c r="B26">
        <f t="shared" si="0"/>
        <v>29</v>
      </c>
      <c r="C26">
        <f t="shared" si="1"/>
        <v>-29</v>
      </c>
      <c r="D26">
        <f t="shared" si="2"/>
        <v>-45.5</v>
      </c>
      <c r="E26">
        <f t="shared" si="3"/>
        <v>-10</v>
      </c>
      <c r="F26">
        <f t="shared" si="4"/>
        <v>-55.5</v>
      </c>
    </row>
    <row r="27" spans="1:6" x14ac:dyDescent="0.2">
      <c r="A27">
        <v>2438</v>
      </c>
      <c r="B27">
        <f t="shared" si="0"/>
        <v>27</v>
      </c>
      <c r="C27">
        <f t="shared" si="1"/>
        <v>-29</v>
      </c>
      <c r="D27">
        <f t="shared" si="2"/>
        <v>-43.5</v>
      </c>
      <c r="E27">
        <f t="shared" si="3"/>
        <v>-10</v>
      </c>
      <c r="F27">
        <f t="shared" si="4"/>
        <v>-55.5</v>
      </c>
    </row>
    <row r="28" spans="1:6" x14ac:dyDescent="0.2">
      <c r="A28">
        <v>2440</v>
      </c>
      <c r="B28">
        <f t="shared" si="0"/>
        <v>25</v>
      </c>
      <c r="C28">
        <f t="shared" si="1"/>
        <v>-29</v>
      </c>
      <c r="D28">
        <f t="shared" si="2"/>
        <v>-41.5</v>
      </c>
      <c r="E28">
        <f t="shared" si="3"/>
        <v>-10</v>
      </c>
      <c r="F28">
        <f t="shared" si="4"/>
        <v>-55.5</v>
      </c>
    </row>
    <row r="29" spans="1:6" x14ac:dyDescent="0.2">
      <c r="A29">
        <v>2442</v>
      </c>
      <c r="B29">
        <f t="shared" si="0"/>
        <v>23</v>
      </c>
      <c r="C29">
        <f t="shared" si="1"/>
        <v>-29</v>
      </c>
      <c r="D29">
        <f t="shared" si="2"/>
        <v>-39.5</v>
      </c>
      <c r="E29">
        <f t="shared" si="3"/>
        <v>-10</v>
      </c>
      <c r="F29">
        <f t="shared" si="4"/>
        <v>-55.5</v>
      </c>
    </row>
    <row r="30" spans="1:6" x14ac:dyDescent="0.2">
      <c r="A30">
        <v>2444</v>
      </c>
      <c r="B30">
        <f t="shared" si="0"/>
        <v>21</v>
      </c>
      <c r="C30">
        <f t="shared" si="1"/>
        <v>-29</v>
      </c>
      <c r="D30">
        <f t="shared" si="2"/>
        <v>-37.5</v>
      </c>
      <c r="E30">
        <f t="shared" si="3"/>
        <v>-10</v>
      </c>
      <c r="F30">
        <f t="shared" si="4"/>
        <v>-55.5</v>
      </c>
    </row>
    <row r="31" spans="1:6" x14ac:dyDescent="0.2">
      <c r="A31">
        <v>2446</v>
      </c>
      <c r="B31">
        <f t="shared" si="0"/>
        <v>19</v>
      </c>
      <c r="C31">
        <f t="shared" si="1"/>
        <v>-29</v>
      </c>
      <c r="D31">
        <f t="shared" si="2"/>
        <v>-35.5</v>
      </c>
      <c r="E31">
        <f t="shared" si="3"/>
        <v>-10</v>
      </c>
      <c r="F31">
        <f t="shared" si="4"/>
        <v>-55.5</v>
      </c>
    </row>
    <row r="32" spans="1:6" x14ac:dyDescent="0.2">
      <c r="A32">
        <v>2448</v>
      </c>
      <c r="B32">
        <f t="shared" si="0"/>
        <v>17</v>
      </c>
      <c r="C32">
        <f t="shared" si="1"/>
        <v>-29</v>
      </c>
      <c r="D32">
        <f t="shared" si="2"/>
        <v>-33.5</v>
      </c>
      <c r="E32">
        <f t="shared" si="3"/>
        <v>-10</v>
      </c>
      <c r="F32">
        <f t="shared" si="4"/>
        <v>-55.5</v>
      </c>
    </row>
    <row r="33" spans="1:6" x14ac:dyDescent="0.2">
      <c r="A33">
        <v>2450</v>
      </c>
      <c r="B33">
        <f t="shared" si="0"/>
        <v>15</v>
      </c>
      <c r="C33">
        <f t="shared" si="1"/>
        <v>-29</v>
      </c>
      <c r="D33">
        <f t="shared" si="2"/>
        <v>-31.5</v>
      </c>
      <c r="E33">
        <f t="shared" si="3"/>
        <v>-10</v>
      </c>
      <c r="F33">
        <f t="shared" si="4"/>
        <v>-55.5</v>
      </c>
    </row>
    <row r="34" spans="1:6" x14ac:dyDescent="0.2">
      <c r="A34">
        <v>2452</v>
      </c>
      <c r="B34">
        <f t="shared" si="0"/>
        <v>13</v>
      </c>
      <c r="C34">
        <f t="shared" si="1"/>
        <v>-29</v>
      </c>
      <c r="D34">
        <f t="shared" si="2"/>
        <v>-29.5</v>
      </c>
      <c r="E34">
        <f t="shared" si="3"/>
        <v>-10</v>
      </c>
      <c r="F34">
        <f t="shared" si="4"/>
        <v>-55.5</v>
      </c>
    </row>
    <row r="35" spans="1:6" x14ac:dyDescent="0.2">
      <c r="A35">
        <v>2454</v>
      </c>
      <c r="B35">
        <f t="shared" si="0"/>
        <v>11</v>
      </c>
      <c r="C35">
        <f t="shared" si="1"/>
        <v>-29</v>
      </c>
      <c r="D35">
        <f t="shared" si="2"/>
        <v>-27.5</v>
      </c>
      <c r="E35">
        <f t="shared" si="3"/>
        <v>-10</v>
      </c>
      <c r="F35">
        <f t="shared" si="4"/>
        <v>-55.5</v>
      </c>
    </row>
    <row r="36" spans="1:6" x14ac:dyDescent="0.2">
      <c r="A36">
        <v>2456</v>
      </c>
      <c r="B36">
        <f t="shared" si="0"/>
        <v>9</v>
      </c>
      <c r="C36">
        <f t="shared" si="1"/>
        <v>-29</v>
      </c>
      <c r="D36">
        <f t="shared" si="2"/>
        <v>-25.5</v>
      </c>
      <c r="E36">
        <f t="shared" si="3"/>
        <v>-10</v>
      </c>
      <c r="F36">
        <f t="shared" si="4"/>
        <v>-55.5</v>
      </c>
    </row>
    <row r="37" spans="1:6" x14ac:dyDescent="0.2">
      <c r="A37">
        <v>2458</v>
      </c>
      <c r="B37">
        <f t="shared" si="0"/>
        <v>7</v>
      </c>
      <c r="C37">
        <f t="shared" si="1"/>
        <v>-29</v>
      </c>
      <c r="D37">
        <f t="shared" si="2"/>
        <v>-23.5</v>
      </c>
      <c r="E37">
        <f t="shared" si="3"/>
        <v>-10</v>
      </c>
      <c r="F37">
        <f t="shared" si="4"/>
        <v>-55.5</v>
      </c>
    </row>
    <row r="38" spans="1:6" x14ac:dyDescent="0.2">
      <c r="A38">
        <v>2460</v>
      </c>
      <c r="B38">
        <f t="shared" si="0"/>
        <v>5</v>
      </c>
      <c r="C38">
        <f t="shared" si="1"/>
        <v>-29</v>
      </c>
      <c r="D38">
        <f t="shared" si="2"/>
        <v>-21.5</v>
      </c>
      <c r="E38">
        <f t="shared" si="3"/>
        <v>-10</v>
      </c>
      <c r="F38">
        <f t="shared" si="4"/>
        <v>-55.5</v>
      </c>
    </row>
    <row r="39" spans="1:6" x14ac:dyDescent="0.2">
      <c r="A39">
        <v>2462</v>
      </c>
      <c r="B39">
        <f t="shared" si="0"/>
        <v>3</v>
      </c>
      <c r="C39">
        <f t="shared" si="1"/>
        <v>-29</v>
      </c>
      <c r="D39">
        <f t="shared" si="2"/>
        <v>-19.5</v>
      </c>
      <c r="E39">
        <f t="shared" si="3"/>
        <v>-10</v>
      </c>
      <c r="F39">
        <f t="shared" si="4"/>
        <v>-55.5</v>
      </c>
    </row>
    <row r="40" spans="1:6" x14ac:dyDescent="0.2">
      <c r="A40">
        <v>2464</v>
      </c>
      <c r="B40">
        <f t="shared" si="0"/>
        <v>1</v>
      </c>
      <c r="C40">
        <f t="shared" si="1"/>
        <v>-29</v>
      </c>
      <c r="D40">
        <f t="shared" si="2"/>
        <v>-17.5</v>
      </c>
      <c r="E40">
        <f t="shared" si="3"/>
        <v>-10</v>
      </c>
      <c r="F40">
        <f t="shared" si="4"/>
        <v>-55.5</v>
      </c>
    </row>
    <row r="41" spans="1:6" x14ac:dyDescent="0.2">
      <c r="A41">
        <v>2466</v>
      </c>
      <c r="B41">
        <f t="shared" si="0"/>
        <v>-1</v>
      </c>
      <c r="C41">
        <f t="shared" si="1"/>
        <v>-29</v>
      </c>
      <c r="D41">
        <f t="shared" si="2"/>
        <v>-15.5</v>
      </c>
      <c r="E41">
        <f t="shared" si="3"/>
        <v>-10</v>
      </c>
      <c r="F41">
        <f t="shared" si="4"/>
        <v>-55.5</v>
      </c>
    </row>
    <row r="42" spans="1:6" x14ac:dyDescent="0.2">
      <c r="A42">
        <v>2468</v>
      </c>
      <c r="B42">
        <f t="shared" si="0"/>
        <v>-3</v>
      </c>
      <c r="C42">
        <f t="shared" si="1"/>
        <v>-29</v>
      </c>
      <c r="D42">
        <f t="shared" si="2"/>
        <v>-13.5</v>
      </c>
      <c r="E42">
        <f t="shared" si="3"/>
        <v>-10</v>
      </c>
      <c r="F42">
        <f t="shared" si="4"/>
        <v>-55.5</v>
      </c>
    </row>
    <row r="43" spans="1:6" x14ac:dyDescent="0.2">
      <c r="A43">
        <v>2470</v>
      </c>
      <c r="B43">
        <f t="shared" si="0"/>
        <v>-5</v>
      </c>
      <c r="C43">
        <f t="shared" si="1"/>
        <v>-29</v>
      </c>
      <c r="D43">
        <f t="shared" si="2"/>
        <v>-11.5</v>
      </c>
      <c r="E43">
        <f t="shared" si="3"/>
        <v>-10</v>
      </c>
      <c r="F43">
        <f t="shared" si="4"/>
        <v>-55.5</v>
      </c>
    </row>
    <row r="44" spans="1:6" x14ac:dyDescent="0.2">
      <c r="A44">
        <v>2472</v>
      </c>
      <c r="B44">
        <f t="shared" si="0"/>
        <v>-7</v>
      </c>
      <c r="C44">
        <f t="shared" si="1"/>
        <v>-29</v>
      </c>
      <c r="D44">
        <f t="shared" si="2"/>
        <v>-9.5</v>
      </c>
      <c r="E44">
        <f t="shared" si="3"/>
        <v>-10</v>
      </c>
      <c r="F44">
        <f t="shared" si="4"/>
        <v>-55.5</v>
      </c>
    </row>
    <row r="45" spans="1:6" x14ac:dyDescent="0.2">
      <c r="A45">
        <v>2474</v>
      </c>
      <c r="B45">
        <f t="shared" si="0"/>
        <v>-9</v>
      </c>
      <c r="C45">
        <f t="shared" si="1"/>
        <v>-29</v>
      </c>
      <c r="D45">
        <f t="shared" si="2"/>
        <v>-7.5</v>
      </c>
      <c r="E45">
        <f t="shared" si="3"/>
        <v>-10</v>
      </c>
      <c r="F45">
        <f t="shared" si="4"/>
        <v>-55.5</v>
      </c>
    </row>
    <row r="46" spans="1:6" x14ac:dyDescent="0.2">
      <c r="A46">
        <v>2476</v>
      </c>
      <c r="B46">
        <f t="shared" si="0"/>
        <v>-10</v>
      </c>
      <c r="C46">
        <f t="shared" si="1"/>
        <v>-29</v>
      </c>
      <c r="D46">
        <f t="shared" si="2"/>
        <v>-5.5</v>
      </c>
      <c r="E46">
        <f t="shared" si="3"/>
        <v>-10</v>
      </c>
      <c r="F46">
        <f t="shared" si="4"/>
        <v>-54.5</v>
      </c>
    </row>
    <row r="47" spans="1:6" x14ac:dyDescent="0.2">
      <c r="A47">
        <v>2478</v>
      </c>
      <c r="B47">
        <f t="shared" si="0"/>
        <v>-10</v>
      </c>
      <c r="C47">
        <f t="shared" si="1"/>
        <v>-29</v>
      </c>
      <c r="D47">
        <f t="shared" si="2"/>
        <v>-3.5</v>
      </c>
      <c r="E47">
        <f t="shared" si="3"/>
        <v>-10</v>
      </c>
      <c r="F47">
        <f t="shared" si="4"/>
        <v>-52.5</v>
      </c>
    </row>
    <row r="48" spans="1:6" x14ac:dyDescent="0.2">
      <c r="A48">
        <v>2480</v>
      </c>
      <c r="B48">
        <f t="shared" si="0"/>
        <v>-10</v>
      </c>
      <c r="C48">
        <f t="shared" si="1"/>
        <v>-29</v>
      </c>
      <c r="D48">
        <f t="shared" si="2"/>
        <v>-1.5</v>
      </c>
      <c r="E48">
        <f t="shared" si="3"/>
        <v>-10</v>
      </c>
      <c r="F48">
        <f t="shared" si="4"/>
        <v>-50.5</v>
      </c>
    </row>
    <row r="49" spans="1:6" x14ac:dyDescent="0.2">
      <c r="A49">
        <v>2482</v>
      </c>
      <c r="B49">
        <f t="shared" si="0"/>
        <v>-10</v>
      </c>
      <c r="C49">
        <f t="shared" si="1"/>
        <v>-29</v>
      </c>
      <c r="D49">
        <f t="shared" si="2"/>
        <v>0.5</v>
      </c>
      <c r="E49">
        <f t="shared" si="3"/>
        <v>-10</v>
      </c>
      <c r="F49">
        <f t="shared" si="4"/>
        <v>-48.5</v>
      </c>
    </row>
    <row r="50" spans="1:6" x14ac:dyDescent="0.2">
      <c r="A50">
        <v>2484</v>
      </c>
      <c r="B50">
        <f t="shared" si="0"/>
        <v>-10</v>
      </c>
      <c r="C50">
        <f t="shared" si="1"/>
        <v>-29</v>
      </c>
      <c r="D50">
        <f t="shared" si="2"/>
        <v>2.5</v>
      </c>
      <c r="E50">
        <f t="shared" si="3"/>
        <v>-10</v>
      </c>
      <c r="F50">
        <f t="shared" si="4"/>
        <v>-46.5</v>
      </c>
    </row>
    <row r="51" spans="1:6" x14ac:dyDescent="0.2">
      <c r="A51">
        <v>2486</v>
      </c>
      <c r="B51">
        <f t="shared" si="0"/>
        <v>-10</v>
      </c>
      <c r="C51">
        <f t="shared" si="1"/>
        <v>-29</v>
      </c>
      <c r="D51">
        <f t="shared" si="2"/>
        <v>4.5</v>
      </c>
      <c r="E51">
        <f t="shared" si="3"/>
        <v>-10</v>
      </c>
      <c r="F51">
        <f t="shared" si="4"/>
        <v>-44.5</v>
      </c>
    </row>
    <row r="52" spans="1:6" x14ac:dyDescent="0.2">
      <c r="A52">
        <v>2488</v>
      </c>
      <c r="B52">
        <f t="shared" si="0"/>
        <v>-10</v>
      </c>
      <c r="C52">
        <f t="shared" si="1"/>
        <v>-29</v>
      </c>
      <c r="D52">
        <f t="shared" si="2"/>
        <v>6.5</v>
      </c>
      <c r="E52">
        <f t="shared" si="3"/>
        <v>-10</v>
      </c>
      <c r="F52">
        <f t="shared" si="4"/>
        <v>-42.5</v>
      </c>
    </row>
    <row r="53" spans="1:6" x14ac:dyDescent="0.2">
      <c r="A53">
        <v>2490</v>
      </c>
      <c r="B53">
        <f t="shared" si="0"/>
        <v>-10</v>
      </c>
      <c r="C53">
        <f t="shared" si="1"/>
        <v>-29</v>
      </c>
      <c r="D53">
        <f t="shared" si="2"/>
        <v>8.5</v>
      </c>
      <c r="E53">
        <f t="shared" si="3"/>
        <v>-10</v>
      </c>
      <c r="F53">
        <f t="shared" si="4"/>
        <v>-40.5</v>
      </c>
    </row>
    <row r="54" spans="1:6" x14ac:dyDescent="0.2">
      <c r="A54">
        <v>2492</v>
      </c>
      <c r="B54">
        <f t="shared" si="0"/>
        <v>-10</v>
      </c>
      <c r="C54">
        <f t="shared" si="1"/>
        <v>-29</v>
      </c>
      <c r="D54">
        <f t="shared" si="2"/>
        <v>10.5</v>
      </c>
      <c r="E54">
        <f t="shared" si="3"/>
        <v>-10</v>
      </c>
      <c r="F54">
        <f t="shared" si="4"/>
        <v>-38.5</v>
      </c>
    </row>
    <row r="55" spans="1:6" x14ac:dyDescent="0.2">
      <c r="A55">
        <v>2494</v>
      </c>
      <c r="B55">
        <f t="shared" si="0"/>
        <v>-10</v>
      </c>
      <c r="C55">
        <f t="shared" si="1"/>
        <v>-29</v>
      </c>
      <c r="D55">
        <f t="shared" si="2"/>
        <v>12.5</v>
      </c>
      <c r="E55">
        <f t="shared" si="3"/>
        <v>-10</v>
      </c>
      <c r="F55">
        <f t="shared" si="4"/>
        <v>-36.5</v>
      </c>
    </row>
    <row r="56" spans="1:6" x14ac:dyDescent="0.2">
      <c r="A56">
        <v>2496</v>
      </c>
      <c r="B56">
        <f t="shared" si="0"/>
        <v>-10</v>
      </c>
      <c r="C56">
        <f t="shared" si="1"/>
        <v>-29</v>
      </c>
      <c r="D56">
        <f t="shared" si="2"/>
        <v>14.5</v>
      </c>
      <c r="E56">
        <f t="shared" si="3"/>
        <v>-10</v>
      </c>
      <c r="F56">
        <f t="shared" si="4"/>
        <v>-34.5</v>
      </c>
    </row>
    <row r="57" spans="1:6" x14ac:dyDescent="0.2">
      <c r="A57">
        <v>2498</v>
      </c>
      <c r="B57">
        <f t="shared" si="0"/>
        <v>-10</v>
      </c>
      <c r="C57">
        <f t="shared" si="1"/>
        <v>-29</v>
      </c>
      <c r="D57">
        <f t="shared" si="2"/>
        <v>16.5</v>
      </c>
      <c r="E57">
        <f t="shared" si="3"/>
        <v>-10</v>
      </c>
      <c r="F57">
        <f t="shared" si="4"/>
        <v>-32.5</v>
      </c>
    </row>
    <row r="58" spans="1:6" x14ac:dyDescent="0.2">
      <c r="A58">
        <v>2500</v>
      </c>
      <c r="B58">
        <f t="shared" si="0"/>
        <v>-10</v>
      </c>
      <c r="C58">
        <f t="shared" si="1"/>
        <v>-29</v>
      </c>
      <c r="D58">
        <f t="shared" si="2"/>
        <v>18.5</v>
      </c>
      <c r="E58">
        <f t="shared" si="3"/>
        <v>-10</v>
      </c>
      <c r="F58">
        <f t="shared" si="4"/>
        <v>-30.5</v>
      </c>
    </row>
    <row r="59" spans="1:6" x14ac:dyDescent="0.2">
      <c r="A59">
        <v>2502</v>
      </c>
      <c r="B59">
        <f t="shared" si="0"/>
        <v>-10</v>
      </c>
      <c r="C59">
        <f t="shared" si="1"/>
        <v>-31</v>
      </c>
      <c r="D59">
        <f t="shared" si="2"/>
        <v>18.5</v>
      </c>
      <c r="E59">
        <f t="shared" si="3"/>
        <v>-10</v>
      </c>
      <c r="F59">
        <f t="shared" si="4"/>
        <v>-32.5</v>
      </c>
    </row>
    <row r="60" spans="1:6" x14ac:dyDescent="0.2">
      <c r="A60">
        <v>2504</v>
      </c>
      <c r="B60">
        <f t="shared" si="0"/>
        <v>-10</v>
      </c>
      <c r="C60">
        <f t="shared" si="1"/>
        <v>-33</v>
      </c>
      <c r="D60">
        <f t="shared" si="2"/>
        <v>18.5</v>
      </c>
      <c r="E60">
        <f t="shared" si="3"/>
        <v>-10</v>
      </c>
      <c r="F60">
        <f t="shared" si="4"/>
        <v>-34.5</v>
      </c>
    </row>
    <row r="61" spans="1:6" x14ac:dyDescent="0.2">
      <c r="A61">
        <v>2506</v>
      </c>
      <c r="B61">
        <f t="shared" si="0"/>
        <v>-10</v>
      </c>
      <c r="C61">
        <f t="shared" si="1"/>
        <v>-35</v>
      </c>
      <c r="D61">
        <f t="shared" si="2"/>
        <v>18.5</v>
      </c>
      <c r="E61">
        <f t="shared" si="3"/>
        <v>-10</v>
      </c>
      <c r="F61">
        <f t="shared" si="4"/>
        <v>-36.5</v>
      </c>
    </row>
    <row r="62" spans="1:6" x14ac:dyDescent="0.2">
      <c r="A62">
        <v>2508</v>
      </c>
      <c r="B62">
        <f t="shared" si="0"/>
        <v>-10</v>
      </c>
      <c r="C62">
        <f t="shared" si="1"/>
        <v>-37</v>
      </c>
      <c r="D62">
        <f t="shared" si="2"/>
        <v>18.5</v>
      </c>
      <c r="E62">
        <f t="shared" si="3"/>
        <v>-10</v>
      </c>
      <c r="F62">
        <f t="shared" si="4"/>
        <v>-38.5</v>
      </c>
    </row>
    <row r="63" spans="1:6" x14ac:dyDescent="0.2">
      <c r="A63">
        <v>2510</v>
      </c>
      <c r="B63">
        <f t="shared" si="0"/>
        <v>-10</v>
      </c>
      <c r="C63">
        <f t="shared" si="1"/>
        <v>-39</v>
      </c>
      <c r="D63">
        <f t="shared" si="2"/>
        <v>18.5</v>
      </c>
      <c r="E63">
        <f t="shared" si="3"/>
        <v>-10</v>
      </c>
      <c r="F63">
        <f t="shared" si="4"/>
        <v>-40.5</v>
      </c>
    </row>
    <row r="64" spans="1:6" x14ac:dyDescent="0.2">
      <c r="A64">
        <v>2512</v>
      </c>
      <c r="B64">
        <f t="shared" si="0"/>
        <v>-10</v>
      </c>
      <c r="C64">
        <f t="shared" si="1"/>
        <v>-41</v>
      </c>
      <c r="D64">
        <f t="shared" si="2"/>
        <v>18.5</v>
      </c>
      <c r="E64">
        <f t="shared" si="3"/>
        <v>-10</v>
      </c>
      <c r="F64">
        <f t="shared" si="4"/>
        <v>-42.5</v>
      </c>
    </row>
    <row r="65" spans="1:6" x14ac:dyDescent="0.2">
      <c r="A65">
        <v>2514</v>
      </c>
      <c r="B65">
        <f t="shared" si="0"/>
        <v>-10</v>
      </c>
      <c r="C65">
        <f t="shared" si="1"/>
        <v>-43</v>
      </c>
      <c r="D65">
        <f t="shared" si="2"/>
        <v>18.5</v>
      </c>
      <c r="E65">
        <f t="shared" si="3"/>
        <v>-10</v>
      </c>
      <c r="F65">
        <f t="shared" si="4"/>
        <v>-44.5</v>
      </c>
    </row>
    <row r="66" spans="1:6" x14ac:dyDescent="0.2">
      <c r="A66">
        <v>2516</v>
      </c>
      <c r="B66">
        <f t="shared" si="0"/>
        <v>-10</v>
      </c>
      <c r="C66">
        <f t="shared" si="1"/>
        <v>-45</v>
      </c>
      <c r="D66">
        <f t="shared" si="2"/>
        <v>18.5</v>
      </c>
      <c r="E66">
        <f t="shared" si="3"/>
        <v>-10</v>
      </c>
      <c r="F66">
        <f t="shared" si="4"/>
        <v>-46.5</v>
      </c>
    </row>
    <row r="67" spans="1:6" x14ac:dyDescent="0.2">
      <c r="A67">
        <v>2518</v>
      </c>
      <c r="B67">
        <f t="shared" si="0"/>
        <v>-10</v>
      </c>
      <c r="C67">
        <f t="shared" si="1"/>
        <v>-47</v>
      </c>
      <c r="D67">
        <f t="shared" si="2"/>
        <v>18.5</v>
      </c>
      <c r="E67">
        <f t="shared" si="3"/>
        <v>-10</v>
      </c>
      <c r="F67">
        <f t="shared" si="4"/>
        <v>-48.5</v>
      </c>
    </row>
    <row r="68" spans="1:6" x14ac:dyDescent="0.2">
      <c r="A68">
        <v>2520</v>
      </c>
      <c r="B68">
        <f t="shared" si="0"/>
        <v>-10</v>
      </c>
      <c r="C68">
        <f t="shared" si="1"/>
        <v>-49</v>
      </c>
      <c r="D68">
        <f t="shared" si="2"/>
        <v>18.5</v>
      </c>
      <c r="E68">
        <f t="shared" si="3"/>
        <v>-10</v>
      </c>
      <c r="F68">
        <f t="shared" si="4"/>
        <v>-50.5</v>
      </c>
    </row>
    <row r="69" spans="1:6" x14ac:dyDescent="0.2">
      <c r="A69">
        <v>2522</v>
      </c>
      <c r="B69">
        <f t="shared" si="0"/>
        <v>-10</v>
      </c>
      <c r="C69">
        <f t="shared" si="1"/>
        <v>-51</v>
      </c>
      <c r="D69">
        <f t="shared" si="2"/>
        <v>18.5</v>
      </c>
      <c r="E69">
        <f t="shared" si="3"/>
        <v>-10</v>
      </c>
      <c r="F69">
        <f t="shared" si="4"/>
        <v>-52.5</v>
      </c>
    </row>
    <row r="70" spans="1:6" x14ac:dyDescent="0.2">
      <c r="A70">
        <v>2524</v>
      </c>
      <c r="B70">
        <f t="shared" si="0"/>
        <v>-10</v>
      </c>
      <c r="C70">
        <f t="shared" si="1"/>
        <v>-53</v>
      </c>
      <c r="D70">
        <f t="shared" si="2"/>
        <v>18.5</v>
      </c>
      <c r="E70">
        <f t="shared" si="3"/>
        <v>-10</v>
      </c>
      <c r="F70">
        <f t="shared" si="4"/>
        <v>-54.5</v>
      </c>
    </row>
    <row r="71" spans="1:6" x14ac:dyDescent="0.2">
      <c r="A71">
        <v>2526</v>
      </c>
      <c r="B71">
        <f t="shared" si="0"/>
        <v>-10</v>
      </c>
      <c r="C71">
        <f t="shared" si="1"/>
        <v>-55</v>
      </c>
      <c r="D71">
        <f t="shared" si="2"/>
        <v>18.5</v>
      </c>
      <c r="E71">
        <f t="shared" si="3"/>
        <v>-10</v>
      </c>
      <c r="F71">
        <f t="shared" si="4"/>
        <v>-56.5</v>
      </c>
    </row>
    <row r="72" spans="1:6" x14ac:dyDescent="0.2">
      <c r="A72">
        <v>2528</v>
      </c>
      <c r="B72">
        <f t="shared" si="0"/>
        <v>-10</v>
      </c>
      <c r="C72">
        <f t="shared" si="1"/>
        <v>-57</v>
      </c>
      <c r="D72">
        <f t="shared" si="2"/>
        <v>18.5</v>
      </c>
      <c r="E72">
        <f t="shared" si="3"/>
        <v>-10</v>
      </c>
      <c r="F72">
        <f t="shared" si="4"/>
        <v>-58.5</v>
      </c>
    </row>
    <row r="73" spans="1:6" x14ac:dyDescent="0.2">
      <c r="A73">
        <v>2530</v>
      </c>
      <c r="B73">
        <f t="shared" ref="B73:B108" si="5">MAX(2475-A73,0)-$D$4</f>
        <v>-10</v>
      </c>
      <c r="C73">
        <f t="shared" ref="C73:C108" si="6">-(MAX(A73-2500,0)+$E$3)</f>
        <v>-59</v>
      </c>
      <c r="D73">
        <f t="shared" ref="D73:D108" si="7">-MAX(2500-A73,0)+$E$4</f>
        <v>18.5</v>
      </c>
      <c r="E73">
        <f t="shared" ref="E73:E108" si="8">MAX(A73-2550,0)-$G$3</f>
        <v>-10</v>
      </c>
      <c r="F73">
        <f t="shared" ref="F73:F108" si="9">B73+C73+D73+E73</f>
        <v>-60.5</v>
      </c>
    </row>
    <row r="74" spans="1:6" x14ac:dyDescent="0.2">
      <c r="A74">
        <v>2532</v>
      </c>
      <c r="B74">
        <f t="shared" si="5"/>
        <v>-10</v>
      </c>
      <c r="C74">
        <f t="shared" si="6"/>
        <v>-61</v>
      </c>
      <c r="D74">
        <f t="shared" si="7"/>
        <v>18.5</v>
      </c>
      <c r="E74">
        <f t="shared" si="8"/>
        <v>-10</v>
      </c>
      <c r="F74">
        <f t="shared" si="9"/>
        <v>-62.5</v>
      </c>
    </row>
    <row r="75" spans="1:6" x14ac:dyDescent="0.2">
      <c r="A75">
        <v>2534</v>
      </c>
      <c r="B75">
        <f t="shared" si="5"/>
        <v>-10</v>
      </c>
      <c r="C75">
        <f t="shared" si="6"/>
        <v>-63</v>
      </c>
      <c r="D75">
        <f t="shared" si="7"/>
        <v>18.5</v>
      </c>
      <c r="E75">
        <f t="shared" si="8"/>
        <v>-10</v>
      </c>
      <c r="F75">
        <f t="shared" si="9"/>
        <v>-64.5</v>
      </c>
    </row>
    <row r="76" spans="1:6" x14ac:dyDescent="0.2">
      <c r="A76">
        <v>2536</v>
      </c>
      <c r="B76">
        <f t="shared" si="5"/>
        <v>-10</v>
      </c>
      <c r="C76">
        <f t="shared" si="6"/>
        <v>-65</v>
      </c>
      <c r="D76">
        <f t="shared" si="7"/>
        <v>18.5</v>
      </c>
      <c r="E76">
        <f t="shared" si="8"/>
        <v>-10</v>
      </c>
      <c r="F76">
        <f t="shared" si="9"/>
        <v>-66.5</v>
      </c>
    </row>
    <row r="77" spans="1:6" x14ac:dyDescent="0.2">
      <c r="A77">
        <v>2538</v>
      </c>
      <c r="B77">
        <f t="shared" si="5"/>
        <v>-10</v>
      </c>
      <c r="C77">
        <f t="shared" si="6"/>
        <v>-67</v>
      </c>
      <c r="D77">
        <f t="shared" si="7"/>
        <v>18.5</v>
      </c>
      <c r="E77">
        <f t="shared" si="8"/>
        <v>-10</v>
      </c>
      <c r="F77">
        <f t="shared" si="9"/>
        <v>-68.5</v>
      </c>
    </row>
    <row r="78" spans="1:6" x14ac:dyDescent="0.2">
      <c r="A78">
        <v>2540</v>
      </c>
      <c r="B78">
        <f t="shared" si="5"/>
        <v>-10</v>
      </c>
      <c r="C78">
        <f t="shared" si="6"/>
        <v>-69</v>
      </c>
      <c r="D78">
        <f t="shared" si="7"/>
        <v>18.5</v>
      </c>
      <c r="E78">
        <f t="shared" si="8"/>
        <v>-10</v>
      </c>
      <c r="F78">
        <f t="shared" si="9"/>
        <v>-70.5</v>
      </c>
    </row>
    <row r="79" spans="1:6" x14ac:dyDescent="0.2">
      <c r="A79">
        <v>2542</v>
      </c>
      <c r="B79">
        <f t="shared" si="5"/>
        <v>-10</v>
      </c>
      <c r="C79">
        <f t="shared" si="6"/>
        <v>-71</v>
      </c>
      <c r="D79">
        <f t="shared" si="7"/>
        <v>18.5</v>
      </c>
      <c r="E79">
        <f t="shared" si="8"/>
        <v>-10</v>
      </c>
      <c r="F79">
        <f t="shared" si="9"/>
        <v>-72.5</v>
      </c>
    </row>
    <row r="80" spans="1:6" x14ac:dyDescent="0.2">
      <c r="A80">
        <v>2544</v>
      </c>
      <c r="B80">
        <f t="shared" si="5"/>
        <v>-10</v>
      </c>
      <c r="C80">
        <f t="shared" si="6"/>
        <v>-73</v>
      </c>
      <c r="D80">
        <f t="shared" si="7"/>
        <v>18.5</v>
      </c>
      <c r="E80">
        <f t="shared" si="8"/>
        <v>-10</v>
      </c>
      <c r="F80">
        <f t="shared" si="9"/>
        <v>-74.5</v>
      </c>
    </row>
    <row r="81" spans="1:6" x14ac:dyDescent="0.2">
      <c r="A81">
        <v>2546</v>
      </c>
      <c r="B81">
        <f t="shared" si="5"/>
        <v>-10</v>
      </c>
      <c r="C81">
        <f t="shared" si="6"/>
        <v>-75</v>
      </c>
      <c r="D81">
        <f t="shared" si="7"/>
        <v>18.5</v>
      </c>
      <c r="E81">
        <f t="shared" si="8"/>
        <v>-10</v>
      </c>
      <c r="F81">
        <f t="shared" si="9"/>
        <v>-76.5</v>
      </c>
    </row>
    <row r="82" spans="1:6" x14ac:dyDescent="0.2">
      <c r="A82">
        <v>2548</v>
      </c>
      <c r="B82">
        <f t="shared" si="5"/>
        <v>-10</v>
      </c>
      <c r="C82">
        <f t="shared" si="6"/>
        <v>-77</v>
      </c>
      <c r="D82">
        <f t="shared" si="7"/>
        <v>18.5</v>
      </c>
      <c r="E82">
        <f t="shared" si="8"/>
        <v>-10</v>
      </c>
      <c r="F82">
        <f t="shared" si="9"/>
        <v>-78.5</v>
      </c>
    </row>
    <row r="83" spans="1:6" x14ac:dyDescent="0.2">
      <c r="A83">
        <v>2550</v>
      </c>
      <c r="B83">
        <f t="shared" si="5"/>
        <v>-10</v>
      </c>
      <c r="C83">
        <f t="shared" si="6"/>
        <v>-79</v>
      </c>
      <c r="D83">
        <f t="shared" si="7"/>
        <v>18.5</v>
      </c>
      <c r="E83">
        <f t="shared" si="8"/>
        <v>-10</v>
      </c>
      <c r="F83">
        <f t="shared" si="9"/>
        <v>-80.5</v>
      </c>
    </row>
    <row r="84" spans="1:6" x14ac:dyDescent="0.2">
      <c r="A84">
        <v>2552</v>
      </c>
      <c r="B84">
        <f t="shared" si="5"/>
        <v>-10</v>
      </c>
      <c r="C84">
        <f t="shared" si="6"/>
        <v>-81</v>
      </c>
      <c r="D84">
        <f t="shared" si="7"/>
        <v>18.5</v>
      </c>
      <c r="E84">
        <f t="shared" si="8"/>
        <v>-8</v>
      </c>
      <c r="F84">
        <f t="shared" si="9"/>
        <v>-80.5</v>
      </c>
    </row>
    <row r="85" spans="1:6" x14ac:dyDescent="0.2">
      <c r="A85">
        <v>2554</v>
      </c>
      <c r="B85">
        <f t="shared" si="5"/>
        <v>-10</v>
      </c>
      <c r="C85">
        <f t="shared" si="6"/>
        <v>-83</v>
      </c>
      <c r="D85">
        <f t="shared" si="7"/>
        <v>18.5</v>
      </c>
      <c r="E85">
        <f t="shared" si="8"/>
        <v>-6</v>
      </c>
      <c r="F85">
        <f t="shared" si="9"/>
        <v>-80.5</v>
      </c>
    </row>
    <row r="86" spans="1:6" x14ac:dyDescent="0.2">
      <c r="A86">
        <v>2556</v>
      </c>
      <c r="B86">
        <f t="shared" si="5"/>
        <v>-10</v>
      </c>
      <c r="C86">
        <f t="shared" si="6"/>
        <v>-85</v>
      </c>
      <c r="D86">
        <f t="shared" si="7"/>
        <v>18.5</v>
      </c>
      <c r="E86">
        <f t="shared" si="8"/>
        <v>-4</v>
      </c>
      <c r="F86">
        <f t="shared" si="9"/>
        <v>-80.5</v>
      </c>
    </row>
    <row r="87" spans="1:6" x14ac:dyDescent="0.2">
      <c r="A87">
        <v>2558</v>
      </c>
      <c r="B87">
        <f t="shared" si="5"/>
        <v>-10</v>
      </c>
      <c r="C87">
        <f t="shared" si="6"/>
        <v>-87</v>
      </c>
      <c r="D87">
        <f t="shared" si="7"/>
        <v>18.5</v>
      </c>
      <c r="E87">
        <f t="shared" si="8"/>
        <v>-2</v>
      </c>
      <c r="F87">
        <f t="shared" si="9"/>
        <v>-80.5</v>
      </c>
    </row>
    <row r="88" spans="1:6" x14ac:dyDescent="0.2">
      <c r="A88">
        <v>2560</v>
      </c>
      <c r="B88">
        <f t="shared" si="5"/>
        <v>-10</v>
      </c>
      <c r="C88">
        <f t="shared" si="6"/>
        <v>-89</v>
      </c>
      <c r="D88">
        <f t="shared" si="7"/>
        <v>18.5</v>
      </c>
      <c r="E88">
        <f t="shared" si="8"/>
        <v>0</v>
      </c>
      <c r="F88">
        <f t="shared" si="9"/>
        <v>-80.5</v>
      </c>
    </row>
    <row r="89" spans="1:6" x14ac:dyDescent="0.2">
      <c r="A89">
        <v>2562</v>
      </c>
      <c r="B89">
        <f t="shared" si="5"/>
        <v>-10</v>
      </c>
      <c r="C89">
        <f t="shared" si="6"/>
        <v>-91</v>
      </c>
      <c r="D89">
        <f t="shared" si="7"/>
        <v>18.5</v>
      </c>
      <c r="E89">
        <f t="shared" si="8"/>
        <v>2</v>
      </c>
      <c r="F89">
        <f t="shared" si="9"/>
        <v>-80.5</v>
      </c>
    </row>
    <row r="90" spans="1:6" x14ac:dyDescent="0.2">
      <c r="A90">
        <v>2564</v>
      </c>
      <c r="B90">
        <f t="shared" si="5"/>
        <v>-10</v>
      </c>
      <c r="C90">
        <f t="shared" si="6"/>
        <v>-93</v>
      </c>
      <c r="D90">
        <f t="shared" si="7"/>
        <v>18.5</v>
      </c>
      <c r="E90">
        <f t="shared" si="8"/>
        <v>4</v>
      </c>
      <c r="F90">
        <f t="shared" si="9"/>
        <v>-80.5</v>
      </c>
    </row>
    <row r="91" spans="1:6" x14ac:dyDescent="0.2">
      <c r="A91">
        <v>2566</v>
      </c>
      <c r="B91">
        <f t="shared" si="5"/>
        <v>-10</v>
      </c>
      <c r="C91">
        <f t="shared" si="6"/>
        <v>-95</v>
      </c>
      <c r="D91">
        <f t="shared" si="7"/>
        <v>18.5</v>
      </c>
      <c r="E91">
        <f t="shared" si="8"/>
        <v>6</v>
      </c>
      <c r="F91">
        <f t="shared" si="9"/>
        <v>-80.5</v>
      </c>
    </row>
    <row r="92" spans="1:6" x14ac:dyDescent="0.2">
      <c r="A92">
        <v>2568</v>
      </c>
      <c r="B92">
        <f t="shared" si="5"/>
        <v>-10</v>
      </c>
      <c r="C92">
        <f t="shared" si="6"/>
        <v>-97</v>
      </c>
      <c r="D92">
        <f t="shared" si="7"/>
        <v>18.5</v>
      </c>
      <c r="E92">
        <f t="shared" si="8"/>
        <v>8</v>
      </c>
      <c r="F92">
        <f t="shared" si="9"/>
        <v>-80.5</v>
      </c>
    </row>
    <row r="93" spans="1:6" x14ac:dyDescent="0.2">
      <c r="A93">
        <v>2570</v>
      </c>
      <c r="B93">
        <f t="shared" si="5"/>
        <v>-10</v>
      </c>
      <c r="C93">
        <f t="shared" si="6"/>
        <v>-99</v>
      </c>
      <c r="D93">
        <f t="shared" si="7"/>
        <v>18.5</v>
      </c>
      <c r="E93">
        <f t="shared" si="8"/>
        <v>10</v>
      </c>
      <c r="F93">
        <f t="shared" si="9"/>
        <v>-80.5</v>
      </c>
    </row>
    <row r="94" spans="1:6" x14ac:dyDescent="0.2">
      <c r="A94">
        <v>2572</v>
      </c>
      <c r="B94">
        <f t="shared" si="5"/>
        <v>-10</v>
      </c>
      <c r="C94">
        <f t="shared" si="6"/>
        <v>-101</v>
      </c>
      <c r="D94">
        <f t="shared" si="7"/>
        <v>18.5</v>
      </c>
      <c r="E94">
        <f t="shared" si="8"/>
        <v>12</v>
      </c>
      <c r="F94">
        <f t="shared" si="9"/>
        <v>-80.5</v>
      </c>
    </row>
    <row r="95" spans="1:6" x14ac:dyDescent="0.2">
      <c r="A95">
        <v>2574</v>
      </c>
      <c r="B95">
        <f t="shared" si="5"/>
        <v>-10</v>
      </c>
      <c r="C95">
        <f t="shared" si="6"/>
        <v>-103</v>
      </c>
      <c r="D95">
        <f t="shared" si="7"/>
        <v>18.5</v>
      </c>
      <c r="E95">
        <f t="shared" si="8"/>
        <v>14</v>
      </c>
      <c r="F95">
        <f t="shared" si="9"/>
        <v>-80.5</v>
      </c>
    </row>
    <row r="96" spans="1:6" x14ac:dyDescent="0.2">
      <c r="A96">
        <v>2576</v>
      </c>
      <c r="B96">
        <f t="shared" si="5"/>
        <v>-10</v>
      </c>
      <c r="C96">
        <f t="shared" si="6"/>
        <v>-105</v>
      </c>
      <c r="D96">
        <f t="shared" si="7"/>
        <v>18.5</v>
      </c>
      <c r="E96">
        <f t="shared" si="8"/>
        <v>16</v>
      </c>
      <c r="F96">
        <f t="shared" si="9"/>
        <v>-80.5</v>
      </c>
    </row>
    <row r="97" spans="1:6" x14ac:dyDescent="0.2">
      <c r="A97">
        <v>2578</v>
      </c>
      <c r="B97">
        <f t="shared" si="5"/>
        <v>-10</v>
      </c>
      <c r="C97">
        <f t="shared" si="6"/>
        <v>-107</v>
      </c>
      <c r="D97">
        <f t="shared" si="7"/>
        <v>18.5</v>
      </c>
      <c r="E97">
        <f t="shared" si="8"/>
        <v>18</v>
      </c>
      <c r="F97">
        <f t="shared" si="9"/>
        <v>-80.5</v>
      </c>
    </row>
    <row r="98" spans="1:6" x14ac:dyDescent="0.2">
      <c r="A98">
        <v>2580</v>
      </c>
      <c r="B98">
        <f t="shared" si="5"/>
        <v>-10</v>
      </c>
      <c r="C98">
        <f t="shared" si="6"/>
        <v>-109</v>
      </c>
      <c r="D98">
        <f t="shared" si="7"/>
        <v>18.5</v>
      </c>
      <c r="E98">
        <f t="shared" si="8"/>
        <v>20</v>
      </c>
      <c r="F98">
        <f t="shared" si="9"/>
        <v>-80.5</v>
      </c>
    </row>
    <row r="99" spans="1:6" x14ac:dyDescent="0.2">
      <c r="A99">
        <v>2582</v>
      </c>
      <c r="B99">
        <f t="shared" si="5"/>
        <v>-10</v>
      </c>
      <c r="C99">
        <f t="shared" si="6"/>
        <v>-111</v>
      </c>
      <c r="D99">
        <f t="shared" si="7"/>
        <v>18.5</v>
      </c>
      <c r="E99">
        <f t="shared" si="8"/>
        <v>22</v>
      </c>
      <c r="F99">
        <f t="shared" si="9"/>
        <v>-80.5</v>
      </c>
    </row>
    <row r="100" spans="1:6" x14ac:dyDescent="0.2">
      <c r="A100">
        <v>2584</v>
      </c>
      <c r="B100">
        <f t="shared" si="5"/>
        <v>-10</v>
      </c>
      <c r="C100">
        <f t="shared" si="6"/>
        <v>-113</v>
      </c>
      <c r="D100">
        <f t="shared" si="7"/>
        <v>18.5</v>
      </c>
      <c r="E100">
        <f t="shared" si="8"/>
        <v>24</v>
      </c>
      <c r="F100">
        <f t="shared" si="9"/>
        <v>-80.5</v>
      </c>
    </row>
    <row r="101" spans="1:6" x14ac:dyDescent="0.2">
      <c r="A101">
        <v>2586</v>
      </c>
      <c r="B101">
        <f t="shared" si="5"/>
        <v>-10</v>
      </c>
      <c r="C101">
        <f t="shared" si="6"/>
        <v>-115</v>
      </c>
      <c r="D101">
        <f t="shared" si="7"/>
        <v>18.5</v>
      </c>
      <c r="E101">
        <f t="shared" si="8"/>
        <v>26</v>
      </c>
      <c r="F101">
        <f t="shared" si="9"/>
        <v>-80.5</v>
      </c>
    </row>
    <row r="102" spans="1:6" x14ac:dyDescent="0.2">
      <c r="A102">
        <v>2588</v>
      </c>
      <c r="B102">
        <f t="shared" si="5"/>
        <v>-10</v>
      </c>
      <c r="C102">
        <f t="shared" si="6"/>
        <v>-117</v>
      </c>
      <c r="D102">
        <f t="shared" si="7"/>
        <v>18.5</v>
      </c>
      <c r="E102">
        <f t="shared" si="8"/>
        <v>28</v>
      </c>
      <c r="F102">
        <f t="shared" si="9"/>
        <v>-80.5</v>
      </c>
    </row>
    <row r="103" spans="1:6" x14ac:dyDescent="0.2">
      <c r="A103">
        <v>2590</v>
      </c>
      <c r="B103">
        <f t="shared" si="5"/>
        <v>-10</v>
      </c>
      <c r="C103">
        <f t="shared" si="6"/>
        <v>-119</v>
      </c>
      <c r="D103">
        <f t="shared" si="7"/>
        <v>18.5</v>
      </c>
      <c r="E103">
        <f t="shared" si="8"/>
        <v>30</v>
      </c>
      <c r="F103">
        <f t="shared" si="9"/>
        <v>-80.5</v>
      </c>
    </row>
    <row r="104" spans="1:6" x14ac:dyDescent="0.2">
      <c r="A104">
        <v>2592</v>
      </c>
      <c r="B104">
        <f t="shared" si="5"/>
        <v>-10</v>
      </c>
      <c r="C104">
        <f t="shared" si="6"/>
        <v>-121</v>
      </c>
      <c r="D104">
        <f t="shared" si="7"/>
        <v>18.5</v>
      </c>
      <c r="E104">
        <f t="shared" si="8"/>
        <v>32</v>
      </c>
      <c r="F104">
        <f t="shared" si="9"/>
        <v>-80.5</v>
      </c>
    </row>
    <row r="105" spans="1:6" x14ac:dyDescent="0.2">
      <c r="A105">
        <v>2594</v>
      </c>
      <c r="B105">
        <f t="shared" si="5"/>
        <v>-10</v>
      </c>
      <c r="C105">
        <f t="shared" si="6"/>
        <v>-123</v>
      </c>
      <c r="D105">
        <f t="shared" si="7"/>
        <v>18.5</v>
      </c>
      <c r="E105">
        <f t="shared" si="8"/>
        <v>34</v>
      </c>
      <c r="F105">
        <f t="shared" si="9"/>
        <v>-80.5</v>
      </c>
    </row>
    <row r="106" spans="1:6" x14ac:dyDescent="0.2">
      <c r="A106">
        <v>2596</v>
      </c>
      <c r="B106">
        <f t="shared" si="5"/>
        <v>-10</v>
      </c>
      <c r="C106">
        <f t="shared" si="6"/>
        <v>-125</v>
      </c>
      <c r="D106">
        <f t="shared" si="7"/>
        <v>18.5</v>
      </c>
      <c r="E106">
        <f t="shared" si="8"/>
        <v>36</v>
      </c>
      <c r="F106">
        <f t="shared" si="9"/>
        <v>-80.5</v>
      </c>
    </row>
    <row r="107" spans="1:6" x14ac:dyDescent="0.2">
      <c r="A107">
        <v>2598</v>
      </c>
      <c r="B107">
        <f t="shared" si="5"/>
        <v>-10</v>
      </c>
      <c r="C107">
        <f t="shared" si="6"/>
        <v>-127</v>
      </c>
      <c r="D107">
        <f t="shared" si="7"/>
        <v>18.5</v>
      </c>
      <c r="E107">
        <f t="shared" si="8"/>
        <v>38</v>
      </c>
      <c r="F107">
        <f t="shared" si="9"/>
        <v>-80.5</v>
      </c>
    </row>
    <row r="108" spans="1:6" x14ac:dyDescent="0.2">
      <c r="A108">
        <v>2600</v>
      </c>
      <c r="B108">
        <f t="shared" si="5"/>
        <v>-10</v>
      </c>
      <c r="C108">
        <f t="shared" si="6"/>
        <v>-129</v>
      </c>
      <c r="D108">
        <f t="shared" si="7"/>
        <v>18.5</v>
      </c>
      <c r="E108">
        <f t="shared" si="8"/>
        <v>40</v>
      </c>
      <c r="F108">
        <f t="shared" si="9"/>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11</vt:i4>
      </vt:variant>
    </vt:vector>
  </HeadingPairs>
  <TitlesOfParts>
    <vt:vector size="11" baseType="lpstr">
      <vt:lpstr>Info</vt:lpstr>
      <vt:lpstr>Zadania</vt:lpstr>
      <vt:lpstr>Tabela do Z3 i Z4</vt:lpstr>
      <vt:lpstr>Profile do Z5</vt:lpstr>
      <vt:lpstr>zad1</vt:lpstr>
      <vt:lpstr>zad2</vt:lpstr>
      <vt:lpstr>zad3</vt:lpstr>
      <vt:lpstr>zad4a)</vt:lpstr>
      <vt:lpstr>zad4b)</vt:lpstr>
      <vt:lpstr>zad5</vt:lpstr>
      <vt:lpstr>zad7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L1_rozw</dc:title>
  <dc:creator>dr Rafał Weron</dc:creator>
  <cp:lastModifiedBy>Maciej</cp:lastModifiedBy>
  <cp:lastPrinted>2000-04-29T06:50:58Z</cp:lastPrinted>
  <dcterms:created xsi:type="dcterms:W3CDTF">2000-04-14T07:44:12Z</dcterms:created>
  <dcterms:modified xsi:type="dcterms:W3CDTF">2017-06-18T12:59:38Z</dcterms:modified>
</cp:coreProperties>
</file>