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tamucs.sharepoint.com/teams/Team-ECEN-903-403/Shared Documents/General/budget/"/>
    </mc:Choice>
  </mc:AlternateContent>
  <xr:revisionPtr revIDLastSave="5150" documentId="11_114634F5D8C072790A07934CC1249B7C5450F155" xr6:coauthVersionLast="47" xr6:coauthVersionMax="47" xr10:uidLastSave="{CE0670BB-04FF-4471-AD6B-8B25B71BB8D8}"/>
  <bookViews>
    <workbookView xWindow="-120" yWindow="-120" windowWidth="29040" windowHeight="15720" firstSheet="2" activeTab="3" xr2:uid="{00000000-000D-0000-FFFF-FFFF00000000}"/>
  </bookViews>
  <sheets>
    <sheet name="Current Order" sheetId="2" r:id="rId1"/>
    <sheet name="Part Recovery" sheetId="4" r:id="rId2"/>
    <sheet name="Order History Summary" sheetId="3" r:id="rId3"/>
    <sheet name="Order History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5" i="1" l="1"/>
  <c r="I164" i="1"/>
  <c r="C10" i="3"/>
  <c r="I15" i="1"/>
  <c r="I13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2" i="1"/>
  <c r="C9" i="3"/>
  <c r="I2" i="1"/>
  <c r="C18" i="3" s="1"/>
  <c r="I3" i="1"/>
  <c r="C17" i="3" s="1"/>
  <c r="I54" i="1"/>
  <c r="I53" i="1"/>
  <c r="I52" i="1"/>
  <c r="I51" i="1"/>
  <c r="I50" i="1"/>
  <c r="I49" i="1"/>
  <c r="I55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C8" i="3" s="1"/>
  <c r="I66" i="1"/>
  <c r="I56" i="1"/>
  <c r="I59" i="1"/>
  <c r="I58" i="1"/>
  <c r="I57" i="1"/>
  <c r="C7" i="3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5" i="1"/>
  <c r="I64" i="1"/>
  <c r="I63" i="1"/>
  <c r="I62" i="1"/>
  <c r="I61" i="1"/>
  <c r="I60" i="1"/>
  <c r="C6" i="3" s="1"/>
  <c r="I155" i="1"/>
  <c r="I157" i="1"/>
  <c r="I158" i="1"/>
  <c r="I5" i="1"/>
  <c r="C15" i="3"/>
  <c r="I4" i="1"/>
  <c r="C16" i="3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87" i="1"/>
  <c r="I88" i="1"/>
  <c r="I85" i="1"/>
  <c r="I86" i="1"/>
  <c r="I84" i="1"/>
  <c r="C5" i="3"/>
  <c r="I9" i="1"/>
  <c r="C11" i="3"/>
  <c r="I8" i="1"/>
  <c r="C12" i="3"/>
  <c r="I7" i="1"/>
  <c r="C13" i="3"/>
  <c r="I6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60" i="1"/>
  <c r="I161" i="1"/>
  <c r="I162" i="1"/>
  <c r="I163" i="1"/>
  <c r="I159" i="1"/>
  <c r="I156" i="1"/>
  <c r="I89" i="1"/>
  <c r="I91" i="1"/>
  <c r="I93" i="1"/>
  <c r="I95" i="1"/>
  <c r="I90" i="1"/>
  <c r="I92" i="1"/>
  <c r="I94" i="1"/>
  <c r="C3" i="3"/>
  <c r="C4" i="3"/>
  <c r="C2" i="3"/>
  <c r="H3" i="2"/>
  <c r="H4" i="2" l="1"/>
  <c r="H2" i="2"/>
</calcChain>
</file>

<file path=xl/sharedStrings.xml><?xml version="1.0" encoding="utf-8"?>
<sst xmlns="http://schemas.openxmlformats.org/spreadsheetml/2006/main" count="1390" uniqueCount="358">
  <si>
    <t>Part Number</t>
  </si>
  <si>
    <t>Name</t>
  </si>
  <si>
    <t>Order #</t>
  </si>
  <si>
    <t>Item #</t>
  </si>
  <si>
    <t>Notes</t>
  </si>
  <si>
    <t>Quantity</t>
  </si>
  <si>
    <t>$/unit</t>
  </si>
  <si>
    <t>Actual ($)</t>
  </si>
  <si>
    <t>Receipt</t>
  </si>
  <si>
    <t>Vendor Link</t>
  </si>
  <si>
    <t>Delivery Date</t>
  </si>
  <si>
    <t>Subsystem</t>
  </si>
  <si>
    <t>Block Diagram</t>
  </si>
  <si>
    <t>After Current Order</t>
  </si>
  <si>
    <t>Before Current Order</t>
  </si>
  <si>
    <t>Current Order</t>
  </si>
  <si>
    <t>Component</t>
  </si>
  <si>
    <t>Member</t>
  </si>
  <si>
    <t>B5B-PH-K-S</t>
  </si>
  <si>
    <t>Drew</t>
  </si>
  <si>
    <t>ERJ-3EKF1001V</t>
  </si>
  <si>
    <t>GRM155R71C104KA88D</t>
  </si>
  <si>
    <t>1N5822</t>
  </si>
  <si>
    <t>CRCW060310K0FKEC</t>
  </si>
  <si>
    <t>KC2520Z8.00000C1KX00</t>
  </si>
  <si>
    <t>GRM31CC80E227ME11L</t>
  </si>
  <si>
    <t>MH1608-601Y</t>
  </si>
  <si>
    <t>ERJ-U03F1002V</t>
  </si>
  <si>
    <t>RR0816P-331-D</t>
  </si>
  <si>
    <t>Pickit5</t>
  </si>
  <si>
    <t>C0805C101K5GACTU</t>
  </si>
  <si>
    <t>Mackenzie</t>
  </si>
  <si>
    <t>08051C104K4T2A</t>
  </si>
  <si>
    <t>293D106X9010B2TE3</t>
  </si>
  <si>
    <t>KSP2907ACTA</t>
  </si>
  <si>
    <t>CRCW080580K6FKEA</t>
  </si>
  <si>
    <t>RC0805FR-071KL</t>
  </si>
  <si>
    <t>CRCW080510K0FKEA</t>
  </si>
  <si>
    <t>CRCW080549R9FKEA</t>
  </si>
  <si>
    <t>CRCW1206300RFKEA</t>
  </si>
  <si>
    <t>LM358AN/NOPB</t>
  </si>
  <si>
    <t>DM330030</t>
  </si>
  <si>
    <t>Ryan</t>
  </si>
  <si>
    <t>Receipt(s)</t>
  </si>
  <si>
    <t xml:space="preserve"> </t>
  </si>
  <si>
    <t xml:space="preserve">  </t>
  </si>
  <si>
    <t>Order Date</t>
  </si>
  <si>
    <t>Delivery date</t>
  </si>
  <si>
    <t>Buyer</t>
  </si>
  <si>
    <t>amazon</t>
  </si>
  <si>
    <t>digikey</t>
  </si>
  <si>
    <t>mouser</t>
  </si>
  <si>
    <t>Aidan</t>
  </si>
  <si>
    <t>personal order ($23.22)</t>
  </si>
  <si>
    <t>n/a</t>
  </si>
  <si>
    <t>pcb1</t>
  </si>
  <si>
    <t>personal order ($35.26)</t>
  </si>
  <si>
    <t>pcb2</t>
  </si>
  <si>
    <t>jclpcb</t>
  </si>
  <si>
    <t>pcb3</t>
  </si>
  <si>
    <t>pcbway</t>
  </si>
  <si>
    <t>pcb4</t>
  </si>
  <si>
    <t>personal order ($44.68)</t>
  </si>
  <si>
    <t>pcb5</t>
  </si>
  <si>
    <t>pcb6</t>
  </si>
  <si>
    <t>pcb7</t>
  </si>
  <si>
    <t>pcb8</t>
  </si>
  <si>
    <t>Part #</t>
  </si>
  <si>
    <t>Parts Recovery</t>
  </si>
  <si>
    <t>W202503250403655</t>
  </si>
  <si>
    <t>PCBv2 - opto</t>
  </si>
  <si>
    <t>Recovered</t>
  </si>
  <si>
    <t>Link</t>
  </si>
  <si>
    <t>jlcpcb</t>
  </si>
  <si>
    <t xml:space="preserve">Mackenzie </t>
  </si>
  <si>
    <t>W202503250025524</t>
  </si>
  <si>
    <t>mcu pcbv2</t>
  </si>
  <si>
    <t>Lost</t>
  </si>
  <si>
    <t>W202502062254478</t>
  </si>
  <si>
    <t>power pcbv1</t>
  </si>
  <si>
    <t>Rev 1, 6.8in*3.92in, solder mask (both), silkscreen (both), 2 layers</t>
  </si>
  <si>
    <t>W202502050109609</t>
  </si>
  <si>
    <t>PCBv1 - opto</t>
  </si>
  <si>
    <t>W202502030552736</t>
  </si>
  <si>
    <t>mcu pcbv1</t>
  </si>
  <si>
    <t>N/A</t>
  </si>
  <si>
    <t>W779366AS1Y3</t>
  </si>
  <si>
    <t>power pcbv0</t>
  </si>
  <si>
    <t>Rev 0, 7.5inx4in, solder mask (both), silkscreen (both), 2 layers</t>
  </si>
  <si>
    <t xml:space="preserve">Aidan </t>
  </si>
  <si>
    <t>W202411060712159</t>
  </si>
  <si>
    <t>PCBv0 - opto</t>
  </si>
  <si>
    <t>W202411131051640</t>
  </si>
  <si>
    <t>mcu pcbv0</t>
  </si>
  <si>
    <t>mouser shipping</t>
  </si>
  <si>
    <t>personal order ($23.22), combined with 1.3, 0 left</t>
  </si>
  <si>
    <t>IKCM30F60GDXKMA1</t>
  </si>
  <si>
    <t>power control</t>
  </si>
  <si>
    <t>digikey Shipping</t>
  </si>
  <si>
    <t>10k resistor</t>
  </si>
  <si>
    <t>20 left</t>
  </si>
  <si>
    <t>.038 for 10</t>
  </si>
  <si>
    <t>SFH11-PBPC-D10-ST-BK</t>
  </si>
  <si>
    <t>20 pin connector</t>
  </si>
  <si>
    <t>2 left</t>
  </si>
  <si>
    <t xml:space="preserve">op amp </t>
  </si>
  <si>
    <t>10 left</t>
  </si>
  <si>
    <t>.504 for 10</t>
  </si>
  <si>
    <t>SI8635BC-B-IS1</t>
  </si>
  <si>
    <t>digital to analog</t>
  </si>
  <si>
    <t>HCNR201-500E</t>
  </si>
  <si>
    <t>Photovoltaic Isolator</t>
  </si>
  <si>
    <t>3 left</t>
  </si>
  <si>
    <t>8 pin connector</t>
  </si>
  <si>
    <t>12 pin connector</t>
  </si>
  <si>
    <t>transistor - pnp</t>
  </si>
  <si>
    <t>.189 for 10</t>
  </si>
  <si>
    <t>80.6k resistor</t>
  </si>
  <si>
    <t>.023 for 10</t>
  </si>
  <si>
    <t>1k resistor</t>
  </si>
  <si>
    <t>.011 for 10</t>
  </si>
  <si>
    <t>100pF cap</t>
  </si>
  <si>
    <t>.033 for 10</t>
  </si>
  <si>
    <t>0.1uF cap</t>
  </si>
  <si>
    <t>24 left</t>
  </si>
  <si>
    <t>.123 for 10</t>
  </si>
  <si>
    <t>10uF cap</t>
  </si>
  <si>
    <t>.358 for 10</t>
  </si>
  <si>
    <t>49.9 resistor</t>
  </si>
  <si>
    <t>.026 for 10</t>
  </si>
  <si>
    <t>300 resistor</t>
  </si>
  <si>
    <t>.034 for 10</t>
  </si>
  <si>
    <t>1N4148W-7-F</t>
  </si>
  <si>
    <t>diodes</t>
  </si>
  <si>
    <t>combined with 2.25, 0 left</t>
  </si>
  <si>
    <t>.044 for 10</t>
  </si>
  <si>
    <t>Mackenzie, Aidan</t>
  </si>
  <si>
    <t>optoelectronics, dc link</t>
  </si>
  <si>
    <t>GUO40-12NO1</t>
  </si>
  <si>
    <t>rectifier</t>
  </si>
  <si>
    <t>combined with 2.40, 0 left</t>
  </si>
  <si>
    <t>2N7002-TP</t>
  </si>
  <si>
    <t>mosfet</t>
  </si>
  <si>
    <t>combined with 4.22, 0 left</t>
  </si>
  <si>
    <t>.094 for 10</t>
  </si>
  <si>
    <t>relay</t>
  </si>
  <si>
    <t>LT6654BHS6-1.25TRMPBF</t>
  </si>
  <si>
    <t>iso15/dc, converter</t>
  </si>
  <si>
    <t>combined with 2.58, 0 left</t>
  </si>
  <si>
    <t>CGA5L1X7R1E106K160AD</t>
  </si>
  <si>
    <t>10 µF capacitor</t>
  </si>
  <si>
    <t>combined with 2.46, 0 left</t>
  </si>
  <si>
    <t>Part of assembly</t>
  </si>
  <si>
    <t>0 left</t>
  </si>
  <si>
    <t>4 left</t>
  </si>
  <si>
    <t>.201 for 10</t>
  </si>
  <si>
    <t>.146 for 10</t>
  </si>
  <si>
    <t>8 left</t>
  </si>
  <si>
    <t>1 left</t>
  </si>
  <si>
    <t>.507 for 10</t>
  </si>
  <si>
    <t>optoelectronics</t>
  </si>
  <si>
    <t>NR6028T680M</t>
  </si>
  <si>
    <t>SMD power inductor</t>
  </si>
  <si>
    <t>MCU</t>
  </si>
  <si>
    <t>RR0816Q-750-D</t>
  </si>
  <si>
    <t>75ohm Resistor</t>
  </si>
  <si>
    <t>SZ1SMB36CAT3G</t>
  </si>
  <si>
    <t>TVS diode</t>
  </si>
  <si>
    <t>dsPIC33CK256MP508T-I/PT</t>
  </si>
  <si>
    <t>MCU chip</t>
  </si>
  <si>
    <t>LM2595S-3.3/NOPB</t>
  </si>
  <si>
    <t>buck converter</t>
  </si>
  <si>
    <t>oscillator</t>
  </si>
  <si>
    <t>08055C104KAZ2A</t>
  </si>
  <si>
    <t>capacitor 0.1uF</t>
  </si>
  <si>
    <t>7 left</t>
  </si>
  <si>
    <t>.113 for 10</t>
  </si>
  <si>
    <t>.196 for 10</t>
  </si>
  <si>
    <t>keep with Mackenzie, 1 Aidan, 0 left</t>
  </si>
  <si>
    <t>4 pin connector</t>
  </si>
  <si>
    <t>.027 for 10</t>
  </si>
  <si>
    <t>.44 for 10</t>
  </si>
  <si>
    <t>A05KR05KR26E51A</t>
  </si>
  <si>
    <t>5 pin connector</t>
  </si>
  <si>
    <t>combined with 1.3, 0 left</t>
  </si>
  <si>
    <t>RK73B2ATTD220J</t>
  </si>
  <si>
    <t>22 Ω resistor</t>
  </si>
  <si>
    <t>combined with 2.47, 0 left</t>
  </si>
  <si>
    <t>.014 for 10</t>
  </si>
  <si>
    <t>TLV1702AIDGKR</t>
  </si>
  <si>
    <t>op amp 2</t>
  </si>
  <si>
    <t>combined with 2.50, 0 left</t>
  </si>
  <si>
    <t>NKE0305SC</t>
  </si>
  <si>
    <t>3.3/iso5, converter</t>
  </si>
  <si>
    <t>combined with 2.60, 0 left</t>
  </si>
  <si>
    <t>CL31B104KBCNNNL</t>
  </si>
  <si>
    <t>0.1 µF capacitor</t>
  </si>
  <si>
    <t>combined with 2.45, 0 left</t>
  </si>
  <si>
    <t>.068 for 10</t>
  </si>
  <si>
    <t>dc link, power control</t>
  </si>
  <si>
    <t>combined with 7.17, 6 left, 1 pcbv1, 6 trash</t>
  </si>
  <si>
    <t>T495X476M035ATE200</t>
  </si>
  <si>
    <t>47 µF capacitor</t>
  </si>
  <si>
    <t>combined with 2.62, 0 left</t>
  </si>
  <si>
    <t>1.66 for 10</t>
  </si>
  <si>
    <t xml:space="preserve">Drew, Aidan </t>
  </si>
  <si>
    <t>13 left, for programming</t>
  </si>
  <si>
    <t>ESR03EZPJ103</t>
  </si>
  <si>
    <t>10k resistor (MCLR)</t>
  </si>
  <si>
    <t>Mouser Shipping</t>
  </si>
  <si>
    <t>TB006-508-03BE</t>
  </si>
  <si>
    <t>3 pin connector</t>
  </si>
  <si>
    <t>keep with Aidan, combined with 2.38, 6 left, 4 pcbv0, 1 pcbv1, 2 Drew</t>
  </si>
  <si>
    <t>.389 for 10</t>
  </si>
  <si>
    <t>Drew, Aidan</t>
  </si>
  <si>
    <t>microcontroller, power control</t>
  </si>
  <si>
    <t>PREC003SAAN-RC</t>
  </si>
  <si>
    <t>3 pin connector for cable</t>
  </si>
  <si>
    <t>0.1 uF Capacitor</t>
  </si>
  <si>
    <t>12 left</t>
  </si>
  <si>
    <t>.016 for 10</t>
  </si>
  <si>
    <t>NRC06ZOTRF</t>
  </si>
  <si>
    <t>chip resistor</t>
  </si>
  <si>
    <t>P090S-14T20BR10K</t>
  </si>
  <si>
    <t>potentiometer</t>
  </si>
  <si>
    <t>430182043816  .</t>
  </si>
  <si>
    <t>switch button</t>
  </si>
  <si>
    <t>.479 for 10</t>
  </si>
  <si>
    <t>LTST-C190KGKT</t>
  </si>
  <si>
    <t>Green LED</t>
  </si>
  <si>
    <t>.111 for 10</t>
  </si>
  <si>
    <t>CL05B104KP5NNNC</t>
  </si>
  <si>
    <t>0.1 microF capacitor</t>
  </si>
  <si>
    <t>CL10A106MP8NNNC</t>
  </si>
  <si>
    <t>10 microF capacitor</t>
  </si>
  <si>
    <t>.053 for 10</t>
  </si>
  <si>
    <t>220 uF capacitor</t>
  </si>
  <si>
    <t>.488 for 10</t>
  </si>
  <si>
    <t>Diode Schottky</t>
  </si>
  <si>
    <t>.206 for 10</t>
  </si>
  <si>
    <t>Ferrite Bead</t>
  </si>
  <si>
    <t>9 left</t>
  </si>
  <si>
    <t>.042 for 10</t>
  </si>
  <si>
    <t>RN73A1J470RFTD</t>
  </si>
  <si>
    <t>470ohm Resistor</t>
  </si>
  <si>
    <t>.083 for 10</t>
  </si>
  <si>
    <t>10kOhm resistor</t>
  </si>
  <si>
    <t>.015 for 10</t>
  </si>
  <si>
    <t>1kohm resistor</t>
  </si>
  <si>
    <t>11 left</t>
  </si>
  <si>
    <t>330ohm resistor</t>
  </si>
  <si>
    <t>.022 for 10</t>
  </si>
  <si>
    <t>ERJ-3EKF1000V</t>
  </si>
  <si>
    <t>100 ohm resistor</t>
  </si>
  <si>
    <t>.02 for 10</t>
  </si>
  <si>
    <t>IRM-15-15</t>
  </si>
  <si>
    <t>AC/DC Converter</t>
  </si>
  <si>
    <t>TTL-232R-RPI</t>
  </si>
  <si>
    <t>USB cable</t>
  </si>
  <si>
    <t>.03 for 10</t>
  </si>
  <si>
    <t>.117 for 10</t>
  </si>
  <si>
    <t>0.206 for 10</t>
  </si>
  <si>
    <t>keep with Aidan, combined with 6.1 &amp; 7.15, 26 left</t>
  </si>
  <si>
    <t>.051 for 10</t>
  </si>
  <si>
    <t>.133 for 10</t>
  </si>
  <si>
    <t>.013 for 10</t>
  </si>
  <si>
    <t>.018 for 10</t>
  </si>
  <si>
    <t>.483 for 10</t>
  </si>
  <si>
    <t>CC0603KRX7R9BB471</t>
  </si>
  <si>
    <t>470pF Capacitor</t>
  </si>
  <si>
    <t>0.021 for 10</t>
  </si>
  <si>
    <t>TB006-508-08BE</t>
  </si>
  <si>
    <t>3 pin combined with 2.1, 2 pin combined with 2.39, 0 left</t>
  </si>
  <si>
    <t>TB006-508-04BE</t>
  </si>
  <si>
    <t>switched to 2 pin, combined with 2.38, 11 left, 7 pcbv0, 4 pcbv1</t>
  </si>
  <si>
    <t>.454 for 10</t>
  </si>
  <si>
    <t>rectifier, power control</t>
  </si>
  <si>
    <t>combined with 5.2 &amp; 7.16, 1 left, 1 pcbv0 (stuck), 1 trash</t>
  </si>
  <si>
    <t>LGW2G331MELC30</t>
  </si>
  <si>
    <t>330 µF capacitor</t>
  </si>
  <si>
    <t>1 pcbv0, 3 pcbv1</t>
  </si>
  <si>
    <t>dc link</t>
  </si>
  <si>
    <t>CRS2512-FX-1004ELF</t>
  </si>
  <si>
    <t>1 MΩ resistor</t>
  </si>
  <si>
    <t>8 left, 1 pcbv0, 1 pcbv1</t>
  </si>
  <si>
    <t>.371 for 10</t>
  </si>
  <si>
    <t>CRCW121010K0FKEA</t>
  </si>
  <si>
    <t>10 kΩ resistor, ±1%, 0.5W</t>
  </si>
  <si>
    <t>.066 for 10</t>
  </si>
  <si>
    <t>RK73B2ATTD102J</t>
  </si>
  <si>
    <t>1 kΩ resistor</t>
  </si>
  <si>
    <t>combined with 4.21, 1 left, 17 pcbv0, 17 pcbv1, 2 lost, 3 trash</t>
  </si>
  <si>
    <t>combined with 6.3, 1 left, 5 pcbv0, 5 pcbv1, 2 trash</t>
  </si>
  <si>
    <t>.56 for 10</t>
  </si>
  <si>
    <t>combined with 4.18, 8 left, 6 pcbv0, 6 pcbv1</t>
  </si>
  <si>
    <t>C0805C470J5GAC7210</t>
  </si>
  <si>
    <t>47 pF capacitor</t>
  </si>
  <si>
    <t>8 left, 6 pcbv0, 6 pcbv1</t>
  </si>
  <si>
    <t>ERT-J0EM103J</t>
  </si>
  <si>
    <t>10 kΩ resistor, ±5%</t>
  </si>
  <si>
    <t>2 left, 3 pcbv0, 3 pcbv1, 2 trash</t>
  </si>
  <si>
    <t>.054 for 10</t>
  </si>
  <si>
    <t>combined with 4.19, 1 left, 1 pcbv1, 1 trash</t>
  </si>
  <si>
    <t>EEU-FR1H221B</t>
  </si>
  <si>
    <t>220 µF capacitor</t>
  </si>
  <si>
    <t>1 pcbv1, 9 Drew</t>
  </si>
  <si>
    <t>.362 for 10</t>
  </si>
  <si>
    <t>Aidan, Drew</t>
  </si>
  <si>
    <t>GRM55D7U3A103JW31L</t>
  </si>
  <si>
    <t>0.01 µF capacitor</t>
  </si>
  <si>
    <t>2 left, 4 pcbv0, 4 pcbv1</t>
  </si>
  <si>
    <t>.919 for 10</t>
  </si>
  <si>
    <t>0ADEC9300-BE</t>
  </si>
  <si>
    <t>30A fuse</t>
  </si>
  <si>
    <t>2 left, 1 pcbv1</t>
  </si>
  <si>
    <t>01240061H</t>
  </si>
  <si>
    <t>fuse clips</t>
  </si>
  <si>
    <t>2 pcbv0, 2 pcbv1</t>
  </si>
  <si>
    <t>TMOV14RP300E</t>
  </si>
  <si>
    <t>470 V @6 kA varistor</t>
  </si>
  <si>
    <t>3 pcbv0, 5 pcbv1</t>
  </si>
  <si>
    <t>power input</t>
  </si>
  <si>
    <t>WSLP39212L500FEA</t>
  </si>
  <si>
    <t>2.5 mΩ resistor, ±1%, 5W</t>
  </si>
  <si>
    <t>1 left, 1 pcbv0, 1 pcbv1</t>
  </si>
  <si>
    <t>RC0603JR-0782KL</t>
  </si>
  <si>
    <t>82 kΩ resistor</t>
  </si>
  <si>
    <t>.009 for 10</t>
  </si>
  <si>
    <t>combined with 5.1 &amp; 6.2, 1 left, 1 pcbv1, 1 pcbv0 (broken)</t>
  </si>
  <si>
    <t>T9AS1D12-15</t>
  </si>
  <si>
    <t>1 pcbv1</t>
  </si>
  <si>
    <t>combined with 4.20, 1 pcbv0, 1 pcbv1</t>
  </si>
  <si>
    <t>TMR 2-2413WI</t>
  </si>
  <si>
    <t>15/iso15, converter</t>
  </si>
  <si>
    <t>combined with 4.23, 8 left, 9 pcbv1, 3 Drew, 1 trash, 1 Lost</t>
  </si>
  <si>
    <t>1.72 for 10</t>
  </si>
  <si>
    <t>mouser Shipping</t>
  </si>
  <si>
    <t>ISolderStore Soldering</t>
  </si>
  <si>
    <t>soldering practice kit</t>
  </si>
  <si>
    <t>Mackenzie, Drew, Aidan</t>
  </si>
  <si>
    <t>HCNR201-300E</t>
  </si>
  <si>
    <t>Development Board</t>
  </si>
  <si>
    <t>microcontroller</t>
  </si>
  <si>
    <t>VUE75-06NO7</t>
  </si>
  <si>
    <t>november lead time</t>
  </si>
  <si>
    <t>combined with 4.17 &amp; 8.1, 1 pcbv0, 1 pcbv1</t>
  </si>
  <si>
    <t>MAX4080SASA+</t>
  </si>
  <si>
    <t>op amp gain = 60dB</t>
  </si>
  <si>
    <t>alternative to MAX4080SASA+T, 5 left, 1 pcbv1</t>
  </si>
  <si>
    <t>SI8610BD-B-IS</t>
  </si>
  <si>
    <t>digital converter</t>
  </si>
  <si>
    <t>PICkit 5</t>
  </si>
  <si>
    <t>PICkit</t>
  </si>
  <si>
    <t>From FEDC 113A cage</t>
  </si>
  <si>
    <t>3-phase motor</t>
  </si>
  <si>
    <t>motor</t>
  </si>
  <si>
    <t>Sponsor return</t>
  </si>
  <si>
    <t>From Lusher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</si>
</sst>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0" fontId="2" fillId="0" borderId="0" xfId="1"/>
    <xf numFmtId="164" fontId="0" fillId="0" borderId="1" xfId="0" applyNumberFormat="1" applyBorder="1"/>
    <xf numFmtId="0" fontId="0" fillId="0" borderId="0" xfId="0" applyAlignment="1">
      <alignment horizontal="right"/>
    </xf>
    <xf numFmtId="0" fontId="0" fillId="0" borderId="2" xfId="0" applyBorder="1"/>
    <xf numFmtId="164" fontId="0" fillId="0" borderId="3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2" fontId="3" fillId="0" borderId="0" xfId="0" applyNumberFormat="1" applyFont="1" applyProtection="1">
      <protection locked="0"/>
    </xf>
    <xf numFmtId="0" fontId="2" fillId="0" borderId="0" xfId="1" applyProtection="1">
      <protection locked="0"/>
    </xf>
    <xf numFmtId="164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wrapText="1"/>
      <protection locked="0"/>
    </xf>
    <xf numFmtId="2" fontId="3" fillId="0" borderId="0" xfId="0" applyNumberFormat="1" applyFont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horizontal="left"/>
      <protection locked="0"/>
    </xf>
    <xf numFmtId="0" fontId="6" fillId="0" borderId="0" xfId="1" applyFont="1" applyProtection="1">
      <protection locked="0"/>
    </xf>
    <xf numFmtId="2" fontId="3" fillId="0" borderId="0" xfId="0" applyNumberFormat="1" applyFont="1"/>
    <xf numFmtId="0" fontId="4" fillId="0" borderId="4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0" fontId="2" fillId="0" borderId="1" xfId="1" applyFill="1" applyBorder="1" applyProtection="1">
      <protection locked="0"/>
    </xf>
    <xf numFmtId="0" fontId="3" fillId="0" borderId="1" xfId="0" applyFont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4" fillId="0" borderId="4" xfId="0" applyNumberFormat="1" applyFont="1" applyBorder="1"/>
    <xf numFmtId="2" fontId="0" fillId="0" borderId="1" xfId="0" applyNumberFormat="1" applyBorder="1"/>
    <xf numFmtId="164" fontId="2" fillId="0" borderId="0" xfId="1" applyNumberFormat="1" applyProtection="1">
      <protection locked="0"/>
    </xf>
    <xf numFmtId="0" fontId="2" fillId="0" borderId="1" xfId="1" applyBorder="1" applyProtection="1">
      <protection locked="0"/>
    </xf>
    <xf numFmtId="0" fontId="2" fillId="0" borderId="0" xfId="1" applyFill="1" applyBorder="1" applyProtection="1">
      <protection locked="0"/>
    </xf>
    <xf numFmtId="2" fontId="3" fillId="0" borderId="1" xfId="0" applyNumberFormat="1" applyFont="1" applyBorder="1" applyAlignment="1" applyProtection="1">
      <alignment horizontal="right"/>
      <protection locked="0"/>
    </xf>
    <xf numFmtId="0" fontId="2" fillId="0" borderId="0" xfId="1" applyBorder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3" fillId="0" borderId="1" xfId="0" applyNumberFormat="1" applyFont="1" applyBorder="1" applyProtection="1">
      <protection locked="0"/>
    </xf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right"/>
      <protection locked="0"/>
    </xf>
    <xf numFmtId="2" fontId="3" fillId="0" borderId="1" xfId="0" applyNumberFormat="1" applyFont="1" applyBorder="1"/>
    <xf numFmtId="0" fontId="0" fillId="0" borderId="0" xfId="0" applyAlignment="1" applyProtection="1">
      <alignment wrapText="1"/>
      <protection locked="0"/>
    </xf>
    <xf numFmtId="0" fontId="3" fillId="0" borderId="1" xfId="0" quotePrefix="1" applyFont="1" applyBorder="1" applyProtection="1">
      <protection locked="0"/>
    </xf>
    <xf numFmtId="164" fontId="2" fillId="0" borderId="0" xfId="1" applyNumberFormat="1" applyBorder="1" applyProtection="1">
      <protection locked="0"/>
    </xf>
    <xf numFmtId="165" fontId="3" fillId="0" borderId="0" xfId="0" applyNumberFormat="1" applyFont="1" applyAlignment="1" applyProtection="1">
      <alignment horizontal="right"/>
      <protection locked="0"/>
    </xf>
    <xf numFmtId="0" fontId="8" fillId="2" borderId="5" xfId="0" applyFont="1" applyFill="1" applyBorder="1"/>
    <xf numFmtId="0" fontId="8" fillId="0" borderId="5" xfId="0" applyFont="1" applyBorder="1"/>
    <xf numFmtId="0" fontId="3" fillId="0" borderId="1" xfId="0" applyFont="1" applyBorder="1" applyAlignment="1" applyProtection="1">
      <alignment wrapText="1"/>
      <protection locked="0"/>
    </xf>
    <xf numFmtId="0" fontId="7" fillId="0" borderId="0" xfId="0" applyFont="1"/>
    <xf numFmtId="0" fontId="3" fillId="3" borderId="1" xfId="0" applyFont="1" applyFill="1" applyBorder="1"/>
    <xf numFmtId="0" fontId="3" fillId="0" borderId="1" xfId="0" applyFont="1" applyBorder="1"/>
    <xf numFmtId="0" fontId="0" fillId="3" borderId="1" xfId="0" applyFill="1" applyBorder="1"/>
    <xf numFmtId="0" fontId="3" fillId="3" borderId="1" xfId="0" applyFont="1" applyFill="1" applyBorder="1" applyAlignment="1">
      <alignment wrapText="1"/>
    </xf>
    <xf numFmtId="164" fontId="3" fillId="0" borderId="0" xfId="0" applyNumberFormat="1" applyFont="1" applyAlignment="1" applyProtection="1">
      <alignment horizontal="right"/>
      <protection locked="0"/>
    </xf>
    <xf numFmtId="0" fontId="0" fillId="4" borderId="0" xfId="0" applyFill="1"/>
    <xf numFmtId="0" fontId="1" fillId="0" borderId="0" xfId="0" applyFont="1"/>
  </cellXfs>
  <cellStyles count="2">
    <cellStyle name="Hyperlink" xfId="1" builtinId="8"/>
    <cellStyle name="Normal" xfId="0" builtinId="0"/>
  </cellStyles>
  <dxfs count="37">
    <dxf>
      <font>
        <strike val="0"/>
        <outline val="0"/>
        <shadow val="0"/>
        <vertAlign val="baseline"/>
        <sz val="11"/>
        <color rgb="FF000000"/>
        <name val="Calibri"/>
        <family val="2"/>
        <scheme val="minor"/>
      </font>
      <protection locked="0" hidden="0"/>
    </dxf>
    <dxf>
      <font>
        <strike val="0"/>
        <outline val="0"/>
        <shadow val="0"/>
        <vertAlign val="baseline"/>
        <sz val="11"/>
        <color rgb="FF000000"/>
        <name val="Calibri"/>
        <family val="2"/>
        <scheme val="minor"/>
      </font>
      <protection locked="0" hidden="0"/>
    </dxf>
    <dxf>
      <font>
        <strike val="0"/>
        <outline val="0"/>
        <shadow val="0"/>
        <vertAlign val="baseline"/>
        <sz val="11"/>
        <color rgb="FF000000"/>
        <name val="Calibri"/>
        <family val="2"/>
        <scheme val="minor"/>
      </font>
      <numFmt numFmtId="164" formatCode="yyyy\-mm\-dd"/>
      <protection locked="0" hidden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protection locked="0" hidden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protection locked="0" hidden="0"/>
    </dxf>
    <dxf>
      <font>
        <strike val="0"/>
        <outline val="0"/>
        <shadow val="0"/>
        <vertAlign val="baseline"/>
        <sz val="11"/>
        <color rgb="FF000000"/>
        <name val="Calibri"/>
        <family val="2"/>
        <scheme val="minor"/>
      </font>
      <numFmt numFmtId="2" formatCode="0.00"/>
      <protection locked="1" hidden="0"/>
    </dxf>
    <dxf>
      <font>
        <strike val="0"/>
        <outline val="0"/>
        <shadow val="0"/>
        <vertAlign val="baseline"/>
        <sz val="11"/>
        <color rgb="FF000000"/>
        <name val="Calibri"/>
        <family val="2"/>
        <scheme val="minor"/>
      </font>
      <alignment horizontal="right"/>
      <protection locked="0" hidden="0"/>
    </dxf>
    <dxf>
      <font>
        <strike val="0"/>
        <outline val="0"/>
        <shadow val="0"/>
        <vertAlign val="baseline"/>
        <sz val="11"/>
        <color rgb="FF000000"/>
        <name val="Calibri"/>
        <family val="2"/>
        <scheme val="minor"/>
      </font>
      <protection locked="0" hidden="0"/>
    </dxf>
    <dxf>
      <font>
        <strike val="0"/>
        <outline val="0"/>
        <shadow val="0"/>
        <vertAlign val="baseline"/>
        <sz val="11"/>
        <color rgb="FF000000"/>
        <name val="Calibri"/>
        <family val="2"/>
        <scheme val="minor"/>
      </font>
      <protection locked="0" hidden="0"/>
    </dxf>
    <dxf>
      <font>
        <strike val="0"/>
        <outline val="0"/>
        <shadow val="0"/>
        <vertAlign val="baseline"/>
        <sz val="11"/>
        <color rgb="FF000000"/>
        <name val="Calibri"/>
        <family val="2"/>
        <scheme val="minor"/>
      </font>
      <protection locked="0" hidden="0"/>
    </dxf>
    <dxf>
      <font>
        <strike val="0"/>
        <outline val="0"/>
        <shadow val="0"/>
        <vertAlign val="baseline"/>
        <sz val="11"/>
        <color rgb="FF000000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protection locked="0" hidden="0"/>
    </dxf>
    <dxf>
      <font>
        <strike val="0"/>
        <outline val="0"/>
        <shadow val="0"/>
        <vertAlign val="baseline"/>
        <sz val="11"/>
        <color rgb="FF000000"/>
        <name val="Calibri"/>
        <family val="2"/>
        <scheme val="minor"/>
      </font>
      <protection locked="0" hidden="0"/>
    </dxf>
    <dxf>
      <font>
        <strike val="0"/>
        <outline val="0"/>
        <shadow val="0"/>
        <vertAlign val="baseline"/>
        <sz val="11"/>
        <color rgb="FF000000"/>
        <name val="Calibri"/>
        <family val="2"/>
        <scheme val="minor"/>
      </font>
      <protection locked="0" hidden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protection locked="0" hidden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protection locked="0" hidden="0"/>
    </dxf>
    <dxf>
      <numFmt numFmtId="2" formatCode="0.0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border outline="0">
        <top style="thin">
          <color theme="0" tint="-0.14996795556505021"/>
        </top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  <protection locked="0" hidden="0"/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1" tint="0.24994659260841701"/>
        </patternFill>
      </fill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TableStyleMedium2" defaultPivotStyle="PivotStyleMedium9">
    <tableStyle name="Table Style 1" pivot="0" count="3" xr9:uid="{5FE9FA94-6CAC-4FF3-96CA-6BA74BC53EFC}">
      <tableStyleElement type="wholeTable" dxfId="36"/>
      <tableStyleElement type="headerRow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AAB28B-5F26-45A4-9616-ACF2B57B9A00}" name="Table2" displayName="Table2" ref="A1:M1048559" totalsRowShown="0" headerRowDxfId="33" dataDxfId="31" headerRowBorderDxfId="32" tableBorderDxfId="30">
  <autoFilter ref="A1:M1048559" xr:uid="{5CAAB28B-5F26-45A4-9616-ACF2B57B9A00}"/>
  <tableColumns count="13">
    <tableColumn id="1" xr3:uid="{2F12D935-3385-4FEA-BCE3-3F3369F3A931}" name="Part Number" dataDxfId="29"/>
    <tableColumn id="2" xr3:uid="{0A1D7228-9FC2-41FA-B542-090ADA32E82E}" name="Name" dataDxfId="28"/>
    <tableColumn id="3" xr3:uid="{4B621FBA-82F6-4738-B1E7-0C65450AB942}" name="Order #" dataDxfId="27"/>
    <tableColumn id="13" xr3:uid="{4435EA4A-AC7D-4D70-9A73-04FC32239919}" name="Item #" dataDxfId="26"/>
    <tableColumn id="4" xr3:uid="{A0B6DAA7-79EF-4C89-A92D-FAB1D9ADEB2D}" name="Notes" dataDxfId="25"/>
    <tableColumn id="5" xr3:uid="{98B5729C-7F89-4180-9800-57386BF06415}" name="Quantity" dataDxfId="24"/>
    <tableColumn id="6" xr3:uid="{27109BE5-D050-4FFC-8C39-5C21BB0AB8A1}" name="$/unit" dataDxfId="23"/>
    <tableColumn id="7" xr3:uid="{4D6C9934-7DCF-45C0-B94B-DE89E199723E}" name="Actual ($)" dataDxfId="22"/>
    <tableColumn id="8" xr3:uid="{CED41ADD-C01C-4D66-B9B3-19F58A68F85C}" name="Receipt" dataDxfId="21"/>
    <tableColumn id="9" xr3:uid="{3161FC3D-C143-4824-9565-A51035988B6E}" name="Vendor Link" dataDxfId="20"/>
    <tableColumn id="10" xr3:uid="{C263F5E5-CFFA-4667-8840-9013ECAC5540}" name="Delivery Date" dataDxfId="19"/>
    <tableColumn id="11" xr3:uid="{07099A77-2F4D-4A4F-8CC2-9226CA7E8BF6}" name="Subsystem" dataDxfId="18"/>
    <tableColumn id="12" xr3:uid="{0851D650-796E-46B6-819D-0F378F6F9B8A}" name="Block Diagram" dataDxfId="1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F324A6-8B6E-4AF9-AFEA-023C7B75FF8D}" name="Table4" displayName="Table4" ref="A1:I1048575" totalsRowShown="0">
  <autoFilter ref="A1:I1048575" xr:uid="{37F324A6-8B6E-4AF9-AFEA-023C7B75FF8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67A04AB-B3FC-4FB3-90A8-D66ACF2A1CE6}" name="Order #"/>
    <tableColumn id="2" xr3:uid="{36D08EDE-16F6-44CC-B9B4-16CE129B03F4}" name="Notes"/>
    <tableColumn id="3" xr3:uid="{27C98F4E-A29F-4943-BAB0-C55015C2FF24}" name="Actual ($)" dataDxfId="16"/>
    <tableColumn id="4" xr3:uid="{36D0291B-C317-4974-A73B-99EC195067EC}" name="Receipt(s)"/>
    <tableColumn id="5" xr3:uid="{35FE028E-4D28-4190-A19D-2CA0B9B35328}" name=" "/>
    <tableColumn id="6" xr3:uid="{B034DFA2-67EA-45EF-9D33-4706F8DBA408}" name="  "/>
    <tableColumn id="7" xr3:uid="{61655391-8ED9-4AB9-A934-804A35F16F8D}" name="Order Date"/>
    <tableColumn id="9" xr3:uid="{22F5DAEE-44DF-4057-A040-FF7A0ED8C505}" name="Delivery date"/>
    <tableColumn id="8" xr3:uid="{5599A412-BE2C-47B4-BBA4-2A96E9A4C65B}" name="Buyer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F6249-6E5F-4B08-92C0-FC8DFB8A7D79}" name="Table3" displayName="Table3" ref="A1:N257" totalsRowShown="0" headerRowDxfId="15" dataDxfId="14">
  <autoFilter ref="A1:N257" xr:uid="{020F6249-6E5F-4B08-92C0-FC8DFB8A7D79}"/>
  <sortState xmlns:xlrd2="http://schemas.microsoft.com/office/spreadsheetml/2017/richdata2" ref="A2:N257">
    <sortCondition descending="1" ref="D1:D257"/>
  </sortState>
  <tableColumns count="14">
    <tableColumn id="1" xr3:uid="{8C789F27-6C5D-4FD3-B175-90F8B1AE217E}" name="Part #" dataDxfId="13"/>
    <tableColumn id="19" xr3:uid="{42CD0F56-E9E6-45FD-AC4A-CF1A1C26B054}" name="Name" dataDxfId="12"/>
    <tableColumn id="9" xr3:uid="{CCB19EC6-0B3A-487E-ABF9-83CC119D4699}" name="Parts Recovery" dataDxfId="11"/>
    <tableColumn id="4" xr3:uid="{24052A9C-3025-4670-A7B3-A80E37CF49E0}" name="Order #" dataDxfId="10"/>
    <tableColumn id="8" xr3:uid="{A14ADB2D-B797-4601-B14F-939CD1E01CA0}" name="Item #" dataDxfId="9"/>
    <tableColumn id="7" xr3:uid="{AFB132A1-AE9C-4815-AD53-948B998B63E5}" name="Notes" dataDxfId="8"/>
    <tableColumn id="16" xr3:uid="{B5634254-E90A-4F36-B726-61BF88073212}" name="Quantity" dataDxfId="7"/>
    <tableColumn id="2" xr3:uid="{998722C6-FE67-49CB-A7E8-78AC457FB338}" name="$/unit" dataDxfId="6"/>
    <tableColumn id="3" xr3:uid="{484A54ED-774B-49A0-BE88-876EDF599B56}" name="Actual ($)" dataDxfId="5"/>
    <tableColumn id="17" xr3:uid="{5BCA2DF0-FB5B-41E8-9295-49A1DC3994D1}" name="Receipt" dataDxfId="4"/>
    <tableColumn id="18" xr3:uid="{38FD64B2-C2F5-4FC2-B336-9BF4FB7409BF}" name="Vendor Link" dataDxfId="3"/>
    <tableColumn id="20" xr3:uid="{4E5494D7-7BA9-447A-8A5E-12B8548EBCF5}" name="Delivery Date" dataDxfId="2"/>
    <tableColumn id="5" xr3:uid="{F0324D16-F889-405C-B2C4-552C1D3DAB64}" name="Subsystem" dataDxfId="1"/>
    <tableColumn id="6" xr3:uid="{FE17B793-134A-4660-9E98-A954A875650F}" name="Block Diagram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:b:/r/teams/Team-ECEN-903-403/Shared%20Documents/General/budget/receipts/2024-11-06_jlcpcb_29.58USD.pdf?csf=1&amp;web=1&amp;e=4uGR4Y" TargetMode="External"/><Relationship Id="rId13" Type="http://schemas.openxmlformats.org/officeDocument/2006/relationships/hyperlink" Target="../../../../../:b:/r/teams/Team-ECEN-903-403/Shared%20Documents/General/budget/receipts/2025-03-20_mouser_62.28USD.pdf?csf=1&amp;web=1&amp;e=Z0Xso1" TargetMode="External"/><Relationship Id="rId18" Type="http://schemas.openxmlformats.org/officeDocument/2006/relationships/table" Target="../tables/table2.xml"/><Relationship Id="rId3" Type="http://schemas.openxmlformats.org/officeDocument/2006/relationships/hyperlink" Target="../../../../../:b:/r/teams/Team-ECEN-903-403/Shared%20Documents/General/budget/receipts/2024-10-16_mouser_151.78USD.pdf?csf=1&amp;web=1&amp;e=BpXZB4" TargetMode="External"/><Relationship Id="rId7" Type="http://schemas.openxmlformats.org/officeDocument/2006/relationships/hyperlink" Target="../../../../../:b:/r/teams/Team-ECEN-903-403/Shared%20Documents/General/budget/receipts/2025-02-11_mouser_120.75USD.pdf?csf=1&amp;web=1&amp;e=5WJNuH" TargetMode="External"/><Relationship Id="rId12" Type="http://schemas.openxmlformats.org/officeDocument/2006/relationships/hyperlink" Target="../../../../../:b:/r/teams/Team-ECEN-903-403/Shared%20Documents/General/budget/receipts/2025-02-24_mouser_31.27USD.pdf?csf=1&amp;web=1&amp;e=1oMyu1" TargetMode="External"/><Relationship Id="rId17" Type="http://schemas.openxmlformats.org/officeDocument/2006/relationships/hyperlink" Target="../../../../../:b:/r/teams/Team-ECEN-903-403/Shared%20Documents/General/budget/receipts/2025-03-25_jlcpcb_40.27USD.pdf?csf=1&amp;web=1&amp;e=OHyFqT" TargetMode="External"/><Relationship Id="rId2" Type="http://schemas.openxmlformats.org/officeDocument/2006/relationships/hyperlink" Target="../../../../../:b:/r/teams/Team-ECEN-903-403/Shared%20Documents/General/budget/receipts/2024-10-16_digikey_159.33USD.pdf?csf=1&amp;web=1&amp;e=2cEPQy" TargetMode="External"/><Relationship Id="rId16" Type="http://schemas.openxmlformats.org/officeDocument/2006/relationships/hyperlink" Target="../../../../../:b:/r/teams/Team-ECEN-903-403/Shared%20Documents/General/budget/receipts/2025-04-03_digikey_9.05USD.pdf?csf=1&amp;web=1&amp;e=omtbml" TargetMode="External"/><Relationship Id="rId1" Type="http://schemas.openxmlformats.org/officeDocument/2006/relationships/hyperlink" Target="../../../../../:b:/r/teams/Team-ECEN-903-403/Shared%20Documents/General/budget/receipts/2024-10-16_amazon_61.41USD.pdf?csf=1&amp;web=1&amp;e=VY5saZ" TargetMode="External"/><Relationship Id="rId6" Type="http://schemas.openxmlformats.org/officeDocument/2006/relationships/hyperlink" Target="../../../../../:b:/r/teams/Team-ECEN-903-403/Shared%20Documents/General/budget/receipts/2024-11-13_digikey_9.70USD.pdf?csf=1&amp;web=1&amp;e=W3bOIU" TargetMode="External"/><Relationship Id="rId11" Type="http://schemas.openxmlformats.org/officeDocument/2006/relationships/hyperlink" Target="../../../../../:b:/r/teams/Team-ECEN-903-403/Shared%20Documents/General/budget/receipts/2025-02-02_jlcpcb_27.40USD.pdf?csf=1&amp;web=1&amp;e=l52kTb" TargetMode="External"/><Relationship Id="rId5" Type="http://schemas.openxmlformats.org/officeDocument/2006/relationships/hyperlink" Target="../../../../../:b:/r/teams/Team-ECEN-903-403/Shared%20Documents/General/budget/receipts/2024-11-12_mouser_300.41USD.pdf?csf=1&amp;web=1&amp;e=DRaVCR" TargetMode="External"/><Relationship Id="rId15" Type="http://schemas.openxmlformats.org/officeDocument/2006/relationships/hyperlink" Target="../../../../../:b:/r/teams/Team-ECEN-903-403/Shared%20Documents/General/budget/receipts/2025-04-03_mouser_82.03USD.pdf?csf=1&amp;web=1&amp;e=nMh7cj" TargetMode="External"/><Relationship Id="rId10" Type="http://schemas.openxmlformats.org/officeDocument/2006/relationships/hyperlink" Target="../../../../../:b:/r/teams/Team-ECEN-903-403/Shared%20Documents/General/budget/receipts/2025-02-06_jlcpcb_28.10USD.pdf?csf=1&amp;web=1&amp;e=CuTvLj" TargetMode="External"/><Relationship Id="rId4" Type="http://schemas.openxmlformats.org/officeDocument/2006/relationships/hyperlink" Target="../../../../../:b:/r/teams/Team-ECEN-903-403/Shared%20Documents/General/budget/receipts/2024-11-12_digikey_31.60USD.pdf?csf=1&amp;web=1&amp;e=doaRnI" TargetMode="External"/><Relationship Id="rId9" Type="http://schemas.openxmlformats.org/officeDocument/2006/relationships/hyperlink" Target="../../../../../:b:/r/teams/Team-ECEN-903-403/Shared%20Documents/General/budget/receipts/2024-11-07_pcbway_63.34USD.pdf?csf=1&amp;web=1&amp;e=geeoQm" TargetMode="External"/><Relationship Id="rId14" Type="http://schemas.openxmlformats.org/officeDocument/2006/relationships/hyperlink" Target="../../../../../:b:/r/teams/Team-ECEN-903-403/Shared%20Documents/General/budget/receipts/2025-03-25_jlcpcb_27.40USD.pdf?csf=1&amp;web=1&amp;e=zwEwiA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21" Type="http://schemas.openxmlformats.org/officeDocument/2006/relationships/hyperlink" Target="https://www.mouser.com/ProductDetail/STMicroelectronics/1N5822?qs=JV7lzlMm3yJ50hlrGV6%252BnQ%3D%3D&amp;utm_source=octopart&amp;utm_medium=aggregator&amp;utm_campaign=511-1N5822&amp;utm_content=STMicroelectronics" TargetMode="External"/><Relationship Id="rId42" Type="http://schemas.openxmlformats.org/officeDocument/2006/relationships/hyperlink" Target="https://www.mouser.com/ProductDetail/Analog-Devices/LT6654BHS6-1.25TRMPBF?qs=hVkxg5c3xu8qQEMa%252BoZSag%3D%3D" TargetMode="External"/><Relationship Id="rId63" Type="http://schemas.openxmlformats.org/officeDocument/2006/relationships/hyperlink" Target="https://www.mouser.com/ProductDetail/Texas-Instruments/LM358AN-NOPB?qs=QbsRYf82W3GCff2Ox79KQw%3D%3D" TargetMode="External"/><Relationship Id="rId84" Type="http://schemas.openxmlformats.org/officeDocument/2006/relationships/hyperlink" Target="../../../../../:b:/r/teams/Team-ECEN-903-403/Shared%20Documents/General/budget/receipts/2024-10-16_digikey_159.33USD.pdf?csf=1&amp;web=1&amp;e=i51bsa" TargetMode="External"/><Relationship Id="rId138" Type="http://schemas.openxmlformats.org/officeDocument/2006/relationships/hyperlink" Target="https://www.mouser.com/ProductDetail/Vishay-Dale/CRCW080549R9FKEA?qs=kkyyugUlSrO9cI3mexpXiA%3D%3D" TargetMode="External"/><Relationship Id="rId159" Type="http://schemas.openxmlformats.org/officeDocument/2006/relationships/hyperlink" Target="https://www.mouser.com/ProductDetail/Panasonic/ERJ-3EKF1002V?qs=H7k1u0Mp9JSrGPQ5%2F5COuw%3D%3D" TargetMode="External"/><Relationship Id="rId170" Type="http://schemas.openxmlformats.org/officeDocument/2006/relationships/hyperlink" Target="https://www.mouser.com/ProductDetail/KEMET/C0805C101K5GACTU?qs=XkGcM6gst%2F%252BrnN%2F4ZjqOvQ%3D%3D" TargetMode="External"/><Relationship Id="rId191" Type="http://schemas.openxmlformats.org/officeDocument/2006/relationships/hyperlink" Target="https://www.mouser.com/ProductDetail/Broadcom-Avago/HCNR201-500E?qs=xnajaXqBF98KQiK5CjlDZw%3D%3D" TargetMode="External"/><Relationship Id="rId205" Type="http://schemas.openxmlformats.org/officeDocument/2006/relationships/hyperlink" Target="https://www.digikey.com/en/products/detail/SFH11-PBPC-D10-ST-BK/S9197-ND/1990090?curr=usd&amp;utm_campaign=buynow&amp;utm_medium=aggregator&amp;utm_source=octopart" TargetMode="External"/><Relationship Id="rId107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1" Type="http://schemas.openxmlformats.org/officeDocument/2006/relationships/hyperlink" Target="https://www.mouser.com/ProductDetail/Microchip-Technology/dsPIC33CK256MP508T-I-PT?qs=%252BEew9%252B0nqrAPilCeKHbSuQ%3D%3D" TargetMode="External"/><Relationship Id="rId32" Type="http://schemas.openxmlformats.org/officeDocument/2006/relationships/hyperlink" Target="https://www.mouser.com/ProductDetail/Texas-Instruments/TLV1702AIDGKR?qs=wrT8kFYR77%252BQt9zg9S%252BrrQ%3D%3D" TargetMode="External"/><Relationship Id="rId53" Type="http://schemas.openxmlformats.org/officeDocument/2006/relationships/hyperlink" Target="https://www.mouser.com/ProductDetail/Diodes-Incorporated/1N4148W-7-F?qs=LHX0FizJzg7Ae9ZM8LTAWw%3D%3D" TargetMode="External"/><Relationship Id="rId74" Type="http://schemas.openxmlformats.org/officeDocument/2006/relationships/hyperlink" Target="https://www.mouser.com/ProductDetail/Bourns/MH1608-601Y?qs=aqFbwuCjQoleaQpx2htlzw%3D%3D&amp;utm_id=9491304176&amp;gad_source=1&amp;gclid=Cj0KCQiA88a5BhDPARIsAFj595jNK6_7XuArzgN0k0SMAq54c3-Myt_b5LKxv-rQ8l8RjyJHJbnKJtYaAk4yEALw_wcB" TargetMode="External"/><Relationship Id="rId128" Type="http://schemas.openxmlformats.org/officeDocument/2006/relationships/hyperlink" Target="../../../../../:b:/r/teams/Team-ECEN-903-403/Shared%20Documents/General/budget/receipts/2025-02-11_mouser_120.75USD.pdf?csf=1&amp;web=1&amp;e=MWxVQP" TargetMode="External"/><Relationship Id="rId149" Type="http://schemas.openxmlformats.org/officeDocument/2006/relationships/hyperlink" Target="https://www.mouser.com/ProductDetail/Texas-Instruments/TLV1702AIDGKR?qs=wrT8kFYR77%252BQt9zg9S%252BrrQ%3D%3D" TargetMode="External"/><Relationship Id="rId5" Type="http://schemas.openxmlformats.org/officeDocument/2006/relationships/hyperlink" Target="https://www.digikey.com/en/products/detail/broadcom-limited/hcnr201-300e/825245" TargetMode="External"/><Relationship Id="rId95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60" Type="http://schemas.openxmlformats.org/officeDocument/2006/relationships/hyperlink" Target="https://www.mouser.com/ProductDetail/Susumu/RR0816Q-750-D?qs=nCAm%252BcMdy9xZyrrAEWRV2A%3D%3D&amp;utm_source=octopart&amp;utm_medium=aggregator&amp;utm_campaign=754-RR0816Q-750D&amp;utm_content=Susumu" TargetMode="External"/><Relationship Id="rId181" Type="http://schemas.openxmlformats.org/officeDocument/2006/relationships/hyperlink" Target="https://www.mouser.com/ProductDetail/Broadcom-Avago/HCNR201-500E?qs=xnajaXqBF98KQiK5CjlDZw%3D%3D" TargetMode="External"/><Relationship Id="rId22" Type="http://schemas.openxmlformats.org/officeDocument/2006/relationships/hyperlink" Target="https://www.digikey.com/en/products/detail/SFH11-PBPC-D10-ST-BK/S9197-ND/1990090?curr=usd&amp;utm_campaign=buynow&amp;utm_medium=aggregator&amp;utm_source=octopart" TargetMode="External"/><Relationship Id="rId43" Type="http://schemas.openxmlformats.org/officeDocument/2006/relationships/hyperlink" Target="https://www.mouser.com/ProductDetail/Murata-Power-Solutions/NKE0305SC?qs=T6KdyAiWzn9MdRiL8nlieA%3D%3D" TargetMode="External"/><Relationship Id="rId64" Type="http://schemas.openxmlformats.org/officeDocument/2006/relationships/hyperlink" Target="https://www.mouser.com/ProductDetail/Skyworks-Solutions-Inc/SI8635BC-B-IS1?qs=j6MGy4L9yX3ye6AkLBdJ3g%3D%3D" TargetMode="External"/><Relationship Id="rId118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39" Type="http://schemas.openxmlformats.org/officeDocument/2006/relationships/hyperlink" Target="https://www.mouser.com/ProductDetail/Vishay-Dale/CRCW1206300RFKEA?qs=%252BMk1bzH0xpsQMmi1LBpmyg%3D%3D" TargetMode="External"/><Relationship Id="rId85" Type="http://schemas.openxmlformats.org/officeDocument/2006/relationships/hyperlink" Target="../../../../../:b:/r/teams/Team-ECEN-903-403/Shared%20Documents/General/budget/receipts/2024-10-16_digikey_159.33USD.pdf?csf=1&amp;web=1&amp;e=i51bsa" TargetMode="External"/><Relationship Id="rId150" Type="http://schemas.openxmlformats.org/officeDocument/2006/relationships/hyperlink" Target="https://www.mouser.com/ProductDetail/KEMET/T495X476M035ATE200?qs=cr8T4Ugre44bJ%252BfXMSVKjA%3D%3D&amp;srsltid=AfmBOorBykxEOCA8R3Ys2drPaEx49HrKj-8_3Q6s6PM4pUsVBjaGkb6m" TargetMode="External"/><Relationship Id="rId171" Type="http://schemas.openxmlformats.org/officeDocument/2006/relationships/hyperlink" Target="https://www.mouser.com/ProductDetail/KYOCERA-AVX/08051C104K4T2A?qs=46Fswce4YXm7yQcAJaRRKg%3D%3D" TargetMode="External"/><Relationship Id="rId192" Type="http://schemas.openxmlformats.org/officeDocument/2006/relationships/hyperlink" Target="https://www.mouser.com/ProductDetail/Wurth-Elektronik/662108145021?qs=E2PpAYvlWVu7csXQjAv5yw%3D%3D" TargetMode="External"/><Relationship Id="rId206" Type="http://schemas.openxmlformats.org/officeDocument/2006/relationships/hyperlink" Target="../../../../../:b:/r/teams/Team-ECEN-903-403/Shared%20Documents/General/budget/receipts/2025-04-03_digikey_9.05USD.pdf?csf=1&amp;web=1&amp;e=sLBdp7" TargetMode="External"/><Relationship Id="rId12" Type="http://schemas.openxmlformats.org/officeDocument/2006/relationships/hyperlink" Target="https://www.mouser.com/ProductDetail/Lite-On/LTST-C190KGKT?qs=205qCy6M2Q%252BAdcgwUZktqw%3D%3D" TargetMode="External"/><Relationship Id="rId33" Type="http://schemas.openxmlformats.org/officeDocument/2006/relationships/hyperlink" Target="https://www.mouser.com/ProductDetail/KEMET/T521X476M035ATE030?qs=pC9F%252B1QEzLyPBttyWA3CBA%3D%3D" TargetMode="External"/><Relationship Id="rId108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29" Type="http://schemas.openxmlformats.org/officeDocument/2006/relationships/hyperlink" Target="https://www.mouser.com/ProductDetail/KYOCERA-AVX/08055C104KAZ2A?qs=qS4bad6%2Fhx%2FmMvJL3brjow%3D%3D&amp;srsltid=AfmBOools5xtGT2q6Bx_2VCSP9IvNOUloNTw_31csQRMUlt0sJPvaz41" TargetMode="External"/><Relationship Id="rId54" Type="http://schemas.openxmlformats.org/officeDocument/2006/relationships/hyperlink" Target="https://www.mouser.com/ProductDetail/Wurth-Elektronik/662108145021?qs=E2PpAYvlWVu7csXQjAv5yw%3D%3D" TargetMode="External"/><Relationship Id="rId75" Type="http://schemas.openxmlformats.org/officeDocument/2006/relationships/hyperlink" Target="https://www.mouser.com/ProductDetail/TAIYO-YUDEN/NR6028T680M?qs=PzICbMaShUe1Bn1q%252BjvqyA%3D%3D&amp;srsltid=AfmBOooS_Jn1jv-GRzNG0wBR2E7Hw74NP_uEN-_EhBXDwkVVamFgr134" TargetMode="External"/><Relationship Id="rId96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40" Type="http://schemas.openxmlformats.org/officeDocument/2006/relationships/hyperlink" Target="https://www.mouser.com/ProductDetail/Texas-Instruments/LM358AN-NOPB?qs=QbsRYf82W3GCff2Ox79KQw%3D%3D" TargetMode="External"/><Relationship Id="rId161" Type="http://schemas.openxmlformats.org/officeDocument/2006/relationships/hyperlink" Target="https://www.mouser.com/ProductDetail/Littelfuse/SZ1SMB36CAT3G?qs=sK5eIuwOod5ZlkyNXP0J4A%3D%3D&amp;utm_id=10638885281&amp;gad_source=1&amp;gclid=Cj0KCQiA4-y8BhC3ARIsAHmjC_Hm0-nneQn1j9LtxqBpuZdI-1XxNPOzN5Yj5FZkyzVhJJ9sK2ovsqIaAhYxEALw_wcB" TargetMode="External"/><Relationship Id="rId182" Type="http://schemas.openxmlformats.org/officeDocument/2006/relationships/hyperlink" Target="../../../../../:b:/r/teams/Team-ECEN-903-403/Shared%20Documents/General/budget/receipts/2025-03-20_mouser_62.28USD.pdf?csf=1&amp;web=1&amp;e=Z0Xso1" TargetMode="External"/><Relationship Id="rId6" Type="http://schemas.openxmlformats.org/officeDocument/2006/relationships/hyperlink" Target="https://www.digikey.com/en/products/detail/skyworks-solutions-inc/si8610bd-b-is/2623298" TargetMode="External"/><Relationship Id="rId23" Type="http://schemas.openxmlformats.org/officeDocument/2006/relationships/hyperlink" Target="https://www.digikey.com/en/products/detail/PREC003SAAN-RC/S1012EC-03-ND/2774851?curr=usd&amp;utm_campaign=buynow&amp;utm_medium=aggregator&amp;utm_source=octopart" TargetMode="External"/><Relationship Id="rId119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44" Type="http://schemas.openxmlformats.org/officeDocument/2006/relationships/hyperlink" Target="https://www.mouser.com/ProductDetail/KOA-Speer/RK73B2ATTD220J?qs=qS2WN82jBqXgmHBWbpKu%2Fg%3D%3D" TargetMode="External"/><Relationship Id="rId65" Type="http://schemas.openxmlformats.org/officeDocument/2006/relationships/hyperlink" Target="https://www.mouser.com/ProductDetail/Bourns/CRS2512-FX-1004ELF?qs=3ZbGupGMFUem5mSe0%2F0%2FQA%3D%3D" TargetMode="External"/><Relationship Id="rId86" Type="http://schemas.openxmlformats.org/officeDocument/2006/relationships/hyperlink" Target="../../../../../:b:/r/teams/Team-ECEN-903-403/Shared%20Documents/General/budget/receipts/2024-11-12_digikey_31.60USD.pdf?csf=1&amp;web=1&amp;e=SZq80e" TargetMode="External"/><Relationship Id="rId130" Type="http://schemas.openxmlformats.org/officeDocument/2006/relationships/hyperlink" Target="https://www.mouser.com/ProductDetail/JST-Commercial/A05KR05KR26E51A?qs=QpmGXVUTftGV4FfTih4Xjw%3D%3D" TargetMode="External"/><Relationship Id="rId151" Type="http://schemas.openxmlformats.org/officeDocument/2006/relationships/hyperlink" Target="../../../../../:b:/r/teams/Team-ECEN-903-403/Shared%20Documents/General/budget/receipts/2025-02-11_mouser_120.75USD.pdf?csf=1&amp;web=1&amp;e=MWxVQP" TargetMode="External"/><Relationship Id="rId172" Type="http://schemas.openxmlformats.org/officeDocument/2006/relationships/hyperlink" Target="https://www.mouser.com/ProductDetail/Vishay-Sprague/293D106X9010B2TE3?qs=dw9IUK5PqlBRDYOm3aGkDw%3D%3D" TargetMode="External"/><Relationship Id="rId193" Type="http://schemas.openxmlformats.org/officeDocument/2006/relationships/hyperlink" Target="https://www.mouser.com/ProductDetail/Wurth-Elektronik/66201221022?qs=E2PpAYvlWVvQA7Cy9fCxQA%3D%3D" TargetMode="External"/><Relationship Id="rId207" Type="http://schemas.openxmlformats.org/officeDocument/2006/relationships/hyperlink" Target="../../../../../:b:/r/teams/Team-ECEN-903-403/Shared%20Documents/General/budget/receipts/2025-04-03_digikey_9.05USD.pdf?csf=1&amp;web=1&amp;e=sLBdp7" TargetMode="External"/><Relationship Id="rId13" Type="http://schemas.openxmlformats.org/officeDocument/2006/relationships/hyperlink" Target="https://www.mouser.com/ProductDetail/Same-Sky/TB006-508-04BE?qs=vLWxofP3U2zpUvBkDCHiCA%3D%3D&amp;srsltid=AfmBOoo-V80IhLNnnnbDwJA1ExlogdK3MEakTMD9o-siWH-o6NiEXdfl" TargetMode="External"/><Relationship Id="rId109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34" Type="http://schemas.openxmlformats.org/officeDocument/2006/relationships/hyperlink" Target="https://www.mouser.com/ProductDetail/Panasonic/EEU-FR1H221B?qs=n1SRcuzDZT2kNCQfGKx%2F0Q%3D%3D" TargetMode="External"/><Relationship Id="rId55" Type="http://schemas.openxmlformats.org/officeDocument/2006/relationships/hyperlink" Target="https://www.mouser.com/ProductDetail/Wurth-Elektronik/66201221022?qs=E2PpAYvlWVvQA7Cy9fCxQA%3D%3D" TargetMode="External"/><Relationship Id="rId76" Type="http://schemas.openxmlformats.org/officeDocument/2006/relationships/hyperlink" Target="https://www.mouser.com/ProductDetail/Panasonic/ERJ-3EKF1000V?qs=H7k1u0Mp9JS7i8KGO5m47A%3D%3D&amp;srsltid=AfmBOorlVcCv3dm08rfxunMklBkbX6zxtxocWzXFB9kQgdzdJr15apMu" TargetMode="External"/><Relationship Id="rId97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20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41" Type="http://schemas.openxmlformats.org/officeDocument/2006/relationships/hyperlink" Target="https://www.mouser.com/ProductDetail/Vishay-Dale/CRCW080580K6FKEA?qs=3kMMNJ4TLu2VW%252BzPqn0AiA%3D%3D" TargetMode="External"/><Relationship Id="rId7" Type="http://schemas.openxmlformats.org/officeDocument/2006/relationships/hyperlink" Target="https://www.digikey.com/en/products/detail/analog-devices-inc-maxim-integrated/MAX4080SASA/1702405" TargetMode="External"/><Relationship Id="rId162" Type="http://schemas.openxmlformats.org/officeDocument/2006/relationships/hyperlink" Target="https://www.mouser.com/ProductDetail/Microchip-Technology/dsPIC33CK256MP508T-I-PT?qs=%252BEew9%252B0nqrAPilCeKHbSuQ%3D%3D" TargetMode="External"/><Relationship Id="rId183" Type="http://schemas.openxmlformats.org/officeDocument/2006/relationships/hyperlink" Target="../../../../../:b:/r/teams/Team-ECEN-903-403/Shared%20Documents/General/budget/receipts/2025-03-20_mouser_62.28USD.pdf?csf=1&amp;web=1&amp;e=Z0Xso1" TargetMode="External"/><Relationship Id="rId24" Type="http://schemas.openxmlformats.org/officeDocument/2006/relationships/hyperlink" Target="https://www.mouser.com/ProductDetail/Vishay-Dale/CRCW060310K0FKEC?qs=DhCTQV%252BB7kVUX5brQUG3LA%3D%3D&amp;utm_source=octopart&amp;utm_medium=aggregator&amp;utm_campaign=71-CRCW060310K0FKEC&amp;utm_content=Vishay" TargetMode="External"/><Relationship Id="rId45" Type="http://schemas.openxmlformats.org/officeDocument/2006/relationships/hyperlink" Target="https://member.pcbway.com/Order/CartList?t=1" TargetMode="External"/><Relationship Id="rId66" Type="http://schemas.openxmlformats.org/officeDocument/2006/relationships/hyperlink" Target="https://www.mouser.com/ProductDetail/TRACO-Power/TMR-2-2413WI?qs=sGAEpiMZZMv0DJfhVcWlK9tpGBbzDSsqKpDLug3oPOxc%2F7KAnq2k0A%3D%3D" TargetMode="External"/><Relationship Id="rId87" Type="http://schemas.openxmlformats.org/officeDocument/2006/relationships/hyperlink" Target="../../../../../:b:/r/teams/Team-ECEN-903-403/Shared%20Documents/General/budget/receipts/2024-11-12_digikey_31.60USD.pdf?csf=1&amp;web=1&amp;e=SZq80e" TargetMode="External"/><Relationship Id="rId110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31" Type="http://schemas.openxmlformats.org/officeDocument/2006/relationships/hyperlink" Target="https://www.mouser.com/ProductDetail/Skyworks-Solutions-Inc/SI8635BC-B-IS1?qs=j6MGy4L9yX3ye6AkLBdJ3g%3D%3D" TargetMode="External"/><Relationship Id="rId152" Type="http://schemas.openxmlformats.org/officeDocument/2006/relationships/hyperlink" Target="../../../../../:b:/r/teams/Team-ECEN-903-403/Shared%20Documents/General/budget/receipts/2025-02-11_mouser_120.75USD.pdf?csf=1&amp;web=1&amp;e=MWxVQP" TargetMode="External"/><Relationship Id="rId173" Type="http://schemas.openxmlformats.org/officeDocument/2006/relationships/hyperlink" Target="https://www.mouser.com/ProductDetail/onsemi-Fairchild/KSP2907ACTA?qs=UMEuL5FsraBW3WF3NhwKWA%3D%3D" TargetMode="External"/><Relationship Id="rId194" Type="http://schemas.openxmlformats.org/officeDocument/2006/relationships/hyperlink" Target="https://www.mouser.com/ProductDetail/IXYS/GUO40-12NO1?qs=jFjNEgmwGdfw6Jms4NyF%2Fw%3D%3D&amp;srsltid=AfmBOopqNEDY07gYqU8y-7a_10r3AxyDI7aeCoGa9JX_41K3jlq2LFer" TargetMode="External"/><Relationship Id="rId208" Type="http://schemas.openxmlformats.org/officeDocument/2006/relationships/hyperlink" Target="../../../../../:b:/r/teams/Team-ECEN-903-403/Shared%20Documents/General/budget/receipts/2025-04-03_mouser_82.03USD.pdf?csf=1&amp;web=1&amp;e=W55Qbx" TargetMode="External"/><Relationship Id="rId19" Type="http://schemas.openxmlformats.org/officeDocument/2006/relationships/hyperlink" Target="https://www.mouser.com/ProductDetail/Murata-Electronics/GRM155R71C104KA88D?qs=8YPuuxuUzMJKePo9sU3A2g%3D%3D&amp;utm_source=octopart&amp;utm_medium=aggregator&amp;utm_campaign=81-GRM155R71C104KA88&amp;utm_content=Murata" TargetMode="External"/><Relationship Id="rId14" Type="http://schemas.openxmlformats.org/officeDocument/2006/relationships/hyperlink" Target="https://www.mouser.com/ProductDetail/Nichicon/LGW2G331MELC30?qs=isV%252BNJxyrb4voU0DrZAS9g%3D%3D&amp;srsltid=AfmBOorojQTFo-I-E_zo7rV1-ZYI9Ox17aaEf4MmCD4TElucYeKNRUTM" TargetMode="External"/><Relationship Id="rId30" Type="http://schemas.openxmlformats.org/officeDocument/2006/relationships/hyperlink" Target="https://www.mouser.com/ProductDetail/TDK/CGA5L1X7R1E106K160AD?qs=vG%252BtRDh6KwBb4XVCyciR9w%3D%3D&amp;srsltid=AfmBOor3l6kSAfyyI43K9oXvHlpW4IMTksMnPPmsL1dRGTuWuh597XYt" TargetMode="External"/><Relationship Id="rId35" Type="http://schemas.openxmlformats.org/officeDocument/2006/relationships/hyperlink" Target="https://www.mouser.com/ProductDetail/Murata-Electronics/GRM55D7U3A103JW31L?qs=3ZwS9AhGA%2F7ZagBa4q9uWg%3D%3D" TargetMode="External"/><Relationship Id="rId56" Type="http://schemas.openxmlformats.org/officeDocument/2006/relationships/hyperlink" Target="https://www.mouser.com/ProductDetail/Wurth-Elektronik/662104145021?qs=E2PpAYvlWVuBlQTY%2FLbIwA%3D%3D" TargetMode="External"/><Relationship Id="rId77" Type="http://schemas.openxmlformats.org/officeDocument/2006/relationships/hyperlink" Target="https://www.mouser.com/ProductDetail/KYOCERA-AVX/KC2520Z8.00000C1KX00?qs=rrS6PyfT74cbg89ZqaPNCA%3D%3D&amp;srsltid=AfmBOorpKE5F2FxEsFsOPWTWBjnn4CeH1ElDUdaX_S6b_XqlWK19fRWE" TargetMode="External"/><Relationship Id="rId100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05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26" Type="http://schemas.openxmlformats.org/officeDocument/2006/relationships/hyperlink" Target="../../../../../:b:/r/teams/Team-ECEN-903-403/Shared%20Documents/General/budget/receipts/2024-11-13_digikey_9.70USD.pdf?csf=1&amp;web=1&amp;e=hMJLEv" TargetMode="External"/><Relationship Id="rId147" Type="http://schemas.openxmlformats.org/officeDocument/2006/relationships/hyperlink" Target="https://www.mouser.com/ProductDetail/Infineon-Technologies/IKCM30F60GDXKMA1?qs=0DP5yvOrqYnw8vb7hs35rQ%3D%3D" TargetMode="External"/><Relationship Id="rId168" Type="http://schemas.openxmlformats.org/officeDocument/2006/relationships/hyperlink" Target="https://www.mouser.com/ProductDetail/TDK/CGA5L1X7R1E106K160AD?qs=vG%252BtRDh6KwBb4XVCyciR9w%3D%3D&amp;srsltid=AfmBOor3l6kSAfyyI43K9oXvHlpW4IMTksMnPPmsL1dRGTuWuh597XYt" TargetMode="External"/><Relationship Id="rId8" Type="http://schemas.openxmlformats.org/officeDocument/2006/relationships/hyperlink" Target="https://www.mouser.com/ProductDetail/IXYS/GUO40-12NO1?qs=jFjNEgmwGdfw6Jms4NyF%2Fw%3D%3D&amp;srsltid=AfmBOopqNEDY07gYqU8y-7a_10r3AxyDI7aeCoGa9JX_41K3jlq2LFer" TargetMode="External"/><Relationship Id="rId51" Type="http://schemas.openxmlformats.org/officeDocument/2006/relationships/hyperlink" Target="https://www.mouser.com/ProductDetail/KYOCERA-AVX/08051C104K4T2A?qs=46Fswce4YXm7yQcAJaRRKg%3D%3D" TargetMode="External"/><Relationship Id="rId72" Type="http://schemas.openxmlformats.org/officeDocument/2006/relationships/hyperlink" Target="https://www.mouser.com/ProductDetail/Samsung-Electro-Mechanics/CL05B104KP5NNNC?qs=349EhDEZ59qDkVTTBSSSxw%3D%3D&amp;utm_id=18962356231&amp;gad_source=1&amp;gclid=Cj0KCQiA88a5BhDPARIsAFj595gK-KAfVBot_pFQtpAFULnvHN6hkbZqNtGzFNAboZLCFzbmu1PXX34aAkS-EALw_wcB" TargetMode="External"/><Relationship Id="rId93" Type="http://schemas.openxmlformats.org/officeDocument/2006/relationships/hyperlink" Target="https://cart.jlcpcb.com/quote?orderType=1&amp;homeUploadNum=3600900171004c758bd130baf3a970c7&amp;businessType=example&amp;fileName=mackenziepcbpcb.zip" TargetMode="External"/><Relationship Id="rId98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21" Type="http://schemas.openxmlformats.org/officeDocument/2006/relationships/hyperlink" Target="../../../../../:b:/r/teams/Team-ECEN-903-403/Shared%20Documents/General/budget/receipts/2024-10-16_digikey_159.33USD.pdf?csf=1&amp;web=1&amp;e=i51bsa" TargetMode="External"/><Relationship Id="rId142" Type="http://schemas.openxmlformats.org/officeDocument/2006/relationships/hyperlink" Target="https://www.mouser.com/ProductDetail/Broadcom-Avago/HCNR201-500E?qs=xnajaXqBF98KQiK5CjlDZw%3D%3D" TargetMode="External"/><Relationship Id="rId163" Type="http://schemas.openxmlformats.org/officeDocument/2006/relationships/hyperlink" Target="https://www.mouser.com/ProductDetail/KYOCERA-AVX/KC2520Z8.00000C1KX00?qs=rrS6PyfT74cbg89ZqaPNCA%3D%3D&amp;srsltid=AfmBOorpKE5F2FxEsFsOPWTWBjnn4CeH1ElDUdaX_S6b_XqlWK19fRWE" TargetMode="External"/><Relationship Id="rId184" Type="http://schemas.openxmlformats.org/officeDocument/2006/relationships/hyperlink" Target="../../../../../:b:/r/teams/Team-ECEN-903-403/Shared%20Documents/General/budget/receipts/2024-11-12_digikey_31.60USD.pdf?csf=1&amp;web=1&amp;e=doaRnI" TargetMode="External"/><Relationship Id="rId189" Type="http://schemas.openxmlformats.org/officeDocument/2006/relationships/hyperlink" Target="https://www.mouser.com/ProductDetail/Texas-Instruments/LM358AN-NOPB?qs=QbsRYf82W3GCff2Ox79KQw%3D%3D" TargetMode="External"/><Relationship Id="rId3" Type="http://schemas.openxmlformats.org/officeDocument/2006/relationships/hyperlink" Target="https://www.digikey.com/en/products/detail/ixys/VUE75-06NO7/1653410" TargetMode="External"/><Relationship Id="rId25" Type="http://schemas.openxmlformats.org/officeDocument/2006/relationships/hyperlink" Target="https://www.mouser.com/ProductDetail/Panasonic/ERJ-3EKF1001V?qs=H7k1u0Mp9JTM8yQxOuvoDg%3D%3D&amp;utm_source=octopart&amp;utm_medium=aggregator&amp;utm_campaign=667-ERJ-3EKF1001V&amp;utm_content=Panasonic" TargetMode="External"/><Relationship Id="rId46" Type="http://schemas.openxmlformats.org/officeDocument/2006/relationships/hyperlink" Target="https://www.mouser.com/ProductDetail/FTDI/TTL-232R-RPI?qs=3tuk1l7PSbNqj0mOeA5IPw%3D%3D" TargetMode="External"/><Relationship Id="rId67" Type="http://schemas.openxmlformats.org/officeDocument/2006/relationships/hyperlink" Target="https://www.mouser.com/ProductDetail/KEMET/C0805C470J5GAC7210?qs=wYAydIdPQphRIc65nI7ifw%3D%3D" TargetMode="External"/><Relationship Id="rId116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37" Type="http://schemas.openxmlformats.org/officeDocument/2006/relationships/hyperlink" Target="https://www.mouser.com/ProductDetail/Vishay-Dale/CRCW080510K0FKEA?qs=LOX6nxTstiZjDFtI%2F0c8Lw%3D%3D" TargetMode="External"/><Relationship Id="rId158" Type="http://schemas.openxmlformats.org/officeDocument/2006/relationships/hyperlink" Target="https://www.mouser.com/ProductDetail/Vishay-Sprague/293D106X9010B2TE3?qs=dw9IUK5PqlBRDYOm3aGkDw%3D%3D" TargetMode="External"/><Relationship Id="rId20" Type="http://schemas.openxmlformats.org/officeDocument/2006/relationships/hyperlink" Target="https://www.mouser.com/ProductDetail/Murata-Electronics/GRM31CC80E227ME11L?qs=1iITwRmBZUb1xIxq8qqJhw%3D%3D&amp;utm_source=octopart&amp;utm_medium=aggregator&amp;utm_campaign=81-GRM31CC80E227ME1L&amp;utm_content=Murata" TargetMode="External"/><Relationship Id="rId41" Type="http://schemas.openxmlformats.org/officeDocument/2006/relationships/hyperlink" Target="https://www.mouser.com/ProductDetail/TE-Connectivity-PB/T9AS1D12-15?qs=ncxkyCpAYDDo4McBBNuNxA%3D%3D&amp;srsltid=AfmBOop0PiQo_QVGp8ReHNGdr83cDXZnW6jONK-pDJ0RSugkFwCTdSx7" TargetMode="External"/><Relationship Id="rId62" Type="http://schemas.openxmlformats.org/officeDocument/2006/relationships/hyperlink" Target="https://www.mouser.com/ProductDetail/Vishay-Dale/CRCW1206300RFKEA?qs=%252BMk1bzH0xpsQMmi1LBpmyg%3D%3D" TargetMode="External"/><Relationship Id="rId83" Type="http://schemas.openxmlformats.org/officeDocument/2006/relationships/hyperlink" Target="../../../../../:b:/r/teams/Team-ECEN-903-403/Shared%20Documents/General/budget/receipts/2024-10-16_digikey_159.33USD.pdf?csf=1&amp;web=1&amp;e=i51bsa" TargetMode="External"/><Relationship Id="rId88" Type="http://schemas.openxmlformats.org/officeDocument/2006/relationships/hyperlink" Target="../../../../../:b:/r/teams/Team-ECEN-903-403/Shared%20Documents/General/budget/receipts/2024-11-12_digikey_31.60USD.pdf?csf=1&amp;web=1&amp;e=SZq80e" TargetMode="External"/><Relationship Id="rId111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32" Type="http://schemas.openxmlformats.org/officeDocument/2006/relationships/hyperlink" Target="https://www.mouser.com/ProductDetail/KYOCERA-AVX/08051C104K4T2A?qs=46Fswce4YXm7yQcAJaRRKg%3D%3D" TargetMode="External"/><Relationship Id="rId153" Type="http://schemas.openxmlformats.org/officeDocument/2006/relationships/hyperlink" Target="https://www.mouser.com/ProductDetail/Analog-Devices/LT6654BHS6-1.25TRMPBF?qs=hVkxg5c3xu8qQEMa%252BoZSag%3D%3D" TargetMode="External"/><Relationship Id="rId174" Type="http://schemas.openxmlformats.org/officeDocument/2006/relationships/hyperlink" Target="https://www.mouser.com/ProductDetail/Vishay-Dale/CRCW080580K6FKEA?qs=3kMMNJ4TLu2VW%252BzPqn0AiA%3D%3D" TargetMode="External"/><Relationship Id="rId179" Type="http://schemas.openxmlformats.org/officeDocument/2006/relationships/hyperlink" Target="https://www.mouser.com/ProductDetail/Texas-Instruments/LM358AN-NOPB?qs=QbsRYf82W3GCff2Ox79KQw%3D%3D" TargetMode="External"/><Relationship Id="rId195" Type="http://schemas.openxmlformats.org/officeDocument/2006/relationships/hyperlink" Target="https://www.mouser.com/ProductDetail/onsemi-Fairchild/KSP2907ACTA?qs=UMEuL5FsraBW3WF3NhwKWA%3D%3D" TargetMode="External"/><Relationship Id="rId209" Type="http://schemas.openxmlformats.org/officeDocument/2006/relationships/hyperlink" Target="../../../../../:b:/r/teams/Team-ECEN-903-403/Shared%20Documents/General/budget/receipts/2025-04-03_mouser_82.03USD.pdf?csf=1&amp;web=1&amp;e=W55Qbx" TargetMode="External"/><Relationship Id="rId190" Type="http://schemas.openxmlformats.org/officeDocument/2006/relationships/hyperlink" Target="https://www.mouser.com/ProductDetail/Skyworks-Solutions-Inc/SI8635BC-B-IS1?qs=j6MGy4L9yX3ye6AkLBdJ3g%3D%3D" TargetMode="External"/><Relationship Id="rId204" Type="http://schemas.openxmlformats.org/officeDocument/2006/relationships/hyperlink" Target="https://www.mouser.com/ProductDetail/833-2N7002-TP" TargetMode="External"/><Relationship Id="rId15" Type="http://schemas.openxmlformats.org/officeDocument/2006/relationships/hyperlink" Target="https://www.mouser.com/ProductDetail/Vishay-Dale/CRCW121010K0FKEA?qs=%252BG202Oif1TGDkj5WRkDodg%3D%3D&amp;srsltid=AfmBOoqufE7VhXcxWg6cUBcMS9tu4hDNmXspEQB5ysABxbZk9-zHQxDD" TargetMode="External"/><Relationship Id="rId36" Type="http://schemas.openxmlformats.org/officeDocument/2006/relationships/hyperlink" Target="https://www.mouser.com/ProductDetail/Bel-Fuse/0ADEC9300-BE?qs=HXFqYaX1Q2xtQ%2FBoYGRn8A%3D%3D" TargetMode="External"/><Relationship Id="rId57" Type="http://schemas.openxmlformats.org/officeDocument/2006/relationships/hyperlink" Target="https://www.mouser.com/ProductDetail/onsemi-Fairchild/KSP2907ACTA?qs=UMEuL5FsraBW3WF3NhwKWA%3D%3D" TargetMode="External"/><Relationship Id="rId106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27" Type="http://schemas.openxmlformats.org/officeDocument/2006/relationships/hyperlink" Target="../../../../../:b:/r/teams/Team-ECEN-903-403/Shared%20Documents/General/budget/receipts/2024-11-13_digikey_9.70USD.pdf?csf=1&amp;web=1&amp;e=hMJLEv" TargetMode="External"/><Relationship Id="rId10" Type="http://schemas.openxmlformats.org/officeDocument/2006/relationships/hyperlink" Target="../../../../../:b:/r/teams/Team-ECEN-903-403/Shared%20Documents/General/budget/receipts/2024-10-16_digikey_159.33USD.pdf?csf=1&amp;web=1&amp;e=i51bsa" TargetMode="External"/><Relationship Id="rId31" Type="http://schemas.openxmlformats.org/officeDocument/2006/relationships/hyperlink" Target="https://www.mouser.com/ProductDetail/Panasonic/ERT-J0EM103J?qs=9gtMhpKs0nGW19HT%252BT%2Fhzg%3D%3D" TargetMode="External"/><Relationship Id="rId52" Type="http://schemas.openxmlformats.org/officeDocument/2006/relationships/hyperlink" Target="https://www.mouser.com/ProductDetail/Vishay-Sprague/293D106X9010B2TE3?qs=dw9IUK5PqlBRDYOm3aGkDw%3D%3D" TargetMode="External"/><Relationship Id="rId73" Type="http://schemas.openxmlformats.org/officeDocument/2006/relationships/hyperlink" Target="https://www.mouser.com/ProductDetail/Samsung-Electro-Mechanics/CL10A106MP8NNNC?qs=X6jEic%2FHinAgjcVTZfg7UA%3D%3D&amp;utm_id=18962356231&amp;gad_source=1&amp;gclid=Cj0KCQiA88a5BhDPARIsAFj595hNSKIyg9y9yhMoFFqy_qyETXvsiituFaHfiV5Y_bm59S2wGb33cYYaAqF0EALw_wcB" TargetMode="External"/><Relationship Id="rId78" Type="http://schemas.openxmlformats.org/officeDocument/2006/relationships/hyperlink" Target="../../../../../:b:/r/teams/Team-ECEN-903-403/Shared%20Documents/General/budget/receipts/2024-11-07_pcbway_63.34USD.pdf?csf=1&amp;web=1&amp;e=WSCGNv" TargetMode="External"/><Relationship Id="rId94" Type="http://schemas.openxmlformats.org/officeDocument/2006/relationships/hyperlink" Target="../../../../../:b:/r/teams/Team-ECEN-903-403/Shared%20Documents/General/budget/receipts/2024-11-12_digikey_31.60USD.pdf?csf=1&amp;web=1&amp;e=doaRnI" TargetMode="External"/><Relationship Id="rId99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01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22" Type="http://schemas.openxmlformats.org/officeDocument/2006/relationships/hyperlink" Target="../../../../../:b:/r/teams/Team-ECEN-903-403/Shared%20Documents/General/budget/receipts/2024-10-16_mouser_160.67USD.pdf?csf=1&amp;web=1&amp;e=mJefwW" TargetMode="External"/><Relationship Id="rId143" Type="http://schemas.openxmlformats.org/officeDocument/2006/relationships/hyperlink" Target="https://www.mouser.com/ProductDetail/Littelfuse/SZ1SMB36CAT3G?qs=sK5eIuwOod5ZlkyNXP0J4A%3D%3D&amp;utm_id=10638885281&amp;gad_source=1&amp;gclid=Cj0KCQiA4-y8BhC3ARIsAHmjC_Hm0-nneQn1j9LtxqBpuZdI-1XxNPOzN5Yj5FZkyzVhJJ9sK2ovsqIaAhYxEALw_wcB" TargetMode="External"/><Relationship Id="rId148" Type="http://schemas.openxmlformats.org/officeDocument/2006/relationships/hyperlink" Target="https://www.mouser.com/ProductDetail/KOA-Speer/RK73B2ATTD220J?qs=qS2WN82jBqXgmHBWbpKu%2Fg%3D%3D" TargetMode="External"/><Relationship Id="rId164" Type="http://schemas.openxmlformats.org/officeDocument/2006/relationships/hyperlink" Target="https://www.mouser.com/ProductDetail/KYOCERA-AVX/08055C104KAZ2A?qs=qS4bad6%2Fhx%2FmMvJL3brjow%3D%3D&amp;srsltid=AfmBOools5xtGT2q6Bx_2VCSP9IvNOUloNTw_31csQRMUlt0sJPvaz41" TargetMode="External"/><Relationship Id="rId169" Type="http://schemas.openxmlformats.org/officeDocument/2006/relationships/hyperlink" Target="https://www.mouser.com/ProductDetail/TAIYO-YUDEN/NR6028T680M?qs=PzICbMaShUe1Bn1q%252BjvqyA%3D%3D&amp;srsltid=AfmBOooS_Jn1jv-GRzNG0wBR2E7Hw74NP_uEN-_EhBXDwkVVamFgr134" TargetMode="External"/><Relationship Id="rId185" Type="http://schemas.openxmlformats.org/officeDocument/2006/relationships/hyperlink" Target="../../../../../:b:/r/teams/Team-ECEN-903-403/Shared%20Documents/General/budget/receipts/2025-02-06_jlcpcb_28.10USD.pdf?csf=1&amp;web=1&amp;e=CuTvLj" TargetMode="External"/><Relationship Id="rId4" Type="http://schemas.openxmlformats.org/officeDocument/2006/relationships/hyperlink" Target="https://www.amazon.com/ISolderStore-Soldering-Practice-Electronic-Training/dp/B0CBZ91R5J/ref=sr_1_1_sspa?crid=38FCNOK0XOEVR&amp;dib=eyJ2IjoiMSJ9.tlgJZukEYFsqHZ5hcBd_8En2u43Rwab3N7PwrOxlYlC6aEAOpM2abP58ktG0AKoSjNzTt_9x2SEz1hB06JktR1XZ8gjIRmvm3xJG8VJNlU225SUNtgIzYm9qujftB2I3VKmtMpQRnPVj2A8DHQ6v_ZtpBnmvTcrwqWkRLLV_7TyJF4T9udv4cJVf8i2Bg5jbOpgfkOQGr-RZTKcbMiAGv3qsNHdOxSMix8l4G10v7KUWz2EVWwmyFq5OFpyaewA4vm0oSz-tHcgkZSZJcqWDm_RnrX2Lyp9JkvE5t27Ci1w.IlyUKgwPhw-OK2cdCSIbuZZdAPC7W1PmZ5YYZl2Y8Pg&amp;dib_tag=se&amp;keywords=thd%2Bsoldering%2Bpractice%2Bkit&amp;qid=1727946708&amp;sprefix=thd%2Bsoldering%2Bpractice%2Bkit%2Caps%2C126&amp;sr=8-1-spons&amp;sp_csd=d2lkZ2V0TmFtZT1zcF9hdGY&amp;th=1" TargetMode="External"/><Relationship Id="rId9" Type="http://schemas.openxmlformats.org/officeDocument/2006/relationships/hyperlink" Target="../../../../../:b:/r/teams/Team-ECEN-903-403/Shared%20Documents/General/budget/receipts/2024-10-16_amazon_61.41USD.pdf?csf=1&amp;web=1&amp;e=lffVNB" TargetMode="External"/><Relationship Id="rId180" Type="http://schemas.openxmlformats.org/officeDocument/2006/relationships/hyperlink" Target="https://www.mouser.com/ProductDetail/Skyworks-Solutions-Inc/SI8635BC-B-IS1?qs=j6MGy4L9yX3ye6AkLBdJ3g%3D%3D" TargetMode="External"/><Relationship Id="rId210" Type="http://schemas.openxmlformats.org/officeDocument/2006/relationships/hyperlink" Target="https://www.mouser.com/ProductDetail/Infineon-Technologies/IKCM30F60GDXKMA1?qs=0DP5yvOrqYnw8vb7hs35rQ%3D%3D" TargetMode="External"/><Relationship Id="rId26" Type="http://schemas.openxmlformats.org/officeDocument/2006/relationships/hyperlink" Target="https://www.digikey.com/en/products/detail/nic-components-corp/NRC06ZOTRF/18724531?utm_adgroup=Resistors&amp;utm_source=bing&amp;utm_medium=cpc&amp;utm_campaign=Dynamic%20Search_EN_RLSA_Cart&amp;utm_term=resistors%20&amp;utm_content=Resistors&amp;utm_id=bi_cmp-384476623_adg-1295224922836272_ad-80951606940712_dat-2332751357347508:loc-190_dev-c_ext-_prd-&amp;msclkid=c4e933d7f2a6132a725254ff8311bd48" TargetMode="External"/><Relationship Id="rId47" Type="http://schemas.openxmlformats.org/officeDocument/2006/relationships/hyperlink" Target="https://www.mouser.com/ProductDetail/Susumu/RR0816P-331-D?qs=nCAm%252BcMdy9xrDTw9NRpXlA%3D%3D&amp;utm_source=octopart&amp;utm_medium=aggregator&amp;utm_campaign=754-RR0816P-331D&amp;utm_content=Susumu" TargetMode="External"/><Relationship Id="rId68" Type="http://schemas.openxmlformats.org/officeDocument/2006/relationships/hyperlink" Target="https://www.mouser.com/ProductDetail/Same-Sky/TB006-508-03BE?qs=vLWxofP3U2zmvvLYJBQLMA%3D%3D&amp;srsltid=AfmBOoo4mAI2kEnl4QHDuIFNKHixF2s0GB_vxwionCsxrbAvsfYLKLLj" TargetMode="External"/><Relationship Id="rId89" Type="http://schemas.openxmlformats.org/officeDocument/2006/relationships/hyperlink" Target="https://cart.jlcpcb.com/quote?orderType=1&amp;homeUploadNum=3600900171004c758bd130baf3a970c7&amp;businessType=example&amp;fileName=mackenziepcbpcb.zip" TargetMode="External"/><Relationship Id="rId112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33" Type="http://schemas.openxmlformats.org/officeDocument/2006/relationships/hyperlink" Target="https://www.mouser.com/ProductDetail/Wurth-Elektronik/662108145021?qs=E2PpAYvlWVu7csXQjAv5yw%3D%3D" TargetMode="External"/><Relationship Id="rId154" Type="http://schemas.openxmlformats.org/officeDocument/2006/relationships/hyperlink" Target="https://www.mouser.com/ProductDetail/IXYS/GUO40-12NO1?qs=jFjNEgmwGdfw6Jms4NyF%2Fw%3D%3D&amp;srsltid=AfmBOopqNEDY07gYqU8y-7a_10r3AxyDI7aeCoGa9JX_41K3jlq2LFer" TargetMode="External"/><Relationship Id="rId175" Type="http://schemas.openxmlformats.org/officeDocument/2006/relationships/hyperlink" Target="https://www.mouser.com/ProductDetail/YAGEO/RC0805FR-071KL?qs=1ogmaHw32WJjeGY0DHXakQ%3D%3D" TargetMode="External"/><Relationship Id="rId196" Type="http://schemas.openxmlformats.org/officeDocument/2006/relationships/hyperlink" Target="https://www.mouser.com/ProductDetail/Vishay-Dale/CRCW080580K6FKEA?qs=3kMMNJ4TLu2VW%252BzPqn0AiA%3D%3D" TargetMode="External"/><Relationship Id="rId200" Type="http://schemas.openxmlformats.org/officeDocument/2006/relationships/hyperlink" Target="https://www.mouser.com/ProductDetail/KEMET/C0805C101K5GACTU?qs=XkGcM6gst%2F%252BrnN%2F4ZjqOvQ%3D%3D" TargetMode="External"/><Relationship Id="rId16" Type="http://schemas.openxmlformats.org/officeDocument/2006/relationships/hyperlink" Target="https://www.mouser.com/ProductDetail/KOA-Speer/RK73B2ATTD102J?qs=2Psvl2fvBECgacBKb34PEw%3D%3D&amp;utm_id=9491304176&amp;gad_source=1&amp;gclid=Cj0KCQjwj4K5BhDYARIsAD1Ly2r-OqIF5rrJ0MaBDBDCvVa36OkVFXZDnLFZY6hv-VmWK1GZjM2pQyUaAm3nEALw_wcB" TargetMode="External"/><Relationship Id="rId37" Type="http://schemas.openxmlformats.org/officeDocument/2006/relationships/hyperlink" Target="https://www.mouser.com/ProductDetail/Littelfuse/01240061H?qs=81r%252BiQLm7BSgqEC6g%252BUS9Q%3D%3D" TargetMode="External"/><Relationship Id="rId58" Type="http://schemas.openxmlformats.org/officeDocument/2006/relationships/hyperlink" Target="https://www.mouser.com/ProductDetail/Vishay-Dale/CRCW080580K6FKEA?qs=3kMMNJ4TLu2VW%252BzPqn0AiA%3D%3D" TargetMode="External"/><Relationship Id="rId79" Type="http://schemas.openxmlformats.org/officeDocument/2006/relationships/hyperlink" Target="../../../../../:b:/r/teams/Team-ECEN-903-403/Shared%20Documents/General/budget/receipts/2024-11-06_jlcpcb_29.58USD.pdf?csf=1&amp;web=1&amp;e=9QXjkH" TargetMode="External"/><Relationship Id="rId102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23" Type="http://schemas.openxmlformats.org/officeDocument/2006/relationships/hyperlink" Target="../../../../../:b:/r/teams/Team-ECEN-903-403/Shared%20Documents/General/budget/receipts/2025-02-02_jlcpcb_27.40USD.pdf?csf=1&amp;web=1&amp;e=0Gc4v1" TargetMode="External"/><Relationship Id="rId144" Type="http://schemas.openxmlformats.org/officeDocument/2006/relationships/hyperlink" Target="https://www.mouser.com/ProductDetail/833-2N7002-TP" TargetMode="External"/><Relationship Id="rId90" Type="http://schemas.openxmlformats.org/officeDocument/2006/relationships/hyperlink" Target="../../../../../:b:/r/teams/Team-ECEN-903-403/Shared%20Documents/General/budget/receipts/2025-02-06_jlcpcb_28.10USD.pdf?csf=1&amp;web=1&amp;e=CuTvLj" TargetMode="External"/><Relationship Id="rId165" Type="http://schemas.openxmlformats.org/officeDocument/2006/relationships/hyperlink" Target="https://www.mouser.com/ProductDetail/Texas-Instruments/LM2595S-3.3-NOPB?qs=X1J7HmVL2ZF2pQj0svaMhw%3D%3D" TargetMode="External"/><Relationship Id="rId186" Type="http://schemas.openxmlformats.org/officeDocument/2006/relationships/hyperlink" Target="../../../../../:b:/r/teams/Team-ECEN-903-403/Shared%20Documents/General/budget/receipts/2025-02-06_jlcpcb_28.10USD.pdf?csf=1&amp;web=1&amp;e=CuTvLj" TargetMode="External"/><Relationship Id="rId211" Type="http://schemas.openxmlformats.org/officeDocument/2006/relationships/hyperlink" Target="../../../../../:b:/r/teams/Team-ECEN-903-403/Shared%20Documents/General/budget/receipts/2025-03-25_jlcpcb_40.27USD.pdf?csf=1&amp;web=1&amp;e=IF5dng" TargetMode="External"/><Relationship Id="rId27" Type="http://schemas.openxmlformats.org/officeDocument/2006/relationships/hyperlink" Target="https://www.mouser.com/ProductDetail/MEAN-WELL/IRM-15-15?qs=WkdRfq4wf1N170hhVSUvEA%3D%3D" TargetMode="External"/><Relationship Id="rId48" Type="http://schemas.openxmlformats.org/officeDocument/2006/relationships/hyperlink" Target="https://www.mouser.com/ProductDetail/TE-Connectivity-Holsworthy/RN73A1J470RFTD?qs=OZVHsXXMeBWMum6SvfGsUw%3D%3D&amp;utm_source=octopart&amp;utm_medium=aggregator&amp;utm_campaign=279-RN73A1J470RFTD&amp;utm_content=TE+Connectivity" TargetMode="External"/><Relationship Id="rId69" Type="http://schemas.openxmlformats.org/officeDocument/2006/relationships/hyperlink" Target="https://www.mouser.com/ProductDetail/YAGEO/CC0603KRX7R9BB471?qs=AgBp2OyFlx8PzFBGrpFaZA%3D%3D&amp;srsltid=AfmBOoreZlV6--6qg-GkwNWtWH2WKzT_FMhoXMyi3e5dseY_m7lBdVJO" TargetMode="External"/><Relationship Id="rId113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34" Type="http://schemas.openxmlformats.org/officeDocument/2006/relationships/hyperlink" Target="https://www.mouser.com/ProductDetail/Wurth-Elektronik/66201221022?qs=E2PpAYvlWVvQA7Cy9fCxQA%3D%3D" TargetMode="External"/><Relationship Id="rId80" Type="http://schemas.openxmlformats.org/officeDocument/2006/relationships/hyperlink" Target="https://www.digikey.com/en/products/detail/rohm-semiconductor/ESR03EZPJ103/1762722" TargetMode="External"/><Relationship Id="rId155" Type="http://schemas.openxmlformats.org/officeDocument/2006/relationships/hyperlink" Target="https://www.mouser.com/ProductDetail/Microchip-Technology/dsPIC33CK256MP508T-I-PT?qs=%252BEew9%252B0nqrAPilCeKHbSuQ%3D%3D" TargetMode="External"/><Relationship Id="rId176" Type="http://schemas.openxmlformats.org/officeDocument/2006/relationships/hyperlink" Target="https://www.mouser.com/ProductDetail/Vishay-Dale/CRCW080510K0FKEA?qs=LOX6nxTstiZjDFtI%2F0c8Lw%3D%3D" TargetMode="External"/><Relationship Id="rId197" Type="http://schemas.openxmlformats.org/officeDocument/2006/relationships/hyperlink" Target="https://www.mouser.com/ProductDetail/YAGEO/RC0805FR-071KL?qs=1ogmaHw32WJjeGY0DHXakQ%3D%3D" TargetMode="External"/><Relationship Id="rId201" Type="http://schemas.openxmlformats.org/officeDocument/2006/relationships/hyperlink" Target="https://www.mouser.com/ProductDetail/KYOCERA-AVX/08051C104K4T2A?qs=46Fswce4YXm7yQcAJaRRKg%3D%3D" TargetMode="External"/><Relationship Id="rId17" Type="http://schemas.openxmlformats.org/officeDocument/2006/relationships/hyperlink" Target="https://www.mouser.com/ProductDetail/Samsung-Electro-Mechanics/CL31B104KBCNNNL?qs=X6jEic%2FHinAI9RcO34zApw%3D%3D" TargetMode="External"/><Relationship Id="rId38" Type="http://schemas.openxmlformats.org/officeDocument/2006/relationships/hyperlink" Target="https://www.mouser.com/ProductDetail/Littelfuse/TMOV14RP300E?qs=nXjUL3qLHyUFvQrdNOF75Q%3D%3D" TargetMode="External"/><Relationship Id="rId59" Type="http://schemas.openxmlformats.org/officeDocument/2006/relationships/hyperlink" Target="https://www.mouser.com/ProductDetail/YAGEO/RC0805FR-071KL?qs=1ogmaHw32WJjeGY0DHXakQ%3D%3D" TargetMode="External"/><Relationship Id="rId103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24" Type="http://schemas.openxmlformats.org/officeDocument/2006/relationships/hyperlink" Target="../../../../../:b:/r/teams/Team-ECEN-903-403/Shared%20Documents/General/budget/receipts/2024-10-16_mouser_160.67USD.pdf?csf=1&amp;web=1&amp;e=mJefwW" TargetMode="External"/><Relationship Id="rId70" Type="http://schemas.openxmlformats.org/officeDocument/2006/relationships/hyperlink" Target="https://www.mouser.com/ProductDetail/BI-Technologies-TT-Electronics/P090S-14T20BR10K?qs=XMFZpxCDm8%252BwSl1Xw5zopA%3D%3D&amp;srsltid=AfmBOooPU3MQSBYzO35VE53NzJF2fMHn8zgo8M7a7rI412cTfd-fn2pX" TargetMode="External"/><Relationship Id="rId91" Type="http://schemas.openxmlformats.org/officeDocument/2006/relationships/hyperlink" Target="../../../../../:b:/r/teams/Team-ECEN-903-403/Shared%20Documents/General/budget/receipts/2025-02-05_jlcpcb_28.10USD.pdf?csf=1&amp;web=1&amp;e=tLn7Pn" TargetMode="External"/><Relationship Id="rId145" Type="http://schemas.openxmlformats.org/officeDocument/2006/relationships/hyperlink" Target="https://www.mouser.com/ProductDetail/Murata-Power-Solutions/NKE0305SC?qs=T6KdyAiWzn9MdRiL8nlieA%3D%3D" TargetMode="External"/><Relationship Id="rId166" Type="http://schemas.openxmlformats.org/officeDocument/2006/relationships/hyperlink" Target="https://www.mouser.com/ProductDetail/Diodes-Incorporated/1N4148W-7-F?qs=LHX0FizJzg7Ae9ZM8LTAWw%3D%3D" TargetMode="External"/><Relationship Id="rId187" Type="http://schemas.openxmlformats.org/officeDocument/2006/relationships/hyperlink" Target="../../../../../:b:/r/teams/Team-ECEN-903-403/Shared%20Documents/General/budget/receipts/2025-03-25_jlcpcb_27.40USD.pdf?csf=1&amp;web=1&amp;e=zwEwiA" TargetMode="External"/><Relationship Id="rId1" Type="http://schemas.openxmlformats.org/officeDocument/2006/relationships/hyperlink" Target="https://www.mouser.com/ProductDetail/Microchip-Technology/DM330030?qs=mAH9sUMRCttpKwFgVpiwdw%3D%3D" TargetMode="External"/><Relationship Id="rId212" Type="http://schemas.openxmlformats.org/officeDocument/2006/relationships/printerSettings" Target="../printerSettings/printerSettings2.bin"/><Relationship Id="rId28" Type="http://schemas.openxmlformats.org/officeDocument/2006/relationships/hyperlink" Target="https://www.digikey.com/en/products/detail/LM2595S-3.3-NOPB/LM2595S-3.3-NOPB-ND/363698?curr=usd&amp;utm_campaign=buynow&amp;utm_medium=aggregator&amp;utm_source=octopart" TargetMode="External"/><Relationship Id="rId49" Type="http://schemas.openxmlformats.org/officeDocument/2006/relationships/hyperlink" Target="https://www.mouser.com/ProductDetail/Susumu/RR0816Q-750-D?qs=nCAm%252BcMdy9xZyrrAEWRV2A%3D%3D&amp;utm_source=octopart&amp;utm_medium=aggregator&amp;utm_campaign=754-RR0816Q-750D&amp;utm_content=Susumu" TargetMode="External"/><Relationship Id="rId114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60" Type="http://schemas.openxmlformats.org/officeDocument/2006/relationships/hyperlink" Target="https://www.mouser.com/ProductDetail/Vishay-Dale/CRCW080510K0FKEA?qs=LOX6nxTstiZjDFtI%2F0c8Lw%3D%3D" TargetMode="External"/><Relationship Id="rId81" Type="http://schemas.openxmlformats.org/officeDocument/2006/relationships/hyperlink" Target="https://www.digikey.com/en/products/detail/jst-sales-america-inc/B5B-PH-K-S/926614" TargetMode="External"/><Relationship Id="rId135" Type="http://schemas.openxmlformats.org/officeDocument/2006/relationships/hyperlink" Target="https://www.mouser.com/ProductDetail/Wurth-Elektronik/662104145021?qs=E2PpAYvlWVuBlQTY%2FLbIwA%3D%3D" TargetMode="External"/><Relationship Id="rId156" Type="http://schemas.openxmlformats.org/officeDocument/2006/relationships/hyperlink" Target="../../../../../:b:/r/teams/Team-ECEN-903-403/Shared%20Documents/General/budget/receipts/2025-02-24_mouser_31.27USD.pdf?csf=1&amp;web=1&amp;e=1oMyu1" TargetMode="External"/><Relationship Id="rId177" Type="http://schemas.openxmlformats.org/officeDocument/2006/relationships/hyperlink" Target="https://www.mouser.com/ProductDetail/Vishay-Dale/CRCW080549R9FKEA?qs=kkyyugUlSrO9cI3mexpXiA%3D%3D" TargetMode="External"/><Relationship Id="rId198" Type="http://schemas.openxmlformats.org/officeDocument/2006/relationships/hyperlink" Target="https://www.mouser.com/ProductDetail/Vishay-Dale/CRCW080549R9FKEA?qs=kkyyugUlSrO9cI3mexpXiA%3D%3D" TargetMode="External"/><Relationship Id="rId202" Type="http://schemas.openxmlformats.org/officeDocument/2006/relationships/hyperlink" Target="https://www.mouser.com/ProductDetail/Vishay-Sprague/293D106X9010B2TE3?qs=dw9IUK5PqlBRDYOm3aGkDw%3D%3D" TargetMode="External"/><Relationship Id="rId18" Type="http://schemas.openxmlformats.org/officeDocument/2006/relationships/hyperlink" Target="https://www.mouser.com/ProductDetail/Same-Sky/TB006-508-08BE?qs=vLWxofP3U2x4UFHjKsiOfQ%3D%3D&amp;srsltid=AfmBOooAhj9QIFH_NZUft8EEOHab8OG7TqEFXfLZ3WUJ98GWWnyQ7OIy" TargetMode="External"/><Relationship Id="rId39" Type="http://schemas.openxmlformats.org/officeDocument/2006/relationships/hyperlink" Target="https://www.mouser.com/ProductDetail/Vishay-Dale/WSLP39212L500FEA?qs=Rmyl20M3OaBGjN%252BS2Ad3fw%3D%3D" TargetMode="External"/><Relationship Id="rId50" Type="http://schemas.openxmlformats.org/officeDocument/2006/relationships/hyperlink" Target="https://www.mouser.com/ProductDetail/KEMET/C0805C101K5GACTU?qs=XkGcM6gst%2F%252BrnN%2F4ZjqOvQ%3D%3D" TargetMode="External"/><Relationship Id="rId104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25" Type="http://schemas.openxmlformats.org/officeDocument/2006/relationships/hyperlink" Target="../../../../../:b:/r/teams/Team-ECEN-903-403/Shared%20Documents/General/budget/receipts/2024-11-13_digikey_9.70USD.pdf?csf=1&amp;web=1&amp;e=hMJLEv" TargetMode="External"/><Relationship Id="rId146" Type="http://schemas.openxmlformats.org/officeDocument/2006/relationships/hyperlink" Target="https://www.mouser.com/ProductDetail/Samsung-Electro-Mechanics/CL31B104KBCNNNL?qs=X6jEic%2FHinAI9RcO34zApw%3D%3D" TargetMode="External"/><Relationship Id="rId167" Type="http://schemas.openxmlformats.org/officeDocument/2006/relationships/hyperlink" Target="https://www.mouser.com/ProductDetail/Analog-Devices/LT6654BHS6-1.25TRMPBF?qs=hVkxg5c3xu8qQEMa%252BoZSag%3D%3D" TargetMode="External"/><Relationship Id="rId188" Type="http://schemas.openxmlformats.org/officeDocument/2006/relationships/hyperlink" Target="https://www.mouser.com/ProductDetail/Vishay-Dale/CRCW080510K0FKEA?qs=LOX6nxTstiZjDFtI%2F0c8Lw%3D%3D" TargetMode="External"/><Relationship Id="rId71" Type="http://schemas.openxmlformats.org/officeDocument/2006/relationships/hyperlink" Target="https://www.mouser.com/ProductDetail/Wurth-Elektronik/430182043816?qs=wr8lucFkNMVm%252BwK7rSM84A%3D%3D&amp;srsltid=AfmBOooteFvN4yqLE-qu-RyKWDTXxp2-CHYZI_b6XSEkohSmcQ2SerhV" TargetMode="External"/><Relationship Id="rId92" Type="http://schemas.openxmlformats.org/officeDocument/2006/relationships/hyperlink" Target="https://cart.jlcpcb.com/quote?orderType=1&amp;homeUploadNum=3600900171004c758bd130baf3a970c7&amp;businessType=example&amp;fileName=mackenziepcbpcb.zip" TargetMode="External"/><Relationship Id="rId213" Type="http://schemas.openxmlformats.org/officeDocument/2006/relationships/table" Target="../tables/table3.xml"/><Relationship Id="rId2" Type="http://schemas.openxmlformats.org/officeDocument/2006/relationships/hyperlink" Target="https://www.digikey.com/en/products/detail/infineon-technologies/IKCM30F60GDXKMA1/5960142" TargetMode="External"/><Relationship Id="rId29" Type="http://schemas.openxmlformats.org/officeDocument/2006/relationships/hyperlink" Target="https://cart.jlcpcb.com/quote?orderType=1&amp;homeUploadNum=3600900171004c758bd130baf3a970c7&amp;businessType=example&amp;fileName=mackenziepcbpcb.zip" TargetMode="External"/><Relationship Id="rId40" Type="http://schemas.openxmlformats.org/officeDocument/2006/relationships/hyperlink" Target="https://www.mouser.com/ProductDetail/YAGEO/RC0603JR-0782KL?qs=%2F9ZTgpVJnN7WfzZsYh1M0g%3D%3D" TargetMode="External"/><Relationship Id="rId115" Type="http://schemas.openxmlformats.org/officeDocument/2006/relationships/hyperlink" Target="../../../../../:b:/r/teams/Team-ECEN-903-403/Shared%20Documents/General/budget/receipts/2024-11-12_mouser_300.41USD.pdf?csf=1&amp;web=1&amp;e=hD9GCF" TargetMode="External"/><Relationship Id="rId136" Type="http://schemas.openxmlformats.org/officeDocument/2006/relationships/hyperlink" Target="https://www.mouser.com/ProductDetail/YAGEO/RC0805FR-071KL?qs=1ogmaHw32WJjeGY0DHXakQ%3D%3D" TargetMode="External"/><Relationship Id="rId157" Type="http://schemas.openxmlformats.org/officeDocument/2006/relationships/hyperlink" Target="../../../../../:b:/r/teams/Team-ECEN-903-403/Shared%20Documents/General/budget/receipts/2024-02-24_mouser_31.27USD.pdf?csf=1&amp;web=1&amp;e=K3y0uB" TargetMode="External"/><Relationship Id="rId178" Type="http://schemas.openxmlformats.org/officeDocument/2006/relationships/hyperlink" Target="https://www.mouser.com/ProductDetail/Vishay-Dale/CRCW1206300RFKEA?qs=%252BMk1bzH0xpsQMmi1LBpmyg%3D%3D" TargetMode="External"/><Relationship Id="rId61" Type="http://schemas.openxmlformats.org/officeDocument/2006/relationships/hyperlink" Target="https://www.mouser.com/ProductDetail/Vishay-Dale/CRCW080549R9FKEA?qs=kkyyugUlSrO9cI3mexpXiA%3D%3D" TargetMode="External"/><Relationship Id="rId82" Type="http://schemas.openxmlformats.org/officeDocument/2006/relationships/hyperlink" Target="../../../../../:b:/r/teams/Team-ECEN-903-403/Shared%20Documents/General/budget/receipts/2024-10-16_digikey_159.33USD.pdf?csf=1&amp;web=1&amp;e=i51bsa" TargetMode="External"/><Relationship Id="rId199" Type="http://schemas.openxmlformats.org/officeDocument/2006/relationships/hyperlink" Target="https://www.mouser.com/ProductDetail/Vishay-Dale/CRCW1206300RFKEA?qs=%252BMk1bzH0xpsQMmi1LBpmyg%3D%3D" TargetMode="External"/><Relationship Id="rId203" Type="http://schemas.openxmlformats.org/officeDocument/2006/relationships/hyperlink" Target="https://www.mouser.com/ProductDetail/Diodes-Incorporated/1N4148W-7-F?qs=LHX0FizJzg7Ae9ZM8LTAW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5567-AA44-4998-A19D-43D07A9774C6}">
  <sheetPr>
    <pageSetUpPr fitToPage="1"/>
  </sheetPr>
  <dimension ref="A1:M82"/>
  <sheetViews>
    <sheetView workbookViewId="0">
      <pane ySplit="4" topLeftCell="A5" activePane="bottomLeft" state="frozen"/>
      <selection pane="bottomLeft" activeCell="D25" sqref="D25"/>
    </sheetView>
  </sheetViews>
  <sheetFormatPr defaultColWidth="9.140625" defaultRowHeight="15" x14ac:dyDescent="0.25"/>
  <cols>
    <col min="1" max="1" width="24.140625" style="7" bestFit="1" customWidth="1"/>
    <col min="2" max="2" width="19.5703125" style="7" bestFit="1" customWidth="1"/>
    <col min="3" max="3" width="9.85546875" style="7" bestFit="1" customWidth="1"/>
    <col min="4" max="4" width="8.85546875" style="7" customWidth="1"/>
    <col min="5" max="5" width="27.5703125" style="7" bestFit="1" customWidth="1"/>
    <col min="6" max="6" width="11" style="7" bestFit="1" customWidth="1"/>
    <col min="7" max="7" width="11" style="26" bestFit="1" customWidth="1"/>
    <col min="8" max="8" width="11.7109375" bestFit="1" customWidth="1"/>
    <col min="9" max="9" width="10" style="7" bestFit="1" customWidth="1"/>
    <col min="10" max="10" width="13.85546875" style="7" bestFit="1" customWidth="1"/>
    <col min="11" max="11" width="15.42578125" style="7" bestFit="1" customWidth="1"/>
    <col min="12" max="12" width="16.7109375" style="7" bestFit="1" customWidth="1"/>
    <col min="13" max="13" width="22" style="7" bestFit="1" customWidth="1"/>
    <col min="14" max="16384" width="9.140625" style="7"/>
  </cols>
  <sheetData>
    <row r="1" spans="1:13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7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</row>
    <row r="2" spans="1:13" x14ac:dyDescent="0.25">
      <c r="A2" s="21" t="s">
        <v>13</v>
      </c>
      <c r="B2" s="21"/>
      <c r="C2" s="21"/>
      <c r="D2" s="21"/>
      <c r="E2" s="21"/>
      <c r="F2" s="21"/>
      <c r="G2" s="22"/>
      <c r="H2" s="28">
        <f>H3+H4</f>
        <v>1244.587</v>
      </c>
      <c r="I2" s="21"/>
      <c r="J2" s="23"/>
      <c r="K2" s="21"/>
      <c r="L2" s="21"/>
      <c r="M2" s="21"/>
    </row>
    <row r="3" spans="1:13" x14ac:dyDescent="0.25">
      <c r="A3" s="21" t="s">
        <v>14</v>
      </c>
      <c r="B3" s="21"/>
      <c r="C3" s="21"/>
      <c r="D3" s="21"/>
      <c r="E3" s="21"/>
      <c r="F3" s="21"/>
      <c r="G3" s="22"/>
      <c r="H3" s="28">
        <f>'Order History Summary'!C2</f>
        <v>1244.587</v>
      </c>
      <c r="I3" s="21"/>
      <c r="J3" s="23"/>
      <c r="K3" s="21"/>
      <c r="L3" s="21"/>
      <c r="M3" s="21"/>
    </row>
    <row r="4" spans="1:13" x14ac:dyDescent="0.25">
      <c r="A4" s="21" t="s">
        <v>15</v>
      </c>
      <c r="B4" s="21"/>
      <c r="C4" s="21"/>
      <c r="D4" s="21"/>
      <c r="E4" s="21"/>
      <c r="F4" s="21"/>
      <c r="G4" s="22"/>
      <c r="H4" s="28">
        <f>SUM(H5:H4996)</f>
        <v>0</v>
      </c>
      <c r="I4" s="21"/>
      <c r="J4" s="23"/>
      <c r="K4" s="21"/>
      <c r="L4" s="21"/>
      <c r="M4" s="21"/>
    </row>
    <row r="5" spans="1:13" x14ac:dyDescent="0.25">
      <c r="A5" s="37"/>
      <c r="C5" s="21"/>
      <c r="H5" s="19"/>
      <c r="I5" s="31"/>
      <c r="K5" s="13"/>
    </row>
    <row r="6" spans="1:13" x14ac:dyDescent="0.25">
      <c r="A6" s="9"/>
      <c r="B6" s="9"/>
      <c r="C6" s="24"/>
      <c r="D6" s="9"/>
      <c r="E6" s="9"/>
      <c r="F6" s="9"/>
      <c r="G6" s="10"/>
      <c r="H6" s="19"/>
      <c r="I6" s="31"/>
      <c r="J6" s="12"/>
      <c r="K6" s="13"/>
      <c r="L6" s="9"/>
      <c r="M6" s="9"/>
    </row>
    <row r="7" spans="1:13" x14ac:dyDescent="0.25">
      <c r="A7" s="15"/>
      <c r="B7" s="9"/>
      <c r="C7" s="24"/>
      <c r="D7" s="9"/>
      <c r="E7" s="9"/>
      <c r="F7" s="9"/>
      <c r="G7" s="10"/>
      <c r="H7" s="19"/>
      <c r="I7" s="31"/>
      <c r="J7" s="33"/>
      <c r="K7" s="13"/>
      <c r="L7" s="9"/>
      <c r="M7" s="9"/>
    </row>
    <row r="8" spans="1:13" x14ac:dyDescent="0.25">
      <c r="A8" s="15"/>
      <c r="B8" s="9"/>
      <c r="C8" s="24"/>
      <c r="D8" s="9"/>
      <c r="E8" s="9"/>
      <c r="F8" s="9"/>
      <c r="G8" s="16"/>
      <c r="H8" s="19"/>
      <c r="I8" s="31"/>
      <c r="J8" s="33"/>
      <c r="K8" s="13"/>
      <c r="L8" s="9"/>
      <c r="M8" s="9"/>
    </row>
    <row r="9" spans="1:13" x14ac:dyDescent="0.25">
      <c r="C9" s="24"/>
      <c r="D9" s="9"/>
      <c r="H9" s="1"/>
      <c r="I9" s="31"/>
      <c r="J9" s="31"/>
      <c r="K9" s="13"/>
      <c r="M9" s="9"/>
    </row>
    <row r="10" spans="1:13" x14ac:dyDescent="0.25">
      <c r="A10" s="17"/>
      <c r="B10" s="9"/>
      <c r="C10" s="9"/>
      <c r="D10" s="9"/>
      <c r="E10" s="9"/>
      <c r="F10" s="9"/>
      <c r="G10" s="10"/>
      <c r="H10" s="19"/>
      <c r="I10" s="31"/>
      <c r="J10" s="12"/>
      <c r="K10" s="13"/>
      <c r="L10" s="9"/>
      <c r="M10" s="9"/>
    </row>
    <row r="11" spans="1:13" x14ac:dyDescent="0.25">
      <c r="A11" s="17"/>
      <c r="B11" s="9"/>
      <c r="C11" s="9"/>
      <c r="D11" s="9"/>
      <c r="E11" s="9"/>
      <c r="F11" s="9"/>
      <c r="G11" s="10"/>
      <c r="H11" s="19"/>
      <c r="I11" s="31"/>
      <c r="J11" s="12"/>
      <c r="K11" s="13"/>
      <c r="L11" s="9"/>
      <c r="M11" s="9"/>
    </row>
    <row r="12" spans="1:13" x14ac:dyDescent="0.25">
      <c r="A12" s="9"/>
      <c r="B12" s="9"/>
      <c r="C12" s="9"/>
      <c r="D12" s="9"/>
      <c r="E12" s="9"/>
      <c r="F12" s="9"/>
      <c r="G12" s="10"/>
      <c r="H12" s="19"/>
      <c r="I12" s="31"/>
      <c r="J12" s="12"/>
      <c r="K12" s="13"/>
      <c r="L12" s="9"/>
      <c r="M12" s="9"/>
    </row>
    <row r="13" spans="1:13" x14ac:dyDescent="0.25">
      <c r="A13" s="9"/>
      <c r="B13" s="9"/>
      <c r="C13" s="9"/>
      <c r="D13" s="9"/>
      <c r="E13" s="9"/>
      <c r="F13" s="9"/>
      <c r="G13" s="10"/>
      <c r="H13" s="19"/>
      <c r="I13" s="31"/>
      <c r="J13" s="12"/>
      <c r="K13" s="13"/>
      <c r="L13" s="9"/>
      <c r="M13" s="9"/>
    </row>
    <row r="14" spans="1:13" x14ac:dyDescent="0.25">
      <c r="A14" s="9"/>
      <c r="B14" s="9"/>
      <c r="C14" s="9"/>
      <c r="D14" s="9"/>
      <c r="E14" s="9"/>
      <c r="F14" s="9"/>
      <c r="G14" s="10"/>
      <c r="H14" s="19"/>
      <c r="I14" s="31"/>
      <c r="J14" s="12"/>
      <c r="K14" s="13"/>
      <c r="L14" s="9"/>
      <c r="M14" s="9"/>
    </row>
    <row r="15" spans="1:13" x14ac:dyDescent="0.25">
      <c r="A15" s="9"/>
      <c r="B15" s="9"/>
      <c r="C15" s="9"/>
      <c r="D15" s="9"/>
      <c r="E15" s="9"/>
      <c r="F15" s="9"/>
      <c r="G15" s="10"/>
      <c r="H15" s="19"/>
      <c r="I15" s="31"/>
      <c r="J15" s="12"/>
      <c r="K15" s="13"/>
      <c r="L15" s="9"/>
      <c r="M15" s="9"/>
    </row>
    <row r="16" spans="1:13" x14ac:dyDescent="0.25">
      <c r="A16" s="9"/>
      <c r="B16" s="9"/>
      <c r="C16" s="9"/>
      <c r="D16" s="9"/>
      <c r="E16" s="9"/>
      <c r="F16" s="9"/>
      <c r="G16" s="10"/>
      <c r="H16" s="19"/>
      <c r="I16" s="31"/>
      <c r="J16" s="12"/>
      <c r="K16" s="13"/>
      <c r="L16" s="9"/>
      <c r="M16" s="9"/>
    </row>
    <row r="17" spans="1:13" x14ac:dyDescent="0.25">
      <c r="A17" s="9"/>
      <c r="B17" s="9"/>
      <c r="C17" s="9"/>
      <c r="D17" s="9"/>
      <c r="E17" s="9"/>
      <c r="F17" s="9"/>
      <c r="G17" s="10"/>
      <c r="H17" s="19"/>
      <c r="I17" s="31"/>
      <c r="J17" s="12"/>
      <c r="K17" s="13"/>
      <c r="L17" s="9"/>
      <c r="M17" s="9"/>
    </row>
    <row r="18" spans="1:13" x14ac:dyDescent="0.25">
      <c r="A18" s="9"/>
      <c r="B18" s="9"/>
      <c r="C18" s="9"/>
      <c r="D18" s="9"/>
      <c r="E18" s="9"/>
      <c r="F18" s="9"/>
      <c r="G18" s="10"/>
      <c r="H18" s="19"/>
      <c r="I18" s="31"/>
      <c r="J18" s="12"/>
      <c r="K18" s="13"/>
      <c r="L18" s="9"/>
      <c r="M18" s="9"/>
    </row>
    <row r="19" spans="1:13" x14ac:dyDescent="0.25">
      <c r="A19" s="9"/>
      <c r="B19" s="9"/>
      <c r="C19" s="9"/>
      <c r="D19" s="9"/>
      <c r="E19" s="9"/>
      <c r="F19" s="9"/>
      <c r="G19" s="10"/>
      <c r="H19" s="19"/>
      <c r="I19" s="31"/>
      <c r="J19" s="12"/>
      <c r="K19" s="13"/>
      <c r="L19" s="9"/>
      <c r="M19" s="9"/>
    </row>
    <row r="20" spans="1:13" x14ac:dyDescent="0.25">
      <c r="A20" s="9"/>
      <c r="B20" s="9"/>
      <c r="C20" s="9"/>
      <c r="D20" s="9"/>
      <c r="E20" s="9"/>
      <c r="F20" s="9"/>
      <c r="G20" s="10"/>
      <c r="H20" s="19"/>
      <c r="I20" s="31"/>
      <c r="J20" s="12"/>
      <c r="K20" s="13"/>
      <c r="L20" s="9"/>
      <c r="M20" s="9"/>
    </row>
    <row r="21" spans="1:13" x14ac:dyDescent="0.25">
      <c r="A21" s="9"/>
      <c r="B21" s="9"/>
      <c r="C21" s="9"/>
      <c r="D21" s="9"/>
      <c r="E21" s="9"/>
      <c r="F21" s="9"/>
      <c r="G21" s="16"/>
      <c r="H21" s="19"/>
      <c r="I21" s="31"/>
      <c r="J21" s="33"/>
      <c r="K21" s="13"/>
      <c r="L21" s="9"/>
      <c r="M21" s="9"/>
    </row>
    <row r="22" spans="1:13" x14ac:dyDescent="0.25">
      <c r="G22" s="38"/>
      <c r="H22" s="1"/>
      <c r="I22" s="31"/>
      <c r="J22" s="31"/>
      <c r="K22" s="13"/>
    </row>
    <row r="23" spans="1:13" x14ac:dyDescent="0.25">
      <c r="A23" s="37"/>
      <c r="B23" s="9"/>
      <c r="G23" s="38"/>
      <c r="H23" s="1"/>
      <c r="I23" s="12"/>
      <c r="J23" s="18"/>
      <c r="K23" s="13"/>
    </row>
    <row r="24" spans="1:13" x14ac:dyDescent="0.25">
      <c r="A24" s="9"/>
      <c r="B24" s="9"/>
      <c r="C24" s="9"/>
      <c r="D24" s="9"/>
      <c r="E24" s="9"/>
      <c r="F24" s="9"/>
      <c r="G24" s="10"/>
      <c r="H24" s="19"/>
      <c r="I24" s="12"/>
      <c r="J24" s="12"/>
      <c r="K24" s="13"/>
      <c r="L24" s="9"/>
      <c r="M24" s="9"/>
    </row>
    <row r="26" spans="1:13" x14ac:dyDescent="0.25">
      <c r="H26" s="1"/>
    </row>
    <row r="27" spans="1:13" x14ac:dyDescent="0.25">
      <c r="A27" s="14"/>
      <c r="B27" s="9"/>
      <c r="C27" s="9"/>
      <c r="D27" s="9"/>
      <c r="E27" s="9"/>
      <c r="F27" s="9"/>
      <c r="G27" s="11"/>
      <c r="H27" s="19"/>
      <c r="I27" s="12"/>
      <c r="J27" s="18"/>
    </row>
    <row r="29" spans="1:13" x14ac:dyDescent="0.25">
      <c r="A29" s="15"/>
      <c r="B29" s="9"/>
      <c r="C29" s="9"/>
      <c r="D29" s="9"/>
      <c r="E29" s="9"/>
      <c r="F29" s="9"/>
      <c r="G29" s="10"/>
      <c r="H29" s="19"/>
      <c r="I29" s="33"/>
      <c r="J29" s="33"/>
      <c r="K29" s="13"/>
      <c r="L29" s="9"/>
      <c r="M29" s="9"/>
    </row>
    <row r="30" spans="1:13" x14ac:dyDescent="0.25">
      <c r="H30" s="28"/>
    </row>
    <row r="31" spans="1:13" x14ac:dyDescent="0.25">
      <c r="H31" s="28"/>
    </row>
    <row r="32" spans="1:13" x14ac:dyDescent="0.25">
      <c r="H32" s="28"/>
    </row>
    <row r="33" spans="8:8" x14ac:dyDescent="0.25">
      <c r="H33" s="28"/>
    </row>
    <row r="34" spans="8:8" x14ac:dyDescent="0.25">
      <c r="H34" s="28"/>
    </row>
    <row r="35" spans="8:8" x14ac:dyDescent="0.25">
      <c r="H35" s="28"/>
    </row>
    <row r="36" spans="8:8" x14ac:dyDescent="0.25">
      <c r="H36" s="28"/>
    </row>
    <row r="37" spans="8:8" x14ac:dyDescent="0.25">
      <c r="H37" s="28"/>
    </row>
    <row r="38" spans="8:8" x14ac:dyDescent="0.25">
      <c r="H38" s="28"/>
    </row>
    <row r="39" spans="8:8" x14ac:dyDescent="0.25">
      <c r="H39" s="28"/>
    </row>
    <row r="40" spans="8:8" x14ac:dyDescent="0.25">
      <c r="H40" s="28"/>
    </row>
    <row r="41" spans="8:8" x14ac:dyDescent="0.25">
      <c r="H41" s="28"/>
    </row>
    <row r="42" spans="8:8" x14ac:dyDescent="0.25">
      <c r="H42" s="28"/>
    </row>
    <row r="43" spans="8:8" x14ac:dyDescent="0.25">
      <c r="H43" s="28"/>
    </row>
    <row r="44" spans="8:8" x14ac:dyDescent="0.25">
      <c r="H44" s="28"/>
    </row>
    <row r="45" spans="8:8" x14ac:dyDescent="0.25">
      <c r="H45" s="28"/>
    </row>
    <row r="46" spans="8:8" x14ac:dyDescent="0.25">
      <c r="H46" s="28"/>
    </row>
    <row r="47" spans="8:8" x14ac:dyDescent="0.25">
      <c r="H47" s="28"/>
    </row>
    <row r="48" spans="8:8" x14ac:dyDescent="0.25">
      <c r="H48" s="28"/>
    </row>
    <row r="49" spans="8:8" x14ac:dyDescent="0.25">
      <c r="H49" s="28"/>
    </row>
    <row r="50" spans="8:8" x14ac:dyDescent="0.25">
      <c r="H50" s="28"/>
    </row>
    <row r="51" spans="8:8" x14ac:dyDescent="0.25">
      <c r="H51" s="28"/>
    </row>
    <row r="52" spans="8:8" x14ac:dyDescent="0.25">
      <c r="H52" s="28"/>
    </row>
    <row r="53" spans="8:8" x14ac:dyDescent="0.25">
      <c r="H53" s="28"/>
    </row>
    <row r="54" spans="8:8" x14ac:dyDescent="0.25">
      <c r="H54" s="28"/>
    </row>
    <row r="55" spans="8:8" x14ac:dyDescent="0.25">
      <c r="H55" s="28"/>
    </row>
    <row r="56" spans="8:8" x14ac:dyDescent="0.25">
      <c r="H56" s="28"/>
    </row>
    <row r="57" spans="8:8" x14ac:dyDescent="0.25">
      <c r="H57" s="28"/>
    </row>
    <row r="58" spans="8:8" x14ac:dyDescent="0.25">
      <c r="H58" s="28"/>
    </row>
    <row r="59" spans="8:8" x14ac:dyDescent="0.25">
      <c r="H59" s="28"/>
    </row>
    <row r="60" spans="8:8" x14ac:dyDescent="0.25">
      <c r="H60" s="28"/>
    </row>
    <row r="61" spans="8:8" x14ac:dyDescent="0.25">
      <c r="H61" s="28"/>
    </row>
    <row r="62" spans="8:8" x14ac:dyDescent="0.25">
      <c r="H62" s="28"/>
    </row>
    <row r="63" spans="8:8" x14ac:dyDescent="0.25">
      <c r="H63" s="28"/>
    </row>
    <row r="64" spans="8:8" x14ac:dyDescent="0.25">
      <c r="H64" s="28"/>
    </row>
    <row r="65" spans="8:8" x14ac:dyDescent="0.25">
      <c r="H65" s="28"/>
    </row>
    <row r="66" spans="8:8" x14ac:dyDescent="0.25">
      <c r="H66" s="28"/>
    </row>
    <row r="67" spans="8:8" x14ac:dyDescent="0.25">
      <c r="H67" s="28"/>
    </row>
    <row r="68" spans="8:8" x14ac:dyDescent="0.25">
      <c r="H68" s="28"/>
    </row>
    <row r="69" spans="8:8" x14ac:dyDescent="0.25">
      <c r="H69" s="28"/>
    </row>
    <row r="70" spans="8:8" x14ac:dyDescent="0.25">
      <c r="H70" s="28"/>
    </row>
    <row r="71" spans="8:8" x14ac:dyDescent="0.25">
      <c r="H71" s="28"/>
    </row>
    <row r="72" spans="8:8" x14ac:dyDescent="0.25">
      <c r="H72" s="28"/>
    </row>
    <row r="73" spans="8:8" x14ac:dyDescent="0.25">
      <c r="H73" s="28"/>
    </row>
    <row r="74" spans="8:8" x14ac:dyDescent="0.25">
      <c r="H74" s="28"/>
    </row>
    <row r="75" spans="8:8" x14ac:dyDescent="0.25">
      <c r="H75" s="28"/>
    </row>
    <row r="76" spans="8:8" x14ac:dyDescent="0.25">
      <c r="H76" s="28"/>
    </row>
    <row r="77" spans="8:8" x14ac:dyDescent="0.25">
      <c r="H77" s="28"/>
    </row>
    <row r="78" spans="8:8" x14ac:dyDescent="0.25">
      <c r="H78" s="28"/>
    </row>
    <row r="79" spans="8:8" x14ac:dyDescent="0.25">
      <c r="H79" s="28"/>
    </row>
    <row r="80" spans="8:8" x14ac:dyDescent="0.25">
      <c r="H80" s="28"/>
    </row>
    <row r="81" spans="8:8" x14ac:dyDescent="0.25">
      <c r="H81" s="28"/>
    </row>
    <row r="82" spans="8:8" x14ac:dyDescent="0.25">
      <c r="H82" s="28"/>
    </row>
  </sheetData>
  <pageMargins left="0.7" right="0.7" top="0.75" bottom="0.75" header="0.3" footer="0.3"/>
  <pageSetup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F97E-E13F-4EDC-8B52-C2FCF8E1767D}">
  <dimension ref="A1:D23"/>
  <sheetViews>
    <sheetView workbookViewId="0">
      <selection activeCell="A2" sqref="A2"/>
    </sheetView>
  </sheetViews>
  <sheetFormatPr defaultRowHeight="15" x14ac:dyDescent="0.25"/>
  <cols>
    <col min="1" max="1" width="23" customWidth="1"/>
    <col min="3" max="3" width="10.140625" bestFit="1" customWidth="1"/>
  </cols>
  <sheetData>
    <row r="1" spans="1:4" x14ac:dyDescent="0.25">
      <c r="A1" t="s">
        <v>16</v>
      </c>
      <c r="B1" t="s">
        <v>5</v>
      </c>
      <c r="C1" t="s">
        <v>17</v>
      </c>
    </row>
    <row r="2" spans="1:4" x14ac:dyDescent="0.25">
      <c r="A2" s="48" t="s">
        <v>18</v>
      </c>
      <c r="B2">
        <v>13</v>
      </c>
      <c r="C2" t="s">
        <v>19</v>
      </c>
      <c r="D2" s="53"/>
    </row>
    <row r="3" spans="1:4" x14ac:dyDescent="0.25">
      <c r="A3" s="48" t="s">
        <v>20</v>
      </c>
      <c r="B3">
        <v>11</v>
      </c>
      <c r="C3" t="s">
        <v>19</v>
      </c>
    </row>
    <row r="4" spans="1:4" x14ac:dyDescent="0.25">
      <c r="A4" s="49" t="s">
        <v>21</v>
      </c>
      <c r="B4">
        <v>12</v>
      </c>
      <c r="C4" t="s">
        <v>19</v>
      </c>
    </row>
    <row r="5" spans="1:4" x14ac:dyDescent="0.25">
      <c r="A5" s="49" t="s">
        <v>22</v>
      </c>
      <c r="B5">
        <v>4</v>
      </c>
      <c r="C5" t="s">
        <v>19</v>
      </c>
    </row>
    <row r="6" spans="1:4" x14ac:dyDescent="0.25">
      <c r="A6" s="49" t="s">
        <v>23</v>
      </c>
      <c r="B6">
        <v>9</v>
      </c>
      <c r="C6" t="s">
        <v>19</v>
      </c>
    </row>
    <row r="7" spans="1:4" x14ac:dyDescent="0.25">
      <c r="A7" s="49" t="s">
        <v>24</v>
      </c>
      <c r="B7">
        <v>1</v>
      </c>
      <c r="C7" t="s">
        <v>19</v>
      </c>
    </row>
    <row r="8" spans="1:4" x14ac:dyDescent="0.25">
      <c r="A8" s="48" t="s">
        <v>25</v>
      </c>
      <c r="B8">
        <v>7</v>
      </c>
      <c r="C8" t="s">
        <v>19</v>
      </c>
    </row>
    <row r="9" spans="1:4" x14ac:dyDescent="0.25">
      <c r="A9" s="48" t="s">
        <v>26</v>
      </c>
      <c r="B9">
        <v>9</v>
      </c>
      <c r="C9" t="s">
        <v>19</v>
      </c>
    </row>
    <row r="10" spans="1:4" x14ac:dyDescent="0.25">
      <c r="A10" s="50" t="s">
        <v>27</v>
      </c>
      <c r="B10">
        <v>7</v>
      </c>
      <c r="C10" t="s">
        <v>19</v>
      </c>
    </row>
    <row r="11" spans="1:4" x14ac:dyDescent="0.25">
      <c r="A11" s="49" t="s">
        <v>28</v>
      </c>
      <c r="B11">
        <v>4</v>
      </c>
      <c r="C11" t="s">
        <v>19</v>
      </c>
    </row>
    <row r="12" spans="1:4" x14ac:dyDescent="0.25">
      <c r="A12" t="s">
        <v>29</v>
      </c>
      <c r="B12">
        <v>1</v>
      </c>
      <c r="C12" t="s">
        <v>19</v>
      </c>
      <c r="D12" s="53"/>
    </row>
    <row r="13" spans="1:4" x14ac:dyDescent="0.25">
      <c r="A13" s="49" t="s">
        <v>30</v>
      </c>
      <c r="B13">
        <v>20</v>
      </c>
      <c r="C13" t="s">
        <v>31</v>
      </c>
    </row>
    <row r="14" spans="1:4" x14ac:dyDescent="0.25">
      <c r="A14" s="48" t="s">
        <v>32</v>
      </c>
      <c r="B14">
        <v>24</v>
      </c>
      <c r="C14" t="s">
        <v>31</v>
      </c>
    </row>
    <row r="15" spans="1:4" x14ac:dyDescent="0.25">
      <c r="A15" s="49" t="s">
        <v>33</v>
      </c>
      <c r="B15">
        <v>24</v>
      </c>
      <c r="C15" t="s">
        <v>31</v>
      </c>
    </row>
    <row r="16" spans="1:4" x14ac:dyDescent="0.25">
      <c r="A16" s="48" t="s">
        <v>34</v>
      </c>
      <c r="B16">
        <v>4</v>
      </c>
      <c r="C16" t="s">
        <v>31</v>
      </c>
    </row>
    <row r="17" spans="1:3" x14ac:dyDescent="0.25">
      <c r="A17" s="49" t="s">
        <v>35</v>
      </c>
      <c r="B17">
        <v>28</v>
      </c>
      <c r="C17" t="s">
        <v>31</v>
      </c>
    </row>
    <row r="18" spans="1:3" x14ac:dyDescent="0.25">
      <c r="A18" s="48" t="s">
        <v>36</v>
      </c>
      <c r="B18">
        <v>30</v>
      </c>
      <c r="C18" t="s">
        <v>31</v>
      </c>
    </row>
    <row r="19" spans="1:3" x14ac:dyDescent="0.25">
      <c r="A19" s="49" t="s">
        <v>37</v>
      </c>
      <c r="B19">
        <v>10</v>
      </c>
      <c r="C19" t="s">
        <v>31</v>
      </c>
    </row>
    <row r="20" spans="1:3" x14ac:dyDescent="0.25">
      <c r="A20" s="48" t="s">
        <v>38</v>
      </c>
      <c r="B20">
        <v>20</v>
      </c>
      <c r="C20" t="s">
        <v>31</v>
      </c>
    </row>
    <row r="21" spans="1:3" x14ac:dyDescent="0.25">
      <c r="A21" s="49" t="s">
        <v>39</v>
      </c>
      <c r="B21">
        <v>10</v>
      </c>
      <c r="C21" t="s">
        <v>31</v>
      </c>
    </row>
    <row r="22" spans="1:3" x14ac:dyDescent="0.25">
      <c r="A22" s="51" t="s">
        <v>40</v>
      </c>
      <c r="B22">
        <v>1</v>
      </c>
      <c r="C22" t="s">
        <v>31</v>
      </c>
    </row>
    <row r="23" spans="1:3" x14ac:dyDescent="0.25">
      <c r="A23" s="48" t="s">
        <v>41</v>
      </c>
      <c r="B23" s="48">
        <v>2</v>
      </c>
      <c r="C23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75E0-07E3-4A8D-ADA7-420F86057C87}">
  <dimension ref="A1:I30"/>
  <sheetViews>
    <sheetView workbookViewId="0">
      <pane ySplit="2" topLeftCell="A3" activePane="bottomLeft" state="frozen"/>
      <selection pane="bottomLeft" activeCell="H19" sqref="H19"/>
    </sheetView>
  </sheetViews>
  <sheetFormatPr defaultRowHeight="15" x14ac:dyDescent="0.25"/>
  <cols>
    <col min="1" max="1" width="20" bestFit="1" customWidth="1"/>
    <col min="2" max="2" width="21.85546875" bestFit="1" customWidth="1"/>
    <col min="3" max="3" width="9.42578125" style="1" bestFit="1" customWidth="1"/>
    <col min="4" max="4" width="10" bestFit="1" customWidth="1"/>
    <col min="5" max="6" width="7.7109375" bestFit="1" customWidth="1"/>
    <col min="7" max="7" width="13.140625" bestFit="1" customWidth="1"/>
    <col min="8" max="8" width="13.140625" customWidth="1"/>
    <col min="9" max="9" width="10.28515625" bestFit="1" customWidth="1"/>
  </cols>
  <sheetData>
    <row r="1" spans="1:9" x14ac:dyDescent="0.25">
      <c r="A1" t="s">
        <v>2</v>
      </c>
      <c r="B1" t="s">
        <v>4</v>
      </c>
      <c r="C1" s="1" t="s">
        <v>7</v>
      </c>
      <c r="D1" t="s">
        <v>43</v>
      </c>
      <c r="E1" t="s">
        <v>44</v>
      </c>
      <c r="F1" s="5" t="s">
        <v>45</v>
      </c>
      <c r="G1" s="3" t="s">
        <v>46</v>
      </c>
      <c r="H1" s="36" t="s">
        <v>47</v>
      </c>
      <c r="I1" t="s">
        <v>48</v>
      </c>
    </row>
    <row r="2" spans="1:9" x14ac:dyDescent="0.25">
      <c r="A2" s="4" t="s">
        <v>14</v>
      </c>
      <c r="C2" s="1">
        <f>SUM(C3:C4999)</f>
        <v>1244.587</v>
      </c>
      <c r="F2" s="5"/>
      <c r="G2" s="3"/>
      <c r="H2" s="36"/>
    </row>
    <row r="3" spans="1:9" x14ac:dyDescent="0.25">
      <c r="A3" s="4">
        <v>1</v>
      </c>
      <c r="C3" s="1">
        <f>SUMIF('Order History'!D:D, A3, 'Order History'!I:I)</f>
        <v>381.41000000000008</v>
      </c>
      <c r="D3" s="2" t="s">
        <v>49</v>
      </c>
      <c r="E3" s="2" t="s">
        <v>50</v>
      </c>
      <c r="F3" s="2" t="s">
        <v>51</v>
      </c>
      <c r="G3" s="3">
        <v>45581</v>
      </c>
      <c r="H3" s="3">
        <v>45587</v>
      </c>
      <c r="I3" s="44" t="s">
        <v>42</v>
      </c>
    </row>
    <row r="4" spans="1:9" x14ac:dyDescent="0.25">
      <c r="A4" s="4">
        <v>2</v>
      </c>
      <c r="C4" s="1">
        <f>SUMIF('Order History'!D:D, A4, 'Order History'!I:I)</f>
        <v>332.00899999999996</v>
      </c>
      <c r="D4" s="2" t="s">
        <v>50</v>
      </c>
      <c r="E4" s="2" t="s">
        <v>51</v>
      </c>
      <c r="F4" s="5"/>
      <c r="G4" s="3">
        <v>45602</v>
      </c>
      <c r="H4" s="13">
        <v>45609</v>
      </c>
      <c r="I4" s="45" t="s">
        <v>52</v>
      </c>
    </row>
    <row r="5" spans="1:9" x14ac:dyDescent="0.25">
      <c r="A5" s="4">
        <v>3</v>
      </c>
      <c r="C5" s="1">
        <f>SUMIF('Order History'!D:D, A5, 'Order History'!I:I)</f>
        <v>9.6999999999999993</v>
      </c>
      <c r="D5" s="2" t="s">
        <v>50</v>
      </c>
      <c r="F5" s="5"/>
      <c r="G5" s="3">
        <v>45609</v>
      </c>
      <c r="H5" s="13">
        <v>45614</v>
      </c>
      <c r="I5" s="44" t="s">
        <v>19</v>
      </c>
    </row>
    <row r="6" spans="1:9" x14ac:dyDescent="0.25">
      <c r="A6" s="4">
        <v>4</v>
      </c>
      <c r="C6" s="1">
        <f>SUMIF('Order History'!D:D, A6, 'Order History'!I:I)</f>
        <v>120.75199999999998</v>
      </c>
      <c r="D6" s="30" t="s">
        <v>51</v>
      </c>
      <c r="F6" s="5"/>
      <c r="G6" s="3">
        <v>45699</v>
      </c>
      <c r="H6" s="25">
        <v>45700</v>
      </c>
      <c r="I6" s="45" t="s">
        <v>31</v>
      </c>
    </row>
    <row r="7" spans="1:9" x14ac:dyDescent="0.25">
      <c r="A7" s="4">
        <v>5</v>
      </c>
      <c r="C7" s="1">
        <f>SUMIF('Order History'!D:D, A7, 'Order History'!I:I)</f>
        <v>31.27</v>
      </c>
      <c r="D7" s="33" t="s">
        <v>51</v>
      </c>
      <c r="F7" s="5"/>
      <c r="G7" s="3">
        <v>45712</v>
      </c>
      <c r="H7" s="3">
        <v>45713</v>
      </c>
      <c r="I7" s="44" t="s">
        <v>52</v>
      </c>
    </row>
    <row r="8" spans="1:9" x14ac:dyDescent="0.25">
      <c r="A8" s="4">
        <v>6</v>
      </c>
      <c r="C8" s="1">
        <f>SUMIF('Order History'!D:D, A8, 'Order History'!I:I)</f>
        <v>62.27600000000001</v>
      </c>
      <c r="D8" s="2" t="s">
        <v>51</v>
      </c>
      <c r="F8" s="5"/>
      <c r="G8" s="3">
        <v>45736</v>
      </c>
      <c r="H8" s="36">
        <v>45737</v>
      </c>
      <c r="I8" t="s">
        <v>52</v>
      </c>
    </row>
    <row r="9" spans="1:9" x14ac:dyDescent="0.25">
      <c r="A9" s="4">
        <v>7</v>
      </c>
      <c r="C9" s="1">
        <f>SUMIF('Order History'!D:D, A9, 'Order History'!I:I)</f>
        <v>91.079999999999984</v>
      </c>
      <c r="D9" s="2" t="s">
        <v>50</v>
      </c>
      <c r="E9" s="2" t="s">
        <v>51</v>
      </c>
      <c r="F9" s="5"/>
      <c r="G9" s="3">
        <v>45750</v>
      </c>
      <c r="H9" s="36">
        <v>45754</v>
      </c>
      <c r="I9" t="s">
        <v>52</v>
      </c>
    </row>
    <row r="10" spans="1:9" x14ac:dyDescent="0.25">
      <c r="A10" s="4">
        <v>8</v>
      </c>
      <c r="B10" s="9" t="s">
        <v>53</v>
      </c>
      <c r="C10" s="1">
        <f>SUMIF('Order History'!D:D, A10, 'Order History'!I:I)</f>
        <v>0</v>
      </c>
      <c r="D10" t="s">
        <v>54</v>
      </c>
      <c r="E10" s="2"/>
      <c r="F10" s="5"/>
      <c r="G10" s="13">
        <v>45768</v>
      </c>
      <c r="H10" s="13">
        <v>45769</v>
      </c>
      <c r="I10" t="s">
        <v>52</v>
      </c>
    </row>
    <row r="11" spans="1:9" x14ac:dyDescent="0.25">
      <c r="A11" s="4" t="s">
        <v>55</v>
      </c>
      <c r="B11" t="s">
        <v>56</v>
      </c>
      <c r="C11" s="1">
        <f>SUMIF('Order History'!D:D, A11, 'Order History'!I:I)</f>
        <v>0</v>
      </c>
      <c r="D11" t="s">
        <v>54</v>
      </c>
      <c r="F11" s="5"/>
      <c r="G11" s="3">
        <v>45608</v>
      </c>
      <c r="H11" s="13">
        <v>45614</v>
      </c>
      <c r="I11" t="s">
        <v>19</v>
      </c>
    </row>
    <row r="12" spans="1:9" x14ac:dyDescent="0.25">
      <c r="A12" s="4" t="s">
        <v>57</v>
      </c>
      <c r="C12" s="1">
        <f>SUMIF('Order History'!D:D, A12, 'Order History'!I:I)</f>
        <v>29.58</v>
      </c>
      <c r="D12" s="2" t="s">
        <v>58</v>
      </c>
      <c r="F12" s="5"/>
      <c r="G12" s="3">
        <v>45602</v>
      </c>
      <c r="H12" s="13">
        <v>45607</v>
      </c>
      <c r="I12" t="s">
        <v>31</v>
      </c>
    </row>
    <row r="13" spans="1:9" x14ac:dyDescent="0.25">
      <c r="A13" s="4" t="s">
        <v>59</v>
      </c>
      <c r="C13" s="1">
        <f>SUMIF('Order History'!D:D, A13, 'Order History'!I:I)</f>
        <v>63.34</v>
      </c>
      <c r="D13" s="2" t="s">
        <v>60</v>
      </c>
      <c r="F13" s="5"/>
      <c r="G13" s="3">
        <v>45603</v>
      </c>
      <c r="H13" s="13">
        <v>45607</v>
      </c>
      <c r="I13" t="s">
        <v>52</v>
      </c>
    </row>
    <row r="14" spans="1:9" x14ac:dyDescent="0.25">
      <c r="A14" s="4" t="s">
        <v>61</v>
      </c>
      <c r="B14" t="s">
        <v>62</v>
      </c>
      <c r="C14" s="1">
        <v>0</v>
      </c>
      <c r="D14" t="s">
        <v>54</v>
      </c>
      <c r="F14" s="5"/>
      <c r="G14" s="3">
        <v>45690</v>
      </c>
      <c r="H14" s="3">
        <v>45695</v>
      </c>
      <c r="I14" t="s">
        <v>19</v>
      </c>
    </row>
    <row r="15" spans="1:9" x14ac:dyDescent="0.25">
      <c r="A15" s="4" t="s">
        <v>63</v>
      </c>
      <c r="C15" s="1">
        <f>SUMIF('Order History'!D:D, A15, 'Order History'!I:I)</f>
        <v>27.4</v>
      </c>
      <c r="D15" s="2" t="s">
        <v>58</v>
      </c>
      <c r="F15" s="5"/>
      <c r="G15" s="3">
        <v>45692</v>
      </c>
      <c r="H15" s="13">
        <v>45698</v>
      </c>
      <c r="I15" t="s">
        <v>31</v>
      </c>
    </row>
    <row r="16" spans="1:9" x14ac:dyDescent="0.25">
      <c r="A16" s="4" t="s">
        <v>64</v>
      </c>
      <c r="C16" s="1">
        <f>SUMIF('Order History'!D:D, A16, 'Order History'!I:I)</f>
        <v>28.1</v>
      </c>
      <c r="D16" s="2" t="s">
        <v>58</v>
      </c>
      <c r="F16" s="5"/>
      <c r="G16" s="3">
        <v>45694</v>
      </c>
      <c r="H16" s="3">
        <v>45698</v>
      </c>
      <c r="I16" t="s">
        <v>52</v>
      </c>
    </row>
    <row r="17" spans="1:9" x14ac:dyDescent="0.25">
      <c r="A17" s="4" t="s">
        <v>65</v>
      </c>
      <c r="C17" s="1">
        <f>SUMIF('Order History'!D:D, A17, 'Order History'!I:I)</f>
        <v>40.270000000000003</v>
      </c>
      <c r="D17" s="2" t="s">
        <v>58</v>
      </c>
      <c r="F17" s="5"/>
      <c r="G17" s="3">
        <v>45741</v>
      </c>
      <c r="H17" s="36">
        <v>45747</v>
      </c>
      <c r="I17" t="s">
        <v>19</v>
      </c>
    </row>
    <row r="18" spans="1:9" x14ac:dyDescent="0.25">
      <c r="A18" s="4" t="s">
        <v>66</v>
      </c>
      <c r="C18" s="1">
        <f>SUMIF('Order History'!D:D, A18, 'Order History'!I:I)</f>
        <v>27.4</v>
      </c>
      <c r="D18" s="2" t="s">
        <v>58</v>
      </c>
      <c r="F18" s="5"/>
      <c r="G18" s="3">
        <v>45741</v>
      </c>
      <c r="H18" s="36">
        <v>45747</v>
      </c>
      <c r="I18" t="s">
        <v>31</v>
      </c>
    </row>
    <row r="19" spans="1:9" x14ac:dyDescent="0.25">
      <c r="A19" s="4"/>
      <c r="F19" s="5"/>
      <c r="G19" s="3"/>
      <c r="H19" s="36"/>
    </row>
    <row r="20" spans="1:9" x14ac:dyDescent="0.25">
      <c r="A20" s="4"/>
      <c r="F20" s="5"/>
      <c r="G20" s="3"/>
      <c r="H20" s="36"/>
    </row>
    <row r="21" spans="1:9" x14ac:dyDescent="0.25">
      <c r="A21" s="4"/>
      <c r="F21" s="5"/>
      <c r="G21" s="3"/>
      <c r="H21" s="36"/>
    </row>
    <row r="22" spans="1:9" x14ac:dyDescent="0.25">
      <c r="A22" s="4"/>
      <c r="F22" s="5"/>
      <c r="G22" s="3"/>
      <c r="H22" s="36"/>
    </row>
    <row r="23" spans="1:9" x14ac:dyDescent="0.25">
      <c r="A23" s="4"/>
      <c r="F23" s="5"/>
      <c r="G23" s="3"/>
      <c r="H23" s="36"/>
    </row>
    <row r="24" spans="1:9" x14ac:dyDescent="0.25">
      <c r="A24" s="4"/>
      <c r="F24" s="5"/>
      <c r="G24" s="3"/>
      <c r="H24" s="36"/>
    </row>
    <row r="25" spans="1:9" x14ac:dyDescent="0.25">
      <c r="A25" s="4"/>
      <c r="F25" s="5"/>
      <c r="G25" s="3"/>
      <c r="H25" s="36"/>
    </row>
    <row r="26" spans="1:9" x14ac:dyDescent="0.25">
      <c r="A26" s="4"/>
      <c r="F26" s="5"/>
      <c r="G26" s="3"/>
      <c r="H26" s="36"/>
    </row>
    <row r="27" spans="1:9" x14ac:dyDescent="0.25">
      <c r="A27" s="4"/>
      <c r="F27" s="5"/>
      <c r="G27" s="3"/>
      <c r="H27" s="36"/>
    </row>
    <row r="28" spans="1:9" x14ac:dyDescent="0.25">
      <c r="A28" s="4"/>
      <c r="F28" s="5"/>
      <c r="G28" s="3"/>
      <c r="H28" s="36"/>
    </row>
    <row r="29" spans="1:9" x14ac:dyDescent="0.25">
      <c r="A29" s="4"/>
      <c r="F29" s="5"/>
      <c r="G29" s="3"/>
      <c r="H29" s="36"/>
    </row>
    <row r="30" spans="1:9" x14ac:dyDescent="0.25">
      <c r="A30" s="4"/>
      <c r="F30" s="5"/>
      <c r="G30" s="6"/>
      <c r="H30" s="36"/>
    </row>
  </sheetData>
  <phoneticPr fontId="5" type="noConversion"/>
  <hyperlinks>
    <hyperlink ref="D3" r:id="rId1" xr:uid="{D947273E-2075-475E-A1C5-50F70698B7F5}"/>
    <hyperlink ref="E3" r:id="rId2" xr:uid="{9A379AA3-5D38-45D7-90FC-41005583A40F}"/>
    <hyperlink ref="F3" r:id="rId3" xr:uid="{BBDF00DE-79FF-408B-B9CE-9B2F9F8F6F94}"/>
    <hyperlink ref="D4" r:id="rId4" xr:uid="{C0061747-F4D3-45FE-AC17-044A75E56DE9}"/>
    <hyperlink ref="E4" r:id="rId5" xr:uid="{76C1C547-1EA5-4A37-BBA8-0265270DF2ED}"/>
    <hyperlink ref="D5" r:id="rId6" xr:uid="{5255383E-B1C6-4E20-9E2B-E6C31D2479B2}"/>
    <hyperlink ref="D6" r:id="rId7" xr:uid="{F84C12A3-9453-4215-B208-ED2FF1437FE2}"/>
    <hyperlink ref="D12" r:id="rId8" xr:uid="{741768D8-1340-4E08-824D-776A3004CC76}"/>
    <hyperlink ref="D13" r:id="rId9" xr:uid="{0CA56046-9162-46A0-9B5F-61B873718FC5}"/>
    <hyperlink ref="D16" r:id="rId10" xr:uid="{BCE7D07F-81D2-4801-8E6B-0A393370B735}"/>
    <hyperlink ref="D15" r:id="rId11" xr:uid="{E6FD12FE-97B2-4CD8-B614-3BA1C34A9975}"/>
    <hyperlink ref="D7" r:id="rId12" xr:uid="{5534BFED-B5C2-446C-A569-EA4A40646CA9}"/>
    <hyperlink ref="D8" r:id="rId13" xr:uid="{7E6BD1BF-27BE-4D7D-8B92-045194143D30}"/>
    <hyperlink ref="D18" r:id="rId14" xr:uid="{C4AC4F65-018A-484E-A2BA-EB7DA1EB95A4}"/>
    <hyperlink ref="E9" r:id="rId15" xr:uid="{C39E1496-F70C-4D98-A6EB-72AA75176CF5}"/>
    <hyperlink ref="D9" r:id="rId16" xr:uid="{C8A00F1F-9F68-4C17-B779-0602D86B272D}"/>
    <hyperlink ref="D17" r:id="rId17" xr:uid="{DD9E4910-0BB5-4BEB-878E-A8F192DD7230}"/>
  </hyperlinks>
  <pageMargins left="0.7" right="0.7" top="0.75" bottom="0.75" header="0.3" footer="0.3"/>
  <tableParts count="1">
    <tablePart r:id="rId1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65"/>
  <sheetViews>
    <sheetView tabSelected="1" view="pageLayout" topLeftCell="F1" zoomScaleNormal="115" workbookViewId="0">
      <selection activeCell="F11" sqref="F11"/>
    </sheetView>
  </sheetViews>
  <sheetFormatPr defaultColWidth="9.140625" defaultRowHeight="15" x14ac:dyDescent="0.25"/>
  <cols>
    <col min="1" max="1" width="25.42578125" style="9" bestFit="1" customWidth="1"/>
    <col min="2" max="2" width="23.7109375" style="9" bestFit="1" customWidth="1"/>
    <col min="3" max="3" width="16.5703125" style="9" bestFit="1" customWidth="1"/>
    <col min="4" max="4" width="10.140625" style="9" bestFit="1" customWidth="1"/>
    <col min="5" max="5" width="9" style="9" bestFit="1" customWidth="1"/>
    <col min="6" max="6" width="63.85546875" style="9" bestFit="1" customWidth="1"/>
    <col min="7" max="7" width="11" style="9" bestFit="1" customWidth="1"/>
    <col min="8" max="8" width="11.7109375" style="10" bestFit="1" customWidth="1"/>
    <col min="9" max="9" width="11.85546875" style="19" bestFit="1" customWidth="1"/>
    <col min="10" max="10" width="10" style="7" bestFit="1" customWidth="1"/>
    <col min="11" max="11" width="13.85546875" style="7" bestFit="1" customWidth="1"/>
    <col min="12" max="12" width="15.140625" style="13" bestFit="1" customWidth="1"/>
    <col min="13" max="13" width="22.5703125" style="9" bestFit="1" customWidth="1"/>
    <col min="14" max="14" width="28.5703125" style="9" bestFit="1" customWidth="1"/>
    <col min="15" max="15" width="28.5703125" style="9" customWidth="1"/>
    <col min="16" max="16384" width="9.140625" style="9"/>
  </cols>
  <sheetData>
    <row r="1" spans="1:15" s="7" customFormat="1" x14ac:dyDescent="0.25">
      <c r="A1" s="7" t="s">
        <v>67</v>
      </c>
      <c r="B1" s="7" t="s">
        <v>1</v>
      </c>
      <c r="C1" s="7" t="s">
        <v>68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1" t="s">
        <v>7</v>
      </c>
      <c r="J1" s="7" t="s">
        <v>8</v>
      </c>
      <c r="K1" s="7" t="s">
        <v>9</v>
      </c>
      <c r="L1" s="8" t="s">
        <v>10</v>
      </c>
      <c r="M1" s="7" t="s">
        <v>11</v>
      </c>
      <c r="N1" s="7" t="s">
        <v>12</v>
      </c>
    </row>
    <row r="2" spans="1:15" s="7" customFormat="1" x14ac:dyDescent="0.25">
      <c r="A2" s="9" t="s">
        <v>69</v>
      </c>
      <c r="B2" s="9" t="s">
        <v>70</v>
      </c>
      <c r="C2" s="9" t="s">
        <v>71</v>
      </c>
      <c r="D2" s="10" t="s">
        <v>66</v>
      </c>
      <c r="E2" s="9">
        <v>1</v>
      </c>
      <c r="F2" s="9"/>
      <c r="G2" s="9">
        <v>1</v>
      </c>
      <c r="H2" s="16">
        <v>27.4</v>
      </c>
      <c r="I2" s="19">
        <f t="shared" ref="I2:I9" si="0">G2 * IFERROR(LEFT(H2, FIND(" ", H2) - 1), H2)</f>
        <v>27.4</v>
      </c>
      <c r="J2" s="12" t="s">
        <v>72</v>
      </c>
      <c r="K2" s="33" t="s">
        <v>73</v>
      </c>
      <c r="L2" s="13">
        <v>45747</v>
      </c>
      <c r="M2" s="9" t="s">
        <v>74</v>
      </c>
      <c r="N2" s="9"/>
      <c r="O2" s="9"/>
    </row>
    <row r="3" spans="1:15" s="7" customFormat="1" x14ac:dyDescent="0.25">
      <c r="A3" s="9" t="s">
        <v>75</v>
      </c>
      <c r="B3" s="9" t="s">
        <v>76</v>
      </c>
      <c r="C3" s="9" t="s">
        <v>77</v>
      </c>
      <c r="D3" s="10" t="s">
        <v>65</v>
      </c>
      <c r="E3" s="9">
        <v>1</v>
      </c>
      <c r="F3" s="9"/>
      <c r="G3" s="9">
        <v>1</v>
      </c>
      <c r="H3" s="10">
        <v>40.270000000000003</v>
      </c>
      <c r="I3" s="19">
        <f t="shared" si="0"/>
        <v>40.270000000000003</v>
      </c>
      <c r="J3" s="12" t="s">
        <v>72</v>
      </c>
      <c r="K3" s="33" t="s">
        <v>73</v>
      </c>
      <c r="L3" s="13">
        <v>45747</v>
      </c>
      <c r="M3" s="9" t="s">
        <v>19</v>
      </c>
      <c r="N3" s="9"/>
      <c r="O3" s="9"/>
    </row>
    <row r="4" spans="1:15" x14ac:dyDescent="0.25">
      <c r="A4" s="9" t="s">
        <v>78</v>
      </c>
      <c r="B4" s="9" t="s">
        <v>79</v>
      </c>
      <c r="C4" s="9" t="s">
        <v>71</v>
      </c>
      <c r="D4" s="10" t="s">
        <v>64</v>
      </c>
      <c r="E4" s="9">
        <v>1</v>
      </c>
      <c r="F4" s="9" t="s">
        <v>80</v>
      </c>
      <c r="G4" s="9">
        <v>1</v>
      </c>
      <c r="H4" s="11">
        <v>28.1</v>
      </c>
      <c r="I4" s="19">
        <f t="shared" si="0"/>
        <v>28.1</v>
      </c>
      <c r="J4" s="33" t="s">
        <v>72</v>
      </c>
      <c r="K4" s="33" t="s">
        <v>73</v>
      </c>
      <c r="L4" s="3">
        <v>45698</v>
      </c>
      <c r="M4" s="9" t="s">
        <v>52</v>
      </c>
    </row>
    <row r="5" spans="1:15" x14ac:dyDescent="0.25">
      <c r="A5" t="s">
        <v>81</v>
      </c>
      <c r="B5" s="9" t="s">
        <v>82</v>
      </c>
      <c r="C5" s="9" t="s">
        <v>71</v>
      </c>
      <c r="D5" s="10" t="s">
        <v>63</v>
      </c>
      <c r="E5" s="9">
        <v>1</v>
      </c>
      <c r="G5" s="9">
        <v>1</v>
      </c>
      <c r="H5" s="11">
        <v>27.4</v>
      </c>
      <c r="I5" s="19">
        <f t="shared" si="0"/>
        <v>27.4</v>
      </c>
      <c r="J5" s="42" t="s">
        <v>72</v>
      </c>
      <c r="K5" s="12" t="s">
        <v>73</v>
      </c>
      <c r="L5" s="3">
        <v>45698</v>
      </c>
      <c r="M5" s="9" t="s">
        <v>74</v>
      </c>
    </row>
    <row r="6" spans="1:15" x14ac:dyDescent="0.25">
      <c r="A6" s="9" t="s">
        <v>83</v>
      </c>
      <c r="B6" s="9" t="s">
        <v>84</v>
      </c>
      <c r="C6" s="9" t="s">
        <v>85</v>
      </c>
      <c r="D6" s="10" t="s">
        <v>61</v>
      </c>
      <c r="E6" s="9">
        <v>1</v>
      </c>
      <c r="F6" s="9" t="s">
        <v>62</v>
      </c>
      <c r="G6" s="9">
        <v>1</v>
      </c>
      <c r="H6" s="11">
        <v>0</v>
      </c>
      <c r="I6" s="19">
        <f t="shared" si="0"/>
        <v>0</v>
      </c>
      <c r="J6" s="8" t="s">
        <v>54</v>
      </c>
      <c r="K6" s="33" t="s">
        <v>73</v>
      </c>
      <c r="L6" s="13">
        <v>45695</v>
      </c>
      <c r="M6" s="9" t="s">
        <v>19</v>
      </c>
    </row>
    <row r="7" spans="1:15" x14ac:dyDescent="0.25">
      <c r="A7" s="9" t="s">
        <v>86</v>
      </c>
      <c r="B7" s="9" t="s">
        <v>87</v>
      </c>
      <c r="C7" s="9" t="s">
        <v>71</v>
      </c>
      <c r="D7" s="10" t="s">
        <v>59</v>
      </c>
      <c r="E7" s="9">
        <v>1</v>
      </c>
      <c r="F7" s="9" t="s">
        <v>88</v>
      </c>
      <c r="G7" s="9">
        <v>1</v>
      </c>
      <c r="H7" s="11">
        <v>63.34</v>
      </c>
      <c r="I7" s="19">
        <f t="shared" si="0"/>
        <v>63.34</v>
      </c>
      <c r="J7" s="33" t="s">
        <v>72</v>
      </c>
      <c r="K7" s="33" t="s">
        <v>60</v>
      </c>
      <c r="L7" s="13">
        <v>45607</v>
      </c>
      <c r="M7" s="9" t="s">
        <v>89</v>
      </c>
    </row>
    <row r="8" spans="1:15" x14ac:dyDescent="0.25">
      <c r="A8" s="9" t="s">
        <v>90</v>
      </c>
      <c r="B8" s="9" t="s">
        <v>91</v>
      </c>
      <c r="C8" s="9" t="s">
        <v>77</v>
      </c>
      <c r="D8" s="10" t="s">
        <v>57</v>
      </c>
      <c r="E8" s="9">
        <v>1</v>
      </c>
      <c r="G8" s="9">
        <v>1</v>
      </c>
      <c r="H8" s="11">
        <v>29.58</v>
      </c>
      <c r="I8" s="19">
        <f t="shared" si="0"/>
        <v>29.58</v>
      </c>
      <c r="J8" s="33" t="s">
        <v>72</v>
      </c>
      <c r="K8" s="12" t="s">
        <v>73</v>
      </c>
      <c r="L8" s="13">
        <v>45607</v>
      </c>
      <c r="M8" s="9" t="s">
        <v>74</v>
      </c>
    </row>
    <row r="9" spans="1:15" x14ac:dyDescent="0.25">
      <c r="A9" s="9" t="s">
        <v>92</v>
      </c>
      <c r="B9" s="9" t="s">
        <v>93</v>
      </c>
      <c r="C9" s="9" t="s">
        <v>85</v>
      </c>
      <c r="D9" s="10" t="s">
        <v>55</v>
      </c>
      <c r="E9" s="9">
        <v>1</v>
      </c>
      <c r="F9" s="9" t="s">
        <v>56</v>
      </c>
      <c r="G9" s="9">
        <v>1</v>
      </c>
      <c r="H9" s="16">
        <v>0</v>
      </c>
      <c r="I9" s="19">
        <f t="shared" si="0"/>
        <v>0</v>
      </c>
      <c r="J9" s="8" t="s">
        <v>54</v>
      </c>
      <c r="K9" s="33" t="s">
        <v>73</v>
      </c>
      <c r="L9" s="13">
        <v>45614</v>
      </c>
      <c r="M9" s="9" t="s">
        <v>19</v>
      </c>
    </row>
    <row r="10" spans="1:15" x14ac:dyDescent="0.25">
      <c r="A10" s="14">
        <v>35562987</v>
      </c>
      <c r="B10" s="9" t="s">
        <v>94</v>
      </c>
      <c r="C10" s="9" t="s">
        <v>85</v>
      </c>
      <c r="D10" s="10">
        <v>8</v>
      </c>
      <c r="E10" s="9">
        <v>0</v>
      </c>
      <c r="F10" s="9" t="s">
        <v>95</v>
      </c>
      <c r="G10" s="9">
        <v>1</v>
      </c>
      <c r="H10" s="16">
        <v>0</v>
      </c>
      <c r="I10" s="19">
        <v>0</v>
      </c>
      <c r="J10" s="8" t="s">
        <v>54</v>
      </c>
      <c r="K10" s="7" t="s">
        <v>51</v>
      </c>
      <c r="L10" s="13">
        <v>45769</v>
      </c>
    </row>
    <row r="11" spans="1:15" x14ac:dyDescent="0.25">
      <c r="A11" s="7" t="s">
        <v>96</v>
      </c>
      <c r="B11" s="7" t="s">
        <v>97</v>
      </c>
      <c r="C11" s="9" t="s">
        <v>85</v>
      </c>
      <c r="D11" s="10">
        <v>8</v>
      </c>
      <c r="E11" s="9">
        <v>1</v>
      </c>
      <c r="F11" s="9" t="s">
        <v>53</v>
      </c>
      <c r="G11" s="9">
        <v>1</v>
      </c>
      <c r="H11" s="16">
        <v>0</v>
      </c>
      <c r="I11" s="19">
        <v>0</v>
      </c>
      <c r="J11" s="8" t="s">
        <v>54</v>
      </c>
      <c r="K11" s="31" t="s">
        <v>51</v>
      </c>
      <c r="L11" s="13">
        <v>45769</v>
      </c>
      <c r="M11" s="9" t="s">
        <v>89</v>
      </c>
      <c r="N11" s="9" t="s">
        <v>97</v>
      </c>
    </row>
    <row r="12" spans="1:15" x14ac:dyDescent="0.25">
      <c r="A12" s="37">
        <v>35409347</v>
      </c>
      <c r="B12" s="7" t="s">
        <v>94</v>
      </c>
      <c r="C12" s="9" t="s">
        <v>85</v>
      </c>
      <c r="D12" s="7">
        <v>7</v>
      </c>
      <c r="E12" s="7">
        <v>0</v>
      </c>
      <c r="F12" s="7"/>
      <c r="G12" s="7">
        <v>1</v>
      </c>
      <c r="H12" s="26">
        <v>7.99</v>
      </c>
      <c r="I12" s="19">
        <f t="shared" ref="I12:I43" si="1">G12 * IFERROR(LEFT(H12, FIND(" ", H12) - 1), H12)</f>
        <v>7.99</v>
      </c>
      <c r="J12" s="31" t="s">
        <v>72</v>
      </c>
      <c r="K12" s="7" t="s">
        <v>51</v>
      </c>
      <c r="L12" s="13">
        <v>45754</v>
      </c>
      <c r="M12" s="7"/>
      <c r="N12" s="7"/>
      <c r="O12" s="7"/>
    </row>
    <row r="13" spans="1:15" x14ac:dyDescent="0.25">
      <c r="A13" s="37">
        <v>91910467</v>
      </c>
      <c r="B13" s="9" t="s">
        <v>98</v>
      </c>
      <c r="C13" s="9" t="s">
        <v>85</v>
      </c>
      <c r="D13" s="7">
        <v>7</v>
      </c>
      <c r="E13" s="7">
        <v>0</v>
      </c>
      <c r="F13" s="7"/>
      <c r="G13" s="7">
        <v>1</v>
      </c>
      <c r="H13" s="38">
        <v>6.99</v>
      </c>
      <c r="I13" s="1">
        <f t="shared" si="1"/>
        <v>6.99</v>
      </c>
      <c r="J13" s="12" t="s">
        <v>72</v>
      </c>
      <c r="K13" s="18" t="s">
        <v>50</v>
      </c>
      <c r="L13" s="13">
        <v>45754</v>
      </c>
      <c r="M13" s="7"/>
      <c r="N13" s="7"/>
      <c r="O13" s="7"/>
    </row>
    <row r="14" spans="1:15" x14ac:dyDescent="0.25">
      <c r="A14" s="9" t="s">
        <v>37</v>
      </c>
      <c r="B14" s="9" t="s">
        <v>99</v>
      </c>
      <c r="C14" s="9" t="s">
        <v>71</v>
      </c>
      <c r="D14" s="9">
        <v>7</v>
      </c>
      <c r="E14" s="9">
        <v>1</v>
      </c>
      <c r="F14" s="9" t="s">
        <v>100</v>
      </c>
      <c r="G14" s="9">
        <v>20</v>
      </c>
      <c r="H14" s="10" t="s">
        <v>101</v>
      </c>
      <c r="I14" s="19">
        <f t="shared" si="1"/>
        <v>0.76</v>
      </c>
      <c r="J14" s="31" t="s">
        <v>72</v>
      </c>
      <c r="K14" s="12" t="s">
        <v>51</v>
      </c>
      <c r="L14" s="13">
        <v>45754</v>
      </c>
      <c r="M14" s="9" t="s">
        <v>31</v>
      </c>
    </row>
    <row r="15" spans="1:15" x14ac:dyDescent="0.25">
      <c r="A15" s="9" t="s">
        <v>102</v>
      </c>
      <c r="B15" s="9" t="s">
        <v>103</v>
      </c>
      <c r="C15" s="9" t="s">
        <v>71</v>
      </c>
      <c r="D15" s="9">
        <v>7</v>
      </c>
      <c r="E15" s="9">
        <v>1</v>
      </c>
      <c r="F15" s="9" t="s">
        <v>104</v>
      </c>
      <c r="G15" s="9">
        <v>2</v>
      </c>
      <c r="H15" s="10">
        <v>1.03</v>
      </c>
      <c r="I15" s="19">
        <f t="shared" si="1"/>
        <v>2.06</v>
      </c>
      <c r="J15" s="12" t="s">
        <v>72</v>
      </c>
      <c r="K15" s="12" t="s">
        <v>50</v>
      </c>
      <c r="L15" s="13">
        <v>45754</v>
      </c>
      <c r="M15" s="9" t="s">
        <v>19</v>
      </c>
    </row>
    <row r="16" spans="1:15" x14ac:dyDescent="0.25">
      <c r="A16" s="15" t="s">
        <v>40</v>
      </c>
      <c r="B16" s="9" t="s">
        <v>105</v>
      </c>
      <c r="C16" s="9" t="s">
        <v>71</v>
      </c>
      <c r="D16" s="9">
        <v>7</v>
      </c>
      <c r="E16" s="9">
        <v>2</v>
      </c>
      <c r="F16" s="9" t="s">
        <v>106</v>
      </c>
      <c r="G16" s="9">
        <v>10</v>
      </c>
      <c r="H16" s="10" t="s">
        <v>107</v>
      </c>
      <c r="I16" s="19">
        <f t="shared" si="1"/>
        <v>5.04</v>
      </c>
      <c r="J16" s="31" t="s">
        <v>72</v>
      </c>
      <c r="K16" s="33" t="s">
        <v>51</v>
      </c>
      <c r="L16" s="13">
        <v>45754</v>
      </c>
      <c r="M16" s="9" t="s">
        <v>31</v>
      </c>
    </row>
    <row r="17" spans="1:15" x14ac:dyDescent="0.25">
      <c r="A17" s="15" t="s">
        <v>108</v>
      </c>
      <c r="B17" s="9" t="s">
        <v>109</v>
      </c>
      <c r="C17" s="9" t="s">
        <v>71</v>
      </c>
      <c r="D17" s="9">
        <v>7</v>
      </c>
      <c r="E17" s="9">
        <v>3</v>
      </c>
      <c r="F17" s="9" t="s">
        <v>104</v>
      </c>
      <c r="G17" s="9">
        <v>2</v>
      </c>
      <c r="H17" s="16">
        <v>4.2</v>
      </c>
      <c r="I17" s="19">
        <f t="shared" si="1"/>
        <v>8.4</v>
      </c>
      <c r="J17" s="31" t="s">
        <v>72</v>
      </c>
      <c r="K17" s="33" t="s">
        <v>51</v>
      </c>
      <c r="L17" s="13">
        <v>45754</v>
      </c>
      <c r="M17" s="9" t="s">
        <v>31</v>
      </c>
    </row>
    <row r="18" spans="1:15" x14ac:dyDescent="0.25">
      <c r="A18" s="7" t="s">
        <v>110</v>
      </c>
      <c r="B18" s="7" t="s">
        <v>111</v>
      </c>
      <c r="C18" s="9" t="s">
        <v>71</v>
      </c>
      <c r="D18" s="9">
        <v>7</v>
      </c>
      <c r="E18" s="9">
        <v>4</v>
      </c>
      <c r="F18" s="7" t="s">
        <v>112</v>
      </c>
      <c r="G18" s="7">
        <v>3</v>
      </c>
      <c r="H18" s="26">
        <v>4.97</v>
      </c>
      <c r="I18" s="1">
        <f t="shared" si="1"/>
        <v>14.91</v>
      </c>
      <c r="J18" s="31" t="s">
        <v>72</v>
      </c>
      <c r="K18" s="31" t="s">
        <v>51</v>
      </c>
      <c r="L18" s="13">
        <v>45754</v>
      </c>
      <c r="M18" s="7" t="s">
        <v>31</v>
      </c>
    </row>
    <row r="19" spans="1:15" x14ac:dyDescent="0.25">
      <c r="A19" s="17">
        <v>662108145021</v>
      </c>
      <c r="B19" s="9" t="s">
        <v>113</v>
      </c>
      <c r="C19" s="9" t="s">
        <v>71</v>
      </c>
      <c r="D19" s="9">
        <v>7</v>
      </c>
      <c r="E19" s="9">
        <v>5</v>
      </c>
      <c r="F19" s="9" t="s">
        <v>112</v>
      </c>
      <c r="G19" s="9">
        <v>3</v>
      </c>
      <c r="H19" s="10">
        <v>2.38</v>
      </c>
      <c r="I19" s="19">
        <f t="shared" si="1"/>
        <v>7.14</v>
      </c>
      <c r="J19" s="31" t="s">
        <v>72</v>
      </c>
      <c r="K19" s="12" t="s">
        <v>51</v>
      </c>
      <c r="L19" s="13">
        <v>45754</v>
      </c>
      <c r="M19" s="9" t="s">
        <v>31</v>
      </c>
    </row>
    <row r="20" spans="1:15" x14ac:dyDescent="0.25">
      <c r="A20" s="17">
        <v>66201221022</v>
      </c>
      <c r="B20" s="9" t="s">
        <v>114</v>
      </c>
      <c r="C20" s="9" t="s">
        <v>71</v>
      </c>
      <c r="D20" s="9">
        <v>7</v>
      </c>
      <c r="E20" s="9">
        <v>6</v>
      </c>
      <c r="F20" s="9" t="s">
        <v>112</v>
      </c>
      <c r="G20" s="9">
        <v>3</v>
      </c>
      <c r="H20" s="10">
        <v>0.81</v>
      </c>
      <c r="I20" s="19">
        <f t="shared" si="1"/>
        <v>2.4300000000000002</v>
      </c>
      <c r="J20" s="31" t="s">
        <v>72</v>
      </c>
      <c r="K20" s="12" t="s">
        <v>51</v>
      </c>
      <c r="L20" s="13">
        <v>45754</v>
      </c>
      <c r="M20" s="9" t="s">
        <v>31</v>
      </c>
    </row>
    <row r="21" spans="1:15" x14ac:dyDescent="0.25">
      <c r="A21" s="9" t="s">
        <v>34</v>
      </c>
      <c r="B21" s="9" t="s">
        <v>115</v>
      </c>
      <c r="C21" s="9" t="s">
        <v>71</v>
      </c>
      <c r="D21" s="9">
        <v>7</v>
      </c>
      <c r="E21" s="9">
        <v>7</v>
      </c>
      <c r="F21" s="9" t="s">
        <v>106</v>
      </c>
      <c r="G21" s="9">
        <v>10</v>
      </c>
      <c r="H21" s="10" t="s">
        <v>116</v>
      </c>
      <c r="I21" s="19">
        <f t="shared" si="1"/>
        <v>1.8900000000000001</v>
      </c>
      <c r="J21" s="31" t="s">
        <v>72</v>
      </c>
      <c r="K21" s="12" t="s">
        <v>51</v>
      </c>
      <c r="L21" s="13">
        <v>45754</v>
      </c>
      <c r="M21" s="9" t="s">
        <v>31</v>
      </c>
    </row>
    <row r="22" spans="1:15" x14ac:dyDescent="0.25">
      <c r="A22" s="9" t="s">
        <v>35</v>
      </c>
      <c r="B22" s="9" t="s">
        <v>117</v>
      </c>
      <c r="C22" s="9" t="s">
        <v>71</v>
      </c>
      <c r="D22" s="9">
        <v>7</v>
      </c>
      <c r="E22" s="9">
        <v>8</v>
      </c>
      <c r="F22" s="9" t="s">
        <v>100</v>
      </c>
      <c r="G22" s="9">
        <v>20</v>
      </c>
      <c r="H22" s="10" t="s">
        <v>118</v>
      </c>
      <c r="I22" s="19">
        <f t="shared" si="1"/>
        <v>0.45999999999999996</v>
      </c>
      <c r="J22" s="31" t="s">
        <v>72</v>
      </c>
      <c r="K22" s="12" t="s">
        <v>51</v>
      </c>
      <c r="L22" s="13">
        <v>45754</v>
      </c>
      <c r="M22" s="9" t="s">
        <v>31</v>
      </c>
    </row>
    <row r="23" spans="1:15" x14ac:dyDescent="0.25">
      <c r="A23" s="9" t="s">
        <v>36</v>
      </c>
      <c r="B23" s="9" t="s">
        <v>119</v>
      </c>
      <c r="C23" s="9" t="s">
        <v>71</v>
      </c>
      <c r="D23" s="9">
        <v>7</v>
      </c>
      <c r="E23" s="9">
        <v>9</v>
      </c>
      <c r="F23" s="9" t="s">
        <v>106</v>
      </c>
      <c r="G23" s="9">
        <v>10</v>
      </c>
      <c r="H23" s="10" t="s">
        <v>120</v>
      </c>
      <c r="I23" s="19">
        <f t="shared" si="1"/>
        <v>0.10999999999999999</v>
      </c>
      <c r="J23" s="31" t="s">
        <v>72</v>
      </c>
      <c r="K23" s="12" t="s">
        <v>51</v>
      </c>
      <c r="L23" s="13">
        <v>45754</v>
      </c>
      <c r="M23" s="9" t="s">
        <v>31</v>
      </c>
    </row>
    <row r="24" spans="1:15" x14ac:dyDescent="0.25">
      <c r="A24" s="9" t="s">
        <v>30</v>
      </c>
      <c r="B24" s="9" t="s">
        <v>121</v>
      </c>
      <c r="C24" s="9" t="s">
        <v>71</v>
      </c>
      <c r="D24" s="9">
        <v>7</v>
      </c>
      <c r="E24" s="9">
        <v>10</v>
      </c>
      <c r="F24" s="9" t="s">
        <v>100</v>
      </c>
      <c r="G24" s="9">
        <v>20</v>
      </c>
      <c r="H24" s="10" t="s">
        <v>122</v>
      </c>
      <c r="I24" s="19">
        <f t="shared" si="1"/>
        <v>0.66</v>
      </c>
      <c r="J24" s="31" t="s">
        <v>72</v>
      </c>
      <c r="K24" s="12" t="s">
        <v>51</v>
      </c>
      <c r="L24" s="13">
        <v>45754</v>
      </c>
      <c r="M24" s="9" t="s">
        <v>31</v>
      </c>
    </row>
    <row r="25" spans="1:15" x14ac:dyDescent="0.25">
      <c r="A25" s="9" t="s">
        <v>32</v>
      </c>
      <c r="B25" s="9" t="s">
        <v>123</v>
      </c>
      <c r="C25" s="9" t="s">
        <v>71</v>
      </c>
      <c r="D25" s="9">
        <v>7</v>
      </c>
      <c r="E25" s="9">
        <v>11</v>
      </c>
      <c r="F25" s="9" t="s">
        <v>124</v>
      </c>
      <c r="G25" s="9">
        <v>30</v>
      </c>
      <c r="H25" s="10" t="s">
        <v>125</v>
      </c>
      <c r="I25" s="19">
        <f t="shared" si="1"/>
        <v>3.69</v>
      </c>
      <c r="J25" s="31" t="s">
        <v>72</v>
      </c>
      <c r="K25" s="12" t="s">
        <v>51</v>
      </c>
      <c r="L25" s="13">
        <v>45754</v>
      </c>
      <c r="M25" s="9" t="s">
        <v>31</v>
      </c>
    </row>
    <row r="26" spans="1:15" x14ac:dyDescent="0.25">
      <c r="A26" s="9" t="s">
        <v>33</v>
      </c>
      <c r="B26" s="9" t="s">
        <v>126</v>
      </c>
      <c r="C26" s="9" t="s">
        <v>71</v>
      </c>
      <c r="D26" s="9">
        <v>7</v>
      </c>
      <c r="E26" s="9">
        <v>12</v>
      </c>
      <c r="F26" s="9" t="s">
        <v>100</v>
      </c>
      <c r="G26" s="9">
        <v>20</v>
      </c>
      <c r="H26" s="10" t="s">
        <v>127</v>
      </c>
      <c r="I26" s="19">
        <f t="shared" si="1"/>
        <v>7.16</v>
      </c>
      <c r="J26" s="31" t="s">
        <v>72</v>
      </c>
      <c r="K26" s="12" t="s">
        <v>51</v>
      </c>
      <c r="L26" s="13">
        <v>45754</v>
      </c>
      <c r="M26" s="9" t="s">
        <v>31</v>
      </c>
    </row>
    <row r="27" spans="1:15" x14ac:dyDescent="0.25">
      <c r="A27" s="9" t="s">
        <v>38</v>
      </c>
      <c r="B27" s="9" t="s">
        <v>128</v>
      </c>
      <c r="C27" s="9" t="s">
        <v>71</v>
      </c>
      <c r="D27" s="9">
        <v>7</v>
      </c>
      <c r="E27" s="9">
        <v>13</v>
      </c>
      <c r="F27" s="9" t="s">
        <v>100</v>
      </c>
      <c r="G27" s="9">
        <v>20</v>
      </c>
      <c r="H27" s="10" t="s">
        <v>129</v>
      </c>
      <c r="I27" s="19">
        <f t="shared" si="1"/>
        <v>0.52</v>
      </c>
      <c r="J27" s="31" t="s">
        <v>72</v>
      </c>
      <c r="K27" s="12" t="s">
        <v>51</v>
      </c>
      <c r="L27" s="13">
        <v>45754</v>
      </c>
      <c r="M27" s="9" t="s">
        <v>31</v>
      </c>
    </row>
    <row r="28" spans="1:15" x14ac:dyDescent="0.25">
      <c r="A28" s="9" t="s">
        <v>39</v>
      </c>
      <c r="B28" s="9" t="s">
        <v>130</v>
      </c>
      <c r="C28" s="9" t="s">
        <v>71</v>
      </c>
      <c r="D28" s="9">
        <v>7</v>
      </c>
      <c r="E28" s="9">
        <v>14</v>
      </c>
      <c r="F28" s="9" t="s">
        <v>106</v>
      </c>
      <c r="G28" s="9">
        <v>10</v>
      </c>
      <c r="H28" s="10" t="s">
        <v>131</v>
      </c>
      <c r="I28" s="19">
        <f t="shared" si="1"/>
        <v>0.34</v>
      </c>
      <c r="J28" s="31" t="s">
        <v>72</v>
      </c>
      <c r="K28" s="12" t="s">
        <v>51</v>
      </c>
      <c r="L28" s="13">
        <v>45754</v>
      </c>
      <c r="M28" s="9" t="s">
        <v>31</v>
      </c>
    </row>
    <row r="29" spans="1:15" x14ac:dyDescent="0.25">
      <c r="A29" s="9" t="s">
        <v>132</v>
      </c>
      <c r="B29" s="9" t="s">
        <v>133</v>
      </c>
      <c r="C29" s="9" t="s">
        <v>85</v>
      </c>
      <c r="D29" s="9">
        <v>7</v>
      </c>
      <c r="E29" s="9">
        <v>15</v>
      </c>
      <c r="F29" s="9" t="s">
        <v>134</v>
      </c>
      <c r="G29" s="9">
        <v>20</v>
      </c>
      <c r="H29" s="10" t="s">
        <v>135</v>
      </c>
      <c r="I29" s="19">
        <f t="shared" si="1"/>
        <v>0.87999999999999989</v>
      </c>
      <c r="J29" s="31" t="s">
        <v>72</v>
      </c>
      <c r="K29" s="33" t="s">
        <v>51</v>
      </c>
      <c r="L29" s="13">
        <v>45754</v>
      </c>
      <c r="M29" s="9" t="s">
        <v>136</v>
      </c>
      <c r="N29" s="9" t="s">
        <v>137</v>
      </c>
    </row>
    <row r="30" spans="1:15" x14ac:dyDescent="0.25">
      <c r="A30" s="9" t="s">
        <v>138</v>
      </c>
      <c r="B30" s="9" t="s">
        <v>139</v>
      </c>
      <c r="C30" s="9" t="s">
        <v>85</v>
      </c>
      <c r="D30" s="9">
        <v>7</v>
      </c>
      <c r="E30" s="9">
        <v>16</v>
      </c>
      <c r="F30" s="9" t="s">
        <v>140</v>
      </c>
      <c r="G30" s="9">
        <v>1</v>
      </c>
      <c r="H30" s="16">
        <v>18.71</v>
      </c>
      <c r="I30" s="19">
        <f t="shared" si="1"/>
        <v>18.71</v>
      </c>
      <c r="J30" s="31" t="s">
        <v>72</v>
      </c>
      <c r="K30" s="33" t="s">
        <v>51</v>
      </c>
      <c r="L30" s="13">
        <v>45754</v>
      </c>
      <c r="M30" s="9" t="s">
        <v>52</v>
      </c>
      <c r="N30" s="9" t="s">
        <v>139</v>
      </c>
    </row>
    <row r="31" spans="1:15" x14ac:dyDescent="0.25">
      <c r="A31" s="7" t="s">
        <v>141</v>
      </c>
      <c r="B31" s="7" t="s">
        <v>142</v>
      </c>
      <c r="C31" s="9" t="s">
        <v>85</v>
      </c>
      <c r="D31" s="7">
        <v>7</v>
      </c>
      <c r="E31" s="7">
        <v>17</v>
      </c>
      <c r="F31" s="7" t="s">
        <v>143</v>
      </c>
      <c r="G31" s="7">
        <v>10</v>
      </c>
      <c r="H31" s="38" t="s">
        <v>144</v>
      </c>
      <c r="I31" s="1">
        <f t="shared" si="1"/>
        <v>0.94</v>
      </c>
      <c r="J31" s="31" t="s">
        <v>72</v>
      </c>
      <c r="K31" s="31" t="s">
        <v>51</v>
      </c>
      <c r="L31" s="13">
        <v>45754</v>
      </c>
      <c r="M31" s="7" t="s">
        <v>52</v>
      </c>
      <c r="N31" s="7" t="s">
        <v>145</v>
      </c>
      <c r="O31" s="7"/>
    </row>
    <row r="32" spans="1:15" x14ac:dyDescent="0.25">
      <c r="A32" s="14">
        <v>83729083</v>
      </c>
      <c r="B32" s="9" t="s">
        <v>94</v>
      </c>
      <c r="C32" s="9" t="s">
        <v>85</v>
      </c>
      <c r="D32" s="9">
        <v>6</v>
      </c>
      <c r="E32" s="9">
        <v>0</v>
      </c>
      <c r="F32" s="7"/>
      <c r="G32" s="9">
        <v>1</v>
      </c>
      <c r="H32" s="11">
        <v>7.99</v>
      </c>
      <c r="I32" s="19">
        <f t="shared" si="1"/>
        <v>7.99</v>
      </c>
      <c r="J32" s="33" t="s">
        <v>72</v>
      </c>
      <c r="K32" s="7" t="s">
        <v>51</v>
      </c>
      <c r="L32" s="13">
        <v>45737</v>
      </c>
    </row>
    <row r="33" spans="1:15" x14ac:dyDescent="0.25">
      <c r="A33" s="9" t="s">
        <v>132</v>
      </c>
      <c r="B33" s="9" t="s">
        <v>133</v>
      </c>
      <c r="C33" s="9" t="s">
        <v>85</v>
      </c>
      <c r="D33" s="9">
        <v>6</v>
      </c>
      <c r="E33" s="9">
        <v>1</v>
      </c>
      <c r="F33" s="9" t="s">
        <v>134</v>
      </c>
      <c r="G33" s="9">
        <v>10</v>
      </c>
      <c r="H33" s="10" t="s">
        <v>135</v>
      </c>
      <c r="I33" s="19">
        <f t="shared" si="1"/>
        <v>0.43999999999999995</v>
      </c>
      <c r="J33" s="33" t="s">
        <v>72</v>
      </c>
      <c r="K33" s="12" t="s">
        <v>51</v>
      </c>
      <c r="L33" s="13">
        <v>45737</v>
      </c>
      <c r="M33" s="9" t="s">
        <v>136</v>
      </c>
      <c r="N33" s="9" t="s">
        <v>137</v>
      </c>
    </row>
    <row r="34" spans="1:15" x14ac:dyDescent="0.25">
      <c r="A34" s="9" t="s">
        <v>146</v>
      </c>
      <c r="B34" s="9" t="s">
        <v>147</v>
      </c>
      <c r="C34" s="9" t="s">
        <v>85</v>
      </c>
      <c r="D34" s="9">
        <v>6</v>
      </c>
      <c r="E34" s="9">
        <v>2</v>
      </c>
      <c r="F34" s="9" t="s">
        <v>148</v>
      </c>
      <c r="G34" s="9">
        <v>1</v>
      </c>
      <c r="H34" s="16">
        <v>5.56</v>
      </c>
      <c r="I34" s="19">
        <f t="shared" si="1"/>
        <v>5.56</v>
      </c>
      <c r="J34" s="33" t="s">
        <v>72</v>
      </c>
      <c r="K34" s="33" t="s">
        <v>51</v>
      </c>
      <c r="L34" s="13">
        <v>45737</v>
      </c>
      <c r="M34" s="9" t="s">
        <v>89</v>
      </c>
      <c r="N34" s="9" t="s">
        <v>97</v>
      </c>
    </row>
    <row r="35" spans="1:15" x14ac:dyDescent="0.25">
      <c r="A35" s="9" t="s">
        <v>149</v>
      </c>
      <c r="B35" s="9" t="s">
        <v>150</v>
      </c>
      <c r="C35" s="9" t="s">
        <v>85</v>
      </c>
      <c r="D35" s="9">
        <v>6</v>
      </c>
      <c r="E35" s="9">
        <v>3</v>
      </c>
      <c r="F35" s="9" t="s">
        <v>151</v>
      </c>
      <c r="G35" s="9">
        <v>3</v>
      </c>
      <c r="H35" s="16">
        <v>1.07</v>
      </c>
      <c r="I35" s="19">
        <f t="shared" si="1"/>
        <v>3.21</v>
      </c>
      <c r="J35" s="33" t="s">
        <v>72</v>
      </c>
      <c r="K35" s="33" t="s">
        <v>51</v>
      </c>
      <c r="L35" s="13">
        <v>45737</v>
      </c>
      <c r="M35" s="9" t="s">
        <v>89</v>
      </c>
      <c r="N35" s="9" t="s">
        <v>97</v>
      </c>
    </row>
    <row r="36" spans="1:15" x14ac:dyDescent="0.25">
      <c r="A36" s="9" t="s">
        <v>30</v>
      </c>
      <c r="B36" s="9" t="s">
        <v>121</v>
      </c>
      <c r="C36" s="9" t="s">
        <v>152</v>
      </c>
      <c r="D36" s="9">
        <v>6</v>
      </c>
      <c r="E36" s="9">
        <v>4</v>
      </c>
      <c r="F36" s="9" t="s">
        <v>153</v>
      </c>
      <c r="G36" s="9">
        <v>20</v>
      </c>
      <c r="H36" s="10" t="s">
        <v>122</v>
      </c>
      <c r="I36" s="19">
        <f t="shared" si="1"/>
        <v>0.66</v>
      </c>
      <c r="J36" s="33" t="s">
        <v>72</v>
      </c>
      <c r="K36" s="12" t="s">
        <v>51</v>
      </c>
      <c r="L36" s="13">
        <v>45737</v>
      </c>
      <c r="M36" s="9" t="s">
        <v>31</v>
      </c>
    </row>
    <row r="37" spans="1:15" x14ac:dyDescent="0.25">
      <c r="A37" s="9" t="s">
        <v>32</v>
      </c>
      <c r="B37" s="9" t="s">
        <v>123</v>
      </c>
      <c r="C37" s="9" t="s">
        <v>152</v>
      </c>
      <c r="D37" s="9">
        <v>6</v>
      </c>
      <c r="E37" s="9">
        <v>5</v>
      </c>
      <c r="F37" s="9" t="s">
        <v>153</v>
      </c>
      <c r="G37" s="9">
        <v>30</v>
      </c>
      <c r="H37" s="10" t="s">
        <v>125</v>
      </c>
      <c r="I37" s="19">
        <f t="shared" si="1"/>
        <v>3.69</v>
      </c>
      <c r="J37" s="33" t="s">
        <v>72</v>
      </c>
      <c r="K37" s="12" t="s">
        <v>51</v>
      </c>
      <c r="L37" s="13">
        <v>45737</v>
      </c>
      <c r="M37" s="9" t="s">
        <v>31</v>
      </c>
    </row>
    <row r="38" spans="1:15" x14ac:dyDescent="0.25">
      <c r="A38" s="9" t="s">
        <v>33</v>
      </c>
      <c r="B38" s="9" t="s">
        <v>126</v>
      </c>
      <c r="C38" s="9" t="s">
        <v>71</v>
      </c>
      <c r="D38" s="9">
        <v>6</v>
      </c>
      <c r="E38" s="9">
        <v>6</v>
      </c>
      <c r="F38" s="9" t="s">
        <v>154</v>
      </c>
      <c r="G38" s="9">
        <v>20</v>
      </c>
      <c r="H38" s="10" t="s">
        <v>155</v>
      </c>
      <c r="I38" s="19">
        <f t="shared" si="1"/>
        <v>4.0200000000000005</v>
      </c>
      <c r="J38" s="33" t="s">
        <v>72</v>
      </c>
      <c r="K38" s="12" t="s">
        <v>51</v>
      </c>
      <c r="L38" s="13">
        <v>45737</v>
      </c>
      <c r="M38" s="9" t="s">
        <v>31</v>
      </c>
    </row>
    <row r="39" spans="1:15" x14ac:dyDescent="0.25">
      <c r="A39" s="9" t="s">
        <v>34</v>
      </c>
      <c r="B39" s="9" t="s">
        <v>115</v>
      </c>
      <c r="C39" s="9" t="s">
        <v>71</v>
      </c>
      <c r="D39" s="9">
        <v>6</v>
      </c>
      <c r="E39" s="9">
        <v>7</v>
      </c>
      <c r="F39" s="9" t="s">
        <v>154</v>
      </c>
      <c r="G39" s="9">
        <v>10</v>
      </c>
      <c r="H39" s="10" t="s">
        <v>156</v>
      </c>
      <c r="I39" s="19">
        <f t="shared" si="1"/>
        <v>1.46</v>
      </c>
      <c r="J39" s="33" t="s">
        <v>72</v>
      </c>
      <c r="K39" s="12" t="s">
        <v>51</v>
      </c>
      <c r="L39" s="13">
        <v>45737</v>
      </c>
      <c r="M39" s="9" t="s">
        <v>31</v>
      </c>
    </row>
    <row r="40" spans="1:15" x14ac:dyDescent="0.25">
      <c r="A40" s="9" t="s">
        <v>35</v>
      </c>
      <c r="B40" s="9" t="s">
        <v>117</v>
      </c>
      <c r="C40" s="9" t="s">
        <v>71</v>
      </c>
      <c r="D40" s="9">
        <v>6</v>
      </c>
      <c r="E40" s="9">
        <v>8</v>
      </c>
      <c r="F40" s="9" t="s">
        <v>157</v>
      </c>
      <c r="G40" s="9">
        <v>20</v>
      </c>
      <c r="H40" s="10" t="s">
        <v>118</v>
      </c>
      <c r="I40" s="19">
        <f t="shared" si="1"/>
        <v>0.45999999999999996</v>
      </c>
      <c r="J40" s="33" t="s">
        <v>72</v>
      </c>
      <c r="K40" s="12" t="s">
        <v>51</v>
      </c>
      <c r="L40" s="13">
        <v>45737</v>
      </c>
      <c r="M40" s="9" t="s">
        <v>31</v>
      </c>
    </row>
    <row r="41" spans="1:15" x14ac:dyDescent="0.25">
      <c r="A41" s="9" t="s">
        <v>36</v>
      </c>
      <c r="B41" s="9" t="s">
        <v>119</v>
      </c>
      <c r="C41" s="9" t="s">
        <v>71</v>
      </c>
      <c r="D41" s="9">
        <v>6</v>
      </c>
      <c r="E41" s="9">
        <v>9</v>
      </c>
      <c r="F41" s="9" t="s">
        <v>106</v>
      </c>
      <c r="G41" s="9">
        <v>10</v>
      </c>
      <c r="H41" s="10" t="s">
        <v>120</v>
      </c>
      <c r="I41" s="19">
        <f t="shared" si="1"/>
        <v>0.10999999999999999</v>
      </c>
      <c r="J41" s="33" t="s">
        <v>72</v>
      </c>
      <c r="K41" s="12" t="s">
        <v>51</v>
      </c>
      <c r="L41" s="13">
        <v>45737</v>
      </c>
      <c r="M41" s="9" t="s">
        <v>31</v>
      </c>
    </row>
    <row r="42" spans="1:15" x14ac:dyDescent="0.25">
      <c r="A42" s="9" t="s">
        <v>37</v>
      </c>
      <c r="B42" s="9" t="s">
        <v>99</v>
      </c>
      <c r="C42" s="9" t="s">
        <v>71</v>
      </c>
      <c r="D42" s="9">
        <v>6</v>
      </c>
      <c r="E42" s="9">
        <v>10</v>
      </c>
      <c r="F42" s="9" t="s">
        <v>106</v>
      </c>
      <c r="G42" s="9">
        <v>20</v>
      </c>
      <c r="H42" s="10" t="s">
        <v>101</v>
      </c>
      <c r="I42" s="19">
        <f t="shared" si="1"/>
        <v>0.76</v>
      </c>
      <c r="J42" s="33" t="s">
        <v>72</v>
      </c>
      <c r="K42" s="12" t="s">
        <v>51</v>
      </c>
      <c r="L42" s="13">
        <v>45737</v>
      </c>
      <c r="M42" s="9" t="s">
        <v>31</v>
      </c>
    </row>
    <row r="43" spans="1:15" x14ac:dyDescent="0.25">
      <c r="A43" s="9" t="s">
        <v>38</v>
      </c>
      <c r="B43" s="9" t="s">
        <v>128</v>
      </c>
      <c r="C43" s="9" t="s">
        <v>71</v>
      </c>
      <c r="D43" s="9">
        <v>6</v>
      </c>
      <c r="E43" s="9">
        <v>11</v>
      </c>
      <c r="F43" s="9" t="s">
        <v>100</v>
      </c>
      <c r="G43" s="9">
        <v>20</v>
      </c>
      <c r="H43" s="10" t="s">
        <v>129</v>
      </c>
      <c r="I43" s="19">
        <f t="shared" si="1"/>
        <v>0.52</v>
      </c>
      <c r="J43" s="33" t="s">
        <v>72</v>
      </c>
      <c r="K43" s="12" t="s">
        <v>51</v>
      </c>
      <c r="L43" s="13">
        <v>45737</v>
      </c>
      <c r="M43" s="9" t="s">
        <v>31</v>
      </c>
    </row>
    <row r="44" spans="1:15" x14ac:dyDescent="0.25">
      <c r="A44" s="9" t="s">
        <v>39</v>
      </c>
      <c r="B44" s="9" t="s">
        <v>130</v>
      </c>
      <c r="C44" s="9" t="s">
        <v>71</v>
      </c>
      <c r="D44" s="9">
        <v>6</v>
      </c>
      <c r="E44" s="9">
        <v>12</v>
      </c>
      <c r="F44" s="9" t="s">
        <v>106</v>
      </c>
      <c r="G44" s="9">
        <v>10</v>
      </c>
      <c r="H44" s="10" t="s">
        <v>131</v>
      </c>
      <c r="I44" s="19">
        <f t="shared" ref="I44:I75" si="2">G44 * IFERROR(LEFT(H44, FIND(" ", H44) - 1), H44)</f>
        <v>0.34</v>
      </c>
      <c r="J44" s="33" t="s">
        <v>72</v>
      </c>
      <c r="K44" s="12" t="s">
        <v>51</v>
      </c>
      <c r="L44" s="13">
        <v>45737</v>
      </c>
      <c r="M44" s="9" t="s">
        <v>31</v>
      </c>
    </row>
    <row r="45" spans="1:15" x14ac:dyDescent="0.25">
      <c r="A45" s="15" t="s">
        <v>40</v>
      </c>
      <c r="B45" s="9" t="s">
        <v>105</v>
      </c>
      <c r="C45" s="9" t="s">
        <v>71</v>
      </c>
      <c r="D45" s="9">
        <v>6</v>
      </c>
      <c r="E45" s="9">
        <v>13</v>
      </c>
      <c r="F45" s="9" t="s">
        <v>158</v>
      </c>
      <c r="G45" s="9">
        <v>10</v>
      </c>
      <c r="H45" s="10" t="s">
        <v>159</v>
      </c>
      <c r="I45" s="19">
        <f t="shared" si="2"/>
        <v>5.07</v>
      </c>
      <c r="J45" s="33" t="s">
        <v>72</v>
      </c>
      <c r="K45" s="33" t="s">
        <v>51</v>
      </c>
      <c r="L45" s="13">
        <v>45737</v>
      </c>
      <c r="M45" s="9" t="s">
        <v>31</v>
      </c>
    </row>
    <row r="46" spans="1:15" x14ac:dyDescent="0.25">
      <c r="A46" s="15" t="s">
        <v>108</v>
      </c>
      <c r="B46" s="9" t="s">
        <v>109</v>
      </c>
      <c r="C46" s="9" t="s">
        <v>152</v>
      </c>
      <c r="D46" s="9">
        <v>6</v>
      </c>
      <c r="E46" s="9">
        <v>14</v>
      </c>
      <c r="F46" s="9" t="s">
        <v>153</v>
      </c>
      <c r="G46" s="9">
        <v>1</v>
      </c>
      <c r="H46" s="43">
        <v>4.2</v>
      </c>
      <c r="I46" s="19">
        <f t="shared" si="2"/>
        <v>4.2</v>
      </c>
      <c r="J46" s="33" t="s">
        <v>72</v>
      </c>
      <c r="K46" s="33" t="s">
        <v>51</v>
      </c>
      <c r="L46" s="13">
        <v>45737</v>
      </c>
      <c r="M46" s="9" t="s">
        <v>31</v>
      </c>
    </row>
    <row r="47" spans="1:15" x14ac:dyDescent="0.25">
      <c r="A47" s="7" t="s">
        <v>110</v>
      </c>
      <c r="B47" s="7" t="s">
        <v>111</v>
      </c>
      <c r="C47" s="9" t="s">
        <v>152</v>
      </c>
      <c r="D47" s="9">
        <v>6</v>
      </c>
      <c r="E47" s="9">
        <v>15</v>
      </c>
      <c r="F47" s="9" t="s">
        <v>153</v>
      </c>
      <c r="G47" s="7">
        <v>2</v>
      </c>
      <c r="H47" s="26">
        <v>4.97</v>
      </c>
      <c r="I47" s="1">
        <f t="shared" si="2"/>
        <v>9.94</v>
      </c>
      <c r="J47" s="33" t="s">
        <v>72</v>
      </c>
      <c r="K47" s="31" t="s">
        <v>51</v>
      </c>
      <c r="L47" s="13">
        <v>45737</v>
      </c>
      <c r="M47" s="7" t="s">
        <v>31</v>
      </c>
      <c r="N47" s="7" t="s">
        <v>160</v>
      </c>
      <c r="O47" s="7"/>
    </row>
    <row r="48" spans="1:15" x14ac:dyDescent="0.25">
      <c r="A48" s="9" t="s">
        <v>161</v>
      </c>
      <c r="B48" s="9" t="s">
        <v>162</v>
      </c>
      <c r="C48" s="9" t="s">
        <v>152</v>
      </c>
      <c r="D48" s="9">
        <v>6</v>
      </c>
      <c r="E48" s="9">
        <v>16</v>
      </c>
      <c r="F48" s="9" t="s">
        <v>153</v>
      </c>
      <c r="G48" s="9">
        <v>5</v>
      </c>
      <c r="H48" s="10">
        <v>0.22800000000000001</v>
      </c>
      <c r="I48" s="19">
        <f t="shared" si="2"/>
        <v>1.1400000000000001</v>
      </c>
      <c r="J48" s="33" t="s">
        <v>72</v>
      </c>
      <c r="K48" s="33" t="s">
        <v>51</v>
      </c>
      <c r="L48" s="13">
        <v>45737</v>
      </c>
      <c r="M48" s="9" t="s">
        <v>19</v>
      </c>
      <c r="N48" s="9" t="s">
        <v>163</v>
      </c>
    </row>
    <row r="49" spans="1:15" x14ac:dyDescent="0.25">
      <c r="A49" s="9" t="s">
        <v>164</v>
      </c>
      <c r="B49" s="9" t="s">
        <v>165</v>
      </c>
      <c r="C49" s="9" t="s">
        <v>152</v>
      </c>
      <c r="D49" s="9">
        <v>6</v>
      </c>
      <c r="E49" s="9">
        <v>17</v>
      </c>
      <c r="F49" s="9" t="s">
        <v>153</v>
      </c>
      <c r="G49" s="9">
        <v>10</v>
      </c>
      <c r="H49" s="10" t="s">
        <v>131</v>
      </c>
      <c r="I49" s="19">
        <f t="shared" si="2"/>
        <v>0.34</v>
      </c>
      <c r="J49" s="33" t="s">
        <v>72</v>
      </c>
      <c r="K49" s="33" t="s">
        <v>51</v>
      </c>
      <c r="L49" s="13">
        <v>45737</v>
      </c>
      <c r="M49" s="9" t="s">
        <v>19</v>
      </c>
      <c r="N49" s="7" t="s">
        <v>163</v>
      </c>
      <c r="O49" s="7"/>
    </row>
    <row r="50" spans="1:15" x14ac:dyDescent="0.25">
      <c r="A50" s="40" t="s">
        <v>166</v>
      </c>
      <c r="B50" s="7" t="s">
        <v>167</v>
      </c>
      <c r="C50" s="9" t="s">
        <v>152</v>
      </c>
      <c r="D50" s="7">
        <v>6</v>
      </c>
      <c r="E50" s="7">
        <v>18</v>
      </c>
      <c r="F50" s="9" t="s">
        <v>153</v>
      </c>
      <c r="G50" s="7">
        <v>3</v>
      </c>
      <c r="H50" s="26">
        <v>0.46200000000000002</v>
      </c>
      <c r="I50" s="1">
        <f t="shared" si="2"/>
        <v>1.3860000000000001</v>
      </c>
      <c r="J50" s="33" t="s">
        <v>72</v>
      </c>
      <c r="K50" s="33" t="s">
        <v>51</v>
      </c>
      <c r="L50" s="13">
        <v>45737</v>
      </c>
      <c r="M50" s="9" t="s">
        <v>19</v>
      </c>
      <c r="N50" s="7" t="s">
        <v>163</v>
      </c>
      <c r="O50" s="7"/>
    </row>
    <row r="51" spans="1:15" x14ac:dyDescent="0.25">
      <c r="A51" s="9" t="s">
        <v>168</v>
      </c>
      <c r="B51" s="9" t="s">
        <v>169</v>
      </c>
      <c r="C51" s="9" t="s">
        <v>152</v>
      </c>
      <c r="D51" s="9">
        <v>6</v>
      </c>
      <c r="E51" s="9">
        <v>19</v>
      </c>
      <c r="F51" s="9" t="s">
        <v>153</v>
      </c>
      <c r="G51" s="9">
        <v>1</v>
      </c>
      <c r="H51" s="10">
        <v>3.62</v>
      </c>
      <c r="I51" s="19">
        <f t="shared" si="2"/>
        <v>3.62</v>
      </c>
      <c r="J51" s="33" t="s">
        <v>72</v>
      </c>
      <c r="K51" s="12" t="s">
        <v>51</v>
      </c>
      <c r="L51" s="13">
        <v>45737</v>
      </c>
      <c r="M51" s="9" t="s">
        <v>19</v>
      </c>
      <c r="N51" s="9" t="s">
        <v>163</v>
      </c>
    </row>
    <row r="52" spans="1:15" x14ac:dyDescent="0.25">
      <c r="A52" s="9" t="s">
        <v>170</v>
      </c>
      <c r="B52" s="9" t="s">
        <v>171</v>
      </c>
      <c r="C52" s="9" t="s">
        <v>152</v>
      </c>
      <c r="D52" s="9">
        <v>6</v>
      </c>
      <c r="E52" s="9">
        <v>20</v>
      </c>
      <c r="F52" s="9" t="s">
        <v>153</v>
      </c>
      <c r="G52" s="9">
        <v>1</v>
      </c>
      <c r="H52" s="10">
        <v>4.68</v>
      </c>
      <c r="I52" s="19">
        <f t="shared" si="2"/>
        <v>4.68</v>
      </c>
      <c r="J52" s="33" t="s">
        <v>72</v>
      </c>
      <c r="K52" s="2" t="s">
        <v>51</v>
      </c>
      <c r="L52" s="13">
        <v>45737</v>
      </c>
      <c r="M52" s="9" t="s">
        <v>19</v>
      </c>
      <c r="N52" s="7" t="s">
        <v>163</v>
      </c>
      <c r="O52" s="7"/>
    </row>
    <row r="53" spans="1:15" x14ac:dyDescent="0.25">
      <c r="A53" s="9" t="s">
        <v>24</v>
      </c>
      <c r="B53" s="9" t="s">
        <v>172</v>
      </c>
      <c r="C53" s="9" t="s">
        <v>71</v>
      </c>
      <c r="D53" s="9">
        <v>6</v>
      </c>
      <c r="E53" s="9">
        <v>21</v>
      </c>
      <c r="F53" s="9" t="s">
        <v>158</v>
      </c>
      <c r="G53" s="9">
        <v>1</v>
      </c>
      <c r="H53" s="10">
        <v>1.01</v>
      </c>
      <c r="I53" s="19">
        <f t="shared" si="2"/>
        <v>1.01</v>
      </c>
      <c r="J53" s="33" t="s">
        <v>72</v>
      </c>
      <c r="K53" s="33" t="s">
        <v>51</v>
      </c>
      <c r="L53" s="13">
        <v>45737</v>
      </c>
      <c r="M53" s="9" t="s">
        <v>19</v>
      </c>
      <c r="N53" s="9" t="s">
        <v>163</v>
      </c>
    </row>
    <row r="54" spans="1:15" x14ac:dyDescent="0.25">
      <c r="A54" s="40" t="s">
        <v>173</v>
      </c>
      <c r="B54" s="7" t="s">
        <v>174</v>
      </c>
      <c r="C54" s="9" t="s">
        <v>152</v>
      </c>
      <c r="D54" s="9">
        <v>6</v>
      </c>
      <c r="E54" s="7">
        <v>22</v>
      </c>
      <c r="F54" s="9" t="s">
        <v>153</v>
      </c>
      <c r="G54" s="7">
        <v>10</v>
      </c>
      <c r="H54" s="26">
        <v>0.125</v>
      </c>
      <c r="I54" s="1">
        <f t="shared" si="2"/>
        <v>1.25</v>
      </c>
      <c r="J54" s="33" t="s">
        <v>72</v>
      </c>
      <c r="K54" s="33" t="s">
        <v>51</v>
      </c>
      <c r="L54" s="13">
        <v>45737</v>
      </c>
      <c r="M54" s="9" t="s">
        <v>19</v>
      </c>
      <c r="N54" s="7" t="s">
        <v>163</v>
      </c>
      <c r="O54" s="7"/>
    </row>
    <row r="55" spans="1:15" x14ac:dyDescent="0.25">
      <c r="A55" s="54" t="s">
        <v>27</v>
      </c>
      <c r="B55" s="7" t="s">
        <v>99</v>
      </c>
      <c r="C55" s="9" t="s">
        <v>71</v>
      </c>
      <c r="D55" s="9">
        <v>6</v>
      </c>
      <c r="E55" s="7">
        <v>23</v>
      </c>
      <c r="F55" s="7" t="s">
        <v>175</v>
      </c>
      <c r="G55" s="7">
        <v>10</v>
      </c>
      <c r="H55" s="26">
        <v>4.2000000000000003E-2</v>
      </c>
      <c r="I55" s="1">
        <f t="shared" si="2"/>
        <v>0.42000000000000004</v>
      </c>
      <c r="J55" s="33" t="s">
        <v>72</v>
      </c>
      <c r="K55" s="31" t="s">
        <v>51</v>
      </c>
      <c r="L55" s="13">
        <v>45737</v>
      </c>
      <c r="M55" s="7" t="s">
        <v>19</v>
      </c>
      <c r="N55" s="7" t="s">
        <v>163</v>
      </c>
      <c r="O55" s="7"/>
    </row>
    <row r="56" spans="1:15" x14ac:dyDescent="0.25">
      <c r="A56" s="14">
        <v>35018117</v>
      </c>
      <c r="B56" s="9" t="s">
        <v>94</v>
      </c>
      <c r="C56" s="9" t="s">
        <v>85</v>
      </c>
      <c r="D56" s="9">
        <v>5</v>
      </c>
      <c r="E56" s="9">
        <v>0</v>
      </c>
      <c r="F56" s="7"/>
      <c r="G56" s="9">
        <v>1</v>
      </c>
      <c r="H56" s="11">
        <v>7.99</v>
      </c>
      <c r="I56" s="19">
        <f t="shared" si="2"/>
        <v>7.99</v>
      </c>
      <c r="J56" s="33" t="s">
        <v>72</v>
      </c>
      <c r="K56" s="7" t="s">
        <v>51</v>
      </c>
      <c r="L56" s="8">
        <v>45713</v>
      </c>
    </row>
    <row r="57" spans="1:15" x14ac:dyDescent="0.25">
      <c r="A57" s="37" t="s">
        <v>146</v>
      </c>
      <c r="B57" s="9" t="s">
        <v>147</v>
      </c>
      <c r="C57" s="9" t="s">
        <v>85</v>
      </c>
      <c r="D57" s="9">
        <v>5</v>
      </c>
      <c r="E57" s="9">
        <v>1</v>
      </c>
      <c r="F57" s="7" t="s">
        <v>148</v>
      </c>
      <c r="G57" s="9">
        <v>1</v>
      </c>
      <c r="H57" s="11">
        <v>5.57</v>
      </c>
      <c r="I57" s="1">
        <f t="shared" si="2"/>
        <v>5.57</v>
      </c>
      <c r="J57" s="33" t="s">
        <v>72</v>
      </c>
      <c r="K57" s="33" t="s">
        <v>51</v>
      </c>
      <c r="L57" s="8">
        <v>45713</v>
      </c>
      <c r="M57" s="9" t="s">
        <v>89</v>
      </c>
      <c r="N57" s="9" t="s">
        <v>97</v>
      </c>
    </row>
    <row r="58" spans="1:15" x14ac:dyDescent="0.25">
      <c r="A58" s="9" t="s">
        <v>138</v>
      </c>
      <c r="B58" s="9" t="s">
        <v>139</v>
      </c>
      <c r="C58" s="9" t="s">
        <v>85</v>
      </c>
      <c r="D58" s="9">
        <v>5</v>
      </c>
      <c r="E58" s="9">
        <v>2</v>
      </c>
      <c r="F58" s="9" t="s">
        <v>140</v>
      </c>
      <c r="G58" s="9">
        <v>1</v>
      </c>
      <c r="H58" s="16">
        <v>13.73</v>
      </c>
      <c r="I58" s="19">
        <f t="shared" si="2"/>
        <v>13.73</v>
      </c>
      <c r="J58" s="33" t="s">
        <v>72</v>
      </c>
      <c r="K58" s="33" t="s">
        <v>51</v>
      </c>
      <c r="L58" s="8">
        <v>45713</v>
      </c>
      <c r="M58" s="9" t="s">
        <v>52</v>
      </c>
      <c r="N58" s="7" t="s">
        <v>139</v>
      </c>
      <c r="O58" s="7"/>
    </row>
    <row r="59" spans="1:15" x14ac:dyDescent="0.25">
      <c r="A59" s="9" t="s">
        <v>168</v>
      </c>
      <c r="B59" s="7" t="s">
        <v>163</v>
      </c>
      <c r="C59" s="9" t="s">
        <v>152</v>
      </c>
      <c r="D59" s="7">
        <v>5</v>
      </c>
      <c r="E59" s="7">
        <v>3</v>
      </c>
      <c r="F59" s="9" t="s">
        <v>153</v>
      </c>
      <c r="G59" s="7">
        <v>1</v>
      </c>
      <c r="H59" s="26">
        <v>3.98</v>
      </c>
      <c r="I59" s="1">
        <f t="shared" si="2"/>
        <v>3.98</v>
      </c>
      <c r="J59" s="33" t="s">
        <v>72</v>
      </c>
      <c r="K59" s="31" t="s">
        <v>51</v>
      </c>
      <c r="L59" s="8">
        <v>45713</v>
      </c>
      <c r="M59" s="9" t="s">
        <v>19</v>
      </c>
      <c r="N59" s="7" t="s">
        <v>163</v>
      </c>
      <c r="O59" s="7"/>
    </row>
    <row r="60" spans="1:15" x14ac:dyDescent="0.25">
      <c r="A60" s="37">
        <v>34891577</v>
      </c>
      <c r="B60" s="9" t="s">
        <v>94</v>
      </c>
      <c r="C60" s="9" t="s">
        <v>85</v>
      </c>
      <c r="D60" s="9">
        <v>4</v>
      </c>
      <c r="E60" s="9">
        <v>0</v>
      </c>
      <c r="F60" s="7"/>
      <c r="G60" s="9">
        <v>1</v>
      </c>
      <c r="H60" s="11">
        <v>8.89</v>
      </c>
      <c r="I60" s="1">
        <f t="shared" si="2"/>
        <v>8.89</v>
      </c>
      <c r="J60" s="33" t="s">
        <v>72</v>
      </c>
      <c r="K60" s="7" t="s">
        <v>51</v>
      </c>
      <c r="L60" s="8">
        <v>45700</v>
      </c>
      <c r="M60" s="7"/>
      <c r="N60" s="7"/>
      <c r="O60" s="7"/>
    </row>
    <row r="61" spans="1:15" x14ac:dyDescent="0.25">
      <c r="A61" s="40" t="s">
        <v>173</v>
      </c>
      <c r="B61" s="7" t="s">
        <v>174</v>
      </c>
      <c r="C61" s="9" t="s">
        <v>152</v>
      </c>
      <c r="D61" s="7">
        <v>4</v>
      </c>
      <c r="E61" s="7">
        <v>1</v>
      </c>
      <c r="F61" s="9" t="s">
        <v>153</v>
      </c>
      <c r="G61" s="7">
        <v>10</v>
      </c>
      <c r="H61" s="26">
        <v>0.115</v>
      </c>
      <c r="I61" s="1">
        <f t="shared" si="2"/>
        <v>1.1500000000000001</v>
      </c>
      <c r="J61" s="33" t="s">
        <v>72</v>
      </c>
      <c r="K61" s="31" t="s">
        <v>51</v>
      </c>
      <c r="L61" s="8">
        <v>45700</v>
      </c>
      <c r="M61" s="9" t="s">
        <v>19</v>
      </c>
      <c r="N61" s="7" t="s">
        <v>163</v>
      </c>
      <c r="O61" s="7"/>
    </row>
    <row r="62" spans="1:15" x14ac:dyDescent="0.25">
      <c r="A62" s="40" t="s">
        <v>166</v>
      </c>
      <c r="B62" s="7" t="s">
        <v>167</v>
      </c>
      <c r="C62" s="9" t="s">
        <v>152</v>
      </c>
      <c r="D62" s="7">
        <v>4</v>
      </c>
      <c r="E62" s="7">
        <v>2</v>
      </c>
      <c r="F62" s="9" t="s">
        <v>153</v>
      </c>
      <c r="G62" s="7">
        <v>3</v>
      </c>
      <c r="H62" s="26">
        <v>0.46300000000000002</v>
      </c>
      <c r="I62" s="1">
        <f t="shared" si="2"/>
        <v>1.389</v>
      </c>
      <c r="J62" s="33" t="s">
        <v>72</v>
      </c>
      <c r="K62" s="31" t="s">
        <v>51</v>
      </c>
      <c r="L62" s="8">
        <v>45700</v>
      </c>
      <c r="M62" s="9" t="s">
        <v>19</v>
      </c>
      <c r="N62" s="7" t="s">
        <v>163</v>
      </c>
      <c r="O62" s="7"/>
    </row>
    <row r="63" spans="1:15" x14ac:dyDescent="0.25">
      <c r="A63" s="15" t="s">
        <v>108</v>
      </c>
      <c r="B63" s="7" t="s">
        <v>109</v>
      </c>
      <c r="C63" s="9" t="s">
        <v>152</v>
      </c>
      <c r="D63" s="7">
        <v>4</v>
      </c>
      <c r="E63" s="7">
        <v>3</v>
      </c>
      <c r="F63" s="9" t="s">
        <v>153</v>
      </c>
      <c r="G63" s="7">
        <v>5</v>
      </c>
      <c r="H63" s="26">
        <v>3.39</v>
      </c>
      <c r="I63" s="1">
        <f t="shared" si="2"/>
        <v>16.95</v>
      </c>
      <c r="J63" s="33" t="s">
        <v>72</v>
      </c>
      <c r="K63" s="31" t="s">
        <v>51</v>
      </c>
      <c r="L63" s="8">
        <v>45700</v>
      </c>
      <c r="M63" s="7" t="s">
        <v>31</v>
      </c>
      <c r="N63" s="7" t="s">
        <v>160</v>
      </c>
      <c r="O63" s="7"/>
    </row>
    <row r="64" spans="1:15" x14ac:dyDescent="0.25">
      <c r="A64" s="9" t="s">
        <v>32</v>
      </c>
      <c r="B64" s="7" t="s">
        <v>123</v>
      </c>
      <c r="C64" s="7" t="s">
        <v>152</v>
      </c>
      <c r="D64" s="7">
        <v>4</v>
      </c>
      <c r="E64" s="7">
        <v>4</v>
      </c>
      <c r="F64" s="7" t="s">
        <v>153</v>
      </c>
      <c r="G64" s="7">
        <v>30</v>
      </c>
      <c r="H64" s="26" t="s">
        <v>176</v>
      </c>
      <c r="I64" s="1">
        <f t="shared" si="2"/>
        <v>3.39</v>
      </c>
      <c r="J64" s="33" t="s">
        <v>72</v>
      </c>
      <c r="K64" s="31" t="s">
        <v>51</v>
      </c>
      <c r="L64" s="8">
        <v>45700</v>
      </c>
      <c r="M64" s="7" t="s">
        <v>31</v>
      </c>
      <c r="N64" s="7" t="s">
        <v>160</v>
      </c>
      <c r="O64" s="7"/>
    </row>
    <row r="65" spans="1:15" x14ac:dyDescent="0.25">
      <c r="A65" s="7" t="s">
        <v>110</v>
      </c>
      <c r="B65" s="7" t="s">
        <v>111</v>
      </c>
      <c r="C65" s="7" t="s">
        <v>152</v>
      </c>
      <c r="D65" s="7">
        <v>4</v>
      </c>
      <c r="E65" s="7">
        <v>5</v>
      </c>
      <c r="F65" s="7" t="s">
        <v>153</v>
      </c>
      <c r="G65" s="7">
        <v>4</v>
      </c>
      <c r="H65" s="26">
        <v>4.66</v>
      </c>
      <c r="I65" s="1">
        <f t="shared" si="2"/>
        <v>18.64</v>
      </c>
      <c r="J65" s="33" t="s">
        <v>72</v>
      </c>
      <c r="K65" s="31" t="s">
        <v>51</v>
      </c>
      <c r="L65" s="8">
        <v>45700</v>
      </c>
      <c r="M65" s="7" t="s">
        <v>31</v>
      </c>
      <c r="N65" s="7" t="s">
        <v>160</v>
      </c>
      <c r="O65" s="7"/>
    </row>
    <row r="66" spans="1:15" x14ac:dyDescent="0.25">
      <c r="A66" s="9" t="s">
        <v>33</v>
      </c>
      <c r="B66" s="7" t="s">
        <v>126</v>
      </c>
      <c r="C66" s="7" t="s">
        <v>152</v>
      </c>
      <c r="D66" s="7">
        <v>4</v>
      </c>
      <c r="E66" s="7">
        <v>6</v>
      </c>
      <c r="F66" s="7" t="s">
        <v>153</v>
      </c>
      <c r="G66" s="7">
        <v>20</v>
      </c>
      <c r="H66" s="26" t="s">
        <v>177</v>
      </c>
      <c r="I66" s="1">
        <f t="shared" si="2"/>
        <v>3.92</v>
      </c>
      <c r="J66" s="33" t="s">
        <v>72</v>
      </c>
      <c r="K66" s="31" t="s">
        <v>51</v>
      </c>
      <c r="L66" s="8">
        <v>45700</v>
      </c>
      <c r="M66" s="7" t="s">
        <v>31</v>
      </c>
      <c r="N66" s="7" t="s">
        <v>160</v>
      </c>
      <c r="O66" s="7"/>
    </row>
    <row r="67" spans="1:15" x14ac:dyDescent="0.25">
      <c r="A67" s="17">
        <v>662108145021</v>
      </c>
      <c r="B67" s="7" t="s">
        <v>113</v>
      </c>
      <c r="C67" s="7" t="s">
        <v>152</v>
      </c>
      <c r="D67" s="7">
        <v>4</v>
      </c>
      <c r="E67" s="7">
        <v>7</v>
      </c>
      <c r="F67" s="21" t="s">
        <v>178</v>
      </c>
      <c r="G67" s="7">
        <v>3</v>
      </c>
      <c r="H67" s="26">
        <v>2.38</v>
      </c>
      <c r="I67" s="1">
        <f t="shared" si="2"/>
        <v>7.14</v>
      </c>
      <c r="J67" s="33" t="s">
        <v>72</v>
      </c>
      <c r="K67" s="31" t="s">
        <v>51</v>
      </c>
      <c r="L67" s="8">
        <v>45700</v>
      </c>
      <c r="M67" s="7" t="s">
        <v>136</v>
      </c>
      <c r="N67" s="7" t="s">
        <v>160</v>
      </c>
      <c r="O67" s="7"/>
    </row>
    <row r="68" spans="1:15" x14ac:dyDescent="0.25">
      <c r="A68" s="17">
        <v>66201221022</v>
      </c>
      <c r="B68" s="7" t="s">
        <v>114</v>
      </c>
      <c r="C68" s="7" t="s">
        <v>152</v>
      </c>
      <c r="D68" s="7">
        <v>4</v>
      </c>
      <c r="E68" s="7">
        <v>8</v>
      </c>
      <c r="F68" s="7" t="s">
        <v>178</v>
      </c>
      <c r="G68" s="7">
        <v>4</v>
      </c>
      <c r="H68" s="26">
        <v>0.81</v>
      </c>
      <c r="I68" s="1">
        <f t="shared" si="2"/>
        <v>3.24</v>
      </c>
      <c r="J68" s="33" t="s">
        <v>72</v>
      </c>
      <c r="K68" s="31" t="s">
        <v>51</v>
      </c>
      <c r="L68" s="8">
        <v>45700</v>
      </c>
      <c r="M68" s="7" t="s">
        <v>136</v>
      </c>
      <c r="N68" s="7" t="s">
        <v>160</v>
      </c>
      <c r="O68" s="7"/>
    </row>
    <row r="69" spans="1:15" x14ac:dyDescent="0.25">
      <c r="A69" s="17">
        <v>662104145021</v>
      </c>
      <c r="B69" s="7" t="s">
        <v>179</v>
      </c>
      <c r="C69" s="7" t="s">
        <v>152</v>
      </c>
      <c r="D69" s="7">
        <v>4</v>
      </c>
      <c r="E69" s="7">
        <v>9</v>
      </c>
      <c r="F69" s="7" t="s">
        <v>178</v>
      </c>
      <c r="G69" s="7">
        <v>2</v>
      </c>
      <c r="H69" s="26">
        <v>2.0699999999999998</v>
      </c>
      <c r="I69" s="1">
        <f t="shared" si="2"/>
        <v>4.1399999999999997</v>
      </c>
      <c r="J69" s="33" t="s">
        <v>72</v>
      </c>
      <c r="K69" s="31" t="s">
        <v>51</v>
      </c>
      <c r="L69" s="8">
        <v>45700</v>
      </c>
      <c r="M69" s="7" t="s">
        <v>136</v>
      </c>
      <c r="N69" s="7" t="s">
        <v>160</v>
      </c>
      <c r="O69" s="7"/>
    </row>
    <row r="70" spans="1:15" x14ac:dyDescent="0.25">
      <c r="A70" s="9" t="s">
        <v>35</v>
      </c>
      <c r="B70" s="7" t="s">
        <v>117</v>
      </c>
      <c r="C70" s="7" t="s">
        <v>152</v>
      </c>
      <c r="D70" s="7">
        <v>4</v>
      </c>
      <c r="E70" s="7">
        <v>10</v>
      </c>
      <c r="F70" s="7" t="s">
        <v>153</v>
      </c>
      <c r="G70" s="7">
        <v>20</v>
      </c>
      <c r="H70" s="26" t="s">
        <v>118</v>
      </c>
      <c r="I70" s="1">
        <f t="shared" si="2"/>
        <v>0.45999999999999996</v>
      </c>
      <c r="J70" s="33" t="s">
        <v>72</v>
      </c>
      <c r="K70" s="31" t="s">
        <v>51</v>
      </c>
      <c r="L70" s="8">
        <v>45700</v>
      </c>
      <c r="M70" s="7" t="s">
        <v>31</v>
      </c>
      <c r="N70" s="7" t="s">
        <v>160</v>
      </c>
      <c r="O70" s="7"/>
    </row>
    <row r="71" spans="1:15" x14ac:dyDescent="0.25">
      <c r="A71" s="9" t="s">
        <v>36</v>
      </c>
      <c r="B71" s="7" t="s">
        <v>119</v>
      </c>
      <c r="C71" s="9" t="s">
        <v>71</v>
      </c>
      <c r="D71" s="7">
        <v>4</v>
      </c>
      <c r="E71" s="7">
        <v>11</v>
      </c>
      <c r="F71" s="7" t="s">
        <v>106</v>
      </c>
      <c r="G71" s="7">
        <v>20</v>
      </c>
      <c r="H71" s="26" t="s">
        <v>120</v>
      </c>
      <c r="I71" s="1">
        <f t="shared" si="2"/>
        <v>0.21999999999999997</v>
      </c>
      <c r="J71" s="33" t="s">
        <v>72</v>
      </c>
      <c r="K71" s="31" t="s">
        <v>51</v>
      </c>
      <c r="L71" s="8">
        <v>45700</v>
      </c>
      <c r="M71" s="7" t="s">
        <v>31</v>
      </c>
      <c r="N71" s="7" t="s">
        <v>160</v>
      </c>
      <c r="O71" s="7"/>
    </row>
    <row r="72" spans="1:15" x14ac:dyDescent="0.25">
      <c r="A72" s="9" t="s">
        <v>37</v>
      </c>
      <c r="B72" s="7" t="s">
        <v>99</v>
      </c>
      <c r="C72" s="7" t="s">
        <v>152</v>
      </c>
      <c r="D72" s="7">
        <v>4</v>
      </c>
      <c r="E72" s="7">
        <v>12</v>
      </c>
      <c r="F72" s="7" t="s">
        <v>153</v>
      </c>
      <c r="G72" s="7">
        <v>20</v>
      </c>
      <c r="H72" s="26" t="s">
        <v>118</v>
      </c>
      <c r="I72" s="1">
        <f t="shared" si="2"/>
        <v>0.45999999999999996</v>
      </c>
      <c r="J72" s="33" t="s">
        <v>72</v>
      </c>
      <c r="K72" s="31" t="s">
        <v>51</v>
      </c>
      <c r="L72" s="8">
        <v>45700</v>
      </c>
      <c r="M72" s="7" t="s">
        <v>31</v>
      </c>
      <c r="N72" s="7" t="s">
        <v>160</v>
      </c>
      <c r="O72" s="7"/>
    </row>
    <row r="73" spans="1:15" x14ac:dyDescent="0.25">
      <c r="A73" s="9" t="s">
        <v>38</v>
      </c>
      <c r="B73" s="7" t="s">
        <v>128</v>
      </c>
      <c r="C73" s="7" t="s">
        <v>152</v>
      </c>
      <c r="D73" s="7">
        <v>4</v>
      </c>
      <c r="E73" s="7">
        <v>13</v>
      </c>
      <c r="F73" s="7" t="s">
        <v>153</v>
      </c>
      <c r="G73" s="7">
        <v>20</v>
      </c>
      <c r="H73" s="26" t="s">
        <v>118</v>
      </c>
      <c r="I73" s="1">
        <f t="shared" si="2"/>
        <v>0.45999999999999996</v>
      </c>
      <c r="J73" s="33" t="s">
        <v>72</v>
      </c>
      <c r="K73" s="31" t="s">
        <v>51</v>
      </c>
      <c r="L73" s="8">
        <v>45700</v>
      </c>
      <c r="M73" s="7" t="s">
        <v>31</v>
      </c>
      <c r="N73" s="7" t="s">
        <v>160</v>
      </c>
      <c r="O73" s="7"/>
    </row>
    <row r="74" spans="1:15" x14ac:dyDescent="0.25">
      <c r="A74" s="9" t="s">
        <v>39</v>
      </c>
      <c r="B74" s="7" t="s">
        <v>130</v>
      </c>
      <c r="C74" s="7" t="s">
        <v>152</v>
      </c>
      <c r="D74" s="7">
        <v>4</v>
      </c>
      <c r="E74" s="7">
        <v>14</v>
      </c>
      <c r="F74" s="7" t="s">
        <v>153</v>
      </c>
      <c r="G74" s="7">
        <v>10</v>
      </c>
      <c r="H74" s="26" t="s">
        <v>180</v>
      </c>
      <c r="I74" s="1">
        <f t="shared" si="2"/>
        <v>0.27</v>
      </c>
      <c r="J74" s="33" t="s">
        <v>72</v>
      </c>
      <c r="K74" s="31" t="s">
        <v>51</v>
      </c>
      <c r="L74" s="8">
        <v>45700</v>
      </c>
      <c r="M74" s="7" t="s">
        <v>31</v>
      </c>
      <c r="N74" s="7" t="s">
        <v>160</v>
      </c>
      <c r="O74" s="7"/>
    </row>
    <row r="75" spans="1:15" x14ac:dyDescent="0.25">
      <c r="A75" s="15" t="s">
        <v>40</v>
      </c>
      <c r="B75" s="7" t="s">
        <v>105</v>
      </c>
      <c r="C75" s="7" t="s">
        <v>152</v>
      </c>
      <c r="D75" s="7">
        <v>4</v>
      </c>
      <c r="E75" s="7">
        <v>15</v>
      </c>
      <c r="F75" s="7" t="s">
        <v>153</v>
      </c>
      <c r="G75" s="7">
        <v>10</v>
      </c>
      <c r="H75" s="26" t="s">
        <v>181</v>
      </c>
      <c r="I75" s="1">
        <f t="shared" si="2"/>
        <v>4.4000000000000004</v>
      </c>
      <c r="J75" s="33" t="s">
        <v>72</v>
      </c>
      <c r="K75" s="31" t="s">
        <v>51</v>
      </c>
      <c r="L75" s="8">
        <v>45700</v>
      </c>
      <c r="M75" s="7" t="s">
        <v>31</v>
      </c>
      <c r="N75" s="7" t="s">
        <v>160</v>
      </c>
      <c r="O75" s="7"/>
    </row>
    <row r="76" spans="1:15" x14ac:dyDescent="0.25">
      <c r="A76" s="7" t="s">
        <v>182</v>
      </c>
      <c r="B76" s="7" t="s">
        <v>183</v>
      </c>
      <c r="C76" s="7" t="s">
        <v>152</v>
      </c>
      <c r="D76" s="7">
        <v>4</v>
      </c>
      <c r="E76" s="7">
        <v>16</v>
      </c>
      <c r="F76" s="7" t="s">
        <v>153</v>
      </c>
      <c r="G76" s="7">
        <v>1</v>
      </c>
      <c r="H76" s="26">
        <v>0.91900000000000004</v>
      </c>
      <c r="I76" s="1">
        <f t="shared" ref="I76:I107" si="3">G76 * IFERROR(LEFT(H76, FIND(" ", H76) - 1), H76)</f>
        <v>0.91900000000000004</v>
      </c>
      <c r="J76" s="33" t="s">
        <v>72</v>
      </c>
      <c r="K76" s="31" t="s">
        <v>51</v>
      </c>
      <c r="L76" s="8">
        <v>45700</v>
      </c>
      <c r="M76" s="9" t="s">
        <v>19</v>
      </c>
      <c r="N76" s="7" t="s">
        <v>163</v>
      </c>
      <c r="O76" s="7"/>
    </row>
    <row r="77" spans="1:15" x14ac:dyDescent="0.25">
      <c r="A77" s="7" t="s">
        <v>96</v>
      </c>
      <c r="B77" s="7" t="s">
        <v>97</v>
      </c>
      <c r="C77" s="9" t="s">
        <v>85</v>
      </c>
      <c r="D77" s="7">
        <v>4</v>
      </c>
      <c r="E77" s="7">
        <v>17</v>
      </c>
      <c r="F77" s="7" t="s">
        <v>184</v>
      </c>
      <c r="G77" s="7">
        <v>1</v>
      </c>
      <c r="H77" s="26">
        <v>17.04</v>
      </c>
      <c r="I77" s="1">
        <f t="shared" si="3"/>
        <v>17.04</v>
      </c>
      <c r="J77" s="33" t="s">
        <v>72</v>
      </c>
      <c r="K77" s="31" t="s">
        <v>51</v>
      </c>
      <c r="L77" s="8">
        <v>45700</v>
      </c>
      <c r="M77" s="7" t="s">
        <v>52</v>
      </c>
      <c r="N77" s="7" t="s">
        <v>97</v>
      </c>
      <c r="O77" s="7"/>
    </row>
    <row r="78" spans="1:15" x14ac:dyDescent="0.25">
      <c r="A78" s="7" t="s">
        <v>185</v>
      </c>
      <c r="B78" s="7" t="s">
        <v>186</v>
      </c>
      <c r="C78" s="9" t="s">
        <v>85</v>
      </c>
      <c r="D78" s="7">
        <v>4</v>
      </c>
      <c r="E78" s="7">
        <v>18</v>
      </c>
      <c r="F78" s="7" t="s">
        <v>187</v>
      </c>
      <c r="G78" s="9">
        <v>10</v>
      </c>
      <c r="H78" s="16" t="s">
        <v>188</v>
      </c>
      <c r="I78" s="19">
        <f t="shared" si="3"/>
        <v>0.14000000000000001</v>
      </c>
      <c r="J78" s="33" t="s">
        <v>72</v>
      </c>
      <c r="K78" s="31" t="s">
        <v>51</v>
      </c>
      <c r="L78" s="8">
        <v>45700</v>
      </c>
      <c r="M78" s="9" t="s">
        <v>89</v>
      </c>
      <c r="N78" s="9" t="s">
        <v>97</v>
      </c>
    </row>
    <row r="79" spans="1:15" x14ac:dyDescent="0.25">
      <c r="A79" s="7" t="s">
        <v>189</v>
      </c>
      <c r="B79" s="7" t="s">
        <v>190</v>
      </c>
      <c r="C79" s="9" t="s">
        <v>85</v>
      </c>
      <c r="D79" s="7">
        <v>4</v>
      </c>
      <c r="E79" s="7">
        <v>19</v>
      </c>
      <c r="F79" s="7" t="s">
        <v>191</v>
      </c>
      <c r="G79" s="9">
        <v>1</v>
      </c>
      <c r="H79" s="16">
        <v>1.5840000000000001</v>
      </c>
      <c r="I79" s="19">
        <f t="shared" si="3"/>
        <v>1.5840000000000001</v>
      </c>
      <c r="J79" s="33" t="s">
        <v>72</v>
      </c>
      <c r="K79" s="31" t="s">
        <v>51</v>
      </c>
      <c r="L79" s="8">
        <v>45700</v>
      </c>
      <c r="M79" s="9" t="s">
        <v>89</v>
      </c>
      <c r="N79" s="9" t="s">
        <v>97</v>
      </c>
    </row>
    <row r="80" spans="1:15" x14ac:dyDescent="0.25">
      <c r="A80" s="7" t="s">
        <v>192</v>
      </c>
      <c r="B80" s="7" t="s">
        <v>193</v>
      </c>
      <c r="C80" s="9" t="s">
        <v>85</v>
      </c>
      <c r="D80" s="7">
        <v>4</v>
      </c>
      <c r="E80" s="7">
        <v>20</v>
      </c>
      <c r="F80" s="7" t="s">
        <v>194</v>
      </c>
      <c r="G80" s="7">
        <v>1</v>
      </c>
      <c r="H80" s="38">
        <v>8.2799999999999994</v>
      </c>
      <c r="I80" s="1">
        <f t="shared" si="3"/>
        <v>8.2799999999999994</v>
      </c>
      <c r="J80" s="33" t="s">
        <v>72</v>
      </c>
      <c r="K80" s="31" t="s">
        <v>51</v>
      </c>
      <c r="L80" s="8">
        <v>45700</v>
      </c>
      <c r="M80" s="7" t="s">
        <v>89</v>
      </c>
      <c r="N80" s="7" t="s">
        <v>97</v>
      </c>
      <c r="O80" s="7"/>
    </row>
    <row r="81" spans="1:15" x14ac:dyDescent="0.25">
      <c r="A81" s="7" t="s">
        <v>195</v>
      </c>
      <c r="B81" s="7" t="s">
        <v>196</v>
      </c>
      <c r="C81" s="9" t="s">
        <v>85</v>
      </c>
      <c r="D81" s="7">
        <v>4</v>
      </c>
      <c r="E81" s="7">
        <v>21</v>
      </c>
      <c r="F81" s="9" t="s">
        <v>197</v>
      </c>
      <c r="G81" s="9">
        <v>10</v>
      </c>
      <c r="H81" s="16" t="s">
        <v>198</v>
      </c>
      <c r="I81" s="19">
        <f t="shared" si="3"/>
        <v>0.68</v>
      </c>
      <c r="J81" s="33" t="s">
        <v>72</v>
      </c>
      <c r="K81" s="31" t="s">
        <v>51</v>
      </c>
      <c r="L81" s="8">
        <v>45700</v>
      </c>
      <c r="M81" s="9" t="s">
        <v>52</v>
      </c>
      <c r="N81" s="9" t="s">
        <v>199</v>
      </c>
    </row>
    <row r="82" spans="1:15" x14ac:dyDescent="0.25">
      <c r="A82" s="7" t="s">
        <v>141</v>
      </c>
      <c r="B82" s="7" t="s">
        <v>142</v>
      </c>
      <c r="C82" s="9" t="s">
        <v>71</v>
      </c>
      <c r="D82" s="7">
        <v>4</v>
      </c>
      <c r="E82" s="7">
        <v>22</v>
      </c>
      <c r="F82" s="7" t="s">
        <v>200</v>
      </c>
      <c r="G82" s="7">
        <v>3</v>
      </c>
      <c r="H82" s="38">
        <v>0.13</v>
      </c>
      <c r="I82" s="1">
        <f t="shared" si="3"/>
        <v>0.39</v>
      </c>
      <c r="J82" s="33" t="s">
        <v>72</v>
      </c>
      <c r="K82" s="31" t="s">
        <v>51</v>
      </c>
      <c r="L82" s="8">
        <v>45700</v>
      </c>
      <c r="M82" s="7" t="s">
        <v>52</v>
      </c>
      <c r="N82" s="7" t="s">
        <v>145</v>
      </c>
      <c r="O82" s="7"/>
    </row>
    <row r="83" spans="1:15" x14ac:dyDescent="0.25">
      <c r="A83" s="7" t="s">
        <v>201</v>
      </c>
      <c r="B83" s="7" t="s">
        <v>202</v>
      </c>
      <c r="C83" s="9" t="s">
        <v>85</v>
      </c>
      <c r="D83" s="7">
        <v>4</v>
      </c>
      <c r="E83" s="7">
        <v>23</v>
      </c>
      <c r="F83" s="9" t="s">
        <v>203</v>
      </c>
      <c r="G83" s="9">
        <v>10</v>
      </c>
      <c r="H83" s="16" t="s">
        <v>204</v>
      </c>
      <c r="I83" s="19">
        <f t="shared" si="3"/>
        <v>16.599999999999998</v>
      </c>
      <c r="J83" s="33" t="s">
        <v>72</v>
      </c>
      <c r="K83" s="31" t="s">
        <v>51</v>
      </c>
      <c r="L83" s="8">
        <v>45700</v>
      </c>
      <c r="M83" s="9" t="s">
        <v>205</v>
      </c>
      <c r="N83" s="9" t="s">
        <v>97</v>
      </c>
    </row>
    <row r="84" spans="1:15" x14ac:dyDescent="0.25">
      <c r="A84" s="14">
        <v>352315319</v>
      </c>
      <c r="B84" s="9" t="s">
        <v>98</v>
      </c>
      <c r="C84" s="9" t="s">
        <v>85</v>
      </c>
      <c r="D84" s="9">
        <v>3</v>
      </c>
      <c r="E84" s="9">
        <v>0</v>
      </c>
      <c r="G84" s="9">
        <v>1</v>
      </c>
      <c r="H84" s="11">
        <v>6.99</v>
      </c>
      <c r="I84" s="19">
        <f t="shared" si="3"/>
        <v>6.99</v>
      </c>
      <c r="J84" s="29" t="s">
        <v>72</v>
      </c>
      <c r="K84" s="7" t="s">
        <v>50</v>
      </c>
      <c r="L84" s="13">
        <v>45614</v>
      </c>
    </row>
    <row r="85" spans="1:15" x14ac:dyDescent="0.25">
      <c r="A85" s="9" t="s">
        <v>18</v>
      </c>
      <c r="B85" s="9" t="s">
        <v>183</v>
      </c>
      <c r="C85" s="9" t="s">
        <v>71</v>
      </c>
      <c r="D85" s="9">
        <v>3</v>
      </c>
      <c r="E85" s="9">
        <v>1</v>
      </c>
      <c r="F85" s="9" t="s">
        <v>206</v>
      </c>
      <c r="G85" s="9">
        <v>10</v>
      </c>
      <c r="H85" s="10">
        <v>0.20300000000000001</v>
      </c>
      <c r="I85" s="19">
        <f t="shared" si="3"/>
        <v>2.0300000000000002</v>
      </c>
      <c r="J85" s="29" t="s">
        <v>72</v>
      </c>
      <c r="K85" s="12" t="s">
        <v>50</v>
      </c>
      <c r="L85" s="13">
        <v>45614</v>
      </c>
      <c r="M85" s="9" t="s">
        <v>19</v>
      </c>
    </row>
    <row r="86" spans="1:15" x14ac:dyDescent="0.25">
      <c r="A86" s="9" t="s">
        <v>207</v>
      </c>
      <c r="B86" s="9" t="s">
        <v>208</v>
      </c>
      <c r="C86" s="7" t="s">
        <v>152</v>
      </c>
      <c r="D86" s="9">
        <v>3</v>
      </c>
      <c r="E86" s="9">
        <v>2</v>
      </c>
      <c r="F86" s="7" t="s">
        <v>153</v>
      </c>
      <c r="G86" s="9">
        <v>10</v>
      </c>
      <c r="H86" s="10">
        <v>6.8000000000000005E-2</v>
      </c>
      <c r="I86" s="19">
        <f t="shared" si="3"/>
        <v>0.68</v>
      </c>
      <c r="J86" s="29" t="s">
        <v>72</v>
      </c>
      <c r="K86" s="12" t="s">
        <v>50</v>
      </c>
      <c r="L86" s="13">
        <v>45614</v>
      </c>
      <c r="M86" s="9" t="s">
        <v>19</v>
      </c>
    </row>
    <row r="87" spans="1:15" x14ac:dyDescent="0.25">
      <c r="A87" s="14">
        <v>108379499</v>
      </c>
      <c r="B87" s="9" t="s">
        <v>98</v>
      </c>
      <c r="C87" s="9" t="s">
        <v>85</v>
      </c>
      <c r="D87" s="9">
        <v>2</v>
      </c>
      <c r="E87" s="9">
        <v>0</v>
      </c>
      <c r="G87" s="9">
        <v>1</v>
      </c>
      <c r="H87" s="11">
        <v>6.99</v>
      </c>
      <c r="I87" s="19">
        <f t="shared" si="3"/>
        <v>6.99</v>
      </c>
      <c r="J87" s="12" t="s">
        <v>72</v>
      </c>
      <c r="K87" s="18" t="s">
        <v>50</v>
      </c>
      <c r="L87" s="13">
        <v>45609</v>
      </c>
    </row>
    <row r="88" spans="1:15" x14ac:dyDescent="0.25">
      <c r="A88" s="14">
        <v>34090832</v>
      </c>
      <c r="B88" s="9" t="s">
        <v>209</v>
      </c>
      <c r="C88" s="9" t="s">
        <v>85</v>
      </c>
      <c r="D88" s="9">
        <v>2</v>
      </c>
      <c r="E88" s="9">
        <v>0</v>
      </c>
      <c r="G88" s="9">
        <v>1</v>
      </c>
      <c r="H88" s="11">
        <v>9.7899999999999991</v>
      </c>
      <c r="I88" s="19">
        <f t="shared" si="3"/>
        <v>9.7899999999999991</v>
      </c>
      <c r="J88" s="12" t="s">
        <v>72</v>
      </c>
      <c r="K88" s="7" t="s">
        <v>51</v>
      </c>
      <c r="L88" s="13">
        <v>45609</v>
      </c>
    </row>
    <row r="89" spans="1:15" x14ac:dyDescent="0.25">
      <c r="A89" s="9" t="s">
        <v>102</v>
      </c>
      <c r="B89" s="9" t="s">
        <v>103</v>
      </c>
      <c r="C89" s="7" t="s">
        <v>152</v>
      </c>
      <c r="D89" s="9">
        <v>2</v>
      </c>
      <c r="E89" s="9">
        <v>1</v>
      </c>
      <c r="F89" s="7" t="s">
        <v>153</v>
      </c>
      <c r="G89" s="9">
        <v>5</v>
      </c>
      <c r="H89" s="10">
        <v>1.37</v>
      </c>
      <c r="I89" s="19">
        <f t="shared" si="3"/>
        <v>6.8500000000000005</v>
      </c>
      <c r="J89" s="12" t="s">
        <v>72</v>
      </c>
      <c r="K89" s="12" t="s">
        <v>50</v>
      </c>
      <c r="L89" s="13">
        <v>45614</v>
      </c>
      <c r="M89" s="9" t="s">
        <v>19</v>
      </c>
    </row>
    <row r="90" spans="1:15" x14ac:dyDescent="0.25">
      <c r="A90" s="9" t="s">
        <v>210</v>
      </c>
      <c r="B90" s="9" t="s">
        <v>211</v>
      </c>
      <c r="C90" s="9" t="s">
        <v>71</v>
      </c>
      <c r="D90" s="9">
        <v>2</v>
      </c>
      <c r="E90" s="9">
        <v>1</v>
      </c>
      <c r="F90" s="9" t="s">
        <v>212</v>
      </c>
      <c r="G90" s="9">
        <v>10</v>
      </c>
      <c r="H90" s="10" t="s">
        <v>213</v>
      </c>
      <c r="I90" s="19">
        <f t="shared" si="3"/>
        <v>3.89</v>
      </c>
      <c r="J90" s="12" t="s">
        <v>72</v>
      </c>
      <c r="K90" s="12" t="s">
        <v>51</v>
      </c>
      <c r="L90" s="13">
        <v>45609</v>
      </c>
      <c r="M90" s="9" t="s">
        <v>214</v>
      </c>
      <c r="N90" s="9" t="s">
        <v>215</v>
      </c>
    </row>
    <row r="91" spans="1:15" x14ac:dyDescent="0.25">
      <c r="A91" s="9" t="s">
        <v>216</v>
      </c>
      <c r="B91" s="9" t="s">
        <v>217</v>
      </c>
      <c r="C91" s="9" t="s">
        <v>71</v>
      </c>
      <c r="D91" s="9">
        <v>2</v>
      </c>
      <c r="E91" s="9">
        <v>2</v>
      </c>
      <c r="F91" s="9" t="s">
        <v>158</v>
      </c>
      <c r="G91" s="9">
        <v>5</v>
      </c>
      <c r="H91" s="10">
        <v>0.42</v>
      </c>
      <c r="I91" s="19">
        <f t="shared" si="3"/>
        <v>2.1</v>
      </c>
      <c r="J91" s="12" t="s">
        <v>72</v>
      </c>
      <c r="K91" s="12" t="s">
        <v>50</v>
      </c>
      <c r="L91" s="13">
        <v>45614</v>
      </c>
      <c r="M91" s="9" t="s">
        <v>19</v>
      </c>
    </row>
    <row r="92" spans="1:15" s="7" customFormat="1" x14ac:dyDescent="0.25">
      <c r="A92" s="24" t="s">
        <v>168</v>
      </c>
      <c r="B92" s="9" t="s">
        <v>169</v>
      </c>
      <c r="C92" s="7" t="s">
        <v>152</v>
      </c>
      <c r="D92" s="9">
        <v>2</v>
      </c>
      <c r="E92" s="9">
        <v>2</v>
      </c>
      <c r="F92" s="7" t="s">
        <v>153</v>
      </c>
      <c r="G92" s="9">
        <v>4</v>
      </c>
      <c r="H92" s="10">
        <v>4.2699999999999996</v>
      </c>
      <c r="I92" s="39">
        <f t="shared" si="3"/>
        <v>17.079999999999998</v>
      </c>
      <c r="J92" s="30" t="s">
        <v>72</v>
      </c>
      <c r="K92" s="30" t="s">
        <v>51</v>
      </c>
      <c r="L92" s="35">
        <v>45609</v>
      </c>
      <c r="M92" s="24" t="s">
        <v>19</v>
      </c>
      <c r="N92" s="24"/>
      <c r="O92" s="9"/>
    </row>
    <row r="93" spans="1:15" s="7" customFormat="1" x14ac:dyDescent="0.25">
      <c r="A93" s="24" t="s">
        <v>170</v>
      </c>
      <c r="B93" s="24" t="s">
        <v>171</v>
      </c>
      <c r="C93" s="7" t="s">
        <v>152</v>
      </c>
      <c r="D93" s="24">
        <v>2</v>
      </c>
      <c r="E93" s="24">
        <v>3</v>
      </c>
      <c r="F93" s="7" t="s">
        <v>153</v>
      </c>
      <c r="G93" s="24">
        <v>3</v>
      </c>
      <c r="H93" s="34">
        <v>5.14</v>
      </c>
      <c r="I93" s="39">
        <f t="shared" si="3"/>
        <v>15.419999999999998</v>
      </c>
      <c r="J93" s="30" t="s">
        <v>72</v>
      </c>
      <c r="K93" s="30" t="s">
        <v>50</v>
      </c>
      <c r="L93" s="35">
        <v>45614</v>
      </c>
      <c r="M93" s="9" t="s">
        <v>19</v>
      </c>
      <c r="N93" s="24"/>
      <c r="O93" s="9"/>
    </row>
    <row r="94" spans="1:15" s="7" customFormat="1" x14ac:dyDescent="0.25">
      <c r="A94" s="24" t="s">
        <v>21</v>
      </c>
      <c r="B94" s="24" t="s">
        <v>218</v>
      </c>
      <c r="C94" s="9" t="s">
        <v>71</v>
      </c>
      <c r="D94" s="24">
        <v>2</v>
      </c>
      <c r="E94" s="24">
        <v>3</v>
      </c>
      <c r="F94" s="24" t="s">
        <v>219</v>
      </c>
      <c r="G94" s="24">
        <v>50</v>
      </c>
      <c r="H94" s="34" t="s">
        <v>220</v>
      </c>
      <c r="I94" s="39">
        <f t="shared" si="3"/>
        <v>0.8</v>
      </c>
      <c r="J94" s="30" t="s">
        <v>72</v>
      </c>
      <c r="K94" s="30" t="s">
        <v>51</v>
      </c>
      <c r="L94" s="35">
        <v>45609</v>
      </c>
      <c r="M94" s="9" t="s">
        <v>19</v>
      </c>
      <c r="N94" s="24"/>
      <c r="O94" s="9"/>
    </row>
    <row r="95" spans="1:15" s="7" customFormat="1" x14ac:dyDescent="0.25">
      <c r="A95" s="24" t="s">
        <v>221</v>
      </c>
      <c r="B95" s="24" t="s">
        <v>222</v>
      </c>
      <c r="C95" s="7" t="s">
        <v>152</v>
      </c>
      <c r="D95" s="24">
        <v>2</v>
      </c>
      <c r="E95" s="24">
        <v>4</v>
      </c>
      <c r="F95" s="7" t="s">
        <v>153</v>
      </c>
      <c r="G95" s="24">
        <v>10</v>
      </c>
      <c r="H95" s="34">
        <v>2.4E-2</v>
      </c>
      <c r="I95" s="39">
        <f t="shared" si="3"/>
        <v>0.24</v>
      </c>
      <c r="J95" s="30" t="s">
        <v>72</v>
      </c>
      <c r="K95" s="30" t="s">
        <v>50</v>
      </c>
      <c r="L95" s="35">
        <v>45614</v>
      </c>
      <c r="M95" s="24" t="s">
        <v>19</v>
      </c>
      <c r="N95" s="24"/>
      <c r="O95" s="9"/>
    </row>
    <row r="96" spans="1:15" s="7" customFormat="1" x14ac:dyDescent="0.25">
      <c r="A96" s="24" t="s">
        <v>223</v>
      </c>
      <c r="B96" s="24" t="s">
        <v>224</v>
      </c>
      <c r="C96" s="7" t="s">
        <v>152</v>
      </c>
      <c r="D96" s="24">
        <v>2</v>
      </c>
      <c r="E96" s="24">
        <v>4</v>
      </c>
      <c r="F96" s="7" t="s">
        <v>153</v>
      </c>
      <c r="G96" s="24">
        <v>5</v>
      </c>
      <c r="H96" s="34">
        <v>1.19</v>
      </c>
      <c r="I96" s="39">
        <f t="shared" si="3"/>
        <v>5.9499999999999993</v>
      </c>
      <c r="J96" s="30" t="s">
        <v>72</v>
      </c>
      <c r="K96" s="30" t="s">
        <v>51</v>
      </c>
      <c r="L96" s="35">
        <v>45609</v>
      </c>
      <c r="M96" s="24" t="s">
        <v>19</v>
      </c>
      <c r="N96" s="24"/>
      <c r="O96" s="9"/>
    </row>
    <row r="97" spans="1:15" s="7" customFormat="1" x14ac:dyDescent="0.25">
      <c r="A97" s="24" t="s">
        <v>225</v>
      </c>
      <c r="B97" s="24" t="s">
        <v>226</v>
      </c>
      <c r="C97" s="7" t="s">
        <v>152</v>
      </c>
      <c r="D97" s="24">
        <v>2</v>
      </c>
      <c r="E97" s="24">
        <v>5</v>
      </c>
      <c r="F97" s="7" t="s">
        <v>153</v>
      </c>
      <c r="G97" s="24">
        <v>10</v>
      </c>
      <c r="H97" s="34" t="s">
        <v>227</v>
      </c>
      <c r="I97" s="39">
        <f t="shared" si="3"/>
        <v>4.79</v>
      </c>
      <c r="J97" s="30" t="s">
        <v>72</v>
      </c>
      <c r="K97" s="30" t="s">
        <v>51</v>
      </c>
      <c r="L97" s="35">
        <v>45609</v>
      </c>
      <c r="M97" s="24" t="s">
        <v>19</v>
      </c>
      <c r="N97" s="24"/>
      <c r="O97" s="9"/>
    </row>
    <row r="98" spans="1:15" s="7" customFormat="1" x14ac:dyDescent="0.25">
      <c r="A98" s="24" t="s">
        <v>228</v>
      </c>
      <c r="B98" s="24" t="s">
        <v>229</v>
      </c>
      <c r="C98" s="7" t="s">
        <v>152</v>
      </c>
      <c r="D98" s="24">
        <v>2</v>
      </c>
      <c r="E98" s="24">
        <v>6</v>
      </c>
      <c r="F98" s="7" t="s">
        <v>153</v>
      </c>
      <c r="G98" s="24">
        <v>10</v>
      </c>
      <c r="H98" s="34" t="s">
        <v>230</v>
      </c>
      <c r="I98" s="39">
        <f t="shared" si="3"/>
        <v>1.1100000000000001</v>
      </c>
      <c r="J98" s="30" t="s">
        <v>72</v>
      </c>
      <c r="K98" s="30" t="s">
        <v>51</v>
      </c>
      <c r="L98" s="35">
        <v>45609</v>
      </c>
      <c r="M98" s="24" t="s">
        <v>19</v>
      </c>
      <c r="N98" s="24"/>
      <c r="O98" s="9"/>
    </row>
    <row r="99" spans="1:15" s="7" customFormat="1" x14ac:dyDescent="0.25">
      <c r="A99" s="9" t="s">
        <v>231</v>
      </c>
      <c r="B99" s="24" t="s">
        <v>232</v>
      </c>
      <c r="C99" s="7" t="s">
        <v>152</v>
      </c>
      <c r="D99" s="24">
        <v>2</v>
      </c>
      <c r="E99" s="24">
        <v>7</v>
      </c>
      <c r="F99" s="7" t="s">
        <v>153</v>
      </c>
      <c r="G99" s="24">
        <v>6</v>
      </c>
      <c r="H99" s="34">
        <v>9.0999999999999998E-2</v>
      </c>
      <c r="I99" s="39">
        <f t="shared" si="3"/>
        <v>0.54600000000000004</v>
      </c>
      <c r="J99" s="30" t="s">
        <v>72</v>
      </c>
      <c r="K99" s="30" t="s">
        <v>51</v>
      </c>
      <c r="L99" s="35">
        <v>45609</v>
      </c>
      <c r="M99" s="24" t="s">
        <v>19</v>
      </c>
      <c r="N99" s="24"/>
      <c r="O99" s="9"/>
    </row>
    <row r="100" spans="1:15" s="7" customFormat="1" x14ac:dyDescent="0.25">
      <c r="A100" s="9" t="s">
        <v>233</v>
      </c>
      <c r="B100" s="24" t="s">
        <v>234</v>
      </c>
      <c r="C100" s="7" t="s">
        <v>152</v>
      </c>
      <c r="D100" s="24">
        <v>2</v>
      </c>
      <c r="E100" s="24">
        <v>8</v>
      </c>
      <c r="F100" s="7" t="s">
        <v>153</v>
      </c>
      <c r="G100" s="24">
        <v>10</v>
      </c>
      <c r="H100" s="34" t="s">
        <v>235</v>
      </c>
      <c r="I100" s="39">
        <f t="shared" si="3"/>
        <v>0.53</v>
      </c>
      <c r="J100" s="30" t="s">
        <v>72</v>
      </c>
      <c r="K100" s="30" t="s">
        <v>51</v>
      </c>
      <c r="L100" s="35">
        <v>45609</v>
      </c>
      <c r="M100" s="24" t="s">
        <v>19</v>
      </c>
      <c r="N100" s="24"/>
      <c r="O100" s="9"/>
    </row>
    <row r="101" spans="1:15" s="7" customFormat="1" x14ac:dyDescent="0.25">
      <c r="A101" s="9" t="s">
        <v>25</v>
      </c>
      <c r="B101" s="24" t="s">
        <v>236</v>
      </c>
      <c r="C101" s="9" t="s">
        <v>71</v>
      </c>
      <c r="D101" s="24">
        <v>2</v>
      </c>
      <c r="E101" s="24">
        <v>9</v>
      </c>
      <c r="F101" s="24" t="s">
        <v>175</v>
      </c>
      <c r="G101" s="24">
        <v>10</v>
      </c>
      <c r="H101" s="34" t="s">
        <v>237</v>
      </c>
      <c r="I101" s="39">
        <f t="shared" si="3"/>
        <v>4.88</v>
      </c>
      <c r="J101" s="30" t="s">
        <v>72</v>
      </c>
      <c r="K101" s="30" t="s">
        <v>51</v>
      </c>
      <c r="L101" s="35">
        <v>45609</v>
      </c>
      <c r="M101" s="24" t="s">
        <v>19</v>
      </c>
      <c r="N101" s="24"/>
      <c r="O101" s="9"/>
    </row>
    <row r="102" spans="1:15" s="7" customFormat="1" x14ac:dyDescent="0.25">
      <c r="A102" s="24" t="s">
        <v>22</v>
      </c>
      <c r="B102" s="24" t="s">
        <v>238</v>
      </c>
      <c r="C102" s="9" t="s">
        <v>71</v>
      </c>
      <c r="D102" s="24">
        <v>2</v>
      </c>
      <c r="E102" s="24">
        <v>10</v>
      </c>
      <c r="F102" s="24" t="s">
        <v>154</v>
      </c>
      <c r="G102" s="24">
        <v>10</v>
      </c>
      <c r="H102" s="34" t="s">
        <v>239</v>
      </c>
      <c r="I102" s="39">
        <f t="shared" si="3"/>
        <v>2.06</v>
      </c>
      <c r="J102" s="30" t="s">
        <v>72</v>
      </c>
      <c r="K102" s="30" t="s">
        <v>51</v>
      </c>
      <c r="L102" s="35">
        <v>45609</v>
      </c>
      <c r="M102" s="24" t="s">
        <v>19</v>
      </c>
      <c r="N102" s="24"/>
      <c r="O102" s="9"/>
    </row>
    <row r="103" spans="1:15" s="7" customFormat="1" x14ac:dyDescent="0.25">
      <c r="A103" s="24" t="s">
        <v>26</v>
      </c>
      <c r="B103" s="24" t="s">
        <v>240</v>
      </c>
      <c r="C103" s="9" t="s">
        <v>71</v>
      </c>
      <c r="D103" s="24">
        <v>2</v>
      </c>
      <c r="E103" s="24">
        <v>11</v>
      </c>
      <c r="F103" s="24" t="s">
        <v>241</v>
      </c>
      <c r="G103" s="24">
        <v>10</v>
      </c>
      <c r="H103" s="34" t="s">
        <v>242</v>
      </c>
      <c r="I103" s="39">
        <f t="shared" si="3"/>
        <v>0.42000000000000004</v>
      </c>
      <c r="J103" s="30" t="s">
        <v>72</v>
      </c>
      <c r="K103" s="30" t="s">
        <v>51</v>
      </c>
      <c r="L103" s="35">
        <v>45609</v>
      </c>
      <c r="M103" s="24" t="s">
        <v>19</v>
      </c>
      <c r="N103" s="24"/>
      <c r="O103" s="9"/>
    </row>
    <row r="104" spans="1:15" s="7" customFormat="1" x14ac:dyDescent="0.25">
      <c r="A104" s="24" t="s">
        <v>161</v>
      </c>
      <c r="B104" s="24" t="s">
        <v>162</v>
      </c>
      <c r="C104" s="7" t="s">
        <v>152</v>
      </c>
      <c r="D104" s="24">
        <v>2</v>
      </c>
      <c r="E104" s="24">
        <v>12</v>
      </c>
      <c r="F104" s="7" t="s">
        <v>153</v>
      </c>
      <c r="G104" s="24">
        <v>5</v>
      </c>
      <c r="H104" s="34">
        <v>0.29099999999999998</v>
      </c>
      <c r="I104" s="39">
        <f t="shared" si="3"/>
        <v>1.4549999999999998</v>
      </c>
      <c r="J104" s="30" t="s">
        <v>72</v>
      </c>
      <c r="K104" s="30" t="s">
        <v>51</v>
      </c>
      <c r="L104" s="35">
        <v>45609</v>
      </c>
      <c r="M104" s="24" t="s">
        <v>19</v>
      </c>
      <c r="N104" s="24"/>
      <c r="O104" s="9"/>
    </row>
    <row r="105" spans="1:15" s="7" customFormat="1" x14ac:dyDescent="0.25">
      <c r="A105" s="24" t="s">
        <v>243</v>
      </c>
      <c r="B105" s="24" t="s">
        <v>244</v>
      </c>
      <c r="C105" s="7" t="s">
        <v>152</v>
      </c>
      <c r="D105" s="24">
        <v>2</v>
      </c>
      <c r="E105" s="24">
        <v>13</v>
      </c>
      <c r="F105" s="7" t="s">
        <v>153</v>
      </c>
      <c r="G105" s="24">
        <v>10</v>
      </c>
      <c r="H105" s="34" t="s">
        <v>245</v>
      </c>
      <c r="I105" s="39">
        <f t="shared" si="3"/>
        <v>0.83000000000000007</v>
      </c>
      <c r="J105" s="30" t="s">
        <v>72</v>
      </c>
      <c r="K105" s="30" t="s">
        <v>51</v>
      </c>
      <c r="L105" s="35">
        <v>45609</v>
      </c>
      <c r="M105" s="24" t="s">
        <v>19</v>
      </c>
      <c r="N105" s="24"/>
      <c r="O105" s="9"/>
    </row>
    <row r="106" spans="1:15" s="7" customFormat="1" x14ac:dyDescent="0.25">
      <c r="A106" s="24" t="s">
        <v>23</v>
      </c>
      <c r="B106" s="24" t="s">
        <v>246</v>
      </c>
      <c r="C106" s="9" t="s">
        <v>71</v>
      </c>
      <c r="D106" s="24">
        <v>2</v>
      </c>
      <c r="E106" s="24">
        <v>14</v>
      </c>
      <c r="F106" s="24" t="s">
        <v>241</v>
      </c>
      <c r="G106" s="24">
        <v>20</v>
      </c>
      <c r="H106" s="34" t="s">
        <v>247</v>
      </c>
      <c r="I106" s="39">
        <f t="shared" si="3"/>
        <v>0.3</v>
      </c>
      <c r="J106" s="30" t="s">
        <v>72</v>
      </c>
      <c r="K106" s="30" t="s">
        <v>51</v>
      </c>
      <c r="L106" s="35">
        <v>45609</v>
      </c>
      <c r="M106" s="24" t="s">
        <v>19</v>
      </c>
      <c r="N106" s="24"/>
      <c r="O106" s="9"/>
    </row>
    <row r="107" spans="1:15" s="7" customFormat="1" x14ac:dyDescent="0.25">
      <c r="A107" s="24" t="s">
        <v>20</v>
      </c>
      <c r="B107" s="24" t="s">
        <v>248</v>
      </c>
      <c r="C107" s="9" t="s">
        <v>71</v>
      </c>
      <c r="D107" s="24">
        <v>2</v>
      </c>
      <c r="E107" s="24">
        <v>15</v>
      </c>
      <c r="F107" s="24" t="s">
        <v>249</v>
      </c>
      <c r="G107" s="24">
        <v>20</v>
      </c>
      <c r="H107" s="34" t="s">
        <v>247</v>
      </c>
      <c r="I107" s="39">
        <f t="shared" si="3"/>
        <v>0.3</v>
      </c>
      <c r="J107" s="30" t="s">
        <v>72</v>
      </c>
      <c r="K107" s="30" t="s">
        <v>51</v>
      </c>
      <c r="L107" s="35">
        <v>45609</v>
      </c>
      <c r="M107" s="24" t="s">
        <v>19</v>
      </c>
      <c r="N107" s="24"/>
      <c r="O107" s="9"/>
    </row>
    <row r="108" spans="1:15" s="7" customFormat="1" x14ac:dyDescent="0.25">
      <c r="A108" s="24" t="s">
        <v>28</v>
      </c>
      <c r="B108" s="24" t="s">
        <v>250</v>
      </c>
      <c r="C108" s="9" t="s">
        <v>71</v>
      </c>
      <c r="D108" s="24">
        <v>2</v>
      </c>
      <c r="E108" s="24">
        <v>16</v>
      </c>
      <c r="F108" s="24" t="s">
        <v>154</v>
      </c>
      <c r="G108" s="24">
        <v>10</v>
      </c>
      <c r="H108" s="34" t="s">
        <v>251</v>
      </c>
      <c r="I108" s="39">
        <f t="shared" ref="I108:I139" si="4">G108 * IFERROR(LEFT(H108, FIND(" ", H108) - 1), H108)</f>
        <v>0.21999999999999997</v>
      </c>
      <c r="J108" s="30" t="s">
        <v>72</v>
      </c>
      <c r="K108" s="30" t="s">
        <v>51</v>
      </c>
      <c r="L108" s="35">
        <v>45609</v>
      </c>
      <c r="M108" s="9" t="s">
        <v>19</v>
      </c>
      <c r="N108" s="24"/>
      <c r="O108" s="9"/>
    </row>
    <row r="109" spans="1:15" s="7" customFormat="1" x14ac:dyDescent="0.25">
      <c r="A109" s="24" t="s">
        <v>252</v>
      </c>
      <c r="B109" s="24" t="s">
        <v>253</v>
      </c>
      <c r="C109" s="7" t="s">
        <v>152</v>
      </c>
      <c r="D109" s="24">
        <v>2</v>
      </c>
      <c r="E109" s="24">
        <v>17</v>
      </c>
      <c r="F109" s="7" t="s">
        <v>153</v>
      </c>
      <c r="G109" s="24">
        <v>10</v>
      </c>
      <c r="H109" s="34" t="s">
        <v>254</v>
      </c>
      <c r="I109" s="39">
        <f t="shared" si="4"/>
        <v>0.2</v>
      </c>
      <c r="J109" s="30" t="s">
        <v>72</v>
      </c>
      <c r="K109" s="30" t="s">
        <v>51</v>
      </c>
      <c r="L109" s="35">
        <v>45609</v>
      </c>
      <c r="M109" s="24" t="s">
        <v>19</v>
      </c>
      <c r="N109" s="24"/>
      <c r="O109" s="9"/>
    </row>
    <row r="110" spans="1:15" s="7" customFormat="1" x14ac:dyDescent="0.25">
      <c r="A110" s="24" t="s">
        <v>164</v>
      </c>
      <c r="B110" s="24" t="s">
        <v>165</v>
      </c>
      <c r="C110" s="7" t="s">
        <v>152</v>
      </c>
      <c r="D110" s="24">
        <v>2</v>
      </c>
      <c r="E110" s="24">
        <v>18</v>
      </c>
      <c r="F110" s="7" t="s">
        <v>153</v>
      </c>
      <c r="G110" s="9">
        <v>40</v>
      </c>
      <c r="H110" s="10" t="s">
        <v>131</v>
      </c>
      <c r="I110" s="19">
        <f t="shared" si="4"/>
        <v>1.36</v>
      </c>
      <c r="J110" s="30" t="s">
        <v>72</v>
      </c>
      <c r="K110" s="33" t="s">
        <v>51</v>
      </c>
      <c r="L110" s="35">
        <v>45609</v>
      </c>
      <c r="M110" s="9" t="s">
        <v>19</v>
      </c>
      <c r="N110" s="9"/>
      <c r="O110" s="9"/>
    </row>
    <row r="111" spans="1:15" s="7" customFormat="1" x14ac:dyDescent="0.25">
      <c r="A111" s="24" t="s">
        <v>255</v>
      </c>
      <c r="B111" s="24" t="s">
        <v>256</v>
      </c>
      <c r="C111" s="7" t="s">
        <v>152</v>
      </c>
      <c r="D111" s="24">
        <v>2</v>
      </c>
      <c r="E111" s="24">
        <v>19</v>
      </c>
      <c r="F111" s="7" t="s">
        <v>153</v>
      </c>
      <c r="G111" s="9">
        <v>2</v>
      </c>
      <c r="H111" s="10">
        <v>9.39</v>
      </c>
      <c r="I111" s="19">
        <f t="shared" si="4"/>
        <v>18.78</v>
      </c>
      <c r="J111" s="30" t="s">
        <v>72</v>
      </c>
      <c r="K111" s="33" t="s">
        <v>51</v>
      </c>
      <c r="L111" s="35">
        <v>45609</v>
      </c>
      <c r="M111" s="9" t="s">
        <v>19</v>
      </c>
      <c r="N111" s="9"/>
      <c r="O111" s="9"/>
    </row>
    <row r="112" spans="1:15" s="7" customFormat="1" x14ac:dyDescent="0.25">
      <c r="A112" s="24" t="s">
        <v>24</v>
      </c>
      <c r="B112" s="24" t="s">
        <v>172</v>
      </c>
      <c r="C112" s="9" t="s">
        <v>152</v>
      </c>
      <c r="D112" s="24">
        <v>2</v>
      </c>
      <c r="E112" s="24">
        <v>20</v>
      </c>
      <c r="F112" s="24" t="s">
        <v>153</v>
      </c>
      <c r="G112" s="24">
        <v>5</v>
      </c>
      <c r="H112" s="34">
        <v>1.07</v>
      </c>
      <c r="I112" s="39">
        <f t="shared" si="4"/>
        <v>5.3500000000000005</v>
      </c>
      <c r="J112" s="30" t="s">
        <v>72</v>
      </c>
      <c r="K112" s="30" t="s">
        <v>51</v>
      </c>
      <c r="L112" s="35">
        <v>45609</v>
      </c>
      <c r="M112" s="24" t="s">
        <v>19</v>
      </c>
      <c r="N112" s="24"/>
      <c r="O112" s="9"/>
    </row>
    <row r="113" spans="1:15" s="7" customFormat="1" x14ac:dyDescent="0.25">
      <c r="A113" s="46" t="s">
        <v>257</v>
      </c>
      <c r="B113" s="24" t="s">
        <v>258</v>
      </c>
      <c r="C113" s="9" t="s">
        <v>71</v>
      </c>
      <c r="D113" s="24">
        <v>2</v>
      </c>
      <c r="E113" s="24">
        <v>21</v>
      </c>
      <c r="F113" s="9" t="s">
        <v>158</v>
      </c>
      <c r="G113" s="9">
        <v>1</v>
      </c>
      <c r="H113" s="16">
        <v>20.29</v>
      </c>
      <c r="I113" s="19">
        <f t="shared" si="4"/>
        <v>20.29</v>
      </c>
      <c r="J113" s="30" t="s">
        <v>72</v>
      </c>
      <c r="K113" s="12" t="s">
        <v>51</v>
      </c>
      <c r="L113" s="35">
        <v>45609</v>
      </c>
      <c r="M113" s="9" t="s">
        <v>19</v>
      </c>
      <c r="N113" s="9"/>
      <c r="O113" s="9"/>
    </row>
    <row r="114" spans="1:15" s="7" customFormat="1" x14ac:dyDescent="0.25">
      <c r="A114" s="24" t="s">
        <v>30</v>
      </c>
      <c r="B114" s="24" t="s">
        <v>121</v>
      </c>
      <c r="C114" s="9" t="s">
        <v>152</v>
      </c>
      <c r="D114" s="24">
        <v>2</v>
      </c>
      <c r="E114" s="24">
        <v>22</v>
      </c>
      <c r="F114" s="24" t="s">
        <v>153</v>
      </c>
      <c r="G114" s="24">
        <v>20</v>
      </c>
      <c r="H114" s="34" t="s">
        <v>259</v>
      </c>
      <c r="I114" s="39">
        <f t="shared" si="4"/>
        <v>0.6</v>
      </c>
      <c r="J114" s="30" t="s">
        <v>72</v>
      </c>
      <c r="K114" s="30" t="s">
        <v>51</v>
      </c>
      <c r="L114" s="35">
        <v>45609</v>
      </c>
      <c r="M114" s="24" t="s">
        <v>31</v>
      </c>
      <c r="N114" s="24"/>
      <c r="O114" s="9"/>
    </row>
    <row r="115" spans="1:15" s="7" customFormat="1" x14ac:dyDescent="0.25">
      <c r="A115" s="24" t="s">
        <v>32</v>
      </c>
      <c r="B115" s="24" t="s">
        <v>123</v>
      </c>
      <c r="C115" s="9" t="s">
        <v>152</v>
      </c>
      <c r="D115" s="24">
        <v>2</v>
      </c>
      <c r="E115" s="24">
        <v>23</v>
      </c>
      <c r="F115" s="9" t="s">
        <v>153</v>
      </c>
      <c r="G115" s="9">
        <v>30</v>
      </c>
      <c r="H115" s="10" t="s">
        <v>260</v>
      </c>
      <c r="I115" s="19">
        <f t="shared" si="4"/>
        <v>3.5100000000000002</v>
      </c>
      <c r="J115" s="30" t="s">
        <v>72</v>
      </c>
      <c r="K115" s="12" t="s">
        <v>51</v>
      </c>
      <c r="L115" s="35">
        <v>45609</v>
      </c>
      <c r="M115" s="9" t="s">
        <v>31</v>
      </c>
      <c r="N115" s="9"/>
      <c r="O115" s="9"/>
    </row>
    <row r="116" spans="1:15" x14ac:dyDescent="0.25">
      <c r="A116" s="9" t="s">
        <v>33</v>
      </c>
      <c r="B116" s="9" t="s">
        <v>126</v>
      </c>
      <c r="C116" s="9" t="s">
        <v>152</v>
      </c>
      <c r="D116" s="9">
        <v>2</v>
      </c>
      <c r="E116" s="9">
        <v>24</v>
      </c>
      <c r="F116" s="9" t="s">
        <v>153</v>
      </c>
      <c r="G116" s="9">
        <v>20</v>
      </c>
      <c r="H116" s="10" t="s">
        <v>261</v>
      </c>
      <c r="I116" s="19">
        <f t="shared" si="4"/>
        <v>4.12</v>
      </c>
      <c r="J116" s="30" t="s">
        <v>72</v>
      </c>
      <c r="K116" s="30" t="s">
        <v>51</v>
      </c>
      <c r="L116" s="35">
        <v>45609</v>
      </c>
      <c r="M116" s="9" t="s">
        <v>31</v>
      </c>
    </row>
    <row r="117" spans="1:15" x14ac:dyDescent="0.25">
      <c r="A117" s="24" t="s">
        <v>132</v>
      </c>
      <c r="B117" s="9" t="s">
        <v>133</v>
      </c>
      <c r="C117" s="9" t="s">
        <v>71</v>
      </c>
      <c r="D117" s="9">
        <v>2</v>
      </c>
      <c r="E117" s="9">
        <v>25</v>
      </c>
      <c r="F117" s="24" t="s">
        <v>262</v>
      </c>
      <c r="G117" s="9">
        <v>20</v>
      </c>
      <c r="H117" s="10" t="s">
        <v>263</v>
      </c>
      <c r="I117" s="39">
        <f t="shared" si="4"/>
        <v>1.02</v>
      </c>
      <c r="J117" s="30" t="s">
        <v>72</v>
      </c>
      <c r="K117" s="30" t="s">
        <v>51</v>
      </c>
      <c r="L117" s="35">
        <v>45609</v>
      </c>
      <c r="M117" s="9" t="s">
        <v>136</v>
      </c>
      <c r="N117" s="9" t="s">
        <v>137</v>
      </c>
    </row>
    <row r="118" spans="1:15" x14ac:dyDescent="0.25">
      <c r="A118" s="17">
        <v>662108145021</v>
      </c>
      <c r="B118" s="9" t="s">
        <v>113</v>
      </c>
      <c r="C118" s="9" t="s">
        <v>152</v>
      </c>
      <c r="D118" s="9">
        <v>2</v>
      </c>
      <c r="E118" s="9">
        <v>26</v>
      </c>
      <c r="F118" s="9" t="s">
        <v>153</v>
      </c>
      <c r="G118" s="9">
        <v>2</v>
      </c>
      <c r="H118" s="10">
        <v>2.38</v>
      </c>
      <c r="I118" s="19">
        <f t="shared" si="4"/>
        <v>4.76</v>
      </c>
      <c r="J118" s="30" t="s">
        <v>72</v>
      </c>
      <c r="K118" s="12" t="s">
        <v>51</v>
      </c>
      <c r="L118" s="35">
        <v>45609</v>
      </c>
      <c r="M118" s="24" t="s">
        <v>31</v>
      </c>
      <c r="N118" s="24"/>
    </row>
    <row r="119" spans="1:15" x14ac:dyDescent="0.25">
      <c r="A119" s="17">
        <v>66201221022</v>
      </c>
      <c r="B119" s="24" t="s">
        <v>114</v>
      </c>
      <c r="C119" s="9" t="s">
        <v>152</v>
      </c>
      <c r="D119" s="24">
        <v>2</v>
      </c>
      <c r="E119" s="24">
        <v>27</v>
      </c>
      <c r="F119" s="9" t="s">
        <v>153</v>
      </c>
      <c r="G119" s="24">
        <v>2</v>
      </c>
      <c r="H119" s="34">
        <v>0.89200000000000002</v>
      </c>
      <c r="I119" s="39">
        <f t="shared" si="4"/>
        <v>1.784</v>
      </c>
      <c r="J119" s="30" t="s">
        <v>72</v>
      </c>
      <c r="K119" s="30" t="s">
        <v>51</v>
      </c>
      <c r="L119" s="35">
        <v>45609</v>
      </c>
      <c r="M119" s="24" t="s">
        <v>31</v>
      </c>
      <c r="N119" s="24"/>
    </row>
    <row r="120" spans="1:15" x14ac:dyDescent="0.25">
      <c r="A120" s="17">
        <v>662104145021</v>
      </c>
      <c r="B120" s="9" t="s">
        <v>179</v>
      </c>
      <c r="C120" s="9" t="s">
        <v>152</v>
      </c>
      <c r="D120" s="9">
        <v>2</v>
      </c>
      <c r="E120" s="9">
        <v>28</v>
      </c>
      <c r="F120" s="9" t="s">
        <v>153</v>
      </c>
      <c r="G120" s="9">
        <v>1</v>
      </c>
      <c r="H120" s="10">
        <v>2.0699999999999998</v>
      </c>
      <c r="I120" s="19">
        <f t="shared" si="4"/>
        <v>2.0699999999999998</v>
      </c>
      <c r="J120" s="12" t="s">
        <v>72</v>
      </c>
      <c r="K120" s="12" t="s">
        <v>51</v>
      </c>
      <c r="L120" s="13">
        <v>45609</v>
      </c>
      <c r="M120" s="9" t="s">
        <v>31</v>
      </c>
    </row>
    <row r="121" spans="1:15" x14ac:dyDescent="0.25">
      <c r="A121" s="9" t="s">
        <v>34</v>
      </c>
      <c r="B121" s="9" t="s">
        <v>115</v>
      </c>
      <c r="C121" s="9" t="s">
        <v>152</v>
      </c>
      <c r="D121" s="9">
        <v>2</v>
      </c>
      <c r="E121" s="9">
        <v>29</v>
      </c>
      <c r="F121" s="9" t="s">
        <v>153</v>
      </c>
      <c r="G121" s="9">
        <v>10</v>
      </c>
      <c r="H121" s="10" t="s">
        <v>264</v>
      </c>
      <c r="I121" s="19">
        <f t="shared" si="4"/>
        <v>1.33</v>
      </c>
      <c r="J121" s="12" t="s">
        <v>72</v>
      </c>
      <c r="K121" s="12" t="s">
        <v>51</v>
      </c>
      <c r="L121" s="13">
        <v>45609</v>
      </c>
      <c r="M121" s="9" t="s">
        <v>31</v>
      </c>
    </row>
    <row r="122" spans="1:15" x14ac:dyDescent="0.25">
      <c r="A122" s="24" t="s">
        <v>35</v>
      </c>
      <c r="B122" s="24" t="s">
        <v>117</v>
      </c>
      <c r="C122" s="9" t="s">
        <v>152</v>
      </c>
      <c r="D122" s="24">
        <v>2</v>
      </c>
      <c r="E122" s="24">
        <v>30</v>
      </c>
      <c r="F122" s="9" t="s">
        <v>153</v>
      </c>
      <c r="G122" s="24">
        <v>20</v>
      </c>
      <c r="H122" s="34" t="s">
        <v>118</v>
      </c>
      <c r="I122" s="39">
        <f t="shared" si="4"/>
        <v>0.45999999999999996</v>
      </c>
      <c r="J122" s="12" t="s">
        <v>72</v>
      </c>
      <c r="K122" s="30" t="s">
        <v>51</v>
      </c>
      <c r="L122" s="13">
        <v>45609</v>
      </c>
      <c r="M122" s="24" t="s">
        <v>31</v>
      </c>
      <c r="N122" s="24"/>
    </row>
    <row r="123" spans="1:15" x14ac:dyDescent="0.25">
      <c r="A123" s="24" t="s">
        <v>36</v>
      </c>
      <c r="B123" s="24" t="s">
        <v>119</v>
      </c>
      <c r="C123" s="9" t="s">
        <v>152</v>
      </c>
      <c r="D123" s="24">
        <v>2</v>
      </c>
      <c r="E123" s="24">
        <v>31</v>
      </c>
      <c r="F123" s="24" t="s">
        <v>153</v>
      </c>
      <c r="G123" s="24">
        <v>10</v>
      </c>
      <c r="H123" s="34" t="s">
        <v>265</v>
      </c>
      <c r="I123" s="39">
        <f t="shared" si="4"/>
        <v>0.13</v>
      </c>
      <c r="J123" s="12" t="s">
        <v>72</v>
      </c>
      <c r="K123" s="30" t="s">
        <v>51</v>
      </c>
      <c r="L123" s="13">
        <v>45609</v>
      </c>
      <c r="M123" s="9" t="s">
        <v>31</v>
      </c>
      <c r="N123" s="24"/>
    </row>
    <row r="124" spans="1:15" x14ac:dyDescent="0.25">
      <c r="A124" s="9" t="s">
        <v>37</v>
      </c>
      <c r="B124" s="9" t="s">
        <v>99</v>
      </c>
      <c r="C124" s="9" t="s">
        <v>152</v>
      </c>
      <c r="D124" s="24">
        <v>2</v>
      </c>
      <c r="E124" s="9">
        <v>32</v>
      </c>
      <c r="F124" s="24" t="s">
        <v>153</v>
      </c>
      <c r="G124" s="9">
        <v>20</v>
      </c>
      <c r="H124" s="10" t="s">
        <v>118</v>
      </c>
      <c r="I124" s="19">
        <f t="shared" si="4"/>
        <v>0.45999999999999996</v>
      </c>
      <c r="J124" s="12" t="s">
        <v>72</v>
      </c>
      <c r="K124" s="12" t="s">
        <v>51</v>
      </c>
      <c r="L124" s="13">
        <v>45609</v>
      </c>
      <c r="M124" s="9" t="s">
        <v>31</v>
      </c>
    </row>
    <row r="125" spans="1:15" x14ac:dyDescent="0.25">
      <c r="A125" s="9" t="s">
        <v>38</v>
      </c>
      <c r="B125" s="9" t="s">
        <v>128</v>
      </c>
      <c r="C125" s="9" t="s">
        <v>152</v>
      </c>
      <c r="D125" s="24">
        <v>2</v>
      </c>
      <c r="E125" s="9">
        <v>33</v>
      </c>
      <c r="F125" s="24" t="s">
        <v>153</v>
      </c>
      <c r="G125" s="9">
        <v>20</v>
      </c>
      <c r="H125" s="10" t="s">
        <v>266</v>
      </c>
      <c r="I125" s="19">
        <f t="shared" si="4"/>
        <v>0.36</v>
      </c>
      <c r="J125" s="12" t="s">
        <v>72</v>
      </c>
      <c r="K125" s="12" t="s">
        <v>51</v>
      </c>
      <c r="L125" s="13">
        <v>45609</v>
      </c>
      <c r="M125" s="9" t="s">
        <v>31</v>
      </c>
    </row>
    <row r="126" spans="1:15" x14ac:dyDescent="0.25">
      <c r="A126" s="9" t="s">
        <v>39</v>
      </c>
      <c r="B126" s="9" t="s">
        <v>130</v>
      </c>
      <c r="C126" s="9" t="s">
        <v>152</v>
      </c>
      <c r="D126" s="24">
        <v>2</v>
      </c>
      <c r="E126" s="9">
        <v>34</v>
      </c>
      <c r="F126" s="24" t="s">
        <v>153</v>
      </c>
      <c r="G126" s="9">
        <v>10</v>
      </c>
      <c r="H126" s="10" t="s">
        <v>180</v>
      </c>
      <c r="I126" s="19">
        <f t="shared" si="4"/>
        <v>0.27</v>
      </c>
      <c r="J126" s="12" t="s">
        <v>72</v>
      </c>
      <c r="K126" s="12" t="s">
        <v>51</v>
      </c>
      <c r="L126" s="13">
        <v>45609</v>
      </c>
      <c r="M126" s="9" t="s">
        <v>31</v>
      </c>
    </row>
    <row r="127" spans="1:15" x14ac:dyDescent="0.25">
      <c r="A127" s="15" t="s">
        <v>40</v>
      </c>
      <c r="B127" s="9" t="s">
        <v>105</v>
      </c>
      <c r="C127" s="9" t="s">
        <v>152</v>
      </c>
      <c r="D127" s="24">
        <v>2</v>
      </c>
      <c r="E127" s="9">
        <v>35</v>
      </c>
      <c r="F127" s="24" t="s">
        <v>153</v>
      </c>
      <c r="G127" s="9">
        <v>10</v>
      </c>
      <c r="H127" s="10" t="s">
        <v>267</v>
      </c>
      <c r="I127" s="19">
        <f t="shared" si="4"/>
        <v>4.83</v>
      </c>
      <c r="J127" s="33" t="s">
        <v>72</v>
      </c>
      <c r="K127" s="33" t="s">
        <v>51</v>
      </c>
      <c r="L127" s="13">
        <v>45609</v>
      </c>
      <c r="M127" s="9" t="s">
        <v>31</v>
      </c>
    </row>
    <row r="128" spans="1:15" x14ac:dyDescent="0.25">
      <c r="A128" s="15" t="s">
        <v>108</v>
      </c>
      <c r="B128" s="9" t="s">
        <v>109</v>
      </c>
      <c r="C128" s="9" t="s">
        <v>152</v>
      </c>
      <c r="D128" s="24">
        <v>2</v>
      </c>
      <c r="E128" s="9">
        <v>36</v>
      </c>
      <c r="F128" s="24" t="s">
        <v>153</v>
      </c>
      <c r="G128" s="9">
        <v>5</v>
      </c>
      <c r="H128" s="10">
        <v>3.39</v>
      </c>
      <c r="I128" s="19">
        <f t="shared" si="4"/>
        <v>16.95</v>
      </c>
      <c r="J128" s="33" t="s">
        <v>72</v>
      </c>
      <c r="K128" s="33" t="s">
        <v>51</v>
      </c>
      <c r="L128" s="13">
        <v>45609</v>
      </c>
      <c r="M128" s="9" t="s">
        <v>31</v>
      </c>
    </row>
    <row r="129" spans="1:14" x14ac:dyDescent="0.25">
      <c r="A129" s="9" t="s">
        <v>268</v>
      </c>
      <c r="B129" s="9" t="s">
        <v>269</v>
      </c>
      <c r="C129" s="9" t="s">
        <v>152</v>
      </c>
      <c r="D129" s="24">
        <v>2</v>
      </c>
      <c r="E129" s="9">
        <v>37</v>
      </c>
      <c r="F129" s="24" t="s">
        <v>153</v>
      </c>
      <c r="G129" s="9">
        <v>10</v>
      </c>
      <c r="H129" s="10" t="s">
        <v>270</v>
      </c>
      <c r="I129" s="19">
        <f t="shared" si="4"/>
        <v>0.21000000000000002</v>
      </c>
      <c r="J129" s="33" t="s">
        <v>72</v>
      </c>
      <c r="K129" s="33" t="s">
        <v>51</v>
      </c>
      <c r="L129" s="13">
        <v>45609</v>
      </c>
      <c r="M129" s="9" t="s">
        <v>19</v>
      </c>
    </row>
    <row r="130" spans="1:14" x14ac:dyDescent="0.25">
      <c r="A130" s="9" t="s">
        <v>271</v>
      </c>
      <c r="B130" s="9" t="s">
        <v>113</v>
      </c>
      <c r="C130" s="9" t="s">
        <v>85</v>
      </c>
      <c r="D130" s="24">
        <v>2</v>
      </c>
      <c r="E130" s="9">
        <v>38</v>
      </c>
      <c r="F130" s="9" t="s">
        <v>272</v>
      </c>
      <c r="G130" s="9">
        <v>2</v>
      </c>
      <c r="H130" s="10">
        <v>1.68</v>
      </c>
      <c r="I130" s="19">
        <f t="shared" si="4"/>
        <v>3.36</v>
      </c>
      <c r="J130" s="33" t="s">
        <v>72</v>
      </c>
      <c r="K130" s="33" t="s">
        <v>51</v>
      </c>
      <c r="L130" s="13">
        <v>45609</v>
      </c>
      <c r="M130" s="9" t="s">
        <v>89</v>
      </c>
      <c r="N130" s="9" t="s">
        <v>97</v>
      </c>
    </row>
    <row r="131" spans="1:14" x14ac:dyDescent="0.25">
      <c r="A131" s="9" t="s">
        <v>273</v>
      </c>
      <c r="B131" s="9" t="s">
        <v>179</v>
      </c>
      <c r="C131" s="9" t="s">
        <v>71</v>
      </c>
      <c r="D131" s="24">
        <v>2</v>
      </c>
      <c r="E131" s="9">
        <v>39</v>
      </c>
      <c r="F131" s="9" t="s">
        <v>274</v>
      </c>
      <c r="G131" s="9">
        <v>10</v>
      </c>
      <c r="H131" s="10" t="s">
        <v>275</v>
      </c>
      <c r="I131" s="19">
        <f t="shared" si="4"/>
        <v>4.54</v>
      </c>
      <c r="J131" s="33" t="s">
        <v>72</v>
      </c>
      <c r="K131" s="33" t="s">
        <v>51</v>
      </c>
      <c r="L131" s="13">
        <v>45609</v>
      </c>
      <c r="M131" s="9" t="s">
        <v>52</v>
      </c>
      <c r="N131" s="9" t="s">
        <v>276</v>
      </c>
    </row>
    <row r="132" spans="1:14" x14ac:dyDescent="0.25">
      <c r="A132" s="9" t="s">
        <v>138</v>
      </c>
      <c r="B132" s="9" t="s">
        <v>139</v>
      </c>
      <c r="C132" s="9" t="s">
        <v>71</v>
      </c>
      <c r="D132" s="24">
        <v>2</v>
      </c>
      <c r="E132" s="9">
        <v>40</v>
      </c>
      <c r="F132" s="9" t="s">
        <v>277</v>
      </c>
      <c r="G132" s="9">
        <v>1</v>
      </c>
      <c r="H132" s="16">
        <v>13.29</v>
      </c>
      <c r="I132" s="19">
        <f t="shared" si="4"/>
        <v>13.29</v>
      </c>
      <c r="J132" s="33" t="s">
        <v>72</v>
      </c>
      <c r="K132" s="33" t="s">
        <v>51</v>
      </c>
      <c r="L132" s="13">
        <v>45609</v>
      </c>
      <c r="M132" s="9" t="s">
        <v>52</v>
      </c>
      <c r="N132" s="9" t="s">
        <v>139</v>
      </c>
    </row>
    <row r="133" spans="1:14" x14ac:dyDescent="0.25">
      <c r="A133" s="9" t="s">
        <v>278</v>
      </c>
      <c r="B133" s="9" t="s">
        <v>279</v>
      </c>
      <c r="C133" s="9" t="s">
        <v>152</v>
      </c>
      <c r="D133" s="24">
        <v>2</v>
      </c>
      <c r="E133" s="9">
        <v>41</v>
      </c>
      <c r="F133" s="9" t="s">
        <v>280</v>
      </c>
      <c r="G133" s="9">
        <v>4</v>
      </c>
      <c r="H133" s="16">
        <v>6.24</v>
      </c>
      <c r="I133" s="19">
        <f t="shared" si="4"/>
        <v>24.96</v>
      </c>
      <c r="J133" s="33" t="s">
        <v>72</v>
      </c>
      <c r="K133" s="33" t="s">
        <v>51</v>
      </c>
      <c r="L133" s="13">
        <v>45609</v>
      </c>
      <c r="M133" s="9" t="s">
        <v>52</v>
      </c>
      <c r="N133" s="9" t="s">
        <v>281</v>
      </c>
    </row>
    <row r="134" spans="1:14" x14ac:dyDescent="0.25">
      <c r="A134" s="9" t="s">
        <v>282</v>
      </c>
      <c r="B134" s="9" t="s">
        <v>283</v>
      </c>
      <c r="C134" s="9" t="s">
        <v>71</v>
      </c>
      <c r="D134" s="24">
        <v>2</v>
      </c>
      <c r="E134" s="9">
        <v>42</v>
      </c>
      <c r="F134" s="9" t="s">
        <v>284</v>
      </c>
      <c r="G134" s="9">
        <v>10</v>
      </c>
      <c r="H134" s="16" t="s">
        <v>285</v>
      </c>
      <c r="I134" s="19">
        <f t="shared" si="4"/>
        <v>3.71</v>
      </c>
      <c r="J134" s="33" t="s">
        <v>72</v>
      </c>
      <c r="K134" s="33" t="s">
        <v>51</v>
      </c>
      <c r="L134" s="13">
        <v>45609</v>
      </c>
      <c r="M134" s="9" t="s">
        <v>52</v>
      </c>
      <c r="N134" s="9" t="s">
        <v>281</v>
      </c>
    </row>
    <row r="135" spans="1:14" x14ac:dyDescent="0.25">
      <c r="A135" s="9" t="s">
        <v>286</v>
      </c>
      <c r="B135" s="9" t="s">
        <v>287</v>
      </c>
      <c r="C135" s="9" t="s">
        <v>71</v>
      </c>
      <c r="D135" s="24">
        <v>2</v>
      </c>
      <c r="E135" s="9">
        <v>43</v>
      </c>
      <c r="F135" s="9" t="s">
        <v>284</v>
      </c>
      <c r="G135" s="9">
        <v>10</v>
      </c>
      <c r="H135" s="16" t="s">
        <v>288</v>
      </c>
      <c r="I135" s="19">
        <f t="shared" si="4"/>
        <v>0.66</v>
      </c>
      <c r="J135" s="33" t="s">
        <v>72</v>
      </c>
      <c r="K135" s="33" t="s">
        <v>51</v>
      </c>
      <c r="L135" s="13">
        <v>45609</v>
      </c>
      <c r="M135" s="9" t="s">
        <v>52</v>
      </c>
      <c r="N135" s="9" t="s">
        <v>281</v>
      </c>
    </row>
    <row r="136" spans="1:14" x14ac:dyDescent="0.25">
      <c r="A136" s="9" t="s">
        <v>289</v>
      </c>
      <c r="B136" s="9" t="s">
        <v>290</v>
      </c>
      <c r="C136" s="9" t="s">
        <v>71</v>
      </c>
      <c r="D136" s="24">
        <v>2</v>
      </c>
      <c r="E136" s="9">
        <v>44</v>
      </c>
      <c r="F136" s="9" t="s">
        <v>284</v>
      </c>
      <c r="G136" s="9">
        <v>10</v>
      </c>
      <c r="H136" s="16" t="s">
        <v>188</v>
      </c>
      <c r="I136" s="19">
        <f t="shared" si="4"/>
        <v>0.14000000000000001</v>
      </c>
      <c r="J136" s="33" t="s">
        <v>72</v>
      </c>
      <c r="K136" s="33" t="s">
        <v>51</v>
      </c>
      <c r="L136" s="13">
        <v>45609</v>
      </c>
      <c r="M136" s="9" t="s">
        <v>52</v>
      </c>
      <c r="N136" s="9" t="s">
        <v>281</v>
      </c>
    </row>
    <row r="137" spans="1:14" x14ac:dyDescent="0.25">
      <c r="A137" s="9" t="s">
        <v>195</v>
      </c>
      <c r="B137" s="41" t="s">
        <v>196</v>
      </c>
      <c r="C137" s="9" t="s">
        <v>71</v>
      </c>
      <c r="D137" s="24">
        <v>2</v>
      </c>
      <c r="E137" s="41">
        <v>45</v>
      </c>
      <c r="F137" s="24" t="s">
        <v>291</v>
      </c>
      <c r="G137" s="24">
        <v>30</v>
      </c>
      <c r="H137" s="32" t="s">
        <v>198</v>
      </c>
      <c r="I137" s="39">
        <f t="shared" si="4"/>
        <v>2.04</v>
      </c>
      <c r="J137" s="33" t="s">
        <v>72</v>
      </c>
      <c r="K137" s="30" t="s">
        <v>51</v>
      </c>
      <c r="L137" s="13">
        <v>45609</v>
      </c>
      <c r="M137" s="24" t="s">
        <v>52</v>
      </c>
      <c r="N137" s="24" t="s">
        <v>199</v>
      </c>
    </row>
    <row r="138" spans="1:14" x14ac:dyDescent="0.25">
      <c r="A138" s="9" t="s">
        <v>149</v>
      </c>
      <c r="B138" s="9" t="s">
        <v>150</v>
      </c>
      <c r="C138" s="9" t="s">
        <v>71</v>
      </c>
      <c r="D138" s="9">
        <v>2</v>
      </c>
      <c r="E138" s="9">
        <v>46</v>
      </c>
      <c r="F138" s="9" t="s">
        <v>292</v>
      </c>
      <c r="G138" s="9">
        <v>10</v>
      </c>
      <c r="H138" s="16" t="s">
        <v>293</v>
      </c>
      <c r="I138" s="19">
        <f t="shared" si="4"/>
        <v>5.6000000000000005</v>
      </c>
      <c r="J138" s="33" t="s">
        <v>72</v>
      </c>
      <c r="K138" s="33" t="s">
        <v>51</v>
      </c>
      <c r="L138" s="13">
        <v>45609</v>
      </c>
      <c r="M138" s="9" t="s">
        <v>89</v>
      </c>
      <c r="N138" s="24" t="s">
        <v>97</v>
      </c>
    </row>
    <row r="139" spans="1:14" x14ac:dyDescent="0.25">
      <c r="A139" s="9" t="s">
        <v>185</v>
      </c>
      <c r="B139" s="9" t="s">
        <v>186</v>
      </c>
      <c r="C139" s="9" t="s">
        <v>71</v>
      </c>
      <c r="D139" s="9">
        <v>2</v>
      </c>
      <c r="E139" s="9">
        <v>47</v>
      </c>
      <c r="F139" s="7" t="s">
        <v>294</v>
      </c>
      <c r="G139" s="9">
        <v>10</v>
      </c>
      <c r="H139" s="16" t="s">
        <v>188</v>
      </c>
      <c r="I139" s="19">
        <f t="shared" si="4"/>
        <v>0.14000000000000001</v>
      </c>
      <c r="J139" s="33" t="s">
        <v>72</v>
      </c>
      <c r="K139" s="33" t="s">
        <v>51</v>
      </c>
      <c r="L139" s="13">
        <v>45609</v>
      </c>
      <c r="M139" s="9" t="s">
        <v>89</v>
      </c>
      <c r="N139" s="9" t="s">
        <v>97</v>
      </c>
    </row>
    <row r="140" spans="1:14" x14ac:dyDescent="0.25">
      <c r="A140" s="9" t="s">
        <v>295</v>
      </c>
      <c r="B140" s="9" t="s">
        <v>296</v>
      </c>
      <c r="C140" s="9" t="s">
        <v>71</v>
      </c>
      <c r="D140" s="9">
        <v>2</v>
      </c>
      <c r="E140" s="9">
        <v>48</v>
      </c>
      <c r="F140" s="9" t="s">
        <v>297</v>
      </c>
      <c r="G140" s="9">
        <v>20</v>
      </c>
      <c r="H140" s="16" t="s">
        <v>129</v>
      </c>
      <c r="I140" s="19">
        <f t="shared" ref="I140:I171" si="5">G140 * IFERROR(LEFT(H140, FIND(" ", H140) - 1), H140)</f>
        <v>0.52</v>
      </c>
      <c r="J140" s="33" t="s">
        <v>72</v>
      </c>
      <c r="K140" s="33" t="s">
        <v>51</v>
      </c>
      <c r="L140" s="13">
        <v>45609</v>
      </c>
      <c r="M140" s="9" t="s">
        <v>89</v>
      </c>
      <c r="N140" s="9" t="s">
        <v>97</v>
      </c>
    </row>
    <row r="141" spans="1:14" x14ac:dyDescent="0.25">
      <c r="A141" s="9" t="s">
        <v>298</v>
      </c>
      <c r="B141" s="9" t="s">
        <v>299</v>
      </c>
      <c r="C141" s="9" t="s">
        <v>71</v>
      </c>
      <c r="D141" s="9">
        <v>2</v>
      </c>
      <c r="E141" s="9">
        <v>49</v>
      </c>
      <c r="F141" s="9" t="s">
        <v>300</v>
      </c>
      <c r="G141" s="9">
        <v>10</v>
      </c>
      <c r="H141" s="16" t="s">
        <v>301</v>
      </c>
      <c r="I141" s="19">
        <f t="shared" si="5"/>
        <v>0.54</v>
      </c>
      <c r="J141" s="33" t="s">
        <v>72</v>
      </c>
      <c r="K141" s="33" t="s">
        <v>51</v>
      </c>
      <c r="L141" s="13">
        <v>45609</v>
      </c>
      <c r="M141" s="9" t="s">
        <v>89</v>
      </c>
      <c r="N141" s="24" t="s">
        <v>97</v>
      </c>
    </row>
    <row r="142" spans="1:14" x14ac:dyDescent="0.25">
      <c r="A142" s="9" t="s">
        <v>189</v>
      </c>
      <c r="B142" s="9" t="s">
        <v>190</v>
      </c>
      <c r="C142" s="9" t="s">
        <v>71</v>
      </c>
      <c r="D142" s="9">
        <v>2</v>
      </c>
      <c r="E142" s="9">
        <v>50</v>
      </c>
      <c r="F142" s="9" t="s">
        <v>302</v>
      </c>
      <c r="G142" s="9">
        <v>2</v>
      </c>
      <c r="H142" s="16">
        <v>1.62</v>
      </c>
      <c r="I142" s="19">
        <f t="shared" si="5"/>
        <v>3.24</v>
      </c>
      <c r="J142" s="33" t="s">
        <v>72</v>
      </c>
      <c r="K142" s="33" t="s">
        <v>51</v>
      </c>
      <c r="L142" s="13">
        <v>45609</v>
      </c>
      <c r="M142" s="9" t="s">
        <v>89</v>
      </c>
      <c r="N142" s="9" t="s">
        <v>97</v>
      </c>
    </row>
    <row r="143" spans="1:14" x14ac:dyDescent="0.25">
      <c r="A143" s="9" t="s">
        <v>303</v>
      </c>
      <c r="B143" s="9" t="s">
        <v>304</v>
      </c>
      <c r="C143" s="9" t="s">
        <v>152</v>
      </c>
      <c r="D143" s="24">
        <v>2</v>
      </c>
      <c r="E143" s="9">
        <v>51</v>
      </c>
      <c r="F143" s="9" t="s">
        <v>305</v>
      </c>
      <c r="G143" s="9">
        <v>10</v>
      </c>
      <c r="H143" s="16" t="s">
        <v>306</v>
      </c>
      <c r="I143" s="19">
        <f t="shared" si="5"/>
        <v>3.62</v>
      </c>
      <c r="J143" s="33" t="s">
        <v>72</v>
      </c>
      <c r="K143" s="33" t="s">
        <v>51</v>
      </c>
      <c r="L143" s="13">
        <v>45609</v>
      </c>
      <c r="M143" s="9" t="s">
        <v>307</v>
      </c>
      <c r="N143" s="9" t="s">
        <v>97</v>
      </c>
    </row>
    <row r="144" spans="1:14" x14ac:dyDescent="0.25">
      <c r="A144" s="9" t="s">
        <v>308</v>
      </c>
      <c r="B144" s="9" t="s">
        <v>309</v>
      </c>
      <c r="C144" s="9" t="s">
        <v>71</v>
      </c>
      <c r="D144" s="24">
        <v>2</v>
      </c>
      <c r="E144" s="9">
        <v>52</v>
      </c>
      <c r="F144" s="9" t="s">
        <v>310</v>
      </c>
      <c r="G144" s="9">
        <v>10</v>
      </c>
      <c r="H144" s="16" t="s">
        <v>311</v>
      </c>
      <c r="I144" s="19">
        <f t="shared" si="5"/>
        <v>9.1900000000000013</v>
      </c>
      <c r="J144" s="33" t="s">
        <v>72</v>
      </c>
      <c r="K144" s="33" t="s">
        <v>51</v>
      </c>
      <c r="L144" s="13">
        <v>45609</v>
      </c>
      <c r="M144" s="9" t="s">
        <v>89</v>
      </c>
      <c r="N144" s="9" t="s">
        <v>281</v>
      </c>
    </row>
    <row r="145" spans="1:14" x14ac:dyDescent="0.25">
      <c r="A145" s="9" t="s">
        <v>312</v>
      </c>
      <c r="B145" s="9" t="s">
        <v>313</v>
      </c>
      <c r="C145" s="9" t="s">
        <v>71</v>
      </c>
      <c r="D145" s="24">
        <v>2</v>
      </c>
      <c r="E145" s="9">
        <v>53</v>
      </c>
      <c r="F145" s="9" t="s">
        <v>314</v>
      </c>
      <c r="G145" s="9">
        <v>3</v>
      </c>
      <c r="H145" s="16">
        <v>2.11</v>
      </c>
      <c r="I145" s="19">
        <f t="shared" si="5"/>
        <v>6.33</v>
      </c>
      <c r="J145" s="33" t="s">
        <v>72</v>
      </c>
      <c r="K145" s="33" t="s">
        <v>51</v>
      </c>
      <c r="L145" s="13">
        <v>45609</v>
      </c>
      <c r="M145" s="9" t="s">
        <v>89</v>
      </c>
      <c r="N145" s="9" t="s">
        <v>281</v>
      </c>
    </row>
    <row r="146" spans="1:14" x14ac:dyDescent="0.25">
      <c r="A146" s="9" t="s">
        <v>315</v>
      </c>
      <c r="B146" s="9" t="s">
        <v>316</v>
      </c>
      <c r="C146" s="9" t="s">
        <v>152</v>
      </c>
      <c r="D146" s="24">
        <v>2</v>
      </c>
      <c r="E146" s="9">
        <v>54</v>
      </c>
      <c r="F146" s="9" t="s">
        <v>317</v>
      </c>
      <c r="G146" s="9">
        <v>4</v>
      </c>
      <c r="H146" s="16">
        <v>0.69</v>
      </c>
      <c r="I146" s="19">
        <f t="shared" si="5"/>
        <v>2.76</v>
      </c>
      <c r="J146" s="33" t="s">
        <v>72</v>
      </c>
      <c r="K146" s="33" t="s">
        <v>51</v>
      </c>
      <c r="L146" s="13">
        <v>45609</v>
      </c>
      <c r="M146" s="9" t="s">
        <v>89</v>
      </c>
      <c r="N146" s="9" t="s">
        <v>281</v>
      </c>
    </row>
    <row r="147" spans="1:14" x14ac:dyDescent="0.25">
      <c r="A147" s="9" t="s">
        <v>318</v>
      </c>
      <c r="B147" s="9" t="s">
        <v>319</v>
      </c>
      <c r="C147" s="9" t="s">
        <v>152</v>
      </c>
      <c r="D147" s="24">
        <v>2</v>
      </c>
      <c r="E147" s="9">
        <v>55</v>
      </c>
      <c r="F147" s="9" t="s">
        <v>320</v>
      </c>
      <c r="G147" s="9">
        <v>8</v>
      </c>
      <c r="H147" s="16">
        <v>1.79</v>
      </c>
      <c r="I147" s="19">
        <f t="shared" si="5"/>
        <v>14.32</v>
      </c>
      <c r="J147" s="33" t="s">
        <v>72</v>
      </c>
      <c r="K147" s="33" t="s">
        <v>51</v>
      </c>
      <c r="L147" s="13">
        <v>45609</v>
      </c>
      <c r="M147" s="9" t="s">
        <v>89</v>
      </c>
      <c r="N147" s="9" t="s">
        <v>321</v>
      </c>
    </row>
    <row r="148" spans="1:14" x14ac:dyDescent="0.25">
      <c r="A148" s="9" t="s">
        <v>322</v>
      </c>
      <c r="B148" s="9" t="s">
        <v>323</v>
      </c>
      <c r="C148" s="9" t="s">
        <v>71</v>
      </c>
      <c r="D148" s="24">
        <v>2</v>
      </c>
      <c r="E148" s="9">
        <v>56</v>
      </c>
      <c r="F148" s="9" t="s">
        <v>324</v>
      </c>
      <c r="G148" s="9">
        <v>3</v>
      </c>
      <c r="H148" s="16">
        <v>0.82799999999999996</v>
      </c>
      <c r="I148" s="19">
        <f t="shared" si="5"/>
        <v>2.484</v>
      </c>
      <c r="J148" s="33" t="s">
        <v>72</v>
      </c>
      <c r="K148" s="33" t="s">
        <v>51</v>
      </c>
      <c r="L148" s="13">
        <v>45609</v>
      </c>
      <c r="M148" s="9" t="s">
        <v>89</v>
      </c>
      <c r="N148" s="9" t="s">
        <v>97</v>
      </c>
    </row>
    <row r="149" spans="1:14" x14ac:dyDescent="0.25">
      <c r="A149" s="9" t="s">
        <v>325</v>
      </c>
      <c r="B149" s="9" t="s">
        <v>326</v>
      </c>
      <c r="C149" s="9" t="s">
        <v>71</v>
      </c>
      <c r="D149" s="9">
        <v>2</v>
      </c>
      <c r="E149" s="9">
        <v>57</v>
      </c>
      <c r="F149" s="9" t="s">
        <v>284</v>
      </c>
      <c r="G149" s="9">
        <v>10</v>
      </c>
      <c r="H149" s="16" t="s">
        <v>327</v>
      </c>
      <c r="I149" s="19">
        <f t="shared" si="5"/>
        <v>0.09</v>
      </c>
      <c r="J149" s="33" t="s">
        <v>72</v>
      </c>
      <c r="K149" s="33" t="s">
        <v>51</v>
      </c>
      <c r="L149" s="13">
        <v>45609</v>
      </c>
      <c r="M149" s="9" t="s">
        <v>89</v>
      </c>
      <c r="N149" s="9" t="s">
        <v>97</v>
      </c>
    </row>
    <row r="150" spans="1:14" x14ac:dyDescent="0.25">
      <c r="A150" s="9" t="s">
        <v>146</v>
      </c>
      <c r="B150" s="9" t="s">
        <v>147</v>
      </c>
      <c r="C150" s="9" t="s">
        <v>71</v>
      </c>
      <c r="D150" s="9">
        <v>2</v>
      </c>
      <c r="E150" s="9">
        <v>58</v>
      </c>
      <c r="F150" s="9" t="s">
        <v>328</v>
      </c>
      <c r="G150" s="9">
        <v>1</v>
      </c>
      <c r="H150" s="16">
        <v>5.48</v>
      </c>
      <c r="I150" s="19">
        <f t="shared" si="5"/>
        <v>5.48</v>
      </c>
      <c r="J150" s="33" t="s">
        <v>72</v>
      </c>
      <c r="K150" s="33" t="s">
        <v>51</v>
      </c>
      <c r="L150" s="13">
        <v>45609</v>
      </c>
      <c r="M150" s="9" t="s">
        <v>89</v>
      </c>
      <c r="N150" s="9" t="s">
        <v>97</v>
      </c>
    </row>
    <row r="151" spans="1:14" x14ac:dyDescent="0.25">
      <c r="A151" s="9" t="s">
        <v>329</v>
      </c>
      <c r="B151" s="9" t="s">
        <v>145</v>
      </c>
      <c r="C151" s="9" t="s">
        <v>152</v>
      </c>
      <c r="D151" s="9">
        <v>2</v>
      </c>
      <c r="E151" s="9">
        <v>59</v>
      </c>
      <c r="F151" s="9" t="s">
        <v>330</v>
      </c>
      <c r="G151" s="9">
        <v>1</v>
      </c>
      <c r="H151" s="16">
        <v>4.6500000000000004</v>
      </c>
      <c r="I151" s="19">
        <f t="shared" si="5"/>
        <v>4.6500000000000004</v>
      </c>
      <c r="J151" s="33" t="s">
        <v>72</v>
      </c>
      <c r="K151" s="33" t="s">
        <v>51</v>
      </c>
      <c r="L151" s="13">
        <v>45609</v>
      </c>
      <c r="M151" s="9" t="s">
        <v>89</v>
      </c>
      <c r="N151" s="9" t="s">
        <v>281</v>
      </c>
    </row>
    <row r="152" spans="1:14" x14ac:dyDescent="0.25">
      <c r="A152" s="9" t="s">
        <v>192</v>
      </c>
      <c r="B152" s="9" t="s">
        <v>193</v>
      </c>
      <c r="C152" s="9" t="s">
        <v>152</v>
      </c>
      <c r="D152" s="9">
        <v>2</v>
      </c>
      <c r="E152" s="9">
        <v>60</v>
      </c>
      <c r="F152" s="9" t="s">
        <v>331</v>
      </c>
      <c r="G152" s="9">
        <v>1</v>
      </c>
      <c r="H152" s="16">
        <v>7.52</v>
      </c>
      <c r="I152" s="19">
        <f t="shared" si="5"/>
        <v>7.52</v>
      </c>
      <c r="J152" s="33" t="s">
        <v>72</v>
      </c>
      <c r="K152" s="33" t="s">
        <v>51</v>
      </c>
      <c r="L152" s="13">
        <v>45609</v>
      </c>
      <c r="M152" s="9" t="s">
        <v>89</v>
      </c>
      <c r="N152" s="9" t="s">
        <v>97</v>
      </c>
    </row>
    <row r="153" spans="1:14" x14ac:dyDescent="0.25">
      <c r="A153" s="9" t="s">
        <v>332</v>
      </c>
      <c r="B153" s="9" t="s">
        <v>333</v>
      </c>
      <c r="C153" s="9" t="s">
        <v>152</v>
      </c>
      <c r="D153" s="9">
        <v>2</v>
      </c>
      <c r="E153" s="9">
        <v>61</v>
      </c>
      <c r="F153" s="9" t="s">
        <v>330</v>
      </c>
      <c r="G153" s="9">
        <v>1</v>
      </c>
      <c r="H153" s="16">
        <v>16.79</v>
      </c>
      <c r="I153" s="19">
        <f t="shared" si="5"/>
        <v>16.79</v>
      </c>
      <c r="J153" s="33" t="s">
        <v>72</v>
      </c>
      <c r="K153" s="31" t="s">
        <v>51</v>
      </c>
      <c r="L153" s="13">
        <v>45609</v>
      </c>
      <c r="M153" s="9" t="s">
        <v>89</v>
      </c>
      <c r="N153" s="9" t="s">
        <v>97</v>
      </c>
    </row>
    <row r="154" spans="1:14" x14ac:dyDescent="0.25">
      <c r="A154" s="9" t="s">
        <v>201</v>
      </c>
      <c r="B154" s="9" t="s">
        <v>202</v>
      </c>
      <c r="C154" s="9" t="s">
        <v>71</v>
      </c>
      <c r="D154" s="9">
        <v>2</v>
      </c>
      <c r="E154" s="9">
        <v>62</v>
      </c>
      <c r="F154" s="9" t="s">
        <v>334</v>
      </c>
      <c r="G154" s="9">
        <v>12</v>
      </c>
      <c r="H154" s="16" t="s">
        <v>335</v>
      </c>
      <c r="I154" s="19">
        <f t="shared" si="5"/>
        <v>20.64</v>
      </c>
      <c r="J154" s="33" t="s">
        <v>72</v>
      </c>
      <c r="K154" s="33" t="s">
        <v>51</v>
      </c>
      <c r="L154" s="13">
        <v>45609</v>
      </c>
      <c r="M154" s="9" t="s">
        <v>89</v>
      </c>
      <c r="N154" s="9" t="s">
        <v>97</v>
      </c>
    </row>
    <row r="155" spans="1:14" x14ac:dyDescent="0.25">
      <c r="A155" s="14">
        <v>89222550</v>
      </c>
      <c r="B155" s="9" t="s">
        <v>98</v>
      </c>
      <c r="C155" s="9" t="s">
        <v>85</v>
      </c>
      <c r="D155" s="10">
        <v>1</v>
      </c>
      <c r="E155" s="9">
        <v>0</v>
      </c>
      <c r="G155" s="9">
        <v>1</v>
      </c>
      <c r="H155" s="10">
        <v>6.99</v>
      </c>
      <c r="I155" s="19">
        <f t="shared" si="5"/>
        <v>6.99</v>
      </c>
      <c r="J155" s="33" t="s">
        <v>72</v>
      </c>
      <c r="K155" s="7" t="s">
        <v>50</v>
      </c>
      <c r="L155" s="13">
        <v>45587</v>
      </c>
    </row>
    <row r="156" spans="1:14" x14ac:dyDescent="0.25">
      <c r="A156" s="14">
        <v>33837696</v>
      </c>
      <c r="B156" s="9" t="s">
        <v>336</v>
      </c>
      <c r="C156" s="9" t="s">
        <v>85</v>
      </c>
      <c r="D156" s="10">
        <v>1</v>
      </c>
      <c r="E156" s="9">
        <v>0</v>
      </c>
      <c r="G156" s="9">
        <v>1</v>
      </c>
      <c r="H156" s="10">
        <v>8.89</v>
      </c>
      <c r="I156" s="19">
        <f t="shared" si="5"/>
        <v>8.89</v>
      </c>
      <c r="J156" s="33" t="s">
        <v>72</v>
      </c>
      <c r="K156" s="7" t="s">
        <v>51</v>
      </c>
      <c r="L156" s="13">
        <v>45587</v>
      </c>
    </row>
    <row r="157" spans="1:14" x14ac:dyDescent="0.25">
      <c r="A157" s="9" t="s">
        <v>337</v>
      </c>
      <c r="B157" s="9" t="s">
        <v>338</v>
      </c>
      <c r="C157" s="9" t="s">
        <v>71</v>
      </c>
      <c r="D157" s="10">
        <v>1</v>
      </c>
      <c r="E157" s="9">
        <v>1</v>
      </c>
      <c r="F157" s="9" t="s">
        <v>158</v>
      </c>
      <c r="G157" s="9">
        <v>3</v>
      </c>
      <c r="H157" s="10">
        <v>20.47</v>
      </c>
      <c r="I157" s="19">
        <f t="shared" si="5"/>
        <v>61.41</v>
      </c>
      <c r="J157" s="33" t="s">
        <v>72</v>
      </c>
      <c r="K157" s="12" t="s">
        <v>49</v>
      </c>
      <c r="L157" s="13">
        <v>45587</v>
      </c>
      <c r="M157" s="9" t="s">
        <v>339</v>
      </c>
    </row>
    <row r="158" spans="1:14" x14ac:dyDescent="0.25">
      <c r="A158" s="9" t="s">
        <v>340</v>
      </c>
      <c r="B158" s="9" t="s">
        <v>111</v>
      </c>
      <c r="C158" s="9" t="s">
        <v>152</v>
      </c>
      <c r="D158" s="10">
        <v>1</v>
      </c>
      <c r="E158" s="9">
        <v>1</v>
      </c>
      <c r="F158" s="9" t="s">
        <v>153</v>
      </c>
      <c r="G158" s="9">
        <v>6</v>
      </c>
      <c r="H158" s="10">
        <v>5.83</v>
      </c>
      <c r="I158" s="19">
        <f t="shared" si="5"/>
        <v>34.980000000000004</v>
      </c>
      <c r="J158" s="33" t="s">
        <v>72</v>
      </c>
      <c r="K158" s="33" t="s">
        <v>50</v>
      </c>
      <c r="L158" s="13">
        <v>45587</v>
      </c>
      <c r="M158" s="9" t="s">
        <v>31</v>
      </c>
      <c r="N158" s="9" t="s">
        <v>160</v>
      </c>
    </row>
    <row r="159" spans="1:14" x14ac:dyDescent="0.25">
      <c r="A159" s="9" t="s">
        <v>41</v>
      </c>
      <c r="B159" s="9" t="s">
        <v>341</v>
      </c>
      <c r="C159" s="9" t="s">
        <v>71</v>
      </c>
      <c r="D159" s="10">
        <v>1</v>
      </c>
      <c r="E159" s="9">
        <v>1</v>
      </c>
      <c r="F159" s="9" t="s">
        <v>104</v>
      </c>
      <c r="G159" s="9">
        <v>2</v>
      </c>
      <c r="H159" s="10">
        <v>75.89</v>
      </c>
      <c r="I159" s="19">
        <f t="shared" si="5"/>
        <v>151.78</v>
      </c>
      <c r="J159" s="33" t="s">
        <v>72</v>
      </c>
      <c r="K159" s="12" t="s">
        <v>51</v>
      </c>
      <c r="L159" s="13">
        <v>45587</v>
      </c>
      <c r="M159" s="9" t="s">
        <v>19</v>
      </c>
      <c r="N159" s="9" t="s">
        <v>342</v>
      </c>
    </row>
    <row r="160" spans="1:14" x14ac:dyDescent="0.25">
      <c r="A160" s="9" t="s">
        <v>343</v>
      </c>
      <c r="B160" s="9" t="s">
        <v>139</v>
      </c>
      <c r="C160" t="s">
        <v>77</v>
      </c>
      <c r="D160" s="10">
        <v>1</v>
      </c>
      <c r="E160" s="9">
        <v>2</v>
      </c>
      <c r="F160" s="9" t="s">
        <v>344</v>
      </c>
      <c r="G160" s="9">
        <v>2</v>
      </c>
      <c r="H160" s="10">
        <v>19.27</v>
      </c>
      <c r="I160" s="19">
        <f t="shared" si="5"/>
        <v>38.54</v>
      </c>
      <c r="J160" s="33" t="s">
        <v>72</v>
      </c>
      <c r="K160" s="33" t="s">
        <v>50</v>
      </c>
      <c r="L160" s="52" t="s">
        <v>85</v>
      </c>
      <c r="M160" s="9" t="s">
        <v>52</v>
      </c>
      <c r="N160" s="9" t="s">
        <v>139</v>
      </c>
    </row>
    <row r="161" spans="1:14" x14ac:dyDescent="0.25">
      <c r="A161" s="47" t="s">
        <v>96</v>
      </c>
      <c r="B161" s="9" t="s">
        <v>97</v>
      </c>
      <c r="C161" s="9" t="s">
        <v>152</v>
      </c>
      <c r="D161" s="10">
        <v>1</v>
      </c>
      <c r="E161" s="9">
        <v>3</v>
      </c>
      <c r="F161" s="9" t="s">
        <v>345</v>
      </c>
      <c r="G161" s="9">
        <v>1</v>
      </c>
      <c r="H161" s="10">
        <v>21.04</v>
      </c>
      <c r="I161" s="19">
        <f t="shared" si="5"/>
        <v>21.04</v>
      </c>
      <c r="J161" s="33" t="s">
        <v>72</v>
      </c>
      <c r="K161" s="33" t="s">
        <v>50</v>
      </c>
      <c r="L161" s="13">
        <v>45587</v>
      </c>
      <c r="M161" s="9" t="s">
        <v>52</v>
      </c>
      <c r="N161" s="9" t="s">
        <v>97</v>
      </c>
    </row>
    <row r="162" spans="1:14" x14ac:dyDescent="0.25">
      <c r="A162" s="9" t="s">
        <v>346</v>
      </c>
      <c r="B162" s="9" t="s">
        <v>347</v>
      </c>
      <c r="C162" s="9" t="s">
        <v>71</v>
      </c>
      <c r="D162" s="10">
        <v>1</v>
      </c>
      <c r="E162" s="9">
        <v>4</v>
      </c>
      <c r="F162" s="9" t="s">
        <v>348</v>
      </c>
      <c r="G162" s="9">
        <v>6</v>
      </c>
      <c r="H162" s="10">
        <v>5.59</v>
      </c>
      <c r="I162" s="19">
        <f t="shared" si="5"/>
        <v>33.54</v>
      </c>
      <c r="J162" s="33" t="s">
        <v>72</v>
      </c>
      <c r="K162" s="12" t="s">
        <v>50</v>
      </c>
      <c r="L162" s="13">
        <v>45587</v>
      </c>
      <c r="M162" s="9" t="s">
        <v>89</v>
      </c>
      <c r="N162" s="9" t="s">
        <v>97</v>
      </c>
    </row>
    <row r="163" spans="1:14" x14ac:dyDescent="0.25">
      <c r="A163" s="9" t="s">
        <v>349</v>
      </c>
      <c r="B163" s="9" t="s">
        <v>350</v>
      </c>
      <c r="C163" s="9" t="s">
        <v>152</v>
      </c>
      <c r="D163" s="10">
        <v>1</v>
      </c>
      <c r="E163" s="9">
        <v>5</v>
      </c>
      <c r="F163" s="9" t="s">
        <v>153</v>
      </c>
      <c r="G163" s="9">
        <v>6</v>
      </c>
      <c r="H163" s="10">
        <v>4.04</v>
      </c>
      <c r="I163" s="19">
        <f t="shared" si="5"/>
        <v>24.240000000000002</v>
      </c>
      <c r="J163" s="33" t="s">
        <v>72</v>
      </c>
      <c r="K163" s="33" t="s">
        <v>50</v>
      </c>
      <c r="L163" s="13">
        <v>45587</v>
      </c>
      <c r="M163" s="9" t="s">
        <v>31</v>
      </c>
      <c r="N163" s="9" t="s">
        <v>160</v>
      </c>
    </row>
    <row r="164" spans="1:14" x14ac:dyDescent="0.25">
      <c r="A164" s="9" t="s">
        <v>351</v>
      </c>
      <c r="B164" s="9" t="s">
        <v>352</v>
      </c>
      <c r="C164" s="9" t="s">
        <v>71</v>
      </c>
      <c r="D164" s="9">
        <v>0</v>
      </c>
      <c r="E164" s="9">
        <v>0</v>
      </c>
      <c r="F164" s="9" t="s">
        <v>353</v>
      </c>
      <c r="G164" s="9">
        <v>1</v>
      </c>
      <c r="H164" s="16">
        <v>0</v>
      </c>
      <c r="I164" s="19">
        <f t="shared" si="5"/>
        <v>0</v>
      </c>
    </row>
    <row r="165" spans="1:14" x14ac:dyDescent="0.25">
      <c r="A165" s="9" t="s">
        <v>354</v>
      </c>
      <c r="B165" s="9" t="s">
        <v>355</v>
      </c>
      <c r="C165" t="s">
        <v>356</v>
      </c>
      <c r="D165" s="9">
        <v>0</v>
      </c>
      <c r="E165" s="9">
        <v>1</v>
      </c>
      <c r="F165" s="9" t="s">
        <v>357</v>
      </c>
      <c r="G165" s="9">
        <v>1</v>
      </c>
      <c r="H165" s="16">
        <v>0</v>
      </c>
      <c r="I165" s="19">
        <f t="shared" si="5"/>
        <v>0</v>
      </c>
    </row>
  </sheetData>
  <hyperlinks>
    <hyperlink ref="K159" r:id="rId1" xr:uid="{FA5F8962-424C-4FDD-B4A0-92082794A087}"/>
    <hyperlink ref="K161" r:id="rId2" xr:uid="{C47EC7A8-B972-4B65-9434-6BFFCDA533B8}"/>
    <hyperlink ref="K160" r:id="rId3" xr:uid="{3649F682-1944-40F5-AB1E-E736531F3C5D}"/>
    <hyperlink ref="K157" r:id="rId4" xr:uid="{7ACC9EE3-015E-42AB-BB62-FCA74A518E72}"/>
    <hyperlink ref="K158" r:id="rId5" xr:uid="{96177036-CA02-4291-8B5E-9D1A4D468515}"/>
    <hyperlink ref="K163" r:id="rId6" xr:uid="{FB23977D-2819-4681-A6A1-73E915B335AA}"/>
    <hyperlink ref="K162" r:id="rId7" xr:uid="{123E3A1B-E30A-48DA-A41E-308E1A6F637F}"/>
    <hyperlink ref="K132" r:id="rId8" xr:uid="{01790E94-2A76-4B85-B42D-058AA966C23C}"/>
    <hyperlink ref="J157" r:id="rId9" xr:uid="{BA553001-2604-4459-8FF2-EC4EA138EA2B}"/>
    <hyperlink ref="J163" r:id="rId10" xr:uid="{B934E298-2C76-4761-AA5F-F7A172609602}"/>
    <hyperlink ref="K92" r:id="rId11" xr:uid="{819165CE-854C-4A99-AD2F-D9E51A96B94E}"/>
    <hyperlink ref="K98" r:id="rId12" xr:uid="{53E9993A-A63C-4FC1-AF5B-C98293516B7A}"/>
    <hyperlink ref="K131" r:id="rId13" xr:uid="{2CB11EF0-CE51-44CC-B943-B699B7F90A02}"/>
    <hyperlink ref="K133" r:id="rId14" xr:uid="{0366F8B7-2472-45ED-A0C2-01F8DDC1237B}"/>
    <hyperlink ref="K135" r:id="rId15" xr:uid="{A78F4790-6E4F-465C-99BC-938B4603B826}"/>
    <hyperlink ref="K136" r:id="rId16" xr:uid="{CC25DC69-9530-4F73-BD63-0AF79F87BD6E}"/>
    <hyperlink ref="K137" r:id="rId17" xr:uid="{FDC4F86B-9A19-4366-9BFA-699ECFCF2FBE}"/>
    <hyperlink ref="K130" r:id="rId18" xr:uid="{514E251D-ACD7-4587-A46B-68EBB44C3B58}"/>
    <hyperlink ref="K94" r:id="rId19" xr:uid="{4174D30C-B07C-44B4-BE8F-CD723184FA7B}"/>
    <hyperlink ref="K101" r:id="rId20" xr:uid="{9A63DFC2-F1BD-4A70-928C-89D76E99744F}"/>
    <hyperlink ref="K102" r:id="rId21" xr:uid="{8CC0591E-6811-48F2-95E5-46498AD3D4D5}"/>
    <hyperlink ref="K89" r:id="rId22" xr:uid="{6EE70E1C-2180-4521-85E9-7DE745B547BD}"/>
    <hyperlink ref="K91" r:id="rId23" xr:uid="{229502E5-6D55-4F6E-A879-3FBD346E4BBF}"/>
    <hyperlink ref="K106" r:id="rId24" xr:uid="{94D4798F-5418-49CF-B2FE-F46AE2D50D01}"/>
    <hyperlink ref="K107" r:id="rId25" xr:uid="{809317CB-6AAF-477A-A0E6-99F124F2E21D}"/>
    <hyperlink ref="K95" r:id="rId26" xr:uid="{964C9C54-4014-4DB1-8C4D-4FE75F17FE75}"/>
    <hyperlink ref="K111" r:id="rId27" xr:uid="{BAADC702-16BB-403E-B20D-9ED7B4392564}"/>
    <hyperlink ref="K93" r:id="rId28" xr:uid="{C6E230ED-F962-4C4F-8B5A-FFC2F4972F31}"/>
    <hyperlink ref="K8" r:id="rId29" xr:uid="{B6917476-45FB-4E9B-9A4C-3A025A9C032D}"/>
    <hyperlink ref="K138" r:id="rId30" xr:uid="{D69C7CF3-B6D8-4247-A4B1-87F35A0ADD70}"/>
    <hyperlink ref="K141" r:id="rId31" xr:uid="{166BBBBA-0D28-46F2-AFE3-E9DB6B3AEC97}"/>
    <hyperlink ref="K142" r:id="rId32" xr:uid="{56CAB6B5-BF45-4726-B9DD-2FE319C241CC}"/>
    <hyperlink ref="K154" r:id="rId33" xr:uid="{732C4553-2876-47FD-9776-09315B1B1F1F}"/>
    <hyperlink ref="K143" r:id="rId34" xr:uid="{1711C70D-C13E-46B7-A816-91936A0CF610}"/>
    <hyperlink ref="K144" r:id="rId35" xr:uid="{4EA9F054-B973-405C-A0DB-22E96D287DA7}"/>
    <hyperlink ref="K145" r:id="rId36" xr:uid="{7977F627-88F7-44C7-A075-D31C3BE6364A}"/>
    <hyperlink ref="K146" r:id="rId37" xr:uid="{6A426482-CF44-4C37-B077-042C05D755FE}"/>
    <hyperlink ref="K147" r:id="rId38" xr:uid="{CDAB8D56-1221-4AD8-B286-628F9F00301F}"/>
    <hyperlink ref="K148" r:id="rId39" xr:uid="{64E0D250-2E00-4A46-9ACF-45C66856572E}"/>
    <hyperlink ref="K149" r:id="rId40" xr:uid="{8058A2D9-0FC5-4B51-A642-4FF752DA3789}"/>
    <hyperlink ref="K151" r:id="rId41" xr:uid="{8D565E7A-24F8-4563-A4C4-7EF9638B7CE8}"/>
    <hyperlink ref="K150" r:id="rId42" xr:uid="{D73E48EA-043B-4A14-A4CF-5D81BBC8CAEF}"/>
    <hyperlink ref="K152" r:id="rId43" xr:uid="{DBCB84D6-3BB1-4061-92D4-17AB83EF8AC6}"/>
    <hyperlink ref="K139" r:id="rId44" xr:uid="{7BB88F25-F80F-4F98-A360-35F45859D36D}"/>
    <hyperlink ref="K7" r:id="rId45" xr:uid="{CBAC81A8-4354-405B-875E-5F9008E632BA}"/>
    <hyperlink ref="K113" r:id="rId46" xr:uid="{B69FEAD7-413B-4E48-9442-88F8CE94E0C0}"/>
    <hyperlink ref="K108" r:id="rId47" xr:uid="{F30BCBFC-CEC1-4E42-B50B-CE2EFE181619}"/>
    <hyperlink ref="K105" r:id="rId48" xr:uid="{0A2E97CF-1594-4E64-9ED7-E44C85DFF8FB}"/>
    <hyperlink ref="K110" r:id="rId49" xr:uid="{821B0475-7395-4902-9A6B-3F4526E1F239}"/>
    <hyperlink ref="K114" r:id="rId50" xr:uid="{4400D930-EEA4-4AE0-AF77-F2C6591F7D6B}"/>
    <hyperlink ref="K115" r:id="rId51" xr:uid="{FE7993B7-7519-42C3-9E32-214B654654A6}"/>
    <hyperlink ref="K116" r:id="rId52" xr:uid="{73C980A4-BB3F-44CB-836D-5742D1F42BF5}"/>
    <hyperlink ref="K117" r:id="rId53" xr:uid="{99F04017-7FDE-44A7-9971-9BF64CD5E11E}"/>
    <hyperlink ref="K118" r:id="rId54" xr:uid="{2948C564-1641-4A1A-80B3-FC8BAEA4B45E}"/>
    <hyperlink ref="K119" r:id="rId55" xr:uid="{4A560ABC-1F45-4BA0-B6C9-13A618356A73}"/>
    <hyperlink ref="K120" r:id="rId56" xr:uid="{4F8379A3-DF9C-4D50-9307-689FB6D88B91}"/>
    <hyperlink ref="K121" r:id="rId57" xr:uid="{50CB1514-6F20-4C9E-976C-FD904A081338}"/>
    <hyperlink ref="K122" r:id="rId58" xr:uid="{1E9F6037-CD71-4CAD-A51F-F7D261561AEB}"/>
    <hyperlink ref="K123" r:id="rId59" xr:uid="{2583A047-BE35-4BF1-8BF5-9EA89D0D922D}"/>
    <hyperlink ref="K124" r:id="rId60" xr:uid="{7E4D987F-6AEE-4C8C-8678-5ED1825AB29D}"/>
    <hyperlink ref="K125" r:id="rId61" xr:uid="{793FECF4-80E3-4C1E-BC59-EE2F9932927B}"/>
    <hyperlink ref="K126" r:id="rId62" xr:uid="{0C4E5E71-6297-4D47-B6D5-86567F125015}"/>
    <hyperlink ref="K127" r:id="rId63" xr:uid="{1ED10B24-33B3-4BE2-8D02-C3EE6838A79E}"/>
    <hyperlink ref="K128" r:id="rId64" xr:uid="{A8F6F1AA-D196-4CE0-B94B-B04A955502A0}"/>
    <hyperlink ref="K134" r:id="rId65" xr:uid="{F27B30EC-BB20-4E30-BC3B-D5456715AE3B}"/>
    <hyperlink ref="K153" r:id="rId66" xr:uid="{69A66738-165F-4B79-B43A-7D57CDBDB445}"/>
    <hyperlink ref="K140" r:id="rId67" xr:uid="{26FFDC0D-F189-4C71-8B2A-E6FA29C0F961}"/>
    <hyperlink ref="K90" r:id="rId68" xr:uid="{1B0A07BA-738C-4747-8F5C-FFA46180460B}"/>
    <hyperlink ref="K129" r:id="rId69" xr:uid="{E1CBF6CE-DDDC-45BD-86A7-FAB6EDEB5758}"/>
    <hyperlink ref="K96" r:id="rId70" xr:uid="{772D11CE-F2AA-4C1F-B96D-AA18441703C5}"/>
    <hyperlink ref="K97" r:id="rId71" xr:uid="{B28C8558-A139-423F-B2BB-98E298EE6491}"/>
    <hyperlink ref="K99" r:id="rId72" xr:uid="{07121DA0-1812-4C47-BB81-CDEE74818444}"/>
    <hyperlink ref="K100" r:id="rId73" xr:uid="{C04369A7-0ED7-4723-97D0-4306A3701454}"/>
    <hyperlink ref="K103" r:id="rId74" xr:uid="{CA66AB2C-E1C4-4A74-B394-1FE73E755A12}"/>
    <hyperlink ref="K104" r:id="rId75" xr:uid="{FD77D9B8-3E51-4DDB-874B-C1155A2416C9}"/>
    <hyperlink ref="K109" r:id="rId76" xr:uid="{E4E4680B-8961-4DAD-A27F-DAAAA4A2508A}"/>
    <hyperlink ref="K112" r:id="rId77" xr:uid="{A8E412FB-3404-4CA5-9F69-E7759688FA5B}"/>
    <hyperlink ref="J7" r:id="rId78" xr:uid="{5522A9C3-4C1D-4129-AE10-93D908227CB5}"/>
    <hyperlink ref="J8" r:id="rId79" xr:uid="{A7E0CD73-5BAF-4631-9745-676884B1BFF9}"/>
    <hyperlink ref="K86" r:id="rId80" xr:uid="{81303D4A-C800-4F9A-B44A-8DFFFCA53273}"/>
    <hyperlink ref="K85" r:id="rId81" xr:uid="{D5AC6B97-7846-4300-B872-393ED6B84001}"/>
    <hyperlink ref="J158" r:id="rId82" xr:uid="{CC41C6F1-C82E-4E18-90EF-DFC9A6587EBB}"/>
    <hyperlink ref="J160" r:id="rId83" xr:uid="{DE3869D7-BDC5-4131-AB87-F57F00FDEC62}"/>
    <hyperlink ref="J161" r:id="rId84" xr:uid="{9A24B106-1373-4607-AA20-6B3F58C75211}"/>
    <hyperlink ref="J162" r:id="rId85" xr:uid="{FFA4B139-AA7C-4C40-B45B-3849EE74A1AC}"/>
    <hyperlink ref="J91" r:id="rId86" xr:uid="{DC292252-2525-45BB-8331-B19C71149DB5}"/>
    <hyperlink ref="J93" r:id="rId87" xr:uid="{296FF289-EB62-49E9-BFC2-9E94C6492F6B}"/>
    <hyperlink ref="J95" r:id="rId88" xr:uid="{B073B8C0-6B09-4E62-93FB-E3CBFCFBF445}"/>
    <hyperlink ref="K9" r:id="rId89" xr:uid="{D4F1A0D1-7D41-40D4-8D34-3E63F5DF0FD5}"/>
    <hyperlink ref="K4" r:id="rId90" xr:uid="{0E17ECD4-0F10-40C4-89DD-E771B4CF2B9F}"/>
    <hyperlink ref="J4" r:id="rId91" xr:uid="{E3B403E7-ABBE-4B65-BEBC-91DCD5BE58E9}"/>
    <hyperlink ref="K6" r:id="rId92" xr:uid="{04F666D6-A703-48A4-B806-70FA597EF88B}"/>
    <hyperlink ref="K5" r:id="rId93" xr:uid="{8A365BF2-F51C-4C14-842F-C47C72786B84}"/>
    <hyperlink ref="J87" r:id="rId94" xr:uid="{7879840B-84DF-4EB3-9B1E-138767091675}"/>
    <hyperlink ref="J88" r:id="rId95" xr:uid="{38956ACB-3188-490B-8DC4-3DE8C2AA8E60}"/>
    <hyperlink ref="J104" r:id="rId96" xr:uid="{379FFB1E-658B-4869-9C57-0C8F7E9A8235}"/>
    <hyperlink ref="J23:J25" r:id="rId97" display="Link" xr:uid="{D53EA1F4-97E4-4278-8D26-9F18C077065E}"/>
    <hyperlink ref="J108" r:id="rId98" xr:uid="{BBB37D74-64C4-444A-B643-8DF8A7D883F5}"/>
    <hyperlink ref="J28:J30" r:id="rId99" display="Link" xr:uid="{18BDC16B-38CE-44AB-AC57-69A8AF6FD457}"/>
    <hyperlink ref="J112" r:id="rId100" xr:uid="{71110D28-A41D-4E78-9C95-E21D0EE32011}"/>
    <hyperlink ref="J33:J35" r:id="rId101" display="Link" xr:uid="{12CD1057-E1F4-405D-998D-11ADBB449B11}"/>
    <hyperlink ref="J116" r:id="rId102" xr:uid="{86FB5910-64A6-4BA6-A8F2-4A5FE94DAE80}"/>
    <hyperlink ref="J120" r:id="rId103" xr:uid="{46355D43-6AF2-4416-8261-D34581B9CCCC}"/>
    <hyperlink ref="J124" r:id="rId104" xr:uid="{C986EDFA-8EA6-45A9-B294-BDBBC9CA50D2}"/>
    <hyperlink ref="J128" r:id="rId105" xr:uid="{3A73B8F8-5468-4DB1-99B5-988DF16666B1}"/>
    <hyperlink ref="J133" r:id="rId106" xr:uid="{5E3A1B3D-FFBE-43D8-9F9A-012D1FB07756}"/>
    <hyperlink ref="J137" r:id="rId107" xr:uid="{D1715FD7-B314-4604-A3CA-7AEB69B2C037}"/>
    <hyperlink ref="J141" r:id="rId108" xr:uid="{E9745F52-6987-4C54-862B-9CACE14FF7B8}"/>
    <hyperlink ref="J144" r:id="rId109" xr:uid="{785E05C0-B986-4259-8AF9-6D017400746D}"/>
    <hyperlink ref="J148" r:id="rId110" xr:uid="{E37AA69A-307E-49C2-9161-F15D2C840DB6}"/>
    <hyperlink ref="J152" r:id="rId111" xr:uid="{48B191F0-FE1A-492F-94ED-19AD23D73AEE}"/>
    <hyperlink ref="J37:J39" r:id="rId112" display="Link" xr:uid="{3339F3FD-9C4B-49E1-82F4-D8D31E938A89}"/>
    <hyperlink ref="J41:J43" r:id="rId113" display="Link" xr:uid="{914803FE-B616-46B4-8F53-7E842938ECFF}"/>
    <hyperlink ref="J49:J51" r:id="rId114" display="Link" xr:uid="{FB33C483-749C-46B7-8AB6-E7A89536DFBF}"/>
    <hyperlink ref="J53:J55" r:id="rId115" display="Link" xr:uid="{F4C15A51-37FC-48D1-84B7-6C5B6F9E700C}"/>
    <hyperlink ref="J57:J59" r:id="rId116" display="Link" xr:uid="{E1A13D6B-6D13-436A-AD7B-B6FA9E1F37DB}"/>
    <hyperlink ref="J61:J63" r:id="rId117" display="Link" xr:uid="{81ED3DD7-87C7-44AC-A587-9330A996A503}"/>
    <hyperlink ref="J65:J67" r:id="rId118" display="Link" xr:uid="{B59C7A15-437B-4C25-809E-E72C180552F4}"/>
    <hyperlink ref="J69:J71" r:id="rId119" display="Link" xr:uid="{9694EB59-2778-43AC-8444-6DB5AB4914B2}"/>
    <hyperlink ref="J153" r:id="rId120" xr:uid="{B04CA712-0244-4988-B0D8-35577D0DD879}"/>
    <hyperlink ref="J155" r:id="rId121" xr:uid="{BC9097D4-29D8-4B8E-96F8-702ECE068183}"/>
    <hyperlink ref="J156" r:id="rId122" xr:uid="{E77BC778-74AF-4117-90F6-ADD100727485}"/>
    <hyperlink ref="J5" r:id="rId123" xr:uid="{D9E35FC4-4327-4C76-B53F-2717DE79F632}"/>
    <hyperlink ref="J159" r:id="rId124" xr:uid="{E2286C7A-E87B-4304-83EB-FEE50AB3E603}"/>
    <hyperlink ref="J84" r:id="rId125" xr:uid="{5D3D638D-B6BE-454E-A218-F35D52B5D013}"/>
    <hyperlink ref="J86" r:id="rId126" xr:uid="{222A8BB2-8BDD-436D-9E2F-ABF5A858F8C3}"/>
    <hyperlink ref="J85" r:id="rId127" xr:uid="{02CD66F6-2F83-459A-B822-02F9228E0F02}"/>
    <hyperlink ref="J60" r:id="rId128" xr:uid="{BCF2FB59-7F95-4D68-89E6-397CAA767785}"/>
    <hyperlink ref="K61" r:id="rId129" xr:uid="{1BF0D4CA-7B96-4604-9BA6-1415B10660A7}"/>
    <hyperlink ref="K76" r:id="rId130" xr:uid="{4E880A81-6672-4893-8D5B-C5D16086A786}"/>
    <hyperlink ref="K63" r:id="rId131" xr:uid="{98287EED-29FB-491D-B95D-8091D652E2DB}"/>
    <hyperlink ref="K64" r:id="rId132" xr:uid="{174C8CDD-F6C7-4323-8660-982F5AFC9873}"/>
    <hyperlink ref="K67" r:id="rId133" xr:uid="{ACCF56F4-C757-4A19-BD7E-2F148EDDAA82}"/>
    <hyperlink ref="K68" r:id="rId134" xr:uid="{E5259D60-1BF8-4DDA-A711-280FEFDFC643}"/>
    <hyperlink ref="K69" r:id="rId135" xr:uid="{CF502104-6CFE-4B64-AC93-4D577AC10642}"/>
    <hyperlink ref="K71" r:id="rId136" xr:uid="{A60D538D-B921-42E4-BF02-5BE450A76728}"/>
    <hyperlink ref="K72" r:id="rId137" xr:uid="{5101323A-A667-427E-B120-61EFAB5BE868}"/>
    <hyperlink ref="K73" r:id="rId138" xr:uid="{C2F7DC88-9229-4E69-B85A-A9161A84C93A}"/>
    <hyperlink ref="K74" r:id="rId139" xr:uid="{2E852E19-A0AD-43AA-BACC-EFFE9B06ED85}"/>
    <hyperlink ref="K75" r:id="rId140" xr:uid="{1F67D7CF-D498-4BE0-BD60-544CAF47C0B1}"/>
    <hyperlink ref="K70" r:id="rId141" xr:uid="{4A2AE4EA-3852-4A8F-A637-75F64ECAF934}"/>
    <hyperlink ref="K65" r:id="rId142" xr:uid="{6160AD07-892D-4DDA-A89B-AAD3DB3863BD}"/>
    <hyperlink ref="K62" r:id="rId143" xr:uid="{E8988527-D0D5-4E0C-912E-313025B967A4}"/>
    <hyperlink ref="K82" r:id="rId144" xr:uid="{464A0B7E-1980-4CB0-B9FB-93BF7217044A}"/>
    <hyperlink ref="K80" r:id="rId145" xr:uid="{BB0C4E6F-6DEF-476B-8768-9144FDC73B66}"/>
    <hyperlink ref="K81" r:id="rId146" xr:uid="{5AF31373-731E-449C-B5FE-D6BC3BA42087}"/>
    <hyperlink ref="K77" r:id="rId147" xr:uid="{C58B9312-0926-4FDB-9284-A36C2E19D9E4}"/>
    <hyperlink ref="K78" r:id="rId148" xr:uid="{AEFC429A-3B2F-4A24-9880-83A9B79F4929}"/>
    <hyperlink ref="K79" r:id="rId149" xr:uid="{2E400C5E-B7A7-467D-8270-EA1F6F577BB5}"/>
    <hyperlink ref="K83" r:id="rId150" xr:uid="{93968CB3-7C3E-4B24-8DAA-EC851CF33107}"/>
    <hyperlink ref="J63" r:id="rId151" xr:uid="{55EE74CA-0704-4125-A15A-142761B1CC46}"/>
    <hyperlink ref="J96:J114" r:id="rId152" display="Link" xr:uid="{0B3ED2E2-DCA9-4B37-85E8-834CE6C3851B}"/>
    <hyperlink ref="K57" r:id="rId153" xr:uid="{BF01E0B0-F364-4168-A866-D8D795CCFC0D}"/>
    <hyperlink ref="K58" r:id="rId154" xr:uid="{19B5B04C-43E4-45A5-8D69-81D52F5A52AB}"/>
    <hyperlink ref="K59" r:id="rId155" xr:uid="{0D94EFD2-60E5-488C-8533-3088CBFBA677}"/>
    <hyperlink ref="J56" r:id="rId156" xr:uid="{0614A82A-E515-48C2-B6C2-ED9175229F4B}"/>
    <hyperlink ref="J117:J119" r:id="rId157" display="Link" xr:uid="{8A2A5C01-D4DB-47E4-910B-4FAAC71338A1}"/>
    <hyperlink ref="K66" r:id="rId158" xr:uid="{03C7E7A0-8727-4382-BA7E-1F17C99DF2ED}"/>
    <hyperlink ref="K55" r:id="rId159" xr:uid="{A6AC885F-E3CB-477E-91BF-A77FA22855B9}"/>
    <hyperlink ref="K49" r:id="rId160" xr:uid="{0B25ACDA-2872-4DF4-A404-419AF7798BC9}"/>
    <hyperlink ref="K50" r:id="rId161" xr:uid="{F993EAAD-D7B3-4DC3-8E55-AAB28A917F16}"/>
    <hyperlink ref="K51" r:id="rId162" xr:uid="{9D849DC0-5A28-46A7-B032-910E4D8491BE}"/>
    <hyperlink ref="K53" r:id="rId163" xr:uid="{9A69F426-C985-419B-A989-6CB60403BE6B}"/>
    <hyperlink ref="K54" r:id="rId164" xr:uid="{030679E3-3F17-498D-8D12-DBF6636A8007}"/>
    <hyperlink ref="K52" r:id="rId165" xr:uid="{379A0FBD-EDA2-4FCB-A8BD-37F5D9EAA3A7}"/>
    <hyperlink ref="K33" r:id="rId166" xr:uid="{82FF9C91-13AB-4B16-B68B-69B8AB769683}"/>
    <hyperlink ref="K34" r:id="rId167" xr:uid="{B0BB265B-E5EB-4D95-8E33-4FD5E6D85280}"/>
    <hyperlink ref="K35" r:id="rId168" xr:uid="{C9149B2C-FD7E-4A55-8C1D-5CEA359FE86A}"/>
    <hyperlink ref="K48" r:id="rId169" xr:uid="{2E96A084-983E-4D2C-9484-E9A561F12FCC}"/>
    <hyperlink ref="K36" r:id="rId170" xr:uid="{9C242EC1-14E0-421E-A3BE-CBEB56019860}"/>
    <hyperlink ref="K37" r:id="rId171" xr:uid="{750463A9-1243-4DC3-9E9F-6F6FB5B52E79}"/>
    <hyperlink ref="K38" r:id="rId172" xr:uid="{59AABEE0-2401-4AE8-BD2E-F8C6EA274E7C}"/>
    <hyperlink ref="K39" r:id="rId173" xr:uid="{17713E3B-EE9E-426A-92B1-EDC1CB41CE85}"/>
    <hyperlink ref="K40" r:id="rId174" xr:uid="{3A5238AE-40F8-40AD-98FB-87FF89627BBA}"/>
    <hyperlink ref="K41" r:id="rId175" xr:uid="{4F390F97-B70E-4D44-B6FA-A39F0DABB68B}"/>
    <hyperlink ref="K42" r:id="rId176" xr:uid="{8AFAC7B4-8273-4CCB-91BD-00F64C57265C}"/>
    <hyperlink ref="K43" r:id="rId177" xr:uid="{77B80882-F9F2-48B8-852C-2B66AD6EF07E}"/>
    <hyperlink ref="K44" r:id="rId178" xr:uid="{972B77A0-7CC9-4163-8177-9EFC668466C6}"/>
    <hyperlink ref="K45" r:id="rId179" xr:uid="{C3A6A5F1-0664-4446-A6FE-AB2FFAB970BE}"/>
    <hyperlink ref="K46" r:id="rId180" xr:uid="{EE45928F-243A-422E-B45D-339D8F0BE32B}"/>
    <hyperlink ref="K47" r:id="rId181" xr:uid="{6A3DBD3B-56B2-46A3-BE66-32713B48D0B1}"/>
    <hyperlink ref="J32" r:id="rId182" xr:uid="{86E8D291-3223-45F2-9575-FB272B528869}"/>
    <hyperlink ref="J121:J143" r:id="rId183" display="Link" xr:uid="{EC3FC519-2A40-4881-8774-0E411E16F90A}"/>
    <hyperlink ref="J89" r:id="rId184" xr:uid="{7CD904F7-F0EB-4E7A-A8DE-9A271A78AC71}"/>
    <hyperlink ref="K2" r:id="rId185" xr:uid="{FB61AACA-6C1D-4EF9-803E-283AA41943CC}"/>
    <hyperlink ref="K3" r:id="rId186" xr:uid="{2B399E21-B00A-4118-A212-D8A93512CD76}"/>
    <hyperlink ref="J2" r:id="rId187" xr:uid="{80A59EBA-92EC-49B7-98FA-764E4FE2935E}"/>
    <hyperlink ref="K14" r:id="rId188" xr:uid="{10B06205-E413-49ED-859C-D0C79126BECF}"/>
    <hyperlink ref="K16" r:id="rId189" xr:uid="{42280643-5177-4E0F-9E3C-EEEECC7C7480}"/>
    <hyperlink ref="K17" r:id="rId190" xr:uid="{1D76BCE7-7DE6-4127-855A-1787C320D031}"/>
    <hyperlink ref="K18" r:id="rId191" xr:uid="{8E116669-CB8B-4668-8455-CD33A5B10865}"/>
    <hyperlink ref="K19" r:id="rId192" xr:uid="{F0E8D22E-FC14-4A7A-92B9-99A5939693E6}"/>
    <hyperlink ref="K20" r:id="rId193" xr:uid="{C3B0F761-1B84-4DAF-9755-5AC0042EBB6A}"/>
    <hyperlink ref="K30" r:id="rId194" xr:uid="{973CB22D-3F6B-447A-8722-B9D1CC9F7B8C}"/>
    <hyperlink ref="K21" r:id="rId195" xr:uid="{9A88ED79-EBF3-4428-AA55-CDB05CDFBC16}"/>
    <hyperlink ref="K22" r:id="rId196" xr:uid="{EC5B2DB7-CD8C-4F6A-93BC-D747DD3D1023}"/>
    <hyperlink ref="K23" r:id="rId197" xr:uid="{D7CB7479-84EC-43D3-8BDD-81881AEAEE60}"/>
    <hyperlink ref="K27" r:id="rId198" xr:uid="{D0CB74B2-1181-48B0-B2CE-78164520D196}"/>
    <hyperlink ref="K28" r:id="rId199" xr:uid="{35C8548F-44CA-4910-BB08-29FB87000707}"/>
    <hyperlink ref="K24" r:id="rId200" xr:uid="{F9B50209-47AB-4C86-9C5F-DB936FF7E1B6}"/>
    <hyperlink ref="K25" r:id="rId201" xr:uid="{B9C7E991-31E8-4DDD-A228-7588A9290AAB}"/>
    <hyperlink ref="K26" r:id="rId202" xr:uid="{BE9AE5FE-1EC5-4490-923D-410E673A7325}"/>
    <hyperlink ref="K29" r:id="rId203" xr:uid="{93902182-396C-4D58-920D-F523983A2060}"/>
    <hyperlink ref="K31" r:id="rId204" xr:uid="{348190DA-488B-4906-899A-AC51E20967DB}"/>
    <hyperlink ref="K15" r:id="rId205" xr:uid="{08BD27C5-7FBE-4F3C-9C8A-CBF8D1BC805F}"/>
    <hyperlink ref="J15" r:id="rId206" xr:uid="{0ACDC01D-01A4-4325-880C-67890BE2E8B5}"/>
    <hyperlink ref="J13" r:id="rId207" xr:uid="{31A4234C-EB24-4FD4-9BA4-95C9AB752055}"/>
    <hyperlink ref="J12" r:id="rId208" xr:uid="{2B49A232-3F70-4CFD-93AF-B96121BA6FD4}"/>
    <hyperlink ref="J145:J161" r:id="rId209" display="Link" xr:uid="{A7B691D2-7980-433B-8EAE-F5B718DC8B4C}"/>
    <hyperlink ref="K11" r:id="rId210" xr:uid="{90A72E94-9796-4F71-BAF4-15CD81911655}"/>
    <hyperlink ref="J3" r:id="rId211" xr:uid="{323E310D-5467-4145-8D46-731CD8FB06AB}"/>
  </hyperlinks>
  <pageMargins left="0.25" right="0.25" top="0.75" bottom="0.75" header="0.3" footer="0.3"/>
  <pageSetup scale="48" fitToHeight="0" orientation="landscape" r:id="rId212"/>
  <tableParts count="1">
    <tablePart r:id="rId2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3DD7C0D1421740A6CEBC0EBDB9DDD4" ma:contentTypeVersion="11" ma:contentTypeDescription="Create a new document." ma:contentTypeScope="" ma:versionID="8719ea187cb6c3047df7a3603bd68cf4">
  <xsd:schema xmlns:xsd="http://www.w3.org/2001/XMLSchema" xmlns:xs="http://www.w3.org/2001/XMLSchema" xmlns:p="http://schemas.microsoft.com/office/2006/metadata/properties" xmlns:ns2="9326aaa1-dc5b-400b-9b33-8992d719744b" xmlns:ns3="79ee5b46-ae3d-4101-a402-de0b5256da3d" targetNamespace="http://schemas.microsoft.com/office/2006/metadata/properties" ma:root="true" ma:fieldsID="1174e953af6199441f3a3044d5f9ed63" ns2:_="" ns3:_="">
    <xsd:import namespace="9326aaa1-dc5b-400b-9b33-8992d719744b"/>
    <xsd:import namespace="79ee5b46-ae3d-4101-a402-de0b5256da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26aaa1-dc5b-400b-9b33-8992d71974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28e5b72-a11e-43e4-996b-2cb2b326d1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ee5b46-ae3d-4101-a402-de0b5256da3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96e7834-8338-4e7e-9a71-20fda19bc98c}" ma:internalName="TaxCatchAll" ma:showField="CatchAllData" ma:web="79ee5b46-ae3d-4101-a402-de0b5256da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326aaa1-dc5b-400b-9b33-8992d719744b">
      <Terms xmlns="http://schemas.microsoft.com/office/infopath/2007/PartnerControls"/>
    </lcf76f155ced4ddcb4097134ff3c332f>
    <TaxCatchAll xmlns="79ee5b46-ae3d-4101-a402-de0b5256da3d" xsi:nil="true"/>
  </documentManagement>
</p:properties>
</file>

<file path=customXml/itemProps1.xml><?xml version="1.0" encoding="utf-8"?>
<ds:datastoreItem xmlns:ds="http://schemas.openxmlformats.org/officeDocument/2006/customXml" ds:itemID="{F7B45F29-D83F-4AAF-904D-7FDC6C0878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AEDD86-24EB-4B5C-9024-422B38CD25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26aaa1-dc5b-400b-9b33-8992d719744b"/>
    <ds:schemaRef ds:uri="79ee5b46-ae3d-4101-a402-de0b5256d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8F80DC-C095-469F-936E-3E23AA7436DF}">
  <ds:schemaRefs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79ee5b46-ae3d-4101-a402-de0b5256da3d"/>
    <ds:schemaRef ds:uri="9326aaa1-dc5b-400b-9b33-8992d719744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Order</vt:lpstr>
      <vt:lpstr>Part Recovery</vt:lpstr>
      <vt:lpstr>Order History Summary</vt:lpstr>
      <vt:lpstr>Order 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Rader, Aidan D</cp:lastModifiedBy>
  <cp:revision/>
  <dcterms:created xsi:type="dcterms:W3CDTF">2006-09-16T00:00:00Z</dcterms:created>
  <dcterms:modified xsi:type="dcterms:W3CDTF">2025-04-30T14:36:19Z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0x010100D13DD7C0D1421740A6CEBC0EBDB9DDD4</vt:lpwstr>
  </property>
  <property fmtid="{D5CDD505-2E9C-101B-9397-08002B2CF9AE}" pid="3" name="MediaServiceImageTags">
    <vt:lpwstr/>
  </property>
</Properties>
</file>