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th\Desktop\Steelhead pHO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Print_Area" localSheetId="0">Sheet1!$S$47:$AH$59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1" l="1"/>
  <c r="O74" i="1"/>
  <c r="N74" i="1"/>
  <c r="M74" i="1"/>
  <c r="L74" i="1"/>
  <c r="K74" i="1"/>
  <c r="J74" i="1"/>
  <c r="I74" i="1"/>
  <c r="Z74" i="1" s="1"/>
  <c r="H74" i="1"/>
  <c r="G74" i="1"/>
  <c r="F74" i="1"/>
  <c r="E74" i="1"/>
  <c r="D74" i="1"/>
  <c r="C74" i="1"/>
  <c r="Q73" i="1"/>
  <c r="AH73" i="1" s="1"/>
  <c r="Q72" i="1"/>
  <c r="Q71" i="1"/>
  <c r="Q70" i="1"/>
  <c r="Q69" i="1"/>
  <c r="Q68" i="1"/>
  <c r="AH68" i="1" s="1"/>
  <c r="Q67" i="1"/>
  <c r="AH67" i="1" s="1"/>
  <c r="Q66" i="1"/>
  <c r="Q65" i="1"/>
  <c r="AH65" i="1" s="1"/>
  <c r="Q64" i="1"/>
  <c r="Q74" i="1" s="1"/>
  <c r="AH74" i="1" s="1"/>
  <c r="AG74" i="1"/>
  <c r="AF74" i="1"/>
  <c r="AE74" i="1"/>
  <c r="AD74" i="1"/>
  <c r="AC74" i="1"/>
  <c r="AB74" i="1"/>
  <c r="AA74" i="1"/>
  <c r="Y74" i="1"/>
  <c r="X74" i="1"/>
  <c r="W74" i="1"/>
  <c r="V74" i="1"/>
  <c r="U74" i="1"/>
  <c r="T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M14" i="1" l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M29" i="1"/>
  <c r="M44" i="1"/>
  <c r="M49" i="1"/>
  <c r="AD49" i="1" s="1"/>
  <c r="M50" i="1"/>
  <c r="AD50" i="1" s="1"/>
  <c r="M51" i="1"/>
  <c r="AD51" i="1" s="1"/>
  <c r="M52" i="1"/>
  <c r="AD52" i="1" s="1"/>
  <c r="M53" i="1"/>
  <c r="AD53" i="1" s="1"/>
  <c r="M54" i="1"/>
  <c r="AD54" i="1" s="1"/>
  <c r="M55" i="1"/>
  <c r="AD55" i="1" s="1"/>
  <c r="M56" i="1"/>
  <c r="AD56" i="1" s="1"/>
  <c r="M57" i="1"/>
  <c r="AD57" i="1" s="1"/>
  <c r="M58" i="1"/>
  <c r="AD58" i="1" s="1"/>
  <c r="AD44" i="1" l="1"/>
  <c r="M59" i="1"/>
  <c r="P58" i="1"/>
  <c r="AG58" i="1" s="1"/>
  <c r="O58" i="1"/>
  <c r="AF58" i="1" s="1"/>
  <c r="N58" i="1"/>
  <c r="AE58" i="1" s="1"/>
  <c r="L58" i="1"/>
  <c r="AC58" i="1" s="1"/>
  <c r="K58" i="1"/>
  <c r="AB58" i="1" s="1"/>
  <c r="J58" i="1"/>
  <c r="AA58" i="1" s="1"/>
  <c r="I58" i="1"/>
  <c r="Z58" i="1" s="1"/>
  <c r="H58" i="1"/>
  <c r="Y58" i="1" s="1"/>
  <c r="G58" i="1"/>
  <c r="X58" i="1" s="1"/>
  <c r="F58" i="1"/>
  <c r="W58" i="1" s="1"/>
  <c r="E58" i="1"/>
  <c r="V58" i="1" s="1"/>
  <c r="D58" i="1"/>
  <c r="U58" i="1" s="1"/>
  <c r="P57" i="1"/>
  <c r="AG57" i="1" s="1"/>
  <c r="O57" i="1"/>
  <c r="AF57" i="1" s="1"/>
  <c r="N57" i="1"/>
  <c r="AE57" i="1" s="1"/>
  <c r="L57" i="1"/>
  <c r="AC57" i="1" s="1"/>
  <c r="K57" i="1"/>
  <c r="AB57" i="1" s="1"/>
  <c r="J57" i="1"/>
  <c r="AA57" i="1" s="1"/>
  <c r="I57" i="1"/>
  <c r="Z57" i="1" s="1"/>
  <c r="H57" i="1"/>
  <c r="Y57" i="1" s="1"/>
  <c r="G57" i="1"/>
  <c r="X57" i="1" s="1"/>
  <c r="F57" i="1"/>
  <c r="W57" i="1" s="1"/>
  <c r="E57" i="1"/>
  <c r="V57" i="1" s="1"/>
  <c r="D57" i="1"/>
  <c r="U57" i="1" s="1"/>
  <c r="P56" i="1"/>
  <c r="AG56" i="1" s="1"/>
  <c r="O56" i="1"/>
  <c r="AF56" i="1" s="1"/>
  <c r="N56" i="1"/>
  <c r="AE56" i="1" s="1"/>
  <c r="L56" i="1"/>
  <c r="AC56" i="1" s="1"/>
  <c r="K56" i="1"/>
  <c r="AB56" i="1" s="1"/>
  <c r="J56" i="1"/>
  <c r="AA56" i="1" s="1"/>
  <c r="I56" i="1"/>
  <c r="Z56" i="1" s="1"/>
  <c r="H56" i="1"/>
  <c r="Y56" i="1" s="1"/>
  <c r="G56" i="1"/>
  <c r="X56" i="1" s="1"/>
  <c r="F56" i="1"/>
  <c r="W56" i="1" s="1"/>
  <c r="E56" i="1"/>
  <c r="V56" i="1" s="1"/>
  <c r="D56" i="1"/>
  <c r="U56" i="1" s="1"/>
  <c r="P55" i="1"/>
  <c r="AG55" i="1" s="1"/>
  <c r="O55" i="1"/>
  <c r="AF55" i="1" s="1"/>
  <c r="N55" i="1"/>
  <c r="AE55" i="1" s="1"/>
  <c r="L55" i="1"/>
  <c r="AC55" i="1" s="1"/>
  <c r="K55" i="1"/>
  <c r="AB55" i="1" s="1"/>
  <c r="J55" i="1"/>
  <c r="AA55" i="1" s="1"/>
  <c r="I55" i="1"/>
  <c r="Z55" i="1" s="1"/>
  <c r="H55" i="1"/>
  <c r="Y55" i="1" s="1"/>
  <c r="G55" i="1"/>
  <c r="X55" i="1" s="1"/>
  <c r="F55" i="1"/>
  <c r="W55" i="1" s="1"/>
  <c r="E55" i="1"/>
  <c r="V55" i="1" s="1"/>
  <c r="D55" i="1"/>
  <c r="U55" i="1" s="1"/>
  <c r="P54" i="1"/>
  <c r="AG54" i="1" s="1"/>
  <c r="O54" i="1"/>
  <c r="AF54" i="1" s="1"/>
  <c r="N54" i="1"/>
  <c r="AE54" i="1" s="1"/>
  <c r="L54" i="1"/>
  <c r="AC54" i="1" s="1"/>
  <c r="K54" i="1"/>
  <c r="AB54" i="1" s="1"/>
  <c r="J54" i="1"/>
  <c r="AA54" i="1" s="1"/>
  <c r="I54" i="1"/>
  <c r="Z54" i="1" s="1"/>
  <c r="H54" i="1"/>
  <c r="Y54" i="1" s="1"/>
  <c r="G54" i="1"/>
  <c r="X54" i="1" s="1"/>
  <c r="F54" i="1"/>
  <c r="W54" i="1" s="1"/>
  <c r="E54" i="1"/>
  <c r="V54" i="1" s="1"/>
  <c r="D54" i="1"/>
  <c r="U54" i="1" s="1"/>
  <c r="P53" i="1"/>
  <c r="AG53" i="1" s="1"/>
  <c r="O53" i="1"/>
  <c r="AF53" i="1" s="1"/>
  <c r="N53" i="1"/>
  <c r="AE53" i="1" s="1"/>
  <c r="L53" i="1"/>
  <c r="AC53" i="1" s="1"/>
  <c r="K53" i="1"/>
  <c r="AB53" i="1" s="1"/>
  <c r="J53" i="1"/>
  <c r="AA53" i="1" s="1"/>
  <c r="I53" i="1"/>
  <c r="Z53" i="1" s="1"/>
  <c r="H53" i="1"/>
  <c r="Y53" i="1" s="1"/>
  <c r="G53" i="1"/>
  <c r="X53" i="1" s="1"/>
  <c r="F53" i="1"/>
  <c r="W53" i="1" s="1"/>
  <c r="E53" i="1"/>
  <c r="V53" i="1" s="1"/>
  <c r="D53" i="1"/>
  <c r="U53" i="1" s="1"/>
  <c r="P52" i="1"/>
  <c r="AG52" i="1" s="1"/>
  <c r="O52" i="1"/>
  <c r="AF52" i="1" s="1"/>
  <c r="N52" i="1"/>
  <c r="AE52" i="1" s="1"/>
  <c r="L52" i="1"/>
  <c r="AC52" i="1" s="1"/>
  <c r="K52" i="1"/>
  <c r="AB52" i="1" s="1"/>
  <c r="J52" i="1"/>
  <c r="AA52" i="1" s="1"/>
  <c r="I52" i="1"/>
  <c r="Z52" i="1" s="1"/>
  <c r="H52" i="1"/>
  <c r="Y52" i="1" s="1"/>
  <c r="G52" i="1"/>
  <c r="X52" i="1" s="1"/>
  <c r="F52" i="1"/>
  <c r="W52" i="1" s="1"/>
  <c r="E52" i="1"/>
  <c r="V52" i="1" s="1"/>
  <c r="D52" i="1"/>
  <c r="U52" i="1" s="1"/>
  <c r="P51" i="1"/>
  <c r="AG51" i="1" s="1"/>
  <c r="O51" i="1"/>
  <c r="AF51" i="1" s="1"/>
  <c r="N51" i="1"/>
  <c r="AE51" i="1" s="1"/>
  <c r="L51" i="1"/>
  <c r="AC51" i="1" s="1"/>
  <c r="K51" i="1"/>
  <c r="AB51" i="1" s="1"/>
  <c r="J51" i="1"/>
  <c r="AA51" i="1" s="1"/>
  <c r="I51" i="1"/>
  <c r="Z51" i="1" s="1"/>
  <c r="H51" i="1"/>
  <c r="Y51" i="1" s="1"/>
  <c r="G51" i="1"/>
  <c r="X51" i="1" s="1"/>
  <c r="F51" i="1"/>
  <c r="W51" i="1" s="1"/>
  <c r="E51" i="1"/>
  <c r="V51" i="1" s="1"/>
  <c r="D51" i="1"/>
  <c r="U51" i="1" s="1"/>
  <c r="P50" i="1"/>
  <c r="AG50" i="1" s="1"/>
  <c r="O50" i="1"/>
  <c r="AF50" i="1" s="1"/>
  <c r="N50" i="1"/>
  <c r="AE50" i="1" s="1"/>
  <c r="L50" i="1"/>
  <c r="AC50" i="1" s="1"/>
  <c r="K50" i="1"/>
  <c r="AB50" i="1" s="1"/>
  <c r="J50" i="1"/>
  <c r="AA50" i="1" s="1"/>
  <c r="I50" i="1"/>
  <c r="Z50" i="1" s="1"/>
  <c r="H50" i="1"/>
  <c r="Y50" i="1" s="1"/>
  <c r="G50" i="1"/>
  <c r="X50" i="1" s="1"/>
  <c r="F50" i="1"/>
  <c r="W50" i="1" s="1"/>
  <c r="E50" i="1"/>
  <c r="V50" i="1" s="1"/>
  <c r="D50" i="1"/>
  <c r="U50" i="1" s="1"/>
  <c r="P49" i="1"/>
  <c r="AG49" i="1" s="1"/>
  <c r="O49" i="1"/>
  <c r="AF49" i="1" s="1"/>
  <c r="N49" i="1"/>
  <c r="AE49" i="1" s="1"/>
  <c r="L49" i="1"/>
  <c r="AC49" i="1" s="1"/>
  <c r="K49" i="1"/>
  <c r="AB49" i="1" s="1"/>
  <c r="J49" i="1"/>
  <c r="AA49" i="1" s="1"/>
  <c r="I49" i="1"/>
  <c r="Z49" i="1" s="1"/>
  <c r="H49" i="1"/>
  <c r="Y49" i="1" s="1"/>
  <c r="G49" i="1"/>
  <c r="X49" i="1" s="1"/>
  <c r="F49" i="1"/>
  <c r="W49" i="1" s="1"/>
  <c r="E49" i="1"/>
  <c r="V49" i="1" s="1"/>
  <c r="D49" i="1"/>
  <c r="U49" i="1" s="1"/>
  <c r="C58" i="1"/>
  <c r="T58" i="1" s="1"/>
  <c r="C57" i="1"/>
  <c r="T57" i="1" s="1"/>
  <c r="C56" i="1"/>
  <c r="T56" i="1" s="1"/>
  <c r="C55" i="1"/>
  <c r="T55" i="1" s="1"/>
  <c r="C54" i="1"/>
  <c r="T54" i="1" s="1"/>
  <c r="C53" i="1"/>
  <c r="T53" i="1" s="1"/>
  <c r="C52" i="1"/>
  <c r="T52" i="1" s="1"/>
  <c r="C51" i="1"/>
  <c r="T51" i="1" s="1"/>
  <c r="C50" i="1"/>
  <c r="T50" i="1" s="1"/>
  <c r="C49" i="1"/>
  <c r="T49" i="1" s="1"/>
  <c r="B59" i="1"/>
  <c r="P44" i="1"/>
  <c r="AG44" i="1" s="1"/>
  <c r="O44" i="1"/>
  <c r="N44" i="1"/>
  <c r="AE44" i="1" s="1"/>
  <c r="L44" i="1"/>
  <c r="K44" i="1"/>
  <c r="AB44" i="1" s="1"/>
  <c r="J44" i="1"/>
  <c r="I44" i="1"/>
  <c r="H44" i="1"/>
  <c r="G44" i="1"/>
  <c r="X44" i="1" s="1"/>
  <c r="F44" i="1"/>
  <c r="E44" i="1"/>
  <c r="V44" i="1" s="1"/>
  <c r="D44" i="1"/>
  <c r="C44" i="1"/>
  <c r="T44" i="1" s="1"/>
  <c r="B44" i="1"/>
  <c r="Q43" i="1"/>
  <c r="AH43" i="1" s="1"/>
  <c r="Q42" i="1"/>
  <c r="AH42" i="1" s="1"/>
  <c r="Q41" i="1"/>
  <c r="AH41" i="1" s="1"/>
  <c r="Q40" i="1"/>
  <c r="AH40" i="1" s="1"/>
  <c r="Q39" i="1"/>
  <c r="AH39" i="1" s="1"/>
  <c r="Q38" i="1"/>
  <c r="AH38" i="1" s="1"/>
  <c r="Q37" i="1"/>
  <c r="AH37" i="1" s="1"/>
  <c r="Q36" i="1"/>
  <c r="AH36" i="1" s="1"/>
  <c r="Q35" i="1"/>
  <c r="AH35" i="1" s="1"/>
  <c r="Q34" i="1"/>
  <c r="AH34" i="1" s="1"/>
  <c r="P29" i="1"/>
  <c r="AG29" i="1" s="1"/>
  <c r="O29" i="1"/>
  <c r="N29" i="1"/>
  <c r="AE29" i="1" s="1"/>
  <c r="L29" i="1"/>
  <c r="K29" i="1"/>
  <c r="AB29" i="1" s="1"/>
  <c r="J29" i="1"/>
  <c r="I29" i="1"/>
  <c r="Z29" i="1" s="1"/>
  <c r="H29" i="1"/>
  <c r="Y29" i="1" s="1"/>
  <c r="G29" i="1"/>
  <c r="X29" i="1" s="1"/>
  <c r="F29" i="1"/>
  <c r="E29" i="1"/>
  <c r="V29" i="1" s="1"/>
  <c r="D29" i="1"/>
  <c r="C29" i="1"/>
  <c r="T29" i="1" s="1"/>
  <c r="B29" i="1"/>
  <c r="AD29" i="1" s="1"/>
  <c r="Q28" i="1"/>
  <c r="AH28" i="1" s="1"/>
  <c r="Q27" i="1"/>
  <c r="AH27" i="1" s="1"/>
  <c r="Q26" i="1"/>
  <c r="AH26" i="1" s="1"/>
  <c r="Q25" i="1"/>
  <c r="AH25" i="1" s="1"/>
  <c r="Q24" i="1"/>
  <c r="AH24" i="1" s="1"/>
  <c r="Q23" i="1"/>
  <c r="AH23" i="1" s="1"/>
  <c r="Q22" i="1"/>
  <c r="AH22" i="1" s="1"/>
  <c r="Q21" i="1"/>
  <c r="AH21" i="1" s="1"/>
  <c r="Q20" i="1"/>
  <c r="AH20" i="1" s="1"/>
  <c r="Q19" i="1"/>
  <c r="Q5" i="1"/>
  <c r="AH5" i="1" s="1"/>
  <c r="Q6" i="1"/>
  <c r="AH6" i="1" s="1"/>
  <c r="Q7" i="1"/>
  <c r="AH7" i="1" s="1"/>
  <c r="Q8" i="1"/>
  <c r="AH8" i="1" s="1"/>
  <c r="Q9" i="1"/>
  <c r="AH9" i="1" s="1"/>
  <c r="Q10" i="1"/>
  <c r="AH10" i="1" s="1"/>
  <c r="Q11" i="1"/>
  <c r="AH11" i="1" s="1"/>
  <c r="Q12" i="1"/>
  <c r="AH12" i="1" s="1"/>
  <c r="Q13" i="1"/>
  <c r="AH13" i="1" s="1"/>
  <c r="Q4" i="1"/>
  <c r="C14" i="1"/>
  <c r="T14" i="1" s="1"/>
  <c r="D14" i="1"/>
  <c r="E14" i="1"/>
  <c r="V14" i="1" s="1"/>
  <c r="F14" i="1"/>
  <c r="G14" i="1"/>
  <c r="H14" i="1"/>
  <c r="I14" i="1"/>
  <c r="Z14" i="1" s="1"/>
  <c r="J14" i="1"/>
  <c r="K14" i="1"/>
  <c r="AB14" i="1" s="1"/>
  <c r="L14" i="1"/>
  <c r="N14" i="1"/>
  <c r="AE14" i="1" s="1"/>
  <c r="O14" i="1"/>
  <c r="P14" i="1"/>
  <c r="B14" i="1"/>
  <c r="AD14" i="1" s="1"/>
  <c r="Y14" i="1" l="1"/>
  <c r="Y44" i="1"/>
  <c r="AG14" i="1"/>
  <c r="Z44" i="1"/>
  <c r="X14" i="1"/>
  <c r="AF14" i="1"/>
  <c r="W14" i="1"/>
  <c r="AA29" i="1"/>
  <c r="AA44" i="1"/>
  <c r="AD59" i="1"/>
  <c r="AC14" i="1"/>
  <c r="U14" i="1"/>
  <c r="U29" i="1"/>
  <c r="AC29" i="1"/>
  <c r="U44" i="1"/>
  <c r="AC44" i="1"/>
  <c r="AA14" i="1"/>
  <c r="W29" i="1"/>
  <c r="AF29" i="1"/>
  <c r="W44" i="1"/>
  <c r="AF44" i="1"/>
  <c r="H59" i="1"/>
  <c r="Y59" i="1" s="1"/>
  <c r="Q29" i="1"/>
  <c r="AH29" i="1" s="1"/>
  <c r="Q44" i="1"/>
  <c r="AH44" i="1" s="1"/>
  <c r="Q57" i="1"/>
  <c r="AH57" i="1" s="1"/>
  <c r="AH19" i="1"/>
  <c r="Q56" i="1"/>
  <c r="AH56" i="1" s="1"/>
  <c r="Q53" i="1"/>
  <c r="AH53" i="1" s="1"/>
  <c r="O59" i="1"/>
  <c r="AF59" i="1" s="1"/>
  <c r="J59" i="1"/>
  <c r="AA59" i="1" s="1"/>
  <c r="Q52" i="1"/>
  <c r="AH52" i="1" s="1"/>
  <c r="L59" i="1"/>
  <c r="AC59" i="1" s="1"/>
  <c r="G59" i="1"/>
  <c r="X59" i="1" s="1"/>
  <c r="N59" i="1"/>
  <c r="AE59" i="1" s="1"/>
  <c r="K59" i="1"/>
  <c r="AB59" i="1" s="1"/>
  <c r="D59" i="1"/>
  <c r="U59" i="1" s="1"/>
  <c r="F59" i="1"/>
  <c r="W59" i="1" s="1"/>
  <c r="E59" i="1"/>
  <c r="V59" i="1" s="1"/>
  <c r="Q14" i="1"/>
  <c r="AH14" i="1" s="1"/>
  <c r="P59" i="1"/>
  <c r="AG59" i="1" s="1"/>
  <c r="I59" i="1"/>
  <c r="Z59" i="1" s="1"/>
  <c r="AH4" i="1"/>
  <c r="Q50" i="1"/>
  <c r="AH50" i="1" s="1"/>
  <c r="Q58" i="1"/>
  <c r="AH58" i="1" s="1"/>
  <c r="Q51" i="1"/>
  <c r="AH51" i="1" s="1"/>
  <c r="Q54" i="1"/>
  <c r="AH54" i="1" s="1"/>
  <c r="Q55" i="1"/>
  <c r="AH55" i="1" s="1"/>
  <c r="C59" i="1"/>
  <c r="T59" i="1" s="1"/>
  <c r="Q49" i="1"/>
  <c r="Q59" i="1" l="1"/>
  <c r="AH59" i="1" s="1"/>
  <c r="AH49" i="1"/>
</calcChain>
</file>

<file path=xl/comments1.xml><?xml version="1.0" encoding="utf-8"?>
<comments xmlns="http://schemas.openxmlformats.org/spreadsheetml/2006/main">
  <authors>
    <author>Leth,Brian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68 of the 72 were from the offsite mainstem salmon releases that don't occur any longer.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34 recovered at NF Trap and one in Lapwai Cr (23 from DNFH and 11 from CFH) of the 25 were released from DNFH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all30 detected at NF Clwtr trap (DNFH).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was from clear cr release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recovered in Iron Cr.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recovered in Carmen Cr.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37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E50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68 of the 72 were from the offsite mainstem salmon releases that don't occur any longer.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52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K56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34 recovered at NF Trap and one in Lapwai Cr (23 from DNFH and 11 from CFH) of the 25 were released from DNFH</t>
        </r>
      </text>
    </comment>
    <comment ref="K58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all30 detected at NF Clwtr trap (DNFH).</t>
        </r>
      </text>
    </comment>
  </commentList>
</comments>
</file>

<file path=xl/sharedStrings.xml><?xml version="1.0" encoding="utf-8"?>
<sst xmlns="http://schemas.openxmlformats.org/spreadsheetml/2006/main" count="295" uniqueCount="36">
  <si>
    <t>Release Group</t>
  </si>
  <si>
    <t>Upper Salmon</t>
  </si>
  <si>
    <t>Middle Fork Salmon</t>
  </si>
  <si>
    <t>Upper Salmon- SAW</t>
  </si>
  <si>
    <t>Upper Salmon- Pah</t>
  </si>
  <si>
    <t>Little Salmon-SAW/PAH</t>
  </si>
  <si>
    <t>Upper Salmon- DWOR/USR</t>
  </si>
  <si>
    <t>Little Salmon- DWOR/USR</t>
  </si>
  <si>
    <t>North Fork Salmon</t>
  </si>
  <si>
    <t>South Fork Salmon</t>
  </si>
  <si>
    <t>Combined Adult PIT detections at LGD</t>
  </si>
  <si>
    <t>Imnaha River</t>
  </si>
  <si>
    <t>Grande Ronde River</t>
  </si>
  <si>
    <t>Lower Clearwater</t>
  </si>
  <si>
    <t>Lochsa</t>
  </si>
  <si>
    <t>Lemhi</t>
  </si>
  <si>
    <t>Lolo</t>
  </si>
  <si>
    <t>Selway</t>
  </si>
  <si>
    <t>Lower Snake R.</t>
  </si>
  <si>
    <t>Upper Salmon-EF</t>
  </si>
  <si>
    <t>Hells Canyon</t>
  </si>
  <si>
    <t>DNFH-NF</t>
  </si>
  <si>
    <t>DNFH/CLWH-Lolo/Clear Cr</t>
  </si>
  <si>
    <t>DNFH/Clearwater FH-SF Clearwater</t>
  </si>
  <si>
    <t>Pahsim.</t>
  </si>
  <si>
    <t>Run Years- 2010-2019</t>
  </si>
  <si>
    <t>Total</t>
  </si>
  <si>
    <t>Interrogations above LGD</t>
  </si>
  <si>
    <t>Recaps above LGD</t>
  </si>
  <si>
    <t>Morts above LGD</t>
  </si>
  <si>
    <t>All Combined above LGD</t>
  </si>
  <si>
    <t>S.F. Clearwater</t>
  </si>
  <si>
    <t>Weighted Average</t>
  </si>
  <si>
    <t># of PIT Detections in Recipient Population</t>
  </si>
  <si>
    <t>Stray Rate into Recipient Population</t>
  </si>
  <si>
    <t>All Combined above LGD- without Salmon R offsite Rel. and DNFH trap strays.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</si>
</sst>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wrapText="1"/>
    </xf>
    <xf numFmtId="3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wrapText="1"/>
    </xf>
    <xf numFmtId="3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1" fillId="0" borderId="5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10" fontId="1" fillId="0" borderId="4" xfId="1" applyNumberFormat="1" applyFont="1" applyBorder="1" applyAlignment="1">
      <alignment horizontal="center"/>
    </xf>
    <xf numFmtId="10" fontId="1" fillId="0" borderId="2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19" xfId="0" applyBorder="1" applyAlignment="1">
      <alignment wrapText="1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0" fillId="0" borderId="20" xfId="0" applyBorder="1" applyAlignment="1">
      <alignment wrapText="1"/>
    </xf>
    <xf numFmtId="10" fontId="1" fillId="0" borderId="21" xfId="1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10" fontId="0" fillId="0" borderId="22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74"/>
  <sheetViews>
    <sheetView tabSelected="1" view="pageLayout" zoomScaleNormal="100" workbookViewId="0">
      <selection activeCell="K12" sqref="K12"/>
    </sheetView>
  </sheetViews>
  <sheetFormatPr defaultRowHeight="15" x14ac:dyDescent="0.25"/>
  <cols>
    <col min="1" max="1" width="25.5703125" style="1" customWidth="1"/>
    <col min="2" max="2" width="14.5703125" style="2" customWidth="1"/>
    <col min="3" max="3" width="7.85546875" customWidth="1"/>
    <col min="4" max="4" width="8.85546875" customWidth="1"/>
    <col min="5" max="5" width="8.28515625" customWidth="1"/>
    <col min="9" max="9" width="8.42578125" customWidth="1"/>
    <col min="11" max="11" width="11" customWidth="1"/>
    <col min="12" max="12" width="7.140625" customWidth="1"/>
    <col min="13" max="13" width="10.7109375" customWidth="1"/>
    <col min="14" max="14" width="7.85546875" customWidth="1"/>
    <col min="15" max="15" width="8" customWidth="1"/>
    <col min="17" max="17" width="9.140625" style="2"/>
    <col min="18" max="18" width="3.7109375" customWidth="1"/>
    <col min="19" max="19" width="32.140625" customWidth="1"/>
  </cols>
  <sheetData>
    <row r="1" spans="1:34" ht="24" thickBot="1" x14ac:dyDescent="0.4">
      <c r="A1" s="12" t="s">
        <v>27</v>
      </c>
    </row>
    <row r="2" spans="1:34" ht="15.75" thickBot="1" x14ac:dyDescent="0.3">
      <c r="A2" s="11" t="s">
        <v>25</v>
      </c>
      <c r="C2" s="47" t="s">
        <v>33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  <c r="T2" s="47" t="s">
        <v>34</v>
      </c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9"/>
    </row>
    <row r="3" spans="1:34" s="1" customFormat="1" ht="60.75" thickBot="1" x14ac:dyDescent="0.3">
      <c r="A3" s="3" t="s">
        <v>0</v>
      </c>
      <c r="B3" s="10" t="s">
        <v>10</v>
      </c>
      <c r="C3" s="9" t="s">
        <v>1</v>
      </c>
      <c r="D3" s="9" t="s">
        <v>24</v>
      </c>
      <c r="E3" s="9" t="s">
        <v>15</v>
      </c>
      <c r="F3" s="9" t="s">
        <v>8</v>
      </c>
      <c r="G3" s="9" t="s">
        <v>2</v>
      </c>
      <c r="H3" s="9" t="s">
        <v>9</v>
      </c>
      <c r="I3" s="9" t="s">
        <v>11</v>
      </c>
      <c r="J3" s="9" t="s">
        <v>12</v>
      </c>
      <c r="K3" s="9" t="s">
        <v>13</v>
      </c>
      <c r="L3" s="9" t="s">
        <v>16</v>
      </c>
      <c r="M3" s="9" t="s">
        <v>31</v>
      </c>
      <c r="N3" s="9" t="s">
        <v>17</v>
      </c>
      <c r="O3" s="9" t="s">
        <v>14</v>
      </c>
      <c r="P3" s="9" t="s">
        <v>18</v>
      </c>
      <c r="Q3" s="10" t="s">
        <v>26</v>
      </c>
      <c r="S3" s="3" t="s">
        <v>0</v>
      </c>
      <c r="T3" s="25" t="s">
        <v>1</v>
      </c>
      <c r="U3" s="9" t="s">
        <v>24</v>
      </c>
      <c r="V3" s="9" t="s">
        <v>15</v>
      </c>
      <c r="W3" s="9" t="s">
        <v>8</v>
      </c>
      <c r="X3" s="9" t="s">
        <v>2</v>
      </c>
      <c r="Y3" s="9" t="s">
        <v>9</v>
      </c>
      <c r="Z3" s="9" t="s">
        <v>11</v>
      </c>
      <c r="AA3" s="9" t="s">
        <v>12</v>
      </c>
      <c r="AB3" s="9" t="s">
        <v>13</v>
      </c>
      <c r="AC3" s="9" t="s">
        <v>16</v>
      </c>
      <c r="AD3" s="9" t="s">
        <v>31</v>
      </c>
      <c r="AE3" s="9" t="s">
        <v>17</v>
      </c>
      <c r="AF3" s="9" t="s">
        <v>14</v>
      </c>
      <c r="AG3" s="9" t="s">
        <v>18</v>
      </c>
      <c r="AH3" s="10" t="s">
        <v>26</v>
      </c>
    </row>
    <row r="4" spans="1:34" x14ac:dyDescent="0.25">
      <c r="A4" s="7" t="s">
        <v>3</v>
      </c>
      <c r="B4" s="22">
        <v>2163</v>
      </c>
      <c r="C4" s="13">
        <v>15</v>
      </c>
      <c r="D4" s="14">
        <v>0</v>
      </c>
      <c r="E4" s="14">
        <v>8</v>
      </c>
      <c r="F4" s="14">
        <v>0</v>
      </c>
      <c r="G4" s="14">
        <v>5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5">
        <v>0</v>
      </c>
      <c r="Q4" s="6">
        <f t="shared" ref="Q4:Q13" si="0">SUM(C4:P4)</f>
        <v>28</v>
      </c>
      <c r="S4" s="37" t="s">
        <v>3</v>
      </c>
      <c r="T4" s="38">
        <f>IF(C4/$B4=0,"--",C4/$B4)</f>
        <v>6.9348127600554789E-3</v>
      </c>
      <c r="U4" s="39" t="str">
        <f t="shared" ref="U4:AG4" si="1">IF(D4/$B4=0,"--",D4/$B4)</f>
        <v>--</v>
      </c>
      <c r="V4" s="39">
        <f t="shared" si="1"/>
        <v>3.6985668053629217E-3</v>
      </c>
      <c r="W4" s="39" t="str">
        <f t="shared" si="1"/>
        <v>--</v>
      </c>
      <c r="X4" s="39">
        <f t="shared" si="1"/>
        <v>2.3116042533518262E-3</v>
      </c>
      <c r="Y4" s="39" t="str">
        <f t="shared" si="1"/>
        <v>--</v>
      </c>
      <c r="Z4" s="39" t="str">
        <f t="shared" si="1"/>
        <v>--</v>
      </c>
      <c r="AA4" s="39" t="str">
        <f t="shared" si="1"/>
        <v>--</v>
      </c>
      <c r="AB4" s="39" t="str">
        <f t="shared" si="1"/>
        <v>--</v>
      </c>
      <c r="AC4" s="39" t="str">
        <f t="shared" si="1"/>
        <v>--</v>
      </c>
      <c r="AD4" s="39" t="str">
        <f t="shared" si="1"/>
        <v>--</v>
      </c>
      <c r="AE4" s="39" t="str">
        <f t="shared" si="1"/>
        <v>--</v>
      </c>
      <c r="AF4" s="39" t="str">
        <f t="shared" si="1"/>
        <v>--</v>
      </c>
      <c r="AG4" s="44" t="str">
        <f t="shared" si="1"/>
        <v>--</v>
      </c>
      <c r="AH4" s="29">
        <f t="shared" ref="AH4" si="2">+Q4/$B4</f>
        <v>1.2944983818770227E-2</v>
      </c>
    </row>
    <row r="5" spans="1:34" x14ac:dyDescent="0.25">
      <c r="A5" s="7" t="s">
        <v>4</v>
      </c>
      <c r="B5" s="23">
        <v>1998</v>
      </c>
      <c r="C5" s="16">
        <v>0</v>
      </c>
      <c r="D5" s="17">
        <v>2</v>
      </c>
      <c r="E5" s="17">
        <v>72</v>
      </c>
      <c r="F5" s="17">
        <v>2</v>
      </c>
      <c r="G5" s="17">
        <v>0</v>
      </c>
      <c r="H5" s="17">
        <v>0</v>
      </c>
      <c r="I5" s="17">
        <v>1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8">
        <v>2</v>
      </c>
      <c r="Q5" s="6">
        <f t="shared" si="0"/>
        <v>79</v>
      </c>
      <c r="S5" s="37" t="s">
        <v>4</v>
      </c>
      <c r="T5" s="26" t="str">
        <f t="shared" ref="T5:T13" si="3">IF(C5/$B5=0,"--",C5/$B5)</f>
        <v>--</v>
      </c>
      <c r="U5" s="27">
        <f t="shared" ref="U5:U13" si="4">IF(D5/$B5=0,"--",D5/$B5)</f>
        <v>1.001001001001001E-3</v>
      </c>
      <c r="V5" s="27">
        <f t="shared" ref="V5:V13" si="5">IF(E5/$B5=0,"--",E5/$B5)</f>
        <v>3.6036036036036036E-2</v>
      </c>
      <c r="W5" s="27">
        <f t="shared" ref="W5:W13" si="6">IF(F5/$B5=0,"--",F5/$B5)</f>
        <v>1.001001001001001E-3</v>
      </c>
      <c r="X5" s="27" t="str">
        <f t="shared" ref="X5:X13" si="7">IF(G5/$B5=0,"--",G5/$B5)</f>
        <v>--</v>
      </c>
      <c r="Y5" s="27" t="str">
        <f t="shared" ref="Y5:Y13" si="8">IF(H5/$B5=0,"--",H5/$B5)</f>
        <v>--</v>
      </c>
      <c r="Z5" s="27">
        <f t="shared" ref="Z5:Z13" si="9">IF(I5/$B5=0,"--",I5/$B5)</f>
        <v>5.005005005005005E-4</v>
      </c>
      <c r="AA5" s="27" t="str">
        <f t="shared" ref="AA5:AA13" si="10">IF(J5/$B5=0,"--",J5/$B5)</f>
        <v>--</v>
      </c>
      <c r="AB5" s="27" t="str">
        <f t="shared" ref="AB5:AB13" si="11">IF(K5/$B5=0,"--",K5/$B5)</f>
        <v>--</v>
      </c>
      <c r="AC5" s="27" t="str">
        <f t="shared" ref="AC5:AC13" si="12">IF(L5/$B5=0,"--",L5/$B5)</f>
        <v>--</v>
      </c>
      <c r="AD5" s="27" t="str">
        <f t="shared" ref="AD5:AD13" si="13">IF(M5/$B5=0,"--",M5/$B5)</f>
        <v>--</v>
      </c>
      <c r="AE5" s="27" t="str">
        <f t="shared" ref="AE5:AE13" si="14">IF(N5/$B5=0,"--",N5/$B5)</f>
        <v>--</v>
      </c>
      <c r="AF5" s="27" t="str">
        <f t="shared" ref="AF5:AF13" si="15">IF(O5/$B5=0,"--",O5/$B5)</f>
        <v>--</v>
      </c>
      <c r="AG5" s="45">
        <f t="shared" ref="AG5:AG13" si="16">IF(P5/$B5=0,"--",P5/$B5)</f>
        <v>1.001001001001001E-3</v>
      </c>
      <c r="AH5" s="29">
        <f t="shared" ref="AH5:AH13" si="17">+Q5/$B5</f>
        <v>3.9539539539539537E-2</v>
      </c>
    </row>
    <row r="6" spans="1:34" x14ac:dyDescent="0.25">
      <c r="A6" s="7" t="s">
        <v>19</v>
      </c>
      <c r="B6" s="23">
        <v>427</v>
      </c>
      <c r="C6" s="16">
        <v>0</v>
      </c>
      <c r="D6" s="17">
        <v>0</v>
      </c>
      <c r="E6" s="17">
        <v>1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8">
        <v>0</v>
      </c>
      <c r="Q6" s="6">
        <f t="shared" si="0"/>
        <v>2</v>
      </c>
      <c r="S6" s="37" t="s">
        <v>19</v>
      </c>
      <c r="T6" s="26" t="str">
        <f t="shared" si="3"/>
        <v>--</v>
      </c>
      <c r="U6" s="27" t="str">
        <f t="shared" si="4"/>
        <v>--</v>
      </c>
      <c r="V6" s="27">
        <f t="shared" si="5"/>
        <v>2.34192037470726E-3</v>
      </c>
      <c r="W6" s="27">
        <f t="shared" si="6"/>
        <v>2.34192037470726E-3</v>
      </c>
      <c r="X6" s="27" t="str">
        <f t="shared" si="7"/>
        <v>--</v>
      </c>
      <c r="Y6" s="27" t="str">
        <f t="shared" si="8"/>
        <v>--</v>
      </c>
      <c r="Z6" s="27" t="str">
        <f t="shared" si="9"/>
        <v>--</v>
      </c>
      <c r="AA6" s="27" t="str">
        <f t="shared" si="10"/>
        <v>--</v>
      </c>
      <c r="AB6" s="27" t="str">
        <f t="shared" si="11"/>
        <v>--</v>
      </c>
      <c r="AC6" s="27" t="str">
        <f t="shared" si="12"/>
        <v>--</v>
      </c>
      <c r="AD6" s="27" t="str">
        <f t="shared" si="13"/>
        <v>--</v>
      </c>
      <c r="AE6" s="27" t="str">
        <f t="shared" si="14"/>
        <v>--</v>
      </c>
      <c r="AF6" s="27" t="str">
        <f t="shared" si="15"/>
        <v>--</v>
      </c>
      <c r="AG6" s="45" t="str">
        <f t="shared" si="16"/>
        <v>--</v>
      </c>
      <c r="AH6" s="29">
        <f t="shared" si="17"/>
        <v>4.6838407494145199E-3</v>
      </c>
    </row>
    <row r="7" spans="1:34" x14ac:dyDescent="0.25">
      <c r="A7" s="7" t="s">
        <v>6</v>
      </c>
      <c r="B7" s="23">
        <v>657</v>
      </c>
      <c r="C7" s="16">
        <v>0</v>
      </c>
      <c r="D7" s="17">
        <v>0</v>
      </c>
      <c r="E7" s="17">
        <v>8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8">
        <v>1</v>
      </c>
      <c r="Q7" s="6">
        <f t="shared" si="0"/>
        <v>9</v>
      </c>
      <c r="S7" s="37" t="s">
        <v>6</v>
      </c>
      <c r="T7" s="26" t="str">
        <f t="shared" si="3"/>
        <v>--</v>
      </c>
      <c r="U7" s="27" t="str">
        <f t="shared" si="4"/>
        <v>--</v>
      </c>
      <c r="V7" s="27">
        <f t="shared" si="5"/>
        <v>1.2176560121765601E-2</v>
      </c>
      <c r="W7" s="27" t="str">
        <f t="shared" si="6"/>
        <v>--</v>
      </c>
      <c r="X7" s="27" t="str">
        <f t="shared" si="7"/>
        <v>--</v>
      </c>
      <c r="Y7" s="27" t="str">
        <f t="shared" si="8"/>
        <v>--</v>
      </c>
      <c r="Z7" s="27" t="str">
        <f t="shared" si="9"/>
        <v>--</v>
      </c>
      <c r="AA7" s="27" t="str">
        <f t="shared" si="10"/>
        <v>--</v>
      </c>
      <c r="AB7" s="27" t="str">
        <f t="shared" si="11"/>
        <v>--</v>
      </c>
      <c r="AC7" s="27" t="str">
        <f t="shared" si="12"/>
        <v>--</v>
      </c>
      <c r="AD7" s="27" t="str">
        <f t="shared" si="13"/>
        <v>--</v>
      </c>
      <c r="AE7" s="27" t="str">
        <f t="shared" si="14"/>
        <v>--</v>
      </c>
      <c r="AF7" s="27" t="str">
        <f t="shared" si="15"/>
        <v>--</v>
      </c>
      <c r="AG7" s="45">
        <f t="shared" si="16"/>
        <v>1.5220700152207001E-3</v>
      </c>
      <c r="AH7" s="29">
        <f t="shared" si="17"/>
        <v>1.3698630136986301E-2</v>
      </c>
    </row>
    <row r="8" spans="1:34" x14ac:dyDescent="0.25">
      <c r="A8" s="7" t="s">
        <v>5</v>
      </c>
      <c r="B8" s="23">
        <v>1227</v>
      </c>
      <c r="C8" s="16">
        <v>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8">
        <v>2</v>
      </c>
      <c r="Q8" s="6">
        <f t="shared" si="0"/>
        <v>4</v>
      </c>
      <c r="S8" s="37" t="s">
        <v>5</v>
      </c>
      <c r="T8" s="26">
        <f t="shared" si="3"/>
        <v>8.1499592502037486E-4</v>
      </c>
      <c r="U8" s="27" t="str">
        <f t="shared" si="4"/>
        <v>--</v>
      </c>
      <c r="V8" s="27" t="str">
        <f t="shared" si="5"/>
        <v>--</v>
      </c>
      <c r="W8" s="27" t="str">
        <f t="shared" si="6"/>
        <v>--</v>
      </c>
      <c r="X8" s="27" t="str">
        <f t="shared" si="7"/>
        <v>--</v>
      </c>
      <c r="Y8" s="27" t="str">
        <f t="shared" si="8"/>
        <v>--</v>
      </c>
      <c r="Z8" s="27">
        <f t="shared" si="9"/>
        <v>8.1499592502037486E-4</v>
      </c>
      <c r="AA8" s="27" t="str">
        <f t="shared" si="10"/>
        <v>--</v>
      </c>
      <c r="AB8" s="27" t="str">
        <f t="shared" si="11"/>
        <v>--</v>
      </c>
      <c r="AC8" s="27" t="str">
        <f t="shared" si="12"/>
        <v>--</v>
      </c>
      <c r="AD8" s="27" t="str">
        <f t="shared" si="13"/>
        <v>--</v>
      </c>
      <c r="AE8" s="27" t="str">
        <f t="shared" si="14"/>
        <v>--</v>
      </c>
      <c r="AF8" s="27" t="str">
        <f t="shared" si="15"/>
        <v>--</v>
      </c>
      <c r="AG8" s="45">
        <f t="shared" si="16"/>
        <v>1.6299918500407497E-3</v>
      </c>
      <c r="AH8" s="29">
        <f t="shared" si="17"/>
        <v>3.2599837000814994E-3</v>
      </c>
    </row>
    <row r="9" spans="1:34" x14ac:dyDescent="0.25">
      <c r="A9" s="7" t="s">
        <v>7</v>
      </c>
      <c r="B9" s="23">
        <v>195</v>
      </c>
      <c r="C9" s="16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8">
        <v>0</v>
      </c>
      <c r="Q9" s="6">
        <f t="shared" si="0"/>
        <v>0</v>
      </c>
      <c r="S9" s="37" t="s">
        <v>7</v>
      </c>
      <c r="T9" s="26" t="str">
        <f t="shared" si="3"/>
        <v>--</v>
      </c>
      <c r="U9" s="27" t="str">
        <f t="shared" si="4"/>
        <v>--</v>
      </c>
      <c r="V9" s="27" t="str">
        <f t="shared" si="5"/>
        <v>--</v>
      </c>
      <c r="W9" s="27" t="str">
        <f t="shared" si="6"/>
        <v>--</v>
      </c>
      <c r="X9" s="27" t="str">
        <f t="shared" si="7"/>
        <v>--</v>
      </c>
      <c r="Y9" s="27" t="str">
        <f t="shared" si="8"/>
        <v>--</v>
      </c>
      <c r="Z9" s="27" t="str">
        <f t="shared" si="9"/>
        <v>--</v>
      </c>
      <c r="AA9" s="27" t="str">
        <f t="shared" si="10"/>
        <v>--</v>
      </c>
      <c r="AB9" s="27" t="str">
        <f t="shared" si="11"/>
        <v>--</v>
      </c>
      <c r="AC9" s="27" t="str">
        <f t="shared" si="12"/>
        <v>--</v>
      </c>
      <c r="AD9" s="27" t="str">
        <f t="shared" si="13"/>
        <v>--</v>
      </c>
      <c r="AE9" s="27" t="str">
        <f t="shared" si="14"/>
        <v>--</v>
      </c>
      <c r="AF9" s="27" t="str">
        <f t="shared" si="15"/>
        <v>--</v>
      </c>
      <c r="AG9" s="45" t="str">
        <f t="shared" si="16"/>
        <v>--</v>
      </c>
      <c r="AH9" s="29">
        <f t="shared" si="17"/>
        <v>0</v>
      </c>
    </row>
    <row r="10" spans="1:34" x14ac:dyDescent="0.25">
      <c r="A10" s="7" t="s">
        <v>20</v>
      </c>
      <c r="B10" s="23">
        <v>768</v>
      </c>
      <c r="C10" s="16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8">
        <v>0</v>
      </c>
      <c r="Q10" s="6">
        <f t="shared" si="0"/>
        <v>0</v>
      </c>
      <c r="S10" s="37" t="s">
        <v>20</v>
      </c>
      <c r="T10" s="26" t="str">
        <f t="shared" si="3"/>
        <v>--</v>
      </c>
      <c r="U10" s="27" t="str">
        <f t="shared" si="4"/>
        <v>--</v>
      </c>
      <c r="V10" s="27" t="str">
        <f t="shared" si="5"/>
        <v>--</v>
      </c>
      <c r="W10" s="27" t="str">
        <f t="shared" si="6"/>
        <v>--</v>
      </c>
      <c r="X10" s="27" t="str">
        <f t="shared" si="7"/>
        <v>--</v>
      </c>
      <c r="Y10" s="27" t="str">
        <f t="shared" si="8"/>
        <v>--</v>
      </c>
      <c r="Z10" s="27" t="str">
        <f t="shared" si="9"/>
        <v>--</v>
      </c>
      <c r="AA10" s="27" t="str">
        <f t="shared" si="10"/>
        <v>--</v>
      </c>
      <c r="AB10" s="27" t="str">
        <f t="shared" si="11"/>
        <v>--</v>
      </c>
      <c r="AC10" s="27" t="str">
        <f t="shared" si="12"/>
        <v>--</v>
      </c>
      <c r="AD10" s="27" t="str">
        <f t="shared" si="13"/>
        <v>--</v>
      </c>
      <c r="AE10" s="27" t="str">
        <f t="shared" si="14"/>
        <v>--</v>
      </c>
      <c r="AF10" s="27" t="str">
        <f t="shared" si="15"/>
        <v>--</v>
      </c>
      <c r="AG10" s="45" t="str">
        <f t="shared" si="16"/>
        <v>--</v>
      </c>
      <c r="AH10" s="29">
        <f t="shared" si="17"/>
        <v>0</v>
      </c>
    </row>
    <row r="11" spans="1:34" ht="30" x14ac:dyDescent="0.25">
      <c r="A11" s="7" t="s">
        <v>23</v>
      </c>
      <c r="B11" s="23">
        <v>1456</v>
      </c>
      <c r="C11" s="16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35</v>
      </c>
      <c r="L11" s="17">
        <v>0</v>
      </c>
      <c r="M11" s="17">
        <v>0</v>
      </c>
      <c r="N11" s="17">
        <v>0</v>
      </c>
      <c r="O11" s="17">
        <v>0</v>
      </c>
      <c r="P11" s="18">
        <v>0</v>
      </c>
      <c r="Q11" s="6">
        <f t="shared" si="0"/>
        <v>35</v>
      </c>
      <c r="S11" s="37" t="s">
        <v>23</v>
      </c>
      <c r="T11" s="26" t="str">
        <f t="shared" si="3"/>
        <v>--</v>
      </c>
      <c r="U11" s="27" t="str">
        <f t="shared" si="4"/>
        <v>--</v>
      </c>
      <c r="V11" s="27" t="str">
        <f t="shared" si="5"/>
        <v>--</v>
      </c>
      <c r="W11" s="27" t="str">
        <f t="shared" si="6"/>
        <v>--</v>
      </c>
      <c r="X11" s="27" t="str">
        <f t="shared" si="7"/>
        <v>--</v>
      </c>
      <c r="Y11" s="27" t="str">
        <f t="shared" si="8"/>
        <v>--</v>
      </c>
      <c r="Z11" s="27" t="str">
        <f t="shared" si="9"/>
        <v>--</v>
      </c>
      <c r="AA11" s="27" t="str">
        <f t="shared" si="10"/>
        <v>--</v>
      </c>
      <c r="AB11" s="27">
        <f t="shared" si="11"/>
        <v>2.403846153846154E-2</v>
      </c>
      <c r="AC11" s="27" t="str">
        <f t="shared" si="12"/>
        <v>--</v>
      </c>
      <c r="AD11" s="27" t="str">
        <f t="shared" si="13"/>
        <v>--</v>
      </c>
      <c r="AE11" s="27" t="str">
        <f t="shared" si="14"/>
        <v>--</v>
      </c>
      <c r="AF11" s="27" t="str">
        <f t="shared" si="15"/>
        <v>--</v>
      </c>
      <c r="AG11" s="45" t="str">
        <f t="shared" si="16"/>
        <v>--</v>
      </c>
      <c r="AH11" s="29">
        <f t="shared" si="17"/>
        <v>2.403846153846154E-2</v>
      </c>
    </row>
    <row r="12" spans="1:34" x14ac:dyDescent="0.25">
      <c r="A12" s="7" t="s">
        <v>21</v>
      </c>
      <c r="B12" s="23">
        <v>1270</v>
      </c>
      <c r="C12" s="16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1</v>
      </c>
      <c r="N12" s="17">
        <v>0</v>
      </c>
      <c r="O12" s="17">
        <v>0</v>
      </c>
      <c r="P12" s="18">
        <v>0</v>
      </c>
      <c r="Q12" s="6">
        <f t="shared" si="0"/>
        <v>4</v>
      </c>
      <c r="S12" s="37" t="s">
        <v>21</v>
      </c>
      <c r="T12" s="26" t="str">
        <f t="shared" si="3"/>
        <v>--</v>
      </c>
      <c r="U12" s="27" t="str">
        <f t="shared" si="4"/>
        <v>--</v>
      </c>
      <c r="V12" s="27" t="str">
        <f t="shared" si="5"/>
        <v>--</v>
      </c>
      <c r="W12" s="27" t="str">
        <f t="shared" si="6"/>
        <v>--</v>
      </c>
      <c r="X12" s="27" t="str">
        <f t="shared" si="7"/>
        <v>--</v>
      </c>
      <c r="Y12" s="27" t="str">
        <f t="shared" si="8"/>
        <v>--</v>
      </c>
      <c r="Z12" s="27" t="str">
        <f t="shared" si="9"/>
        <v>--</v>
      </c>
      <c r="AA12" s="27" t="str">
        <f t="shared" si="10"/>
        <v>--</v>
      </c>
      <c r="AB12" s="27">
        <f t="shared" si="11"/>
        <v>7.874015748031496E-4</v>
      </c>
      <c r="AC12" s="27">
        <f t="shared" si="12"/>
        <v>1.5748031496062992E-3</v>
      </c>
      <c r="AD12" s="27">
        <f t="shared" si="13"/>
        <v>7.874015748031496E-4</v>
      </c>
      <c r="AE12" s="27" t="str">
        <f t="shared" si="14"/>
        <v>--</v>
      </c>
      <c r="AF12" s="27" t="str">
        <f t="shared" si="15"/>
        <v>--</v>
      </c>
      <c r="AG12" s="45" t="str">
        <f t="shared" si="16"/>
        <v>--</v>
      </c>
      <c r="AH12" s="29">
        <f t="shared" si="17"/>
        <v>3.1496062992125984E-3</v>
      </c>
    </row>
    <row r="13" spans="1:34" ht="15.75" thickBot="1" x14ac:dyDescent="0.3">
      <c r="A13" s="7" t="s">
        <v>22</v>
      </c>
      <c r="B13" s="24">
        <v>365</v>
      </c>
      <c r="C13" s="19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30</v>
      </c>
      <c r="L13" s="20">
        <v>1</v>
      </c>
      <c r="M13" s="20">
        <v>12</v>
      </c>
      <c r="N13" s="20">
        <v>0</v>
      </c>
      <c r="O13" s="20">
        <v>0</v>
      </c>
      <c r="P13" s="21">
        <v>0</v>
      </c>
      <c r="Q13" s="6">
        <f t="shared" si="0"/>
        <v>43</v>
      </c>
      <c r="S13" s="37" t="s">
        <v>22</v>
      </c>
      <c r="T13" s="30" t="str">
        <f t="shared" si="3"/>
        <v>--</v>
      </c>
      <c r="U13" s="31" t="str">
        <f t="shared" si="4"/>
        <v>--</v>
      </c>
      <c r="V13" s="31" t="str">
        <f t="shared" si="5"/>
        <v>--</v>
      </c>
      <c r="W13" s="31" t="str">
        <f t="shared" si="6"/>
        <v>--</v>
      </c>
      <c r="X13" s="31" t="str">
        <f t="shared" si="7"/>
        <v>--</v>
      </c>
      <c r="Y13" s="31" t="str">
        <f t="shared" si="8"/>
        <v>--</v>
      </c>
      <c r="Z13" s="31" t="str">
        <f t="shared" si="9"/>
        <v>--</v>
      </c>
      <c r="AA13" s="31" t="str">
        <f t="shared" si="10"/>
        <v>--</v>
      </c>
      <c r="AB13" s="31">
        <f t="shared" si="11"/>
        <v>8.2191780821917804E-2</v>
      </c>
      <c r="AC13" s="31">
        <f t="shared" si="12"/>
        <v>2.7397260273972603E-3</v>
      </c>
      <c r="AD13" s="31">
        <f t="shared" si="13"/>
        <v>3.287671232876712E-2</v>
      </c>
      <c r="AE13" s="31" t="str">
        <f t="shared" si="14"/>
        <v>--</v>
      </c>
      <c r="AF13" s="31" t="str">
        <f t="shared" si="15"/>
        <v>--</v>
      </c>
      <c r="AG13" s="46" t="str">
        <f t="shared" si="16"/>
        <v>--</v>
      </c>
      <c r="AH13" s="29">
        <f t="shared" si="17"/>
        <v>0.11780821917808219</v>
      </c>
    </row>
    <row r="14" spans="1:34" ht="15.75" thickBot="1" x14ac:dyDescent="0.3">
      <c r="A14" s="3" t="s">
        <v>26</v>
      </c>
      <c r="B14" s="8">
        <f>SUM(B4:B13)</f>
        <v>10526</v>
      </c>
      <c r="C14" s="4">
        <f t="shared" ref="C14:P14" si="18">SUM(C4:C13)</f>
        <v>16</v>
      </c>
      <c r="D14" s="4">
        <f t="shared" si="18"/>
        <v>2</v>
      </c>
      <c r="E14" s="4">
        <f t="shared" si="18"/>
        <v>89</v>
      </c>
      <c r="F14" s="4">
        <f t="shared" si="18"/>
        <v>3</v>
      </c>
      <c r="G14" s="4">
        <f t="shared" si="18"/>
        <v>5</v>
      </c>
      <c r="H14" s="4">
        <f t="shared" si="18"/>
        <v>0</v>
      </c>
      <c r="I14" s="4">
        <f t="shared" si="18"/>
        <v>2</v>
      </c>
      <c r="J14" s="4">
        <f t="shared" si="18"/>
        <v>0</v>
      </c>
      <c r="K14" s="4">
        <f t="shared" si="18"/>
        <v>66</v>
      </c>
      <c r="L14" s="4">
        <f t="shared" si="18"/>
        <v>3</v>
      </c>
      <c r="M14" s="4">
        <f t="shared" si="18"/>
        <v>13</v>
      </c>
      <c r="N14" s="4">
        <f t="shared" si="18"/>
        <v>0</v>
      </c>
      <c r="O14" s="4">
        <f t="shared" si="18"/>
        <v>0</v>
      </c>
      <c r="P14" s="4">
        <f t="shared" si="18"/>
        <v>5</v>
      </c>
      <c r="Q14" s="5">
        <f>SUM(Q4:Q13)</f>
        <v>204</v>
      </c>
      <c r="S14" s="43" t="s">
        <v>32</v>
      </c>
      <c r="T14" s="33">
        <f>IFERROR(C14/$B14,"--")</f>
        <v>1.5200456013680411E-3</v>
      </c>
      <c r="U14" s="34">
        <f t="shared" ref="U14:AH14" si="19">IFERROR(D14/$B14,"--")</f>
        <v>1.9000570017100514E-4</v>
      </c>
      <c r="V14" s="34">
        <f t="shared" si="19"/>
        <v>8.4552536576097282E-3</v>
      </c>
      <c r="W14" s="34">
        <f t="shared" si="19"/>
        <v>2.8500855025650768E-4</v>
      </c>
      <c r="X14" s="34">
        <f t="shared" si="19"/>
        <v>4.7501425042751282E-4</v>
      </c>
      <c r="Y14" s="34">
        <f t="shared" si="19"/>
        <v>0</v>
      </c>
      <c r="Z14" s="34">
        <f t="shared" si="19"/>
        <v>1.9000570017100514E-4</v>
      </c>
      <c r="AA14" s="34">
        <f t="shared" si="19"/>
        <v>0</v>
      </c>
      <c r="AB14" s="34">
        <f t="shared" si="19"/>
        <v>6.270188105643169E-3</v>
      </c>
      <c r="AC14" s="34">
        <f t="shared" si="19"/>
        <v>2.8500855025650768E-4</v>
      </c>
      <c r="AD14" s="34">
        <f t="shared" si="19"/>
        <v>1.2350370511115334E-3</v>
      </c>
      <c r="AE14" s="34">
        <f t="shared" si="19"/>
        <v>0</v>
      </c>
      <c r="AF14" s="34">
        <f t="shared" si="19"/>
        <v>0</v>
      </c>
      <c r="AG14" s="34">
        <f t="shared" si="19"/>
        <v>4.7501425042751282E-4</v>
      </c>
      <c r="AH14" s="35">
        <f t="shared" si="19"/>
        <v>1.9380581417442522E-2</v>
      </c>
    </row>
    <row r="16" spans="1:34" ht="24" thickBot="1" x14ac:dyDescent="0.4">
      <c r="A16" s="12" t="s">
        <v>28</v>
      </c>
    </row>
    <row r="17" spans="1:34" ht="15.75" thickBot="1" x14ac:dyDescent="0.3">
      <c r="A17" s="11" t="s">
        <v>25</v>
      </c>
      <c r="C17" s="47" t="s">
        <v>33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T17" s="47" t="s">
        <v>34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9"/>
    </row>
    <row r="18" spans="1:34" ht="60.75" thickBot="1" x14ac:dyDescent="0.3">
      <c r="A18" s="3" t="s">
        <v>0</v>
      </c>
      <c r="B18" s="10" t="s">
        <v>10</v>
      </c>
      <c r="C18" s="9" t="s">
        <v>1</v>
      </c>
      <c r="D18" s="9" t="s">
        <v>24</v>
      </c>
      <c r="E18" s="9" t="s">
        <v>15</v>
      </c>
      <c r="F18" s="9" t="s">
        <v>8</v>
      </c>
      <c r="G18" s="9" t="s">
        <v>2</v>
      </c>
      <c r="H18" s="9" t="s">
        <v>9</v>
      </c>
      <c r="I18" s="9" t="s">
        <v>11</v>
      </c>
      <c r="J18" s="9" t="s">
        <v>12</v>
      </c>
      <c r="K18" s="9" t="s">
        <v>13</v>
      </c>
      <c r="L18" s="9" t="s">
        <v>16</v>
      </c>
      <c r="M18" s="9" t="s">
        <v>31</v>
      </c>
      <c r="N18" s="9" t="s">
        <v>17</v>
      </c>
      <c r="O18" s="9" t="s">
        <v>14</v>
      </c>
      <c r="P18" s="9" t="s">
        <v>18</v>
      </c>
      <c r="Q18" s="10" t="s">
        <v>26</v>
      </c>
      <c r="S18" s="3" t="s">
        <v>0</v>
      </c>
      <c r="T18" s="25" t="s">
        <v>1</v>
      </c>
      <c r="U18" s="9" t="s">
        <v>24</v>
      </c>
      <c r="V18" s="9" t="s">
        <v>15</v>
      </c>
      <c r="W18" s="9" t="s">
        <v>8</v>
      </c>
      <c r="X18" s="9" t="s">
        <v>2</v>
      </c>
      <c r="Y18" s="9" t="s">
        <v>9</v>
      </c>
      <c r="Z18" s="9" t="s">
        <v>11</v>
      </c>
      <c r="AA18" s="9" t="s">
        <v>12</v>
      </c>
      <c r="AB18" s="9" t="s">
        <v>13</v>
      </c>
      <c r="AC18" s="9" t="s">
        <v>16</v>
      </c>
      <c r="AD18" s="9" t="s">
        <v>31</v>
      </c>
      <c r="AE18" s="9" t="s">
        <v>17</v>
      </c>
      <c r="AF18" s="9" t="s">
        <v>14</v>
      </c>
      <c r="AG18" s="36" t="s">
        <v>18</v>
      </c>
      <c r="AH18" s="10" t="s">
        <v>26</v>
      </c>
    </row>
    <row r="19" spans="1:34" x14ac:dyDescent="0.25">
      <c r="A19" s="7" t="s">
        <v>3</v>
      </c>
      <c r="B19" s="22">
        <v>2163</v>
      </c>
      <c r="C19" s="13">
        <v>0</v>
      </c>
      <c r="D19" s="14">
        <v>4</v>
      </c>
      <c r="E19" s="14">
        <v>0</v>
      </c>
      <c r="F19" s="14">
        <v>0</v>
      </c>
      <c r="G19" s="14">
        <v>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6">
        <f t="shared" ref="Q19:Q28" si="20">SUM(C19:P19)</f>
        <v>5</v>
      </c>
      <c r="S19" s="37" t="s">
        <v>3</v>
      </c>
      <c r="T19" s="38" t="str">
        <f>IF(C19/$B19=0,"--",C19/$B19)</f>
        <v>--</v>
      </c>
      <c r="U19" s="39">
        <f t="shared" ref="U19:U28" si="21">IF(D19/$B19=0,"--",D19/$B19)</f>
        <v>1.8492834026814608E-3</v>
      </c>
      <c r="V19" s="39" t="str">
        <f t="shared" ref="V19:V28" si="22">IF(E19/$B19=0,"--",E19/$B19)</f>
        <v>--</v>
      </c>
      <c r="W19" s="39" t="str">
        <f t="shared" ref="W19:W28" si="23">IF(F19/$B19=0,"--",F19/$B19)</f>
        <v>--</v>
      </c>
      <c r="X19" s="39">
        <f t="shared" ref="X19:X28" si="24">IF(G19/$B19=0,"--",G19/$B19)</f>
        <v>4.6232085067036521E-4</v>
      </c>
      <c r="Y19" s="39" t="str">
        <f t="shared" ref="Y19:Y28" si="25">IF(H19/$B19=0,"--",H19/$B19)</f>
        <v>--</v>
      </c>
      <c r="Z19" s="39" t="str">
        <f t="shared" ref="Z19:Z28" si="26">IF(I19/$B19=0,"--",I19/$B19)</f>
        <v>--</v>
      </c>
      <c r="AA19" s="39" t="str">
        <f t="shared" ref="AA19:AA28" si="27">IF(J19/$B19=0,"--",J19/$B19)</f>
        <v>--</v>
      </c>
      <c r="AB19" s="39" t="str">
        <f t="shared" ref="AB19:AB28" si="28">IF(K19/$B19=0,"--",K19/$B19)</f>
        <v>--</v>
      </c>
      <c r="AC19" s="39" t="str">
        <f t="shared" ref="AC19:AC28" si="29">IF(L19/$B19=0,"--",L19/$B19)</f>
        <v>--</v>
      </c>
      <c r="AD19" s="39" t="str">
        <f t="shared" ref="AD19:AD28" si="30">IF(M19/$B19=0,"--",M19/$B19)</f>
        <v>--</v>
      </c>
      <c r="AE19" s="39" t="str">
        <f t="shared" ref="AE19:AE28" si="31">IF(N19/$B19=0,"--",N19/$B19)</f>
        <v>--</v>
      </c>
      <c r="AF19" s="39" t="str">
        <f t="shared" ref="AF19:AF28" si="32">IF(O19/$B19=0,"--",O19/$B19)</f>
        <v>--</v>
      </c>
      <c r="AG19" s="40" t="str">
        <f t="shared" ref="AG19:AG28" si="33">IF(P19/$B19=0,"--",P19/$B19)</f>
        <v>--</v>
      </c>
      <c r="AH19" s="29">
        <f t="shared" ref="AH19:AH28" si="34">+Q19/$B19</f>
        <v>2.3116042533518262E-3</v>
      </c>
    </row>
    <row r="20" spans="1:34" x14ac:dyDescent="0.25">
      <c r="A20" s="7" t="s">
        <v>4</v>
      </c>
      <c r="B20" s="23">
        <v>1998</v>
      </c>
      <c r="C20" s="16">
        <v>0</v>
      </c>
      <c r="D20" s="17">
        <v>1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8">
        <v>0</v>
      </c>
      <c r="Q20" s="6">
        <f t="shared" si="20"/>
        <v>1</v>
      </c>
      <c r="S20" s="37" t="s">
        <v>4</v>
      </c>
      <c r="T20" s="26" t="str">
        <f t="shared" ref="T20:T28" si="35">IF(C20/$B20=0,"--",C20/$B20)</f>
        <v>--</v>
      </c>
      <c r="U20" s="27">
        <f t="shared" si="21"/>
        <v>5.005005005005005E-4</v>
      </c>
      <c r="V20" s="27" t="str">
        <f t="shared" si="22"/>
        <v>--</v>
      </c>
      <c r="W20" s="27" t="str">
        <f t="shared" si="23"/>
        <v>--</v>
      </c>
      <c r="X20" s="27" t="str">
        <f t="shared" si="24"/>
        <v>--</v>
      </c>
      <c r="Y20" s="27" t="str">
        <f t="shared" si="25"/>
        <v>--</v>
      </c>
      <c r="Z20" s="27" t="str">
        <f t="shared" si="26"/>
        <v>--</v>
      </c>
      <c r="AA20" s="27" t="str">
        <f t="shared" si="27"/>
        <v>--</v>
      </c>
      <c r="AB20" s="27" t="str">
        <f t="shared" si="28"/>
        <v>--</v>
      </c>
      <c r="AC20" s="27" t="str">
        <f t="shared" si="29"/>
        <v>--</v>
      </c>
      <c r="AD20" s="27" t="str">
        <f t="shared" si="30"/>
        <v>--</v>
      </c>
      <c r="AE20" s="27" t="str">
        <f t="shared" si="31"/>
        <v>--</v>
      </c>
      <c r="AF20" s="27" t="str">
        <f t="shared" si="32"/>
        <v>--</v>
      </c>
      <c r="AG20" s="28" t="str">
        <f t="shared" si="33"/>
        <v>--</v>
      </c>
      <c r="AH20" s="29">
        <f t="shared" si="34"/>
        <v>5.005005005005005E-4</v>
      </c>
    </row>
    <row r="21" spans="1:34" x14ac:dyDescent="0.25">
      <c r="A21" s="7" t="s">
        <v>19</v>
      </c>
      <c r="B21" s="23">
        <v>427</v>
      </c>
      <c r="C21" s="16">
        <v>0</v>
      </c>
      <c r="D21" s="17">
        <v>1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8">
        <v>0</v>
      </c>
      <c r="Q21" s="6">
        <f t="shared" si="20"/>
        <v>1</v>
      </c>
      <c r="S21" s="37" t="s">
        <v>19</v>
      </c>
      <c r="T21" s="26" t="str">
        <f t="shared" si="35"/>
        <v>--</v>
      </c>
      <c r="U21" s="27">
        <f t="shared" si="21"/>
        <v>2.34192037470726E-3</v>
      </c>
      <c r="V21" s="27" t="str">
        <f t="shared" si="22"/>
        <v>--</v>
      </c>
      <c r="W21" s="27" t="str">
        <f t="shared" si="23"/>
        <v>--</v>
      </c>
      <c r="X21" s="27" t="str">
        <f t="shared" si="24"/>
        <v>--</v>
      </c>
      <c r="Y21" s="27" t="str">
        <f t="shared" si="25"/>
        <v>--</v>
      </c>
      <c r="Z21" s="27" t="str">
        <f t="shared" si="26"/>
        <v>--</v>
      </c>
      <c r="AA21" s="27" t="str">
        <f t="shared" si="27"/>
        <v>--</v>
      </c>
      <c r="AB21" s="27" t="str">
        <f t="shared" si="28"/>
        <v>--</v>
      </c>
      <c r="AC21" s="27" t="str">
        <f t="shared" si="29"/>
        <v>--</v>
      </c>
      <c r="AD21" s="27" t="str">
        <f t="shared" si="30"/>
        <v>--</v>
      </c>
      <c r="AE21" s="27" t="str">
        <f t="shared" si="31"/>
        <v>--</v>
      </c>
      <c r="AF21" s="27" t="str">
        <f t="shared" si="32"/>
        <v>--</v>
      </c>
      <c r="AG21" s="28" t="str">
        <f t="shared" si="33"/>
        <v>--</v>
      </c>
      <c r="AH21" s="29">
        <f t="shared" si="34"/>
        <v>2.34192037470726E-3</v>
      </c>
    </row>
    <row r="22" spans="1:34" x14ac:dyDescent="0.25">
      <c r="A22" s="7" t="s">
        <v>6</v>
      </c>
      <c r="B22" s="23">
        <v>657</v>
      </c>
      <c r="C22" s="16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8">
        <v>0</v>
      </c>
      <c r="Q22" s="6">
        <f t="shared" si="20"/>
        <v>0</v>
      </c>
      <c r="S22" s="37" t="s">
        <v>6</v>
      </c>
      <c r="T22" s="26" t="str">
        <f t="shared" si="35"/>
        <v>--</v>
      </c>
      <c r="U22" s="27" t="str">
        <f t="shared" si="21"/>
        <v>--</v>
      </c>
      <c r="V22" s="27" t="str">
        <f t="shared" si="22"/>
        <v>--</v>
      </c>
      <c r="W22" s="27" t="str">
        <f t="shared" si="23"/>
        <v>--</v>
      </c>
      <c r="X22" s="27" t="str">
        <f t="shared" si="24"/>
        <v>--</v>
      </c>
      <c r="Y22" s="27" t="str">
        <f t="shared" si="25"/>
        <v>--</v>
      </c>
      <c r="Z22" s="27" t="str">
        <f t="shared" si="26"/>
        <v>--</v>
      </c>
      <c r="AA22" s="27" t="str">
        <f t="shared" si="27"/>
        <v>--</v>
      </c>
      <c r="AB22" s="27" t="str">
        <f t="shared" si="28"/>
        <v>--</v>
      </c>
      <c r="AC22" s="27" t="str">
        <f t="shared" si="29"/>
        <v>--</v>
      </c>
      <c r="AD22" s="27" t="str">
        <f t="shared" si="30"/>
        <v>--</v>
      </c>
      <c r="AE22" s="27" t="str">
        <f t="shared" si="31"/>
        <v>--</v>
      </c>
      <c r="AF22" s="27" t="str">
        <f t="shared" si="32"/>
        <v>--</v>
      </c>
      <c r="AG22" s="28" t="str">
        <f t="shared" si="33"/>
        <v>--</v>
      </c>
      <c r="AH22" s="29">
        <f t="shared" si="34"/>
        <v>0</v>
      </c>
    </row>
    <row r="23" spans="1:34" x14ac:dyDescent="0.25">
      <c r="A23" s="7" t="s">
        <v>5</v>
      </c>
      <c r="B23" s="23">
        <v>1227</v>
      </c>
      <c r="C23" s="16"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8">
        <v>0</v>
      </c>
      <c r="Q23" s="6">
        <f t="shared" si="20"/>
        <v>1</v>
      </c>
      <c r="S23" s="37" t="s">
        <v>5</v>
      </c>
      <c r="T23" s="26">
        <f t="shared" si="35"/>
        <v>8.1499592502037486E-4</v>
      </c>
      <c r="U23" s="27" t="str">
        <f t="shared" si="21"/>
        <v>--</v>
      </c>
      <c r="V23" s="27" t="str">
        <f t="shared" si="22"/>
        <v>--</v>
      </c>
      <c r="W23" s="27" t="str">
        <f t="shared" si="23"/>
        <v>--</v>
      </c>
      <c r="X23" s="27" t="str">
        <f t="shared" si="24"/>
        <v>--</v>
      </c>
      <c r="Y23" s="27" t="str">
        <f t="shared" si="25"/>
        <v>--</v>
      </c>
      <c r="Z23" s="27" t="str">
        <f t="shared" si="26"/>
        <v>--</v>
      </c>
      <c r="AA23" s="27" t="str">
        <f t="shared" si="27"/>
        <v>--</v>
      </c>
      <c r="AB23" s="27" t="str">
        <f t="shared" si="28"/>
        <v>--</v>
      </c>
      <c r="AC23" s="27" t="str">
        <f t="shared" si="29"/>
        <v>--</v>
      </c>
      <c r="AD23" s="27" t="str">
        <f t="shared" si="30"/>
        <v>--</v>
      </c>
      <c r="AE23" s="27" t="str">
        <f t="shared" si="31"/>
        <v>--</v>
      </c>
      <c r="AF23" s="27" t="str">
        <f t="shared" si="32"/>
        <v>--</v>
      </c>
      <c r="AG23" s="28" t="str">
        <f t="shared" si="33"/>
        <v>--</v>
      </c>
      <c r="AH23" s="29">
        <f t="shared" si="34"/>
        <v>8.1499592502037486E-4</v>
      </c>
    </row>
    <row r="24" spans="1:34" x14ac:dyDescent="0.25">
      <c r="A24" s="7" t="s">
        <v>7</v>
      </c>
      <c r="B24" s="23">
        <v>195</v>
      </c>
      <c r="C24" s="16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8">
        <v>0</v>
      </c>
      <c r="Q24" s="6">
        <f t="shared" si="20"/>
        <v>0</v>
      </c>
      <c r="S24" s="37" t="s">
        <v>7</v>
      </c>
      <c r="T24" s="26" t="str">
        <f t="shared" si="35"/>
        <v>--</v>
      </c>
      <c r="U24" s="27" t="str">
        <f t="shared" si="21"/>
        <v>--</v>
      </c>
      <c r="V24" s="27" t="str">
        <f t="shared" si="22"/>
        <v>--</v>
      </c>
      <c r="W24" s="27" t="str">
        <f t="shared" si="23"/>
        <v>--</v>
      </c>
      <c r="X24" s="27" t="str">
        <f t="shared" si="24"/>
        <v>--</v>
      </c>
      <c r="Y24" s="27" t="str">
        <f t="shared" si="25"/>
        <v>--</v>
      </c>
      <c r="Z24" s="27" t="str">
        <f t="shared" si="26"/>
        <v>--</v>
      </c>
      <c r="AA24" s="27" t="str">
        <f t="shared" si="27"/>
        <v>--</v>
      </c>
      <c r="AB24" s="27" t="str">
        <f t="shared" si="28"/>
        <v>--</v>
      </c>
      <c r="AC24" s="27" t="str">
        <f t="shared" si="29"/>
        <v>--</v>
      </c>
      <c r="AD24" s="27" t="str">
        <f t="shared" si="30"/>
        <v>--</v>
      </c>
      <c r="AE24" s="27" t="str">
        <f t="shared" si="31"/>
        <v>--</v>
      </c>
      <c r="AF24" s="27" t="str">
        <f t="shared" si="32"/>
        <v>--</v>
      </c>
      <c r="AG24" s="28" t="str">
        <f t="shared" si="33"/>
        <v>--</v>
      </c>
      <c r="AH24" s="29">
        <f t="shared" si="34"/>
        <v>0</v>
      </c>
    </row>
    <row r="25" spans="1:34" x14ac:dyDescent="0.25">
      <c r="A25" s="7" t="s">
        <v>20</v>
      </c>
      <c r="B25" s="23">
        <v>768</v>
      </c>
      <c r="C25" s="16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8">
        <v>0</v>
      </c>
      <c r="Q25" s="6">
        <f t="shared" si="20"/>
        <v>0</v>
      </c>
      <c r="S25" s="37" t="s">
        <v>20</v>
      </c>
      <c r="T25" s="26" t="str">
        <f t="shared" si="35"/>
        <v>--</v>
      </c>
      <c r="U25" s="27" t="str">
        <f t="shared" si="21"/>
        <v>--</v>
      </c>
      <c r="V25" s="27" t="str">
        <f t="shared" si="22"/>
        <v>--</v>
      </c>
      <c r="W25" s="27" t="str">
        <f t="shared" si="23"/>
        <v>--</v>
      </c>
      <c r="X25" s="27" t="str">
        <f t="shared" si="24"/>
        <v>--</v>
      </c>
      <c r="Y25" s="27" t="str">
        <f t="shared" si="25"/>
        <v>--</v>
      </c>
      <c r="Z25" s="27" t="str">
        <f t="shared" si="26"/>
        <v>--</v>
      </c>
      <c r="AA25" s="27" t="str">
        <f t="shared" si="27"/>
        <v>--</v>
      </c>
      <c r="AB25" s="27" t="str">
        <f t="shared" si="28"/>
        <v>--</v>
      </c>
      <c r="AC25" s="27" t="str">
        <f t="shared" si="29"/>
        <v>--</v>
      </c>
      <c r="AD25" s="27" t="str">
        <f t="shared" si="30"/>
        <v>--</v>
      </c>
      <c r="AE25" s="27" t="str">
        <f t="shared" si="31"/>
        <v>--</v>
      </c>
      <c r="AF25" s="27" t="str">
        <f t="shared" si="32"/>
        <v>--</v>
      </c>
      <c r="AG25" s="28" t="str">
        <f t="shared" si="33"/>
        <v>--</v>
      </c>
      <c r="AH25" s="29">
        <f t="shared" si="34"/>
        <v>0</v>
      </c>
    </row>
    <row r="26" spans="1:34" ht="30" x14ac:dyDescent="0.25">
      <c r="A26" s="7" t="s">
        <v>23</v>
      </c>
      <c r="B26" s="23">
        <v>1456</v>
      </c>
      <c r="C26" s="16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8">
        <v>0</v>
      </c>
      <c r="Q26" s="6">
        <f t="shared" si="20"/>
        <v>0</v>
      </c>
      <c r="S26" s="37" t="s">
        <v>23</v>
      </c>
      <c r="T26" s="26" t="str">
        <f t="shared" si="35"/>
        <v>--</v>
      </c>
      <c r="U26" s="27" t="str">
        <f t="shared" si="21"/>
        <v>--</v>
      </c>
      <c r="V26" s="27" t="str">
        <f t="shared" si="22"/>
        <v>--</v>
      </c>
      <c r="W26" s="27" t="str">
        <f t="shared" si="23"/>
        <v>--</v>
      </c>
      <c r="X26" s="27" t="str">
        <f t="shared" si="24"/>
        <v>--</v>
      </c>
      <c r="Y26" s="27" t="str">
        <f t="shared" si="25"/>
        <v>--</v>
      </c>
      <c r="Z26" s="27" t="str">
        <f t="shared" si="26"/>
        <v>--</v>
      </c>
      <c r="AA26" s="27" t="str">
        <f t="shared" si="27"/>
        <v>--</v>
      </c>
      <c r="AB26" s="27" t="str">
        <f t="shared" si="28"/>
        <v>--</v>
      </c>
      <c r="AC26" s="27" t="str">
        <f t="shared" si="29"/>
        <v>--</v>
      </c>
      <c r="AD26" s="27" t="str">
        <f t="shared" si="30"/>
        <v>--</v>
      </c>
      <c r="AE26" s="27" t="str">
        <f t="shared" si="31"/>
        <v>--</v>
      </c>
      <c r="AF26" s="27" t="str">
        <f t="shared" si="32"/>
        <v>--</v>
      </c>
      <c r="AG26" s="28" t="str">
        <f t="shared" si="33"/>
        <v>--</v>
      </c>
      <c r="AH26" s="29">
        <f t="shared" si="34"/>
        <v>0</v>
      </c>
    </row>
    <row r="27" spans="1:34" x14ac:dyDescent="0.25">
      <c r="A27" s="7" t="s">
        <v>21</v>
      </c>
      <c r="B27" s="23">
        <v>1270</v>
      </c>
      <c r="C27" s="16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1</v>
      </c>
      <c r="L27" s="17">
        <v>0</v>
      </c>
      <c r="M27" s="17">
        <v>0</v>
      </c>
      <c r="N27" s="17">
        <v>0</v>
      </c>
      <c r="O27" s="17">
        <v>0</v>
      </c>
      <c r="P27" s="18">
        <v>0</v>
      </c>
      <c r="Q27" s="6">
        <f t="shared" si="20"/>
        <v>1</v>
      </c>
      <c r="S27" s="37" t="s">
        <v>21</v>
      </c>
      <c r="T27" s="26" t="str">
        <f t="shared" si="35"/>
        <v>--</v>
      </c>
      <c r="U27" s="27" t="str">
        <f t="shared" si="21"/>
        <v>--</v>
      </c>
      <c r="V27" s="27" t="str">
        <f t="shared" si="22"/>
        <v>--</v>
      </c>
      <c r="W27" s="27" t="str">
        <f t="shared" si="23"/>
        <v>--</v>
      </c>
      <c r="X27" s="27" t="str">
        <f t="shared" si="24"/>
        <v>--</v>
      </c>
      <c r="Y27" s="27" t="str">
        <f t="shared" si="25"/>
        <v>--</v>
      </c>
      <c r="Z27" s="27" t="str">
        <f t="shared" si="26"/>
        <v>--</v>
      </c>
      <c r="AA27" s="27" t="str">
        <f t="shared" si="27"/>
        <v>--</v>
      </c>
      <c r="AB27" s="27">
        <f t="shared" si="28"/>
        <v>7.874015748031496E-4</v>
      </c>
      <c r="AC27" s="27" t="str">
        <f t="shared" si="29"/>
        <v>--</v>
      </c>
      <c r="AD27" s="27" t="str">
        <f t="shared" si="30"/>
        <v>--</v>
      </c>
      <c r="AE27" s="27" t="str">
        <f t="shared" si="31"/>
        <v>--</v>
      </c>
      <c r="AF27" s="27" t="str">
        <f t="shared" si="32"/>
        <v>--</v>
      </c>
      <c r="AG27" s="28" t="str">
        <f t="shared" si="33"/>
        <v>--</v>
      </c>
      <c r="AH27" s="29">
        <f t="shared" si="34"/>
        <v>7.874015748031496E-4</v>
      </c>
    </row>
    <row r="28" spans="1:34" ht="15.75" thickBot="1" x14ac:dyDescent="0.3">
      <c r="A28" s="7" t="s">
        <v>22</v>
      </c>
      <c r="B28" s="24">
        <v>365</v>
      </c>
      <c r="C28" s="19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1">
        <v>0</v>
      </c>
      <c r="Q28" s="6">
        <f t="shared" si="20"/>
        <v>0</v>
      </c>
      <c r="S28" s="41" t="s">
        <v>22</v>
      </c>
      <c r="T28" s="30" t="str">
        <f t="shared" si="35"/>
        <v>--</v>
      </c>
      <c r="U28" s="31" t="str">
        <f t="shared" si="21"/>
        <v>--</v>
      </c>
      <c r="V28" s="31" t="str">
        <f t="shared" si="22"/>
        <v>--</v>
      </c>
      <c r="W28" s="31" t="str">
        <f t="shared" si="23"/>
        <v>--</v>
      </c>
      <c r="X28" s="31" t="str">
        <f t="shared" si="24"/>
        <v>--</v>
      </c>
      <c r="Y28" s="31" t="str">
        <f t="shared" si="25"/>
        <v>--</v>
      </c>
      <c r="Z28" s="31" t="str">
        <f t="shared" si="26"/>
        <v>--</v>
      </c>
      <c r="AA28" s="31" t="str">
        <f t="shared" si="27"/>
        <v>--</v>
      </c>
      <c r="AB28" s="31" t="str">
        <f t="shared" si="28"/>
        <v>--</v>
      </c>
      <c r="AC28" s="31" t="str">
        <f t="shared" si="29"/>
        <v>--</v>
      </c>
      <c r="AD28" s="31" t="str">
        <f t="shared" si="30"/>
        <v>--</v>
      </c>
      <c r="AE28" s="31" t="str">
        <f t="shared" si="31"/>
        <v>--</v>
      </c>
      <c r="AF28" s="31" t="str">
        <f t="shared" si="32"/>
        <v>--</v>
      </c>
      <c r="AG28" s="32" t="str">
        <f t="shared" si="33"/>
        <v>--</v>
      </c>
      <c r="AH28" s="42">
        <f t="shared" si="34"/>
        <v>0</v>
      </c>
    </row>
    <row r="29" spans="1:34" ht="15.75" thickBot="1" x14ac:dyDescent="0.3">
      <c r="A29" s="3" t="s">
        <v>26</v>
      </c>
      <c r="B29" s="8">
        <f>SUM(B19:B28)</f>
        <v>10526</v>
      </c>
      <c r="C29" s="4">
        <f t="shared" ref="C29" si="36">SUM(C19:C28)</f>
        <v>1</v>
      </c>
      <c r="D29" s="4">
        <f t="shared" ref="D29" si="37">SUM(D19:D28)</f>
        <v>6</v>
      </c>
      <c r="E29" s="4">
        <f t="shared" ref="E29" si="38">SUM(E19:E28)</f>
        <v>0</v>
      </c>
      <c r="F29" s="4">
        <f t="shared" ref="F29" si="39">SUM(F19:F28)</f>
        <v>0</v>
      </c>
      <c r="G29" s="4">
        <f t="shared" ref="G29" si="40">SUM(G19:G28)</f>
        <v>1</v>
      </c>
      <c r="H29" s="4">
        <f t="shared" ref="H29" si="41">SUM(H19:H28)</f>
        <v>0</v>
      </c>
      <c r="I29" s="4">
        <f t="shared" ref="I29" si="42">SUM(I19:I28)</f>
        <v>0</v>
      </c>
      <c r="J29" s="4">
        <f t="shared" ref="J29" si="43">SUM(J19:J28)</f>
        <v>0</v>
      </c>
      <c r="K29" s="4">
        <f t="shared" ref="K29" si="44">SUM(K19:K28)</f>
        <v>1</v>
      </c>
      <c r="L29" s="4">
        <f t="shared" ref="L29:M29" si="45">SUM(L19:L28)</f>
        <v>0</v>
      </c>
      <c r="M29" s="4">
        <f t="shared" si="45"/>
        <v>0</v>
      </c>
      <c r="N29" s="4">
        <f t="shared" ref="N29" si="46">SUM(N19:N28)</f>
        <v>0</v>
      </c>
      <c r="O29" s="4">
        <f t="shared" ref="O29" si="47">SUM(O19:O28)</f>
        <v>0</v>
      </c>
      <c r="P29" s="4">
        <f t="shared" ref="P29" si="48">SUM(P19:P28)</f>
        <v>0</v>
      </c>
      <c r="Q29" s="5">
        <f>SUM(Q19:Q28)</f>
        <v>9</v>
      </c>
      <c r="S29" s="43" t="s">
        <v>32</v>
      </c>
      <c r="T29" s="33">
        <f>IFERROR(C29/$B29,"--")</f>
        <v>9.500285008550257E-5</v>
      </c>
      <c r="U29" s="34">
        <f t="shared" ref="U29" si="49">IFERROR(D29/$B29,"--")</f>
        <v>5.7001710051301537E-4</v>
      </c>
      <c r="V29" s="34">
        <f t="shared" ref="V29" si="50">IFERROR(E29/$B29,"--")</f>
        <v>0</v>
      </c>
      <c r="W29" s="34">
        <f t="shared" ref="W29" si="51">IFERROR(F29/$B29,"--")</f>
        <v>0</v>
      </c>
      <c r="X29" s="34">
        <f t="shared" ref="X29" si="52">IFERROR(G29/$B29,"--")</f>
        <v>9.500285008550257E-5</v>
      </c>
      <c r="Y29" s="34">
        <f t="shared" ref="Y29" si="53">IFERROR(H29/$B29,"--")</f>
        <v>0</v>
      </c>
      <c r="Z29" s="34">
        <f t="shared" ref="Z29" si="54">IFERROR(I29/$B29,"--")</f>
        <v>0</v>
      </c>
      <c r="AA29" s="34">
        <f t="shared" ref="AA29" si="55">IFERROR(J29/$B29,"--")</f>
        <v>0</v>
      </c>
      <c r="AB29" s="34">
        <f t="shared" ref="AB29" si="56">IFERROR(K29/$B29,"--")</f>
        <v>9.500285008550257E-5</v>
      </c>
      <c r="AC29" s="34">
        <f t="shared" ref="AC29" si="57">IFERROR(L29/$B29,"--")</f>
        <v>0</v>
      </c>
      <c r="AD29" s="34">
        <f t="shared" ref="AD29" si="58">IFERROR(M29/$B29,"--")</f>
        <v>0</v>
      </c>
      <c r="AE29" s="34">
        <f t="shared" ref="AE29" si="59">IFERROR(N29/$B29,"--")</f>
        <v>0</v>
      </c>
      <c r="AF29" s="34">
        <f t="shared" ref="AF29" si="60">IFERROR(O29/$B29,"--")</f>
        <v>0</v>
      </c>
      <c r="AG29" s="34">
        <f t="shared" ref="AG29" si="61">IFERROR(P29/$B29,"--")</f>
        <v>0</v>
      </c>
      <c r="AH29" s="35">
        <f t="shared" ref="AH29" si="62">IFERROR(Q29/$B29,"--")</f>
        <v>8.5502565076952305E-4</v>
      </c>
    </row>
    <row r="31" spans="1:34" ht="24" thickBot="1" x14ac:dyDescent="0.4">
      <c r="A31" s="12" t="s">
        <v>29</v>
      </c>
    </row>
    <row r="32" spans="1:34" ht="15.75" thickBot="1" x14ac:dyDescent="0.3">
      <c r="A32" s="11" t="s">
        <v>25</v>
      </c>
      <c r="C32" s="47" t="s">
        <v>33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T32" s="47" t="s">
        <v>34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9"/>
    </row>
    <row r="33" spans="1:34" ht="60.75" thickBot="1" x14ac:dyDescent="0.3">
      <c r="A33" s="3" t="s">
        <v>0</v>
      </c>
      <c r="B33" s="10" t="s">
        <v>10</v>
      </c>
      <c r="C33" s="9" t="s">
        <v>1</v>
      </c>
      <c r="D33" s="9" t="s">
        <v>24</v>
      </c>
      <c r="E33" s="9" t="s">
        <v>15</v>
      </c>
      <c r="F33" s="9" t="s">
        <v>8</v>
      </c>
      <c r="G33" s="9" t="s">
        <v>2</v>
      </c>
      <c r="H33" s="9" t="s">
        <v>9</v>
      </c>
      <c r="I33" s="9" t="s">
        <v>11</v>
      </c>
      <c r="J33" s="9" t="s">
        <v>12</v>
      </c>
      <c r="K33" s="9" t="s">
        <v>13</v>
      </c>
      <c r="L33" s="9" t="s">
        <v>16</v>
      </c>
      <c r="M33" s="9" t="s">
        <v>31</v>
      </c>
      <c r="N33" s="9" t="s">
        <v>17</v>
      </c>
      <c r="O33" s="9" t="s">
        <v>14</v>
      </c>
      <c r="P33" s="9" t="s">
        <v>18</v>
      </c>
      <c r="Q33" s="10" t="s">
        <v>26</v>
      </c>
      <c r="S33" s="3" t="s">
        <v>0</v>
      </c>
      <c r="T33" s="25" t="s">
        <v>1</v>
      </c>
      <c r="U33" s="9" t="s">
        <v>24</v>
      </c>
      <c r="V33" s="9" t="s">
        <v>15</v>
      </c>
      <c r="W33" s="9" t="s">
        <v>8</v>
      </c>
      <c r="X33" s="9" t="s">
        <v>2</v>
      </c>
      <c r="Y33" s="9" t="s">
        <v>9</v>
      </c>
      <c r="Z33" s="9" t="s">
        <v>11</v>
      </c>
      <c r="AA33" s="9" t="s">
        <v>12</v>
      </c>
      <c r="AB33" s="9" t="s">
        <v>13</v>
      </c>
      <c r="AC33" s="9" t="s">
        <v>16</v>
      </c>
      <c r="AD33" s="9" t="s">
        <v>31</v>
      </c>
      <c r="AE33" s="9" t="s">
        <v>17</v>
      </c>
      <c r="AF33" s="9" t="s">
        <v>14</v>
      </c>
      <c r="AG33" s="36" t="s">
        <v>18</v>
      </c>
      <c r="AH33" s="10" t="s">
        <v>26</v>
      </c>
    </row>
    <row r="34" spans="1:34" x14ac:dyDescent="0.25">
      <c r="A34" s="7" t="s">
        <v>3</v>
      </c>
      <c r="B34" s="22">
        <v>2163</v>
      </c>
      <c r="C34" s="16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8">
        <v>0</v>
      </c>
      <c r="Q34" s="6">
        <f t="shared" ref="Q34:Q43" si="63">SUM(C34:P34)</f>
        <v>0</v>
      </c>
      <c r="S34" s="37" t="s">
        <v>3</v>
      </c>
      <c r="T34" s="38" t="str">
        <f>IF(C34/$B34=0,"--",C34/$B34)</f>
        <v>--</v>
      </c>
      <c r="U34" s="39" t="str">
        <f t="shared" ref="U34:U43" si="64">IF(D34/$B34=0,"--",D34/$B34)</f>
        <v>--</v>
      </c>
      <c r="V34" s="39" t="str">
        <f t="shared" ref="V34:V43" si="65">IF(E34/$B34=0,"--",E34/$B34)</f>
        <v>--</v>
      </c>
      <c r="W34" s="39" t="str">
        <f t="shared" ref="W34:W43" si="66">IF(F34/$B34=0,"--",F34/$B34)</f>
        <v>--</v>
      </c>
      <c r="X34" s="39" t="str">
        <f t="shared" ref="X34:X43" si="67">IF(G34/$B34=0,"--",G34/$B34)</f>
        <v>--</v>
      </c>
      <c r="Y34" s="39" t="str">
        <f t="shared" ref="Y34:Y43" si="68">IF(H34/$B34=0,"--",H34/$B34)</f>
        <v>--</v>
      </c>
      <c r="Z34" s="39" t="str">
        <f t="shared" ref="Z34:Z43" si="69">IF(I34/$B34=0,"--",I34/$B34)</f>
        <v>--</v>
      </c>
      <c r="AA34" s="39" t="str">
        <f t="shared" ref="AA34:AA43" si="70">IF(J34/$B34=0,"--",J34/$B34)</f>
        <v>--</v>
      </c>
      <c r="AB34" s="39" t="str">
        <f t="shared" ref="AB34:AB43" si="71">IF(K34/$B34=0,"--",K34/$B34)</f>
        <v>--</v>
      </c>
      <c r="AC34" s="39" t="str">
        <f t="shared" ref="AC34:AC43" si="72">IF(L34/$B34=0,"--",L34/$B34)</f>
        <v>--</v>
      </c>
      <c r="AD34" s="39" t="str">
        <f t="shared" ref="AD34:AD43" si="73">IF(M34/$B34=0,"--",M34/$B34)</f>
        <v>--</v>
      </c>
      <c r="AE34" s="39" t="str">
        <f t="shared" ref="AE34:AE43" si="74">IF(N34/$B34=0,"--",N34/$B34)</f>
        <v>--</v>
      </c>
      <c r="AF34" s="39" t="str">
        <f t="shared" ref="AF34:AF43" si="75">IF(O34/$B34=0,"--",O34/$B34)</f>
        <v>--</v>
      </c>
      <c r="AG34" s="40" t="str">
        <f t="shared" ref="AG34:AG43" si="76">IF(P34/$B34=0,"--",P34/$B34)</f>
        <v>--</v>
      </c>
      <c r="AH34" s="29">
        <f t="shared" ref="AH34:AH43" si="77">+Q34/$B34</f>
        <v>0</v>
      </c>
    </row>
    <row r="35" spans="1:34" x14ac:dyDescent="0.25">
      <c r="A35" s="7" t="s">
        <v>4</v>
      </c>
      <c r="B35" s="23">
        <v>1998</v>
      </c>
      <c r="C35" s="16">
        <v>0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8">
        <v>0</v>
      </c>
      <c r="Q35" s="6">
        <f t="shared" si="63"/>
        <v>1</v>
      </c>
      <c r="S35" s="37" t="s">
        <v>4</v>
      </c>
      <c r="T35" s="26" t="str">
        <f t="shared" ref="T35:T43" si="78">IF(C35/$B35=0,"--",C35/$B35)</f>
        <v>--</v>
      </c>
      <c r="U35" s="27">
        <f t="shared" si="64"/>
        <v>5.005005005005005E-4</v>
      </c>
      <c r="V35" s="27" t="str">
        <f t="shared" si="65"/>
        <v>--</v>
      </c>
      <c r="W35" s="27" t="str">
        <f t="shared" si="66"/>
        <v>--</v>
      </c>
      <c r="X35" s="27" t="str">
        <f t="shared" si="67"/>
        <v>--</v>
      </c>
      <c r="Y35" s="27" t="str">
        <f t="shared" si="68"/>
        <v>--</v>
      </c>
      <c r="Z35" s="27" t="str">
        <f t="shared" si="69"/>
        <v>--</v>
      </c>
      <c r="AA35" s="27" t="str">
        <f t="shared" si="70"/>
        <v>--</v>
      </c>
      <c r="AB35" s="27" t="str">
        <f t="shared" si="71"/>
        <v>--</v>
      </c>
      <c r="AC35" s="27" t="str">
        <f t="shared" si="72"/>
        <v>--</v>
      </c>
      <c r="AD35" s="27" t="str">
        <f t="shared" si="73"/>
        <v>--</v>
      </c>
      <c r="AE35" s="27" t="str">
        <f t="shared" si="74"/>
        <v>--</v>
      </c>
      <c r="AF35" s="27" t="str">
        <f t="shared" si="75"/>
        <v>--</v>
      </c>
      <c r="AG35" s="28" t="str">
        <f t="shared" si="76"/>
        <v>--</v>
      </c>
      <c r="AH35" s="29">
        <f t="shared" si="77"/>
        <v>5.005005005005005E-4</v>
      </c>
    </row>
    <row r="36" spans="1:34" x14ac:dyDescent="0.25">
      <c r="A36" s="7" t="s">
        <v>19</v>
      </c>
      <c r="B36" s="23">
        <v>427</v>
      </c>
      <c r="C36" s="16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8">
        <v>0</v>
      </c>
      <c r="Q36" s="6">
        <f t="shared" si="63"/>
        <v>0</v>
      </c>
      <c r="S36" s="37" t="s">
        <v>19</v>
      </c>
      <c r="T36" s="26" t="str">
        <f t="shared" si="78"/>
        <v>--</v>
      </c>
      <c r="U36" s="27" t="str">
        <f t="shared" si="64"/>
        <v>--</v>
      </c>
      <c r="V36" s="27" t="str">
        <f t="shared" si="65"/>
        <v>--</v>
      </c>
      <c r="W36" s="27" t="str">
        <f t="shared" si="66"/>
        <v>--</v>
      </c>
      <c r="X36" s="27" t="str">
        <f t="shared" si="67"/>
        <v>--</v>
      </c>
      <c r="Y36" s="27" t="str">
        <f t="shared" si="68"/>
        <v>--</v>
      </c>
      <c r="Z36" s="27" t="str">
        <f t="shared" si="69"/>
        <v>--</v>
      </c>
      <c r="AA36" s="27" t="str">
        <f t="shared" si="70"/>
        <v>--</v>
      </c>
      <c r="AB36" s="27" t="str">
        <f t="shared" si="71"/>
        <v>--</v>
      </c>
      <c r="AC36" s="27" t="str">
        <f t="shared" si="72"/>
        <v>--</v>
      </c>
      <c r="AD36" s="27" t="str">
        <f t="shared" si="73"/>
        <v>--</v>
      </c>
      <c r="AE36" s="27" t="str">
        <f t="shared" si="74"/>
        <v>--</v>
      </c>
      <c r="AF36" s="27" t="str">
        <f t="shared" si="75"/>
        <v>--</v>
      </c>
      <c r="AG36" s="28" t="str">
        <f t="shared" si="76"/>
        <v>--</v>
      </c>
      <c r="AH36" s="29">
        <f t="shared" si="77"/>
        <v>0</v>
      </c>
    </row>
    <row r="37" spans="1:34" x14ac:dyDescent="0.25">
      <c r="A37" s="7" t="s">
        <v>6</v>
      </c>
      <c r="B37" s="23">
        <v>657</v>
      </c>
      <c r="C37" s="16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8">
        <v>0</v>
      </c>
      <c r="Q37" s="6">
        <f t="shared" si="63"/>
        <v>0</v>
      </c>
      <c r="S37" s="37" t="s">
        <v>6</v>
      </c>
      <c r="T37" s="26" t="str">
        <f t="shared" si="78"/>
        <v>--</v>
      </c>
      <c r="U37" s="27" t="str">
        <f t="shared" si="64"/>
        <v>--</v>
      </c>
      <c r="V37" s="27" t="str">
        <f t="shared" si="65"/>
        <v>--</v>
      </c>
      <c r="W37" s="27" t="str">
        <f t="shared" si="66"/>
        <v>--</v>
      </c>
      <c r="X37" s="27" t="str">
        <f t="shared" si="67"/>
        <v>--</v>
      </c>
      <c r="Y37" s="27" t="str">
        <f t="shared" si="68"/>
        <v>--</v>
      </c>
      <c r="Z37" s="27" t="str">
        <f t="shared" si="69"/>
        <v>--</v>
      </c>
      <c r="AA37" s="27" t="str">
        <f t="shared" si="70"/>
        <v>--</v>
      </c>
      <c r="AB37" s="27" t="str">
        <f t="shared" si="71"/>
        <v>--</v>
      </c>
      <c r="AC37" s="27" t="str">
        <f t="shared" si="72"/>
        <v>--</v>
      </c>
      <c r="AD37" s="27" t="str">
        <f t="shared" si="73"/>
        <v>--</v>
      </c>
      <c r="AE37" s="27" t="str">
        <f t="shared" si="74"/>
        <v>--</v>
      </c>
      <c r="AF37" s="27" t="str">
        <f t="shared" si="75"/>
        <v>--</v>
      </c>
      <c r="AG37" s="28" t="str">
        <f t="shared" si="76"/>
        <v>--</v>
      </c>
      <c r="AH37" s="29">
        <f t="shared" si="77"/>
        <v>0</v>
      </c>
    </row>
    <row r="38" spans="1:34" x14ac:dyDescent="0.25">
      <c r="A38" s="7" t="s">
        <v>5</v>
      </c>
      <c r="B38" s="23">
        <v>1227</v>
      </c>
      <c r="C38" s="16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8">
        <v>0</v>
      </c>
      <c r="Q38" s="6">
        <f t="shared" si="63"/>
        <v>0</v>
      </c>
      <c r="S38" s="37" t="s">
        <v>5</v>
      </c>
      <c r="T38" s="26" t="str">
        <f t="shared" si="78"/>
        <v>--</v>
      </c>
      <c r="U38" s="27" t="str">
        <f t="shared" si="64"/>
        <v>--</v>
      </c>
      <c r="V38" s="27" t="str">
        <f t="shared" si="65"/>
        <v>--</v>
      </c>
      <c r="W38" s="27" t="str">
        <f t="shared" si="66"/>
        <v>--</v>
      </c>
      <c r="X38" s="27" t="str">
        <f t="shared" si="67"/>
        <v>--</v>
      </c>
      <c r="Y38" s="27" t="str">
        <f t="shared" si="68"/>
        <v>--</v>
      </c>
      <c r="Z38" s="27" t="str">
        <f t="shared" si="69"/>
        <v>--</v>
      </c>
      <c r="AA38" s="27" t="str">
        <f t="shared" si="70"/>
        <v>--</v>
      </c>
      <c r="AB38" s="27" t="str">
        <f t="shared" si="71"/>
        <v>--</v>
      </c>
      <c r="AC38" s="27" t="str">
        <f t="shared" si="72"/>
        <v>--</v>
      </c>
      <c r="AD38" s="27" t="str">
        <f t="shared" si="73"/>
        <v>--</v>
      </c>
      <c r="AE38" s="27" t="str">
        <f t="shared" si="74"/>
        <v>--</v>
      </c>
      <c r="AF38" s="27" t="str">
        <f t="shared" si="75"/>
        <v>--</v>
      </c>
      <c r="AG38" s="28" t="str">
        <f t="shared" si="76"/>
        <v>--</v>
      </c>
      <c r="AH38" s="29">
        <f t="shared" si="77"/>
        <v>0</v>
      </c>
    </row>
    <row r="39" spans="1:34" x14ac:dyDescent="0.25">
      <c r="A39" s="7" t="s">
        <v>7</v>
      </c>
      <c r="B39" s="23">
        <v>195</v>
      </c>
      <c r="C39" s="16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8">
        <v>0</v>
      </c>
      <c r="Q39" s="6">
        <f t="shared" si="63"/>
        <v>0</v>
      </c>
      <c r="S39" s="37" t="s">
        <v>7</v>
      </c>
      <c r="T39" s="26" t="str">
        <f t="shared" si="78"/>
        <v>--</v>
      </c>
      <c r="U39" s="27" t="str">
        <f t="shared" si="64"/>
        <v>--</v>
      </c>
      <c r="V39" s="27" t="str">
        <f t="shared" si="65"/>
        <v>--</v>
      </c>
      <c r="W39" s="27" t="str">
        <f t="shared" si="66"/>
        <v>--</v>
      </c>
      <c r="X39" s="27" t="str">
        <f t="shared" si="67"/>
        <v>--</v>
      </c>
      <c r="Y39" s="27" t="str">
        <f t="shared" si="68"/>
        <v>--</v>
      </c>
      <c r="Z39" s="27" t="str">
        <f t="shared" si="69"/>
        <v>--</v>
      </c>
      <c r="AA39" s="27" t="str">
        <f t="shared" si="70"/>
        <v>--</v>
      </c>
      <c r="AB39" s="27" t="str">
        <f t="shared" si="71"/>
        <v>--</v>
      </c>
      <c r="AC39" s="27" t="str">
        <f t="shared" si="72"/>
        <v>--</v>
      </c>
      <c r="AD39" s="27" t="str">
        <f t="shared" si="73"/>
        <v>--</v>
      </c>
      <c r="AE39" s="27" t="str">
        <f t="shared" si="74"/>
        <v>--</v>
      </c>
      <c r="AF39" s="27" t="str">
        <f t="shared" si="75"/>
        <v>--</v>
      </c>
      <c r="AG39" s="28" t="str">
        <f t="shared" si="76"/>
        <v>--</v>
      </c>
      <c r="AH39" s="29">
        <f t="shared" si="77"/>
        <v>0</v>
      </c>
    </row>
    <row r="40" spans="1:34" x14ac:dyDescent="0.25">
      <c r="A40" s="7" t="s">
        <v>20</v>
      </c>
      <c r="B40" s="23">
        <v>768</v>
      </c>
      <c r="C40" s="16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8">
        <v>0</v>
      </c>
      <c r="Q40" s="6">
        <f t="shared" si="63"/>
        <v>0</v>
      </c>
      <c r="S40" s="37" t="s">
        <v>20</v>
      </c>
      <c r="T40" s="26" t="str">
        <f t="shared" si="78"/>
        <v>--</v>
      </c>
      <c r="U40" s="27" t="str">
        <f t="shared" si="64"/>
        <v>--</v>
      </c>
      <c r="V40" s="27" t="str">
        <f t="shared" si="65"/>
        <v>--</v>
      </c>
      <c r="W40" s="27" t="str">
        <f t="shared" si="66"/>
        <v>--</v>
      </c>
      <c r="X40" s="27" t="str">
        <f t="shared" si="67"/>
        <v>--</v>
      </c>
      <c r="Y40" s="27" t="str">
        <f t="shared" si="68"/>
        <v>--</v>
      </c>
      <c r="Z40" s="27" t="str">
        <f t="shared" si="69"/>
        <v>--</v>
      </c>
      <c r="AA40" s="27" t="str">
        <f t="shared" si="70"/>
        <v>--</v>
      </c>
      <c r="AB40" s="27" t="str">
        <f t="shared" si="71"/>
        <v>--</v>
      </c>
      <c r="AC40" s="27" t="str">
        <f t="shared" si="72"/>
        <v>--</v>
      </c>
      <c r="AD40" s="27" t="str">
        <f t="shared" si="73"/>
        <v>--</v>
      </c>
      <c r="AE40" s="27" t="str">
        <f t="shared" si="74"/>
        <v>--</v>
      </c>
      <c r="AF40" s="27" t="str">
        <f t="shared" si="75"/>
        <v>--</v>
      </c>
      <c r="AG40" s="28" t="str">
        <f t="shared" si="76"/>
        <v>--</v>
      </c>
      <c r="AH40" s="29">
        <f t="shared" si="77"/>
        <v>0</v>
      </c>
    </row>
    <row r="41" spans="1:34" ht="30" x14ac:dyDescent="0.25">
      <c r="A41" s="7" t="s">
        <v>23</v>
      </c>
      <c r="B41" s="23">
        <v>1456</v>
      </c>
      <c r="C41" s="16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8">
        <v>0</v>
      </c>
      <c r="Q41" s="6">
        <f t="shared" si="63"/>
        <v>0</v>
      </c>
      <c r="S41" s="37" t="s">
        <v>23</v>
      </c>
      <c r="T41" s="26" t="str">
        <f t="shared" si="78"/>
        <v>--</v>
      </c>
      <c r="U41" s="27" t="str">
        <f t="shared" si="64"/>
        <v>--</v>
      </c>
      <c r="V41" s="27" t="str">
        <f t="shared" si="65"/>
        <v>--</v>
      </c>
      <c r="W41" s="27" t="str">
        <f t="shared" si="66"/>
        <v>--</v>
      </c>
      <c r="X41" s="27" t="str">
        <f t="shared" si="67"/>
        <v>--</v>
      </c>
      <c r="Y41" s="27" t="str">
        <f t="shared" si="68"/>
        <v>--</v>
      </c>
      <c r="Z41" s="27" t="str">
        <f t="shared" si="69"/>
        <v>--</v>
      </c>
      <c r="AA41" s="27" t="str">
        <f t="shared" si="70"/>
        <v>--</v>
      </c>
      <c r="AB41" s="27" t="str">
        <f t="shared" si="71"/>
        <v>--</v>
      </c>
      <c r="AC41" s="27" t="str">
        <f t="shared" si="72"/>
        <v>--</v>
      </c>
      <c r="AD41" s="27" t="str">
        <f t="shared" si="73"/>
        <v>--</v>
      </c>
      <c r="AE41" s="27" t="str">
        <f t="shared" si="74"/>
        <v>--</v>
      </c>
      <c r="AF41" s="27" t="str">
        <f t="shared" si="75"/>
        <v>--</v>
      </c>
      <c r="AG41" s="28" t="str">
        <f t="shared" si="76"/>
        <v>--</v>
      </c>
      <c r="AH41" s="29">
        <f t="shared" si="77"/>
        <v>0</v>
      </c>
    </row>
    <row r="42" spans="1:34" x14ac:dyDescent="0.25">
      <c r="A42" s="7" t="s">
        <v>21</v>
      </c>
      <c r="B42" s="23">
        <v>1270</v>
      </c>
      <c r="C42" s="16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8">
        <v>0</v>
      </c>
      <c r="Q42" s="6">
        <f t="shared" si="63"/>
        <v>0</v>
      </c>
      <c r="S42" s="37" t="s">
        <v>21</v>
      </c>
      <c r="T42" s="26" t="str">
        <f t="shared" si="78"/>
        <v>--</v>
      </c>
      <c r="U42" s="27" t="str">
        <f t="shared" si="64"/>
        <v>--</v>
      </c>
      <c r="V42" s="27" t="str">
        <f t="shared" si="65"/>
        <v>--</v>
      </c>
      <c r="W42" s="27" t="str">
        <f t="shared" si="66"/>
        <v>--</v>
      </c>
      <c r="X42" s="27" t="str">
        <f t="shared" si="67"/>
        <v>--</v>
      </c>
      <c r="Y42" s="27" t="str">
        <f t="shared" si="68"/>
        <v>--</v>
      </c>
      <c r="Z42" s="27" t="str">
        <f t="shared" si="69"/>
        <v>--</v>
      </c>
      <c r="AA42" s="27" t="str">
        <f t="shared" si="70"/>
        <v>--</v>
      </c>
      <c r="AB42" s="27" t="str">
        <f t="shared" si="71"/>
        <v>--</v>
      </c>
      <c r="AC42" s="27" t="str">
        <f t="shared" si="72"/>
        <v>--</v>
      </c>
      <c r="AD42" s="27" t="str">
        <f t="shared" si="73"/>
        <v>--</v>
      </c>
      <c r="AE42" s="27" t="str">
        <f t="shared" si="74"/>
        <v>--</v>
      </c>
      <c r="AF42" s="27" t="str">
        <f t="shared" si="75"/>
        <v>--</v>
      </c>
      <c r="AG42" s="28" t="str">
        <f t="shared" si="76"/>
        <v>--</v>
      </c>
      <c r="AH42" s="29">
        <f t="shared" si="77"/>
        <v>0</v>
      </c>
    </row>
    <row r="43" spans="1:34" ht="15.75" thickBot="1" x14ac:dyDescent="0.3">
      <c r="A43" s="7" t="s">
        <v>22</v>
      </c>
      <c r="B43" s="24">
        <v>365</v>
      </c>
      <c r="C43" s="16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8">
        <v>0</v>
      </c>
      <c r="Q43" s="6">
        <f t="shared" si="63"/>
        <v>0</v>
      </c>
      <c r="S43" s="41" t="s">
        <v>22</v>
      </c>
      <c r="T43" s="30" t="str">
        <f t="shared" si="78"/>
        <v>--</v>
      </c>
      <c r="U43" s="31" t="str">
        <f t="shared" si="64"/>
        <v>--</v>
      </c>
      <c r="V43" s="31" t="str">
        <f t="shared" si="65"/>
        <v>--</v>
      </c>
      <c r="W43" s="31" t="str">
        <f t="shared" si="66"/>
        <v>--</v>
      </c>
      <c r="X43" s="31" t="str">
        <f t="shared" si="67"/>
        <v>--</v>
      </c>
      <c r="Y43" s="31" t="str">
        <f t="shared" si="68"/>
        <v>--</v>
      </c>
      <c r="Z43" s="31" t="str">
        <f t="shared" si="69"/>
        <v>--</v>
      </c>
      <c r="AA43" s="31" t="str">
        <f t="shared" si="70"/>
        <v>--</v>
      </c>
      <c r="AB43" s="31" t="str">
        <f t="shared" si="71"/>
        <v>--</v>
      </c>
      <c r="AC43" s="31" t="str">
        <f t="shared" si="72"/>
        <v>--</v>
      </c>
      <c r="AD43" s="31" t="str">
        <f t="shared" si="73"/>
        <v>--</v>
      </c>
      <c r="AE43" s="31" t="str">
        <f t="shared" si="74"/>
        <v>--</v>
      </c>
      <c r="AF43" s="31" t="str">
        <f t="shared" si="75"/>
        <v>--</v>
      </c>
      <c r="AG43" s="32" t="str">
        <f t="shared" si="76"/>
        <v>--</v>
      </c>
      <c r="AH43" s="42">
        <f t="shared" si="77"/>
        <v>0</v>
      </c>
    </row>
    <row r="44" spans="1:34" ht="15.75" thickBot="1" x14ac:dyDescent="0.3">
      <c r="A44" s="3" t="s">
        <v>26</v>
      </c>
      <c r="B44" s="8">
        <f>SUM(B34:B43)</f>
        <v>10526</v>
      </c>
      <c r="C44" s="4">
        <f t="shared" ref="C44" si="79">SUM(C34:C43)</f>
        <v>0</v>
      </c>
      <c r="D44" s="4">
        <f t="shared" ref="D44" si="80">SUM(D34:D43)</f>
        <v>1</v>
      </c>
      <c r="E44" s="4">
        <f t="shared" ref="E44" si="81">SUM(E34:E43)</f>
        <v>0</v>
      </c>
      <c r="F44" s="4">
        <f t="shared" ref="F44" si="82">SUM(F34:F43)</f>
        <v>0</v>
      </c>
      <c r="G44" s="4">
        <f t="shared" ref="G44" si="83">SUM(G34:G43)</f>
        <v>0</v>
      </c>
      <c r="H44" s="4">
        <f t="shared" ref="H44" si="84">SUM(H34:H43)</f>
        <v>0</v>
      </c>
      <c r="I44" s="4">
        <f t="shared" ref="I44" si="85">SUM(I34:I43)</f>
        <v>0</v>
      </c>
      <c r="J44" s="4">
        <f t="shared" ref="J44" si="86">SUM(J34:J43)</f>
        <v>0</v>
      </c>
      <c r="K44" s="4">
        <f t="shared" ref="K44" si="87">SUM(K34:K43)</f>
        <v>0</v>
      </c>
      <c r="L44" s="4">
        <f t="shared" ref="L44:M44" si="88">SUM(L34:L43)</f>
        <v>0</v>
      </c>
      <c r="M44" s="4">
        <f t="shared" si="88"/>
        <v>0</v>
      </c>
      <c r="N44" s="4">
        <f t="shared" ref="N44" si="89">SUM(N34:N43)</f>
        <v>0</v>
      </c>
      <c r="O44" s="4">
        <f t="shared" ref="O44" si="90">SUM(O34:O43)</f>
        <v>0</v>
      </c>
      <c r="P44" s="4">
        <f t="shared" ref="P44" si="91">SUM(P34:P43)</f>
        <v>0</v>
      </c>
      <c r="Q44" s="5">
        <f>SUM(Q34:Q43)</f>
        <v>1</v>
      </c>
      <c r="S44" s="43" t="s">
        <v>32</v>
      </c>
      <c r="T44" s="33">
        <f>IFERROR(C44/$B44,"--")</f>
        <v>0</v>
      </c>
      <c r="U44" s="34">
        <f t="shared" ref="U44" si="92">IFERROR(D44/$B44,"--")</f>
        <v>9.500285008550257E-5</v>
      </c>
      <c r="V44" s="34">
        <f t="shared" ref="V44" si="93">IFERROR(E44/$B44,"--")</f>
        <v>0</v>
      </c>
      <c r="W44" s="34">
        <f t="shared" ref="W44" si="94">IFERROR(F44/$B44,"--")</f>
        <v>0</v>
      </c>
      <c r="X44" s="34">
        <f t="shared" ref="X44" si="95">IFERROR(G44/$B44,"--")</f>
        <v>0</v>
      </c>
      <c r="Y44" s="34">
        <f t="shared" ref="Y44" si="96">IFERROR(H44/$B44,"--")</f>
        <v>0</v>
      </c>
      <c r="Z44" s="34">
        <f t="shared" ref="Z44" si="97">IFERROR(I44/$B44,"--")</f>
        <v>0</v>
      </c>
      <c r="AA44" s="34">
        <f t="shared" ref="AA44" si="98">IFERROR(J44/$B44,"--")</f>
        <v>0</v>
      </c>
      <c r="AB44" s="34">
        <f t="shared" ref="AB44" si="99">IFERROR(K44/$B44,"--")</f>
        <v>0</v>
      </c>
      <c r="AC44" s="34">
        <f t="shared" ref="AC44" si="100">IFERROR(L44/$B44,"--")</f>
        <v>0</v>
      </c>
      <c r="AD44" s="34">
        <f t="shared" ref="AD44" si="101">IFERROR(M44/$B44,"--")</f>
        <v>0</v>
      </c>
      <c r="AE44" s="34">
        <f t="shared" ref="AE44" si="102">IFERROR(N44/$B44,"--")</f>
        <v>0</v>
      </c>
      <c r="AF44" s="34">
        <f t="shared" ref="AF44" si="103">IFERROR(O44/$B44,"--")</f>
        <v>0</v>
      </c>
      <c r="AG44" s="34">
        <f t="shared" ref="AG44" si="104">IFERROR(P44/$B44,"--")</f>
        <v>0</v>
      </c>
      <c r="AH44" s="35">
        <f t="shared" ref="AH44" si="105">IFERROR(Q44/$B44,"--")</f>
        <v>9.500285008550257E-5</v>
      </c>
    </row>
    <row r="46" spans="1:34" ht="24" thickBot="1" x14ac:dyDescent="0.4">
      <c r="A46" s="12" t="s">
        <v>30</v>
      </c>
    </row>
    <row r="47" spans="1:34" ht="15.75" thickBot="1" x14ac:dyDescent="0.3">
      <c r="A47" s="11" t="s">
        <v>25</v>
      </c>
      <c r="C47" s="47" t="s">
        <v>33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9"/>
      <c r="T47" s="47" t="s">
        <v>34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9"/>
    </row>
    <row r="48" spans="1:34" ht="60.75" thickBot="1" x14ac:dyDescent="0.3">
      <c r="A48" s="3" t="s">
        <v>0</v>
      </c>
      <c r="B48" s="10" t="s">
        <v>10</v>
      </c>
      <c r="C48" s="9" t="s">
        <v>1</v>
      </c>
      <c r="D48" s="9" t="s">
        <v>24</v>
      </c>
      <c r="E48" s="9" t="s">
        <v>15</v>
      </c>
      <c r="F48" s="9" t="s">
        <v>8</v>
      </c>
      <c r="G48" s="9" t="s">
        <v>2</v>
      </c>
      <c r="H48" s="9" t="s">
        <v>9</v>
      </c>
      <c r="I48" s="9" t="s">
        <v>11</v>
      </c>
      <c r="J48" s="9" t="s">
        <v>12</v>
      </c>
      <c r="K48" s="9" t="s">
        <v>13</v>
      </c>
      <c r="L48" s="9" t="s">
        <v>16</v>
      </c>
      <c r="M48" s="9" t="s">
        <v>31</v>
      </c>
      <c r="N48" s="9" t="s">
        <v>17</v>
      </c>
      <c r="O48" s="9" t="s">
        <v>14</v>
      </c>
      <c r="P48" s="9" t="s">
        <v>18</v>
      </c>
      <c r="Q48" s="10" t="s">
        <v>26</v>
      </c>
      <c r="S48" s="3" t="s">
        <v>0</v>
      </c>
      <c r="T48" s="25" t="s">
        <v>1</v>
      </c>
      <c r="U48" s="9" t="s">
        <v>24</v>
      </c>
      <c r="V48" s="9" t="s">
        <v>15</v>
      </c>
      <c r="W48" s="9" t="s">
        <v>8</v>
      </c>
      <c r="X48" s="9" t="s">
        <v>2</v>
      </c>
      <c r="Y48" s="9" t="s">
        <v>9</v>
      </c>
      <c r="Z48" s="9" t="s">
        <v>11</v>
      </c>
      <c r="AA48" s="9" t="s">
        <v>12</v>
      </c>
      <c r="AB48" s="9" t="s">
        <v>13</v>
      </c>
      <c r="AC48" s="9" t="s">
        <v>16</v>
      </c>
      <c r="AD48" s="9" t="s">
        <v>31</v>
      </c>
      <c r="AE48" s="9" t="s">
        <v>17</v>
      </c>
      <c r="AF48" s="9" t="s">
        <v>14</v>
      </c>
      <c r="AG48" s="36" t="s">
        <v>18</v>
      </c>
      <c r="AH48" s="10" t="s">
        <v>26</v>
      </c>
    </row>
    <row r="49" spans="1:34" x14ac:dyDescent="0.25">
      <c r="A49" s="7" t="s">
        <v>3</v>
      </c>
      <c r="B49" s="22">
        <v>2163</v>
      </c>
      <c r="C49" s="13">
        <f>+C4+C19+C34</f>
        <v>15</v>
      </c>
      <c r="D49" s="14">
        <f>+D4+D19+D34</f>
        <v>4</v>
      </c>
      <c r="E49" s="14">
        <f>+E4+E19+E34</f>
        <v>8</v>
      </c>
      <c r="F49" s="14">
        <f>+F4+F19+F34</f>
        <v>0</v>
      </c>
      <c r="G49" s="14">
        <f>+G4+G19+G34</f>
        <v>6</v>
      </c>
      <c r="H49" s="14">
        <f>+H4+H19+H34</f>
        <v>0</v>
      </c>
      <c r="I49" s="14">
        <f>+I4+I19+I34</f>
        <v>0</v>
      </c>
      <c r="J49" s="14">
        <f>+J4+J19+J34</f>
        <v>0</v>
      </c>
      <c r="K49" s="14">
        <f>+K4+K19+K34</f>
        <v>0</v>
      </c>
      <c r="L49" s="14">
        <f>+L4+L19+L34</f>
        <v>0</v>
      </c>
      <c r="M49" s="14">
        <f>+M4+M19+M34</f>
        <v>0</v>
      </c>
      <c r="N49" s="14">
        <f>+N4+N19+N34</f>
        <v>0</v>
      </c>
      <c r="O49" s="14">
        <f>+O4+O19+O34</f>
        <v>0</v>
      </c>
      <c r="P49" s="15">
        <f>+P4+P19+P34</f>
        <v>0</v>
      </c>
      <c r="Q49" s="6">
        <f t="shared" ref="Q49:Q58" si="106">SUM(C49:P49)</f>
        <v>33</v>
      </c>
      <c r="S49" s="37" t="s">
        <v>3</v>
      </c>
      <c r="T49" s="38">
        <f>IF(C49/$B49=0,"--",C49/$B49)</f>
        <v>6.9348127600554789E-3</v>
      </c>
      <c r="U49" s="39">
        <f t="shared" ref="U49:U58" si="107">IF(D49/$B49=0,"--",D49/$B49)</f>
        <v>1.8492834026814608E-3</v>
      </c>
      <c r="V49" s="39">
        <f t="shared" ref="V49:V58" si="108">IF(E49/$B49=0,"--",E49/$B49)</f>
        <v>3.6985668053629217E-3</v>
      </c>
      <c r="W49" s="39" t="str">
        <f t="shared" ref="W49:W58" si="109">IF(F49/$B49=0,"--",F49/$B49)</f>
        <v>--</v>
      </c>
      <c r="X49" s="39">
        <f t="shared" ref="X49:X58" si="110">IF(G49/$B49=0,"--",G49/$B49)</f>
        <v>2.7739251040221915E-3</v>
      </c>
      <c r="Y49" s="39" t="str">
        <f t="shared" ref="Y49:Y58" si="111">IF(H49/$B49=0,"--",H49/$B49)</f>
        <v>--</v>
      </c>
      <c r="Z49" s="39" t="str">
        <f t="shared" ref="Z49:Z58" si="112">IF(I49/$B49=0,"--",I49/$B49)</f>
        <v>--</v>
      </c>
      <c r="AA49" s="39" t="str">
        <f t="shared" ref="AA49:AA58" si="113">IF(J49/$B49=0,"--",J49/$B49)</f>
        <v>--</v>
      </c>
      <c r="AB49" s="39" t="str">
        <f t="shared" ref="AB49:AB58" si="114">IF(K49/$B49=0,"--",K49/$B49)</f>
        <v>--</v>
      </c>
      <c r="AC49" s="39" t="str">
        <f t="shared" ref="AC49:AC58" si="115">IF(L49/$B49=0,"--",L49/$B49)</f>
        <v>--</v>
      </c>
      <c r="AD49" s="39" t="str">
        <f t="shared" ref="AD49:AD58" si="116">IF(M49/$B49=0,"--",M49/$B49)</f>
        <v>--</v>
      </c>
      <c r="AE49" s="39" t="str">
        <f t="shared" ref="AE49:AE58" si="117">IF(N49/$B49=0,"--",N49/$B49)</f>
        <v>--</v>
      </c>
      <c r="AF49" s="39" t="str">
        <f t="shared" ref="AF49:AF58" si="118">IF(O49/$B49=0,"--",O49/$B49)</f>
        <v>--</v>
      </c>
      <c r="AG49" s="40" t="str">
        <f t="shared" ref="AG49:AG58" si="119">IF(P49/$B49=0,"--",P49/$B49)</f>
        <v>--</v>
      </c>
      <c r="AH49" s="29">
        <f t="shared" ref="AH49:AH58" si="120">+Q49/$B49</f>
        <v>1.5256588072122053E-2</v>
      </c>
    </row>
    <row r="50" spans="1:34" x14ac:dyDescent="0.25">
      <c r="A50" s="7" t="s">
        <v>4</v>
      </c>
      <c r="B50" s="23">
        <v>1998</v>
      </c>
      <c r="C50" s="16">
        <f>+C5+C20+C35</f>
        <v>0</v>
      </c>
      <c r="D50" s="17">
        <f>+D5+D20+D35</f>
        <v>4</v>
      </c>
      <c r="E50" s="50">
        <f>+E5+E20+E35</f>
        <v>72</v>
      </c>
      <c r="F50" s="17">
        <f>+F5+F20+F35</f>
        <v>2</v>
      </c>
      <c r="G50" s="17">
        <f>+G5+G20+G35</f>
        <v>0</v>
      </c>
      <c r="H50" s="17">
        <f>+H5+H20+H35</f>
        <v>0</v>
      </c>
      <c r="I50" s="17">
        <f>+I5+I20+I35</f>
        <v>1</v>
      </c>
      <c r="J50" s="17">
        <f>+J5+J20+J35</f>
        <v>0</v>
      </c>
      <c r="K50" s="17">
        <f>+K5+K20+K35</f>
        <v>0</v>
      </c>
      <c r="L50" s="17">
        <f>+L5+L20+L35</f>
        <v>0</v>
      </c>
      <c r="M50" s="17">
        <f>+M5+M20+M35</f>
        <v>0</v>
      </c>
      <c r="N50" s="17">
        <f>+N5+N20+N35</f>
        <v>0</v>
      </c>
      <c r="O50" s="17">
        <f>+O5+O20+O35</f>
        <v>0</v>
      </c>
      <c r="P50" s="18">
        <f>+P5+P20+P35</f>
        <v>2</v>
      </c>
      <c r="Q50" s="6">
        <f t="shared" si="106"/>
        <v>81</v>
      </c>
      <c r="S50" s="37" t="s">
        <v>4</v>
      </c>
      <c r="T50" s="26" t="str">
        <f t="shared" ref="T50:T58" si="121">IF(C50/$B50=0,"--",C50/$B50)</f>
        <v>--</v>
      </c>
      <c r="U50" s="27">
        <f t="shared" si="107"/>
        <v>2.002002002002002E-3</v>
      </c>
      <c r="V50" s="52">
        <f t="shared" si="108"/>
        <v>3.6036036036036036E-2</v>
      </c>
      <c r="W50" s="27">
        <f t="shared" si="109"/>
        <v>1.001001001001001E-3</v>
      </c>
      <c r="X50" s="27" t="str">
        <f t="shared" si="110"/>
        <v>--</v>
      </c>
      <c r="Y50" s="27" t="str">
        <f t="shared" si="111"/>
        <v>--</v>
      </c>
      <c r="Z50" s="27">
        <f t="shared" si="112"/>
        <v>5.005005005005005E-4</v>
      </c>
      <c r="AA50" s="27" t="str">
        <f t="shared" si="113"/>
        <v>--</v>
      </c>
      <c r="AB50" s="27" t="str">
        <f t="shared" si="114"/>
        <v>--</v>
      </c>
      <c r="AC50" s="27" t="str">
        <f t="shared" si="115"/>
        <v>--</v>
      </c>
      <c r="AD50" s="27" t="str">
        <f t="shared" si="116"/>
        <v>--</v>
      </c>
      <c r="AE50" s="27" t="str">
        <f t="shared" si="117"/>
        <v>--</v>
      </c>
      <c r="AF50" s="27" t="str">
        <f t="shared" si="118"/>
        <v>--</v>
      </c>
      <c r="AG50" s="28">
        <f t="shared" si="119"/>
        <v>1.001001001001001E-3</v>
      </c>
      <c r="AH50" s="29">
        <f t="shared" si="120"/>
        <v>4.0540540540540543E-2</v>
      </c>
    </row>
    <row r="51" spans="1:34" x14ac:dyDescent="0.25">
      <c r="A51" s="7" t="s">
        <v>19</v>
      </c>
      <c r="B51" s="23">
        <v>427</v>
      </c>
      <c r="C51" s="16">
        <f>+C6+C21+C36</f>
        <v>0</v>
      </c>
      <c r="D51" s="17">
        <f>+D6+D21+D36</f>
        <v>1</v>
      </c>
      <c r="E51" s="17">
        <f>+E6+E21+E36</f>
        <v>1</v>
      </c>
      <c r="F51" s="17">
        <f>+F6+F21+F36</f>
        <v>1</v>
      </c>
      <c r="G51" s="17">
        <f>+G6+G21+G36</f>
        <v>0</v>
      </c>
      <c r="H51" s="17">
        <f>+H6+H21+H36</f>
        <v>0</v>
      </c>
      <c r="I51" s="17">
        <f>+I6+I21+I36</f>
        <v>0</v>
      </c>
      <c r="J51" s="17">
        <f>+J6+J21+J36</f>
        <v>0</v>
      </c>
      <c r="K51" s="17">
        <f>+K6+K21+K36</f>
        <v>0</v>
      </c>
      <c r="L51" s="17">
        <f>+L6+L21+L36</f>
        <v>0</v>
      </c>
      <c r="M51" s="17">
        <f>+M6+M21+M36</f>
        <v>0</v>
      </c>
      <c r="N51" s="17">
        <f>+N6+N21+N36</f>
        <v>0</v>
      </c>
      <c r="O51" s="17">
        <f>+O6+O21+O36</f>
        <v>0</v>
      </c>
      <c r="P51" s="18">
        <f>+P6+P21+P36</f>
        <v>0</v>
      </c>
      <c r="Q51" s="6">
        <f t="shared" si="106"/>
        <v>3</v>
      </c>
      <c r="S51" s="37" t="s">
        <v>19</v>
      </c>
      <c r="T51" s="26" t="str">
        <f t="shared" si="121"/>
        <v>--</v>
      </c>
      <c r="U51" s="27">
        <f t="shared" si="107"/>
        <v>2.34192037470726E-3</v>
      </c>
      <c r="V51" s="27">
        <f t="shared" si="108"/>
        <v>2.34192037470726E-3</v>
      </c>
      <c r="W51" s="27">
        <f t="shared" si="109"/>
        <v>2.34192037470726E-3</v>
      </c>
      <c r="X51" s="27" t="str">
        <f t="shared" si="110"/>
        <v>--</v>
      </c>
      <c r="Y51" s="27" t="str">
        <f t="shared" si="111"/>
        <v>--</v>
      </c>
      <c r="Z51" s="27" t="str">
        <f t="shared" si="112"/>
        <v>--</v>
      </c>
      <c r="AA51" s="27" t="str">
        <f t="shared" si="113"/>
        <v>--</v>
      </c>
      <c r="AB51" s="27" t="str">
        <f t="shared" si="114"/>
        <v>--</v>
      </c>
      <c r="AC51" s="27" t="str">
        <f t="shared" si="115"/>
        <v>--</v>
      </c>
      <c r="AD51" s="27" t="str">
        <f t="shared" si="116"/>
        <v>--</v>
      </c>
      <c r="AE51" s="27" t="str">
        <f t="shared" si="117"/>
        <v>--</v>
      </c>
      <c r="AF51" s="27" t="str">
        <f t="shared" si="118"/>
        <v>--</v>
      </c>
      <c r="AG51" s="28" t="str">
        <f t="shared" si="119"/>
        <v>--</v>
      </c>
      <c r="AH51" s="29">
        <f t="shared" si="120"/>
        <v>7.0257611241217799E-3</v>
      </c>
    </row>
    <row r="52" spans="1:34" x14ac:dyDescent="0.25">
      <c r="A52" s="7" t="s">
        <v>6</v>
      </c>
      <c r="B52" s="23">
        <v>657</v>
      </c>
      <c r="C52" s="16">
        <f>+C7+C22+C37</f>
        <v>0</v>
      </c>
      <c r="D52" s="17">
        <f>+D7+D22+D37</f>
        <v>0</v>
      </c>
      <c r="E52" s="17">
        <f>+E7+E22+E37</f>
        <v>8</v>
      </c>
      <c r="F52" s="17">
        <f>+F7+F22+F37</f>
        <v>0</v>
      </c>
      <c r="G52" s="17">
        <f>+G7+G22+G37</f>
        <v>0</v>
      </c>
      <c r="H52" s="17">
        <f>+H7+H22+H37</f>
        <v>0</v>
      </c>
      <c r="I52" s="17">
        <f>+I7+I22+I37</f>
        <v>0</v>
      </c>
      <c r="J52" s="17">
        <f>+J7+J22+J37</f>
        <v>0</v>
      </c>
      <c r="K52" s="17">
        <f>+K7+K22+K37</f>
        <v>0</v>
      </c>
      <c r="L52" s="17">
        <f>+L7+L22+L37</f>
        <v>0</v>
      </c>
      <c r="M52" s="17">
        <f>+M7+M22+M37</f>
        <v>0</v>
      </c>
      <c r="N52" s="17">
        <f>+N7+N22+N37</f>
        <v>0</v>
      </c>
      <c r="O52" s="17">
        <f>+O7+O22+O37</f>
        <v>0</v>
      </c>
      <c r="P52" s="18">
        <f>+P7+P22+P37</f>
        <v>1</v>
      </c>
      <c r="Q52" s="6">
        <f t="shared" si="106"/>
        <v>9</v>
      </c>
      <c r="S52" s="37" t="s">
        <v>6</v>
      </c>
      <c r="T52" s="26" t="str">
        <f t="shared" si="121"/>
        <v>--</v>
      </c>
      <c r="U52" s="27" t="str">
        <f t="shared" si="107"/>
        <v>--</v>
      </c>
      <c r="V52" s="27">
        <f t="shared" si="108"/>
        <v>1.2176560121765601E-2</v>
      </c>
      <c r="W52" s="27" t="str">
        <f t="shared" si="109"/>
        <v>--</v>
      </c>
      <c r="X52" s="27" t="str">
        <f t="shared" si="110"/>
        <v>--</v>
      </c>
      <c r="Y52" s="27" t="str">
        <f t="shared" si="111"/>
        <v>--</v>
      </c>
      <c r="Z52" s="27" t="str">
        <f t="shared" si="112"/>
        <v>--</v>
      </c>
      <c r="AA52" s="27" t="str">
        <f t="shared" si="113"/>
        <v>--</v>
      </c>
      <c r="AB52" s="27" t="str">
        <f t="shared" si="114"/>
        <v>--</v>
      </c>
      <c r="AC52" s="27" t="str">
        <f t="shared" si="115"/>
        <v>--</v>
      </c>
      <c r="AD52" s="27" t="str">
        <f t="shared" si="116"/>
        <v>--</v>
      </c>
      <c r="AE52" s="27" t="str">
        <f t="shared" si="117"/>
        <v>--</v>
      </c>
      <c r="AF52" s="27" t="str">
        <f t="shared" si="118"/>
        <v>--</v>
      </c>
      <c r="AG52" s="28">
        <f t="shared" si="119"/>
        <v>1.5220700152207001E-3</v>
      </c>
      <c r="AH52" s="29">
        <f t="shared" si="120"/>
        <v>1.3698630136986301E-2</v>
      </c>
    </row>
    <row r="53" spans="1:34" x14ac:dyDescent="0.25">
      <c r="A53" s="7" t="s">
        <v>5</v>
      </c>
      <c r="B53" s="23">
        <v>1227</v>
      </c>
      <c r="C53" s="16">
        <f>+C8+C23+C38</f>
        <v>2</v>
      </c>
      <c r="D53" s="17">
        <f>+D8+D23+D38</f>
        <v>0</v>
      </c>
      <c r="E53" s="17">
        <f>+E8+E23+E38</f>
        <v>0</v>
      </c>
      <c r="F53" s="17">
        <f>+F8+F23+F38</f>
        <v>0</v>
      </c>
      <c r="G53" s="17">
        <f>+G8+G23+G38</f>
        <v>0</v>
      </c>
      <c r="H53" s="17">
        <f>+H8+H23+H38</f>
        <v>0</v>
      </c>
      <c r="I53" s="17">
        <f>+I8+I23+I38</f>
        <v>1</v>
      </c>
      <c r="J53" s="17">
        <f>+J8+J23+J38</f>
        <v>0</v>
      </c>
      <c r="K53" s="17">
        <f>+K8+K23+K38</f>
        <v>0</v>
      </c>
      <c r="L53" s="17">
        <f>+L8+L23+L38</f>
        <v>0</v>
      </c>
      <c r="M53" s="17">
        <f>+M8+M23+M38</f>
        <v>0</v>
      </c>
      <c r="N53" s="17">
        <f>+N8+N23+N38</f>
        <v>0</v>
      </c>
      <c r="O53" s="17">
        <f>+O8+O23+O38</f>
        <v>0</v>
      </c>
      <c r="P53" s="18">
        <f>+P8+P23+P38</f>
        <v>2</v>
      </c>
      <c r="Q53" s="6">
        <f t="shared" si="106"/>
        <v>5</v>
      </c>
      <c r="S53" s="37" t="s">
        <v>5</v>
      </c>
      <c r="T53" s="26">
        <f t="shared" si="121"/>
        <v>1.6299918500407497E-3</v>
      </c>
      <c r="U53" s="27" t="str">
        <f t="shared" si="107"/>
        <v>--</v>
      </c>
      <c r="V53" s="27" t="str">
        <f t="shared" si="108"/>
        <v>--</v>
      </c>
      <c r="W53" s="27" t="str">
        <f t="shared" si="109"/>
        <v>--</v>
      </c>
      <c r="X53" s="27" t="str">
        <f t="shared" si="110"/>
        <v>--</v>
      </c>
      <c r="Y53" s="27" t="str">
        <f t="shared" si="111"/>
        <v>--</v>
      </c>
      <c r="Z53" s="27">
        <f t="shared" si="112"/>
        <v>8.1499592502037486E-4</v>
      </c>
      <c r="AA53" s="27" t="str">
        <f t="shared" si="113"/>
        <v>--</v>
      </c>
      <c r="AB53" s="27" t="str">
        <f t="shared" si="114"/>
        <v>--</v>
      </c>
      <c r="AC53" s="27" t="str">
        <f t="shared" si="115"/>
        <v>--</v>
      </c>
      <c r="AD53" s="27" t="str">
        <f t="shared" si="116"/>
        <v>--</v>
      </c>
      <c r="AE53" s="27" t="str">
        <f t="shared" si="117"/>
        <v>--</v>
      </c>
      <c r="AF53" s="27" t="str">
        <f t="shared" si="118"/>
        <v>--</v>
      </c>
      <c r="AG53" s="28">
        <f t="shared" si="119"/>
        <v>1.6299918500407497E-3</v>
      </c>
      <c r="AH53" s="29">
        <f t="shared" si="120"/>
        <v>4.0749796251018742E-3</v>
      </c>
    </row>
    <row r="54" spans="1:34" x14ac:dyDescent="0.25">
      <c r="A54" s="7" t="s">
        <v>7</v>
      </c>
      <c r="B54" s="23">
        <v>195</v>
      </c>
      <c r="C54" s="16">
        <f>+C9+C24+C39</f>
        <v>0</v>
      </c>
      <c r="D54" s="17">
        <f>+D9+D24+D39</f>
        <v>0</v>
      </c>
      <c r="E54" s="17">
        <f>+E9+E24+E39</f>
        <v>0</v>
      </c>
      <c r="F54" s="17">
        <f>+F9+F24+F39</f>
        <v>0</v>
      </c>
      <c r="G54" s="17">
        <f>+G9+G24+G39</f>
        <v>0</v>
      </c>
      <c r="H54" s="17">
        <f>+H9+H24+H39</f>
        <v>0</v>
      </c>
      <c r="I54" s="17">
        <f>+I9+I24+I39</f>
        <v>0</v>
      </c>
      <c r="J54" s="17">
        <f>+J9+J24+J39</f>
        <v>0</v>
      </c>
      <c r="K54" s="17">
        <f>+K9+K24+K39</f>
        <v>0</v>
      </c>
      <c r="L54" s="17">
        <f>+L9+L24+L39</f>
        <v>0</v>
      </c>
      <c r="M54" s="17">
        <f>+M9+M24+M39</f>
        <v>0</v>
      </c>
      <c r="N54" s="17">
        <f>+N9+N24+N39</f>
        <v>0</v>
      </c>
      <c r="O54" s="17">
        <f>+O9+O24+O39</f>
        <v>0</v>
      </c>
      <c r="P54" s="18">
        <f>+P9+P24+P39</f>
        <v>0</v>
      </c>
      <c r="Q54" s="6">
        <f t="shared" si="106"/>
        <v>0</v>
      </c>
      <c r="S54" s="37" t="s">
        <v>7</v>
      </c>
      <c r="T54" s="26" t="str">
        <f t="shared" si="121"/>
        <v>--</v>
      </c>
      <c r="U54" s="27" t="str">
        <f t="shared" si="107"/>
        <v>--</v>
      </c>
      <c r="V54" s="27" t="str">
        <f t="shared" si="108"/>
        <v>--</v>
      </c>
      <c r="W54" s="27" t="str">
        <f t="shared" si="109"/>
        <v>--</v>
      </c>
      <c r="X54" s="27" t="str">
        <f t="shared" si="110"/>
        <v>--</v>
      </c>
      <c r="Y54" s="27" t="str">
        <f t="shared" si="111"/>
        <v>--</v>
      </c>
      <c r="Z54" s="27" t="str">
        <f t="shared" si="112"/>
        <v>--</v>
      </c>
      <c r="AA54" s="27" t="str">
        <f t="shared" si="113"/>
        <v>--</v>
      </c>
      <c r="AB54" s="27" t="str">
        <f t="shared" si="114"/>
        <v>--</v>
      </c>
      <c r="AC54" s="27" t="str">
        <f t="shared" si="115"/>
        <v>--</v>
      </c>
      <c r="AD54" s="27" t="str">
        <f t="shared" si="116"/>
        <v>--</v>
      </c>
      <c r="AE54" s="27" t="str">
        <f t="shared" si="117"/>
        <v>--</v>
      </c>
      <c r="AF54" s="27" t="str">
        <f t="shared" si="118"/>
        <v>--</v>
      </c>
      <c r="AG54" s="28" t="str">
        <f t="shared" si="119"/>
        <v>--</v>
      </c>
      <c r="AH54" s="29">
        <f t="shared" si="120"/>
        <v>0</v>
      </c>
    </row>
    <row r="55" spans="1:34" x14ac:dyDescent="0.25">
      <c r="A55" s="7" t="s">
        <v>20</v>
      </c>
      <c r="B55" s="23">
        <v>768</v>
      </c>
      <c r="C55" s="16">
        <f>+C10+C25+C40</f>
        <v>0</v>
      </c>
      <c r="D55" s="17">
        <f>+D10+D25+D40</f>
        <v>0</v>
      </c>
      <c r="E55" s="17">
        <f>+E10+E25+E40</f>
        <v>0</v>
      </c>
      <c r="F55" s="17">
        <f>+F10+F25+F40</f>
        <v>0</v>
      </c>
      <c r="G55" s="17">
        <f>+G10+G25+G40</f>
        <v>0</v>
      </c>
      <c r="H55" s="17">
        <f>+H10+H25+H40</f>
        <v>0</v>
      </c>
      <c r="I55" s="17">
        <f>+I10+I25+I40</f>
        <v>0</v>
      </c>
      <c r="J55" s="17">
        <f>+J10+J25+J40</f>
        <v>0</v>
      </c>
      <c r="K55" s="17">
        <f>+K10+K25+K40</f>
        <v>0</v>
      </c>
      <c r="L55" s="17">
        <f>+L10+L25+L40</f>
        <v>0</v>
      </c>
      <c r="M55" s="17">
        <f>+M10+M25+M40</f>
        <v>0</v>
      </c>
      <c r="N55" s="17">
        <f>+N10+N25+N40</f>
        <v>0</v>
      </c>
      <c r="O55" s="17">
        <f>+O10+O25+O40</f>
        <v>0</v>
      </c>
      <c r="P55" s="18">
        <f>+P10+P25+P40</f>
        <v>0</v>
      </c>
      <c r="Q55" s="6">
        <f t="shared" si="106"/>
        <v>0</v>
      </c>
      <c r="S55" s="37" t="s">
        <v>20</v>
      </c>
      <c r="T55" s="26" t="str">
        <f t="shared" si="121"/>
        <v>--</v>
      </c>
      <c r="U55" s="27" t="str">
        <f t="shared" si="107"/>
        <v>--</v>
      </c>
      <c r="V55" s="27" t="str">
        <f t="shared" si="108"/>
        <v>--</v>
      </c>
      <c r="W55" s="27" t="str">
        <f t="shared" si="109"/>
        <v>--</v>
      </c>
      <c r="X55" s="27" t="str">
        <f t="shared" si="110"/>
        <v>--</v>
      </c>
      <c r="Y55" s="27" t="str">
        <f t="shared" si="111"/>
        <v>--</v>
      </c>
      <c r="Z55" s="27" t="str">
        <f t="shared" si="112"/>
        <v>--</v>
      </c>
      <c r="AA55" s="27" t="str">
        <f t="shared" si="113"/>
        <v>--</v>
      </c>
      <c r="AB55" s="27" t="str">
        <f t="shared" si="114"/>
        <v>--</v>
      </c>
      <c r="AC55" s="27" t="str">
        <f t="shared" si="115"/>
        <v>--</v>
      </c>
      <c r="AD55" s="27" t="str">
        <f t="shared" si="116"/>
        <v>--</v>
      </c>
      <c r="AE55" s="27" t="str">
        <f t="shared" si="117"/>
        <v>--</v>
      </c>
      <c r="AF55" s="27" t="str">
        <f t="shared" si="118"/>
        <v>--</v>
      </c>
      <c r="AG55" s="28" t="str">
        <f t="shared" si="119"/>
        <v>--</v>
      </c>
      <c r="AH55" s="29">
        <f t="shared" si="120"/>
        <v>0</v>
      </c>
    </row>
    <row r="56" spans="1:34" ht="30" x14ac:dyDescent="0.25">
      <c r="A56" s="7" t="s">
        <v>23</v>
      </c>
      <c r="B56" s="23">
        <v>1456</v>
      </c>
      <c r="C56" s="16">
        <f>+C11+C26+C41</f>
        <v>0</v>
      </c>
      <c r="D56" s="17">
        <f>+D11+D26+D41</f>
        <v>0</v>
      </c>
      <c r="E56" s="17">
        <f>+E11+E26+E41</f>
        <v>0</v>
      </c>
      <c r="F56" s="17">
        <f>+F11+F26+F41</f>
        <v>0</v>
      </c>
      <c r="G56" s="17">
        <f>+G11+G26+G41</f>
        <v>0</v>
      </c>
      <c r="H56" s="17">
        <f>+H11+H26+H41</f>
        <v>0</v>
      </c>
      <c r="I56" s="17">
        <f>+I11+I26+I41</f>
        <v>0</v>
      </c>
      <c r="J56" s="17">
        <f>+J11+J26+J41</f>
        <v>0</v>
      </c>
      <c r="K56" s="50">
        <f>+K11+K26+K41</f>
        <v>35</v>
      </c>
      <c r="L56" s="17">
        <f>+L11+L26+L41</f>
        <v>0</v>
      </c>
      <c r="M56" s="17">
        <f>+M11+M26+M41</f>
        <v>0</v>
      </c>
      <c r="N56" s="17">
        <f>+N11+N26+N41</f>
        <v>0</v>
      </c>
      <c r="O56" s="17">
        <f>+O11+O26+O41</f>
        <v>0</v>
      </c>
      <c r="P56" s="18">
        <f>+P11+P26+P41</f>
        <v>0</v>
      </c>
      <c r="Q56" s="6">
        <f t="shared" si="106"/>
        <v>35</v>
      </c>
      <c r="S56" s="37" t="s">
        <v>23</v>
      </c>
      <c r="T56" s="26" t="str">
        <f t="shared" si="121"/>
        <v>--</v>
      </c>
      <c r="U56" s="27" t="str">
        <f t="shared" si="107"/>
        <v>--</v>
      </c>
      <c r="V56" s="27" t="str">
        <f t="shared" si="108"/>
        <v>--</v>
      </c>
      <c r="W56" s="27" t="str">
        <f t="shared" si="109"/>
        <v>--</v>
      </c>
      <c r="X56" s="27" t="str">
        <f t="shared" si="110"/>
        <v>--</v>
      </c>
      <c r="Y56" s="27" t="str">
        <f t="shared" si="111"/>
        <v>--</v>
      </c>
      <c r="Z56" s="27" t="str">
        <f t="shared" si="112"/>
        <v>--</v>
      </c>
      <c r="AA56" s="27" t="str">
        <f t="shared" si="113"/>
        <v>--</v>
      </c>
      <c r="AB56" s="52">
        <f t="shared" si="114"/>
        <v>2.403846153846154E-2</v>
      </c>
      <c r="AC56" s="27" t="str">
        <f t="shared" si="115"/>
        <v>--</v>
      </c>
      <c r="AD56" s="27" t="str">
        <f t="shared" si="116"/>
        <v>--</v>
      </c>
      <c r="AE56" s="27" t="str">
        <f t="shared" si="117"/>
        <v>--</v>
      </c>
      <c r="AF56" s="27" t="str">
        <f t="shared" si="118"/>
        <v>--</v>
      </c>
      <c r="AG56" s="28" t="str">
        <f t="shared" si="119"/>
        <v>--</v>
      </c>
      <c r="AH56" s="29">
        <f t="shared" si="120"/>
        <v>2.403846153846154E-2</v>
      </c>
    </row>
    <row r="57" spans="1:34" x14ac:dyDescent="0.25">
      <c r="A57" s="7" t="s">
        <v>21</v>
      </c>
      <c r="B57" s="23">
        <v>1270</v>
      </c>
      <c r="C57" s="16">
        <f>+C12+C27+C42</f>
        <v>0</v>
      </c>
      <c r="D57" s="17">
        <f>+D12+D27+D42</f>
        <v>0</v>
      </c>
      <c r="E57" s="17">
        <f>+E12+E27+E42</f>
        <v>0</v>
      </c>
      <c r="F57" s="17">
        <f>+F12+F27+F42</f>
        <v>0</v>
      </c>
      <c r="G57" s="17">
        <f>+G12+G27+G42</f>
        <v>0</v>
      </c>
      <c r="H57" s="17">
        <f>+H12+H27+H42</f>
        <v>0</v>
      </c>
      <c r="I57" s="17">
        <f>+I12+I27+I42</f>
        <v>0</v>
      </c>
      <c r="J57" s="17">
        <f>+J12+J27+J42</f>
        <v>0</v>
      </c>
      <c r="K57" s="17">
        <f>+K12+K27+K42</f>
        <v>2</v>
      </c>
      <c r="L57" s="17">
        <f>+L12+L27+L42</f>
        <v>2</v>
      </c>
      <c r="M57" s="17">
        <f>+M12+M27+M42</f>
        <v>1</v>
      </c>
      <c r="N57" s="17">
        <f>+N12+N27+N42</f>
        <v>0</v>
      </c>
      <c r="O57" s="17">
        <f>+O12+O27+O42</f>
        <v>0</v>
      </c>
      <c r="P57" s="18">
        <f>+P12+P27+P42</f>
        <v>0</v>
      </c>
      <c r="Q57" s="6">
        <f t="shared" si="106"/>
        <v>5</v>
      </c>
      <c r="S57" s="37" t="s">
        <v>21</v>
      </c>
      <c r="T57" s="26" t="str">
        <f t="shared" si="121"/>
        <v>--</v>
      </c>
      <c r="U57" s="27" t="str">
        <f t="shared" si="107"/>
        <v>--</v>
      </c>
      <c r="V57" s="27" t="str">
        <f t="shared" si="108"/>
        <v>--</v>
      </c>
      <c r="W57" s="27" t="str">
        <f t="shared" si="109"/>
        <v>--</v>
      </c>
      <c r="X57" s="27" t="str">
        <f t="shared" si="110"/>
        <v>--</v>
      </c>
      <c r="Y57" s="27" t="str">
        <f t="shared" si="111"/>
        <v>--</v>
      </c>
      <c r="Z57" s="27" t="str">
        <f t="shared" si="112"/>
        <v>--</v>
      </c>
      <c r="AA57" s="27" t="str">
        <f t="shared" si="113"/>
        <v>--</v>
      </c>
      <c r="AB57" s="27">
        <f t="shared" si="114"/>
        <v>1.5748031496062992E-3</v>
      </c>
      <c r="AC57" s="27">
        <f t="shared" si="115"/>
        <v>1.5748031496062992E-3</v>
      </c>
      <c r="AD57" s="27">
        <f t="shared" si="116"/>
        <v>7.874015748031496E-4</v>
      </c>
      <c r="AE57" s="27" t="str">
        <f t="shared" si="117"/>
        <v>--</v>
      </c>
      <c r="AF57" s="27" t="str">
        <f t="shared" si="118"/>
        <v>--</v>
      </c>
      <c r="AG57" s="28" t="str">
        <f t="shared" si="119"/>
        <v>--</v>
      </c>
      <c r="AH57" s="29">
        <f t="shared" si="120"/>
        <v>3.937007874015748E-3</v>
      </c>
    </row>
    <row r="58" spans="1:34" ht="15.75" thickBot="1" x14ac:dyDescent="0.3">
      <c r="A58" s="7" t="s">
        <v>22</v>
      </c>
      <c r="B58" s="24">
        <v>365</v>
      </c>
      <c r="C58" s="19">
        <f>+C13+C28+C43</f>
        <v>0</v>
      </c>
      <c r="D58" s="20">
        <f>+D13+D28+D43</f>
        <v>0</v>
      </c>
      <c r="E58" s="20">
        <f>+E13+E28+E43</f>
        <v>0</v>
      </c>
      <c r="F58" s="20">
        <f>+F13+F28+F43</f>
        <v>0</v>
      </c>
      <c r="G58" s="20">
        <f>+G13+G28+G43</f>
        <v>0</v>
      </c>
      <c r="H58" s="20">
        <f>+H13+H28+H43</f>
        <v>0</v>
      </c>
      <c r="I58" s="20">
        <f>+I13+I28+I43</f>
        <v>0</v>
      </c>
      <c r="J58" s="20">
        <f>+J13+J28+J43</f>
        <v>0</v>
      </c>
      <c r="K58" s="51">
        <f>+K13+K28+K43</f>
        <v>30</v>
      </c>
      <c r="L58" s="20">
        <f>+L13+L28+L43</f>
        <v>1</v>
      </c>
      <c r="M58" s="20">
        <f>+M13+M28+M43</f>
        <v>12</v>
      </c>
      <c r="N58" s="20">
        <f>+N13+N28+N43</f>
        <v>0</v>
      </c>
      <c r="O58" s="20">
        <f>+O13+O28+O43</f>
        <v>0</v>
      </c>
      <c r="P58" s="21">
        <f>+P13+P28+P43</f>
        <v>0</v>
      </c>
      <c r="Q58" s="6">
        <f t="shared" si="106"/>
        <v>43</v>
      </c>
      <c r="S58" s="41" t="s">
        <v>22</v>
      </c>
      <c r="T58" s="30" t="str">
        <f t="shared" si="121"/>
        <v>--</v>
      </c>
      <c r="U58" s="31" t="str">
        <f t="shared" si="107"/>
        <v>--</v>
      </c>
      <c r="V58" s="31" t="str">
        <f t="shared" si="108"/>
        <v>--</v>
      </c>
      <c r="W58" s="31" t="str">
        <f t="shared" si="109"/>
        <v>--</v>
      </c>
      <c r="X58" s="31" t="str">
        <f t="shared" si="110"/>
        <v>--</v>
      </c>
      <c r="Y58" s="31" t="str">
        <f t="shared" si="111"/>
        <v>--</v>
      </c>
      <c r="Z58" s="31" t="str">
        <f t="shared" si="112"/>
        <v>--</v>
      </c>
      <c r="AA58" s="31" t="str">
        <f t="shared" si="113"/>
        <v>--</v>
      </c>
      <c r="AB58" s="53">
        <f t="shared" si="114"/>
        <v>8.2191780821917804E-2</v>
      </c>
      <c r="AC58" s="31">
        <f t="shared" si="115"/>
        <v>2.7397260273972603E-3</v>
      </c>
      <c r="AD58" s="31">
        <f t="shared" si="116"/>
        <v>3.287671232876712E-2</v>
      </c>
      <c r="AE58" s="31" t="str">
        <f t="shared" si="117"/>
        <v>--</v>
      </c>
      <c r="AF58" s="31" t="str">
        <f t="shared" si="118"/>
        <v>--</v>
      </c>
      <c r="AG58" s="32" t="str">
        <f t="shared" si="119"/>
        <v>--</v>
      </c>
      <c r="AH58" s="42">
        <f t="shared" si="120"/>
        <v>0.11780821917808219</v>
      </c>
    </row>
    <row r="59" spans="1:34" ht="15.75" thickBot="1" x14ac:dyDescent="0.3">
      <c r="A59" s="3" t="s">
        <v>26</v>
      </c>
      <c r="B59" s="8">
        <f>SUM(B49:B58)</f>
        <v>10526</v>
      </c>
      <c r="C59" s="4">
        <f t="shared" ref="C59" si="122">SUM(C49:C58)</f>
        <v>17</v>
      </c>
      <c r="D59" s="4">
        <f t="shared" ref="D59" si="123">SUM(D49:D58)</f>
        <v>9</v>
      </c>
      <c r="E59" s="4">
        <f t="shared" ref="E59" si="124">SUM(E49:E58)</f>
        <v>89</v>
      </c>
      <c r="F59" s="4">
        <f t="shared" ref="F59" si="125">SUM(F49:F58)</f>
        <v>3</v>
      </c>
      <c r="G59" s="4">
        <f t="shared" ref="G59" si="126">SUM(G49:G58)</f>
        <v>6</v>
      </c>
      <c r="H59" s="4">
        <f t="shared" ref="H59" si="127">SUM(H49:H58)</f>
        <v>0</v>
      </c>
      <c r="I59" s="4">
        <f t="shared" ref="I59" si="128">SUM(I49:I58)</f>
        <v>2</v>
      </c>
      <c r="J59" s="4">
        <f t="shared" ref="J59" si="129">SUM(J49:J58)</f>
        <v>0</v>
      </c>
      <c r="K59" s="4">
        <f t="shared" ref="K59" si="130">SUM(K49:K58)</f>
        <v>67</v>
      </c>
      <c r="L59" s="4">
        <f t="shared" ref="L59:M59" si="131">SUM(L49:L58)</f>
        <v>3</v>
      </c>
      <c r="M59" s="4">
        <f t="shared" si="131"/>
        <v>13</v>
      </c>
      <c r="N59" s="4">
        <f t="shared" ref="N59" si="132">SUM(N49:N58)</f>
        <v>0</v>
      </c>
      <c r="O59" s="4">
        <f t="shared" ref="O59" si="133">SUM(O49:O58)</f>
        <v>0</v>
      </c>
      <c r="P59" s="4">
        <f t="shared" ref="P59" si="134">SUM(P49:P58)</f>
        <v>5</v>
      </c>
      <c r="Q59" s="5">
        <f>SUM(Q49:Q58)</f>
        <v>214</v>
      </c>
      <c r="S59" s="43" t="s">
        <v>32</v>
      </c>
      <c r="T59" s="33">
        <f>IFERROR(C59/$B59,"--")</f>
        <v>1.6150484514535436E-3</v>
      </c>
      <c r="U59" s="34">
        <f t="shared" ref="U59" si="135">IFERROR(D59/$B59,"--")</f>
        <v>8.5502565076952305E-4</v>
      </c>
      <c r="V59" s="34">
        <f t="shared" ref="V59" si="136">IFERROR(E59/$B59,"--")</f>
        <v>8.4552536576097282E-3</v>
      </c>
      <c r="W59" s="34">
        <f t="shared" ref="W59" si="137">IFERROR(F59/$B59,"--")</f>
        <v>2.8500855025650768E-4</v>
      </c>
      <c r="X59" s="34">
        <f t="shared" ref="X59" si="138">IFERROR(G59/$B59,"--")</f>
        <v>5.7001710051301537E-4</v>
      </c>
      <c r="Y59" s="34">
        <f t="shared" ref="Y59" si="139">IFERROR(H59/$B59,"--")</f>
        <v>0</v>
      </c>
      <c r="Z59" s="34">
        <f t="shared" ref="Z59" si="140">IFERROR(I59/$B59,"--")</f>
        <v>1.9000570017100514E-4</v>
      </c>
      <c r="AA59" s="34">
        <f t="shared" ref="AA59" si="141">IFERROR(J59/$B59,"--")</f>
        <v>0</v>
      </c>
      <c r="AB59" s="34">
        <f t="shared" ref="AB59" si="142">IFERROR(K59/$B59,"--")</f>
        <v>6.3651909557286722E-3</v>
      </c>
      <c r="AC59" s="34">
        <f t="shared" ref="AC59" si="143">IFERROR(L59/$B59,"--")</f>
        <v>2.8500855025650768E-4</v>
      </c>
      <c r="AD59" s="34">
        <f t="shared" ref="AD59" si="144">IFERROR(M59/$B59,"--")</f>
        <v>1.2350370511115334E-3</v>
      </c>
      <c r="AE59" s="34">
        <f t="shared" ref="AE59" si="145">IFERROR(N59/$B59,"--")</f>
        <v>0</v>
      </c>
      <c r="AF59" s="34">
        <f t="shared" ref="AF59" si="146">IFERROR(O59/$B59,"--")</f>
        <v>0</v>
      </c>
      <c r="AG59" s="34">
        <f t="shared" ref="AG59" si="147">IFERROR(P59/$B59,"--")</f>
        <v>4.7501425042751282E-4</v>
      </c>
      <c r="AH59" s="35">
        <f t="shared" ref="AH59" si="148">IFERROR(Q59/$B59,"--")</f>
        <v>2.0330609918297549E-2</v>
      </c>
    </row>
    <row r="61" spans="1:34" ht="24" thickBot="1" x14ac:dyDescent="0.4">
      <c r="A61" s="54" t="s">
        <v>35</v>
      </c>
      <c r="B61" s="55"/>
      <c r="C61" s="56"/>
      <c r="D61" s="56"/>
      <c r="E61" s="56"/>
      <c r="F61" s="56"/>
      <c r="G61" s="56"/>
      <c r="H61" s="56"/>
      <c r="I61" s="56"/>
      <c r="J61" s="56"/>
    </row>
    <row r="62" spans="1:34" ht="15.75" thickBot="1" x14ac:dyDescent="0.3">
      <c r="A62" s="11" t="s">
        <v>25</v>
      </c>
      <c r="C62" s="47" t="s">
        <v>33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9"/>
      <c r="T62" s="47" t="s">
        <v>34</v>
      </c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9"/>
    </row>
    <row r="63" spans="1:34" ht="60.75" thickBot="1" x14ac:dyDescent="0.3">
      <c r="A63" s="3" t="s">
        <v>0</v>
      </c>
      <c r="B63" s="10" t="s">
        <v>10</v>
      </c>
      <c r="C63" s="9" t="s">
        <v>1</v>
      </c>
      <c r="D63" s="9" t="s">
        <v>24</v>
      </c>
      <c r="E63" s="9" t="s">
        <v>15</v>
      </c>
      <c r="F63" s="9" t="s">
        <v>8</v>
      </c>
      <c r="G63" s="9" t="s">
        <v>2</v>
      </c>
      <c r="H63" s="9" t="s">
        <v>9</v>
      </c>
      <c r="I63" s="9" t="s">
        <v>11</v>
      </c>
      <c r="J63" s="9" t="s">
        <v>12</v>
      </c>
      <c r="K63" s="9" t="s">
        <v>13</v>
      </c>
      <c r="L63" s="9" t="s">
        <v>16</v>
      </c>
      <c r="M63" s="9" t="s">
        <v>31</v>
      </c>
      <c r="N63" s="9" t="s">
        <v>17</v>
      </c>
      <c r="O63" s="9" t="s">
        <v>14</v>
      </c>
      <c r="P63" s="9" t="s">
        <v>18</v>
      </c>
      <c r="Q63" s="10" t="s">
        <v>26</v>
      </c>
      <c r="S63" s="3" t="s">
        <v>0</v>
      </c>
      <c r="T63" s="25" t="s">
        <v>1</v>
      </c>
      <c r="U63" s="9" t="s">
        <v>24</v>
      </c>
      <c r="V63" s="9" t="s">
        <v>15</v>
      </c>
      <c r="W63" s="9" t="s">
        <v>8</v>
      </c>
      <c r="X63" s="9" t="s">
        <v>2</v>
      </c>
      <c r="Y63" s="9" t="s">
        <v>9</v>
      </c>
      <c r="Z63" s="9" t="s">
        <v>11</v>
      </c>
      <c r="AA63" s="9" t="s">
        <v>12</v>
      </c>
      <c r="AB63" s="9" t="s">
        <v>13</v>
      </c>
      <c r="AC63" s="9" t="s">
        <v>16</v>
      </c>
      <c r="AD63" s="9" t="s">
        <v>31</v>
      </c>
      <c r="AE63" s="9" t="s">
        <v>17</v>
      </c>
      <c r="AF63" s="9" t="s">
        <v>14</v>
      </c>
      <c r="AG63" s="36" t="s">
        <v>18</v>
      </c>
      <c r="AH63" s="10" t="s">
        <v>26</v>
      </c>
    </row>
    <row r="64" spans="1:34" x14ac:dyDescent="0.25">
      <c r="A64" s="7" t="s">
        <v>3</v>
      </c>
      <c r="B64" s="22">
        <v>2163</v>
      </c>
      <c r="C64" s="13">
        <v>15</v>
      </c>
      <c r="D64" s="14">
        <v>4</v>
      </c>
      <c r="E64" s="14">
        <v>8</v>
      </c>
      <c r="F64" s="14">
        <v>0</v>
      </c>
      <c r="G64" s="14">
        <v>6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5">
        <v>0</v>
      </c>
      <c r="Q64" s="6">
        <f t="shared" ref="Q64:Q73" si="149">SUM(C64:P64)</f>
        <v>33</v>
      </c>
      <c r="S64" s="37" t="s">
        <v>3</v>
      </c>
      <c r="T64" s="38">
        <f>IF(C64/$B64=0,"--",C64/$B64)</f>
        <v>6.9348127600554789E-3</v>
      </c>
      <c r="U64" s="39">
        <f t="shared" ref="U64:U73" si="150">IF(D64/$B64=0,"--",D64/$B64)</f>
        <v>1.8492834026814608E-3</v>
      </c>
      <c r="V64" s="39">
        <f t="shared" ref="V64:V73" si="151">IF(E64/$B64=0,"--",E64/$B64)</f>
        <v>3.6985668053629217E-3</v>
      </c>
      <c r="W64" s="39" t="str">
        <f t="shared" ref="W64:W73" si="152">IF(F64/$B64=0,"--",F64/$B64)</f>
        <v>--</v>
      </c>
      <c r="X64" s="39">
        <f t="shared" ref="X64:X73" si="153">IF(G64/$B64=0,"--",G64/$B64)</f>
        <v>2.7739251040221915E-3</v>
      </c>
      <c r="Y64" s="39" t="str">
        <f t="shared" ref="Y64:Y73" si="154">IF(H64/$B64=0,"--",H64/$B64)</f>
        <v>--</v>
      </c>
      <c r="Z64" s="39" t="str">
        <f t="shared" ref="Z64:Z73" si="155">IF(I64/$B64=0,"--",I64/$B64)</f>
        <v>--</v>
      </c>
      <c r="AA64" s="39" t="str">
        <f t="shared" ref="AA64:AA73" si="156">IF(J64/$B64=0,"--",J64/$B64)</f>
        <v>--</v>
      </c>
      <c r="AB64" s="39" t="str">
        <f t="shared" ref="AB64:AB73" si="157">IF(K64/$B64=0,"--",K64/$B64)</f>
        <v>--</v>
      </c>
      <c r="AC64" s="39" t="str">
        <f t="shared" ref="AC64:AC73" si="158">IF(L64/$B64=0,"--",L64/$B64)</f>
        <v>--</v>
      </c>
      <c r="AD64" s="39" t="str">
        <f t="shared" ref="AD64:AD73" si="159">IF(M64/$B64=0,"--",M64/$B64)</f>
        <v>--</v>
      </c>
      <c r="AE64" s="39" t="str">
        <f t="shared" ref="AE64:AE73" si="160">IF(N64/$B64=0,"--",N64/$B64)</f>
        <v>--</v>
      </c>
      <c r="AF64" s="39" t="str">
        <f t="shared" ref="AF64:AF73" si="161">IF(O64/$B64=0,"--",O64/$B64)</f>
        <v>--</v>
      </c>
      <c r="AG64" s="40" t="str">
        <f t="shared" ref="AG64:AG73" si="162">IF(P64/$B64=0,"--",P64/$B64)</f>
        <v>--</v>
      </c>
      <c r="AH64" s="29">
        <f t="shared" ref="AH64:AH73" si="163">+Q64/$B64</f>
        <v>1.5256588072122053E-2</v>
      </c>
    </row>
    <row r="65" spans="1:34" x14ac:dyDescent="0.25">
      <c r="A65" s="7" t="s">
        <v>4</v>
      </c>
      <c r="B65" s="23">
        <v>1998</v>
      </c>
      <c r="C65" s="16">
        <v>0</v>
      </c>
      <c r="D65" s="17">
        <v>4</v>
      </c>
      <c r="E65" s="50">
        <v>4</v>
      </c>
      <c r="F65" s="17">
        <v>2</v>
      </c>
      <c r="G65" s="17">
        <v>0</v>
      </c>
      <c r="H65" s="17">
        <v>0</v>
      </c>
      <c r="I65" s="17">
        <v>1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8">
        <v>2</v>
      </c>
      <c r="Q65" s="6">
        <f t="shared" si="149"/>
        <v>13</v>
      </c>
      <c r="S65" s="37" t="s">
        <v>4</v>
      </c>
      <c r="T65" s="26" t="str">
        <f t="shared" ref="T65:T73" si="164">IF(C65/$B65=0,"--",C65/$B65)</f>
        <v>--</v>
      </c>
      <c r="U65" s="27">
        <f t="shared" si="150"/>
        <v>2.002002002002002E-3</v>
      </c>
      <c r="V65" s="52">
        <f t="shared" si="151"/>
        <v>2.002002002002002E-3</v>
      </c>
      <c r="W65" s="27">
        <f t="shared" si="152"/>
        <v>1.001001001001001E-3</v>
      </c>
      <c r="X65" s="27" t="str">
        <f t="shared" si="153"/>
        <v>--</v>
      </c>
      <c r="Y65" s="27" t="str">
        <f t="shared" si="154"/>
        <v>--</v>
      </c>
      <c r="Z65" s="27">
        <f t="shared" si="155"/>
        <v>5.005005005005005E-4</v>
      </c>
      <c r="AA65" s="27" t="str">
        <f t="shared" si="156"/>
        <v>--</v>
      </c>
      <c r="AB65" s="27" t="str">
        <f t="shared" si="157"/>
        <v>--</v>
      </c>
      <c r="AC65" s="27" t="str">
        <f t="shared" si="158"/>
        <v>--</v>
      </c>
      <c r="AD65" s="27" t="str">
        <f t="shared" si="159"/>
        <v>--</v>
      </c>
      <c r="AE65" s="27" t="str">
        <f t="shared" si="160"/>
        <v>--</v>
      </c>
      <c r="AF65" s="27" t="str">
        <f t="shared" si="161"/>
        <v>--</v>
      </c>
      <c r="AG65" s="28">
        <f t="shared" si="162"/>
        <v>1.001001001001001E-3</v>
      </c>
      <c r="AH65" s="29">
        <f t="shared" si="163"/>
        <v>6.5065065065065065E-3</v>
      </c>
    </row>
    <row r="66" spans="1:34" x14ac:dyDescent="0.25">
      <c r="A66" s="7" t="s">
        <v>19</v>
      </c>
      <c r="B66" s="23">
        <v>427</v>
      </c>
      <c r="C66" s="16">
        <v>0</v>
      </c>
      <c r="D66" s="17">
        <v>1</v>
      </c>
      <c r="E66" s="17">
        <v>1</v>
      </c>
      <c r="F66" s="17">
        <v>1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8">
        <v>0</v>
      </c>
      <c r="Q66" s="6">
        <f t="shared" si="149"/>
        <v>3</v>
      </c>
      <c r="S66" s="37" t="s">
        <v>19</v>
      </c>
      <c r="T66" s="26" t="str">
        <f t="shared" si="164"/>
        <v>--</v>
      </c>
      <c r="U66" s="27">
        <f t="shared" si="150"/>
        <v>2.34192037470726E-3</v>
      </c>
      <c r="V66" s="27">
        <f t="shared" si="151"/>
        <v>2.34192037470726E-3</v>
      </c>
      <c r="W66" s="27">
        <f t="shared" si="152"/>
        <v>2.34192037470726E-3</v>
      </c>
      <c r="X66" s="27" t="str">
        <f t="shared" si="153"/>
        <v>--</v>
      </c>
      <c r="Y66" s="27" t="str">
        <f t="shared" si="154"/>
        <v>--</v>
      </c>
      <c r="Z66" s="27" t="str">
        <f t="shared" si="155"/>
        <v>--</v>
      </c>
      <c r="AA66" s="27" t="str">
        <f t="shared" si="156"/>
        <v>--</v>
      </c>
      <c r="AB66" s="27" t="str">
        <f t="shared" si="157"/>
        <v>--</v>
      </c>
      <c r="AC66" s="27" t="str">
        <f t="shared" si="158"/>
        <v>--</v>
      </c>
      <c r="AD66" s="27" t="str">
        <f t="shared" si="159"/>
        <v>--</v>
      </c>
      <c r="AE66" s="27" t="str">
        <f t="shared" si="160"/>
        <v>--</v>
      </c>
      <c r="AF66" s="27" t="str">
        <f t="shared" si="161"/>
        <v>--</v>
      </c>
      <c r="AG66" s="28" t="str">
        <f t="shared" si="162"/>
        <v>--</v>
      </c>
      <c r="AH66" s="29">
        <f t="shared" si="163"/>
        <v>7.0257611241217799E-3</v>
      </c>
    </row>
    <row r="67" spans="1:34" x14ac:dyDescent="0.25">
      <c r="A67" s="7" t="s">
        <v>6</v>
      </c>
      <c r="B67" s="23">
        <v>657</v>
      </c>
      <c r="C67" s="16">
        <v>0</v>
      </c>
      <c r="D67" s="17">
        <v>0</v>
      </c>
      <c r="E67" s="17">
        <v>8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8">
        <v>1</v>
      </c>
      <c r="Q67" s="6">
        <f t="shared" si="149"/>
        <v>9</v>
      </c>
      <c r="S67" s="37" t="s">
        <v>6</v>
      </c>
      <c r="T67" s="26" t="str">
        <f t="shared" si="164"/>
        <v>--</v>
      </c>
      <c r="U67" s="27" t="str">
        <f t="shared" si="150"/>
        <v>--</v>
      </c>
      <c r="V67" s="27">
        <f t="shared" si="151"/>
        <v>1.2176560121765601E-2</v>
      </c>
      <c r="W67" s="27" t="str">
        <f t="shared" si="152"/>
        <v>--</v>
      </c>
      <c r="X67" s="27" t="str">
        <f t="shared" si="153"/>
        <v>--</v>
      </c>
      <c r="Y67" s="27" t="str">
        <f t="shared" si="154"/>
        <v>--</v>
      </c>
      <c r="Z67" s="27" t="str">
        <f t="shared" si="155"/>
        <v>--</v>
      </c>
      <c r="AA67" s="27" t="str">
        <f t="shared" si="156"/>
        <v>--</v>
      </c>
      <c r="AB67" s="27" t="str">
        <f t="shared" si="157"/>
        <v>--</v>
      </c>
      <c r="AC67" s="27" t="str">
        <f t="shared" si="158"/>
        <v>--</v>
      </c>
      <c r="AD67" s="27" t="str">
        <f t="shared" si="159"/>
        <v>--</v>
      </c>
      <c r="AE67" s="27" t="str">
        <f t="shared" si="160"/>
        <v>--</v>
      </c>
      <c r="AF67" s="27" t="str">
        <f t="shared" si="161"/>
        <v>--</v>
      </c>
      <c r="AG67" s="28">
        <f t="shared" si="162"/>
        <v>1.5220700152207001E-3</v>
      </c>
      <c r="AH67" s="29">
        <f t="shared" si="163"/>
        <v>1.3698630136986301E-2</v>
      </c>
    </row>
    <row r="68" spans="1:34" x14ac:dyDescent="0.25">
      <c r="A68" s="7" t="s">
        <v>5</v>
      </c>
      <c r="B68" s="23">
        <v>1227</v>
      </c>
      <c r="C68" s="16">
        <v>2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1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8">
        <v>2</v>
      </c>
      <c r="Q68" s="6">
        <f t="shared" si="149"/>
        <v>5</v>
      </c>
      <c r="S68" s="37" t="s">
        <v>5</v>
      </c>
      <c r="T68" s="26">
        <f t="shared" si="164"/>
        <v>1.6299918500407497E-3</v>
      </c>
      <c r="U68" s="27" t="str">
        <f t="shared" si="150"/>
        <v>--</v>
      </c>
      <c r="V68" s="27" t="str">
        <f t="shared" si="151"/>
        <v>--</v>
      </c>
      <c r="W68" s="27" t="str">
        <f t="shared" si="152"/>
        <v>--</v>
      </c>
      <c r="X68" s="27" t="str">
        <f t="shared" si="153"/>
        <v>--</v>
      </c>
      <c r="Y68" s="27" t="str">
        <f t="shared" si="154"/>
        <v>--</v>
      </c>
      <c r="Z68" s="27">
        <f t="shared" si="155"/>
        <v>8.1499592502037486E-4</v>
      </c>
      <c r="AA68" s="27" t="str">
        <f t="shared" si="156"/>
        <v>--</v>
      </c>
      <c r="AB68" s="27" t="str">
        <f t="shared" si="157"/>
        <v>--</v>
      </c>
      <c r="AC68" s="27" t="str">
        <f t="shared" si="158"/>
        <v>--</v>
      </c>
      <c r="AD68" s="27" t="str">
        <f t="shared" si="159"/>
        <v>--</v>
      </c>
      <c r="AE68" s="27" t="str">
        <f t="shared" si="160"/>
        <v>--</v>
      </c>
      <c r="AF68" s="27" t="str">
        <f t="shared" si="161"/>
        <v>--</v>
      </c>
      <c r="AG68" s="28">
        <f t="shared" si="162"/>
        <v>1.6299918500407497E-3</v>
      </c>
      <c r="AH68" s="29">
        <f t="shared" si="163"/>
        <v>4.0749796251018742E-3</v>
      </c>
    </row>
    <row r="69" spans="1:34" x14ac:dyDescent="0.25">
      <c r="A69" s="7" t="s">
        <v>7</v>
      </c>
      <c r="B69" s="23">
        <v>195</v>
      </c>
      <c r="C69" s="16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8">
        <v>0</v>
      </c>
      <c r="Q69" s="6">
        <f t="shared" si="149"/>
        <v>0</v>
      </c>
      <c r="S69" s="37" t="s">
        <v>7</v>
      </c>
      <c r="T69" s="26" t="str">
        <f t="shared" si="164"/>
        <v>--</v>
      </c>
      <c r="U69" s="27" t="str">
        <f t="shared" si="150"/>
        <v>--</v>
      </c>
      <c r="V69" s="27" t="str">
        <f t="shared" si="151"/>
        <v>--</v>
      </c>
      <c r="W69" s="27" t="str">
        <f t="shared" si="152"/>
        <v>--</v>
      </c>
      <c r="X69" s="27" t="str">
        <f t="shared" si="153"/>
        <v>--</v>
      </c>
      <c r="Y69" s="27" t="str">
        <f t="shared" si="154"/>
        <v>--</v>
      </c>
      <c r="Z69" s="27" t="str">
        <f t="shared" si="155"/>
        <v>--</v>
      </c>
      <c r="AA69" s="27" t="str">
        <f t="shared" si="156"/>
        <v>--</v>
      </c>
      <c r="AB69" s="27" t="str">
        <f t="shared" si="157"/>
        <v>--</v>
      </c>
      <c r="AC69" s="27" t="str">
        <f t="shared" si="158"/>
        <v>--</v>
      </c>
      <c r="AD69" s="27" t="str">
        <f t="shared" si="159"/>
        <v>--</v>
      </c>
      <c r="AE69" s="27" t="str">
        <f t="shared" si="160"/>
        <v>--</v>
      </c>
      <c r="AF69" s="27" t="str">
        <f t="shared" si="161"/>
        <v>--</v>
      </c>
      <c r="AG69" s="28" t="str">
        <f t="shared" si="162"/>
        <v>--</v>
      </c>
      <c r="AH69" s="29">
        <f t="shared" si="163"/>
        <v>0</v>
      </c>
    </row>
    <row r="70" spans="1:34" x14ac:dyDescent="0.25">
      <c r="A70" s="7" t="s">
        <v>20</v>
      </c>
      <c r="B70" s="23">
        <v>768</v>
      </c>
      <c r="C70" s="16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8">
        <v>0</v>
      </c>
      <c r="Q70" s="6">
        <f t="shared" si="149"/>
        <v>0</v>
      </c>
      <c r="S70" s="37" t="s">
        <v>20</v>
      </c>
      <c r="T70" s="26" t="str">
        <f t="shared" si="164"/>
        <v>--</v>
      </c>
      <c r="U70" s="27" t="str">
        <f t="shared" si="150"/>
        <v>--</v>
      </c>
      <c r="V70" s="27" t="str">
        <f t="shared" si="151"/>
        <v>--</v>
      </c>
      <c r="W70" s="27" t="str">
        <f t="shared" si="152"/>
        <v>--</v>
      </c>
      <c r="X70" s="27" t="str">
        <f t="shared" si="153"/>
        <v>--</v>
      </c>
      <c r="Y70" s="27" t="str">
        <f t="shared" si="154"/>
        <v>--</v>
      </c>
      <c r="Z70" s="27" t="str">
        <f t="shared" si="155"/>
        <v>--</v>
      </c>
      <c r="AA70" s="27" t="str">
        <f t="shared" si="156"/>
        <v>--</v>
      </c>
      <c r="AB70" s="27" t="str">
        <f t="shared" si="157"/>
        <v>--</v>
      </c>
      <c r="AC70" s="27" t="str">
        <f t="shared" si="158"/>
        <v>--</v>
      </c>
      <c r="AD70" s="27" t="str">
        <f t="shared" si="159"/>
        <v>--</v>
      </c>
      <c r="AE70" s="27" t="str">
        <f t="shared" si="160"/>
        <v>--</v>
      </c>
      <c r="AF70" s="27" t="str">
        <f t="shared" si="161"/>
        <v>--</v>
      </c>
      <c r="AG70" s="28" t="str">
        <f t="shared" si="162"/>
        <v>--</v>
      </c>
      <c r="AH70" s="29">
        <f t="shared" si="163"/>
        <v>0</v>
      </c>
    </row>
    <row r="71" spans="1:34" ht="30" x14ac:dyDescent="0.25">
      <c r="A71" s="7" t="s">
        <v>23</v>
      </c>
      <c r="B71" s="23">
        <v>1456</v>
      </c>
      <c r="C71" s="16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50">
        <v>1</v>
      </c>
      <c r="L71" s="17">
        <v>0</v>
      </c>
      <c r="M71" s="17">
        <v>0</v>
      </c>
      <c r="N71" s="17">
        <v>0</v>
      </c>
      <c r="O71" s="17">
        <v>0</v>
      </c>
      <c r="P71" s="18">
        <v>0</v>
      </c>
      <c r="Q71" s="6">
        <f t="shared" si="149"/>
        <v>1</v>
      </c>
      <c r="S71" s="37" t="s">
        <v>23</v>
      </c>
      <c r="T71" s="26" t="str">
        <f t="shared" si="164"/>
        <v>--</v>
      </c>
      <c r="U71" s="27" t="str">
        <f t="shared" si="150"/>
        <v>--</v>
      </c>
      <c r="V71" s="27" t="str">
        <f t="shared" si="151"/>
        <v>--</v>
      </c>
      <c r="W71" s="27" t="str">
        <f t="shared" si="152"/>
        <v>--</v>
      </c>
      <c r="X71" s="27" t="str">
        <f t="shared" si="153"/>
        <v>--</v>
      </c>
      <c r="Y71" s="27" t="str">
        <f t="shared" si="154"/>
        <v>--</v>
      </c>
      <c r="Z71" s="27" t="str">
        <f t="shared" si="155"/>
        <v>--</v>
      </c>
      <c r="AA71" s="27" t="str">
        <f t="shared" si="156"/>
        <v>--</v>
      </c>
      <c r="AB71" s="52">
        <f t="shared" si="157"/>
        <v>6.8681318681318687E-4</v>
      </c>
      <c r="AC71" s="27" t="str">
        <f t="shared" si="158"/>
        <v>--</v>
      </c>
      <c r="AD71" s="27" t="str">
        <f t="shared" si="159"/>
        <v>--</v>
      </c>
      <c r="AE71" s="27" t="str">
        <f t="shared" si="160"/>
        <v>--</v>
      </c>
      <c r="AF71" s="27" t="str">
        <f t="shared" si="161"/>
        <v>--</v>
      </c>
      <c r="AG71" s="28" t="str">
        <f t="shared" si="162"/>
        <v>--</v>
      </c>
      <c r="AH71" s="29">
        <f t="shared" si="163"/>
        <v>6.8681318681318687E-4</v>
      </c>
    </row>
    <row r="72" spans="1:34" x14ac:dyDescent="0.25">
      <c r="A72" s="7" t="s">
        <v>21</v>
      </c>
      <c r="B72" s="23">
        <v>1270</v>
      </c>
      <c r="C72" s="16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2</v>
      </c>
      <c r="L72" s="17">
        <v>2</v>
      </c>
      <c r="M72" s="17">
        <v>1</v>
      </c>
      <c r="N72" s="17">
        <v>0</v>
      </c>
      <c r="O72" s="17">
        <v>0</v>
      </c>
      <c r="P72" s="18">
        <v>0</v>
      </c>
      <c r="Q72" s="6">
        <f t="shared" si="149"/>
        <v>5</v>
      </c>
      <c r="S72" s="37" t="s">
        <v>21</v>
      </c>
      <c r="T72" s="26" t="str">
        <f t="shared" si="164"/>
        <v>--</v>
      </c>
      <c r="U72" s="27" t="str">
        <f t="shared" si="150"/>
        <v>--</v>
      </c>
      <c r="V72" s="27" t="str">
        <f t="shared" si="151"/>
        <v>--</v>
      </c>
      <c r="W72" s="27" t="str">
        <f t="shared" si="152"/>
        <v>--</v>
      </c>
      <c r="X72" s="27" t="str">
        <f t="shared" si="153"/>
        <v>--</v>
      </c>
      <c r="Y72" s="27" t="str">
        <f t="shared" si="154"/>
        <v>--</v>
      </c>
      <c r="Z72" s="27" t="str">
        <f t="shared" si="155"/>
        <v>--</v>
      </c>
      <c r="AA72" s="27" t="str">
        <f t="shared" si="156"/>
        <v>--</v>
      </c>
      <c r="AB72" s="27">
        <f t="shared" si="157"/>
        <v>1.5748031496062992E-3</v>
      </c>
      <c r="AC72" s="27">
        <f t="shared" si="158"/>
        <v>1.5748031496062992E-3</v>
      </c>
      <c r="AD72" s="27">
        <f t="shared" si="159"/>
        <v>7.874015748031496E-4</v>
      </c>
      <c r="AE72" s="27" t="str">
        <f t="shared" si="160"/>
        <v>--</v>
      </c>
      <c r="AF72" s="27" t="str">
        <f t="shared" si="161"/>
        <v>--</v>
      </c>
      <c r="AG72" s="28" t="str">
        <f t="shared" si="162"/>
        <v>--</v>
      </c>
      <c r="AH72" s="29">
        <f t="shared" si="163"/>
        <v>3.937007874015748E-3</v>
      </c>
    </row>
    <row r="73" spans="1:34" ht="15.75" thickBot="1" x14ac:dyDescent="0.3">
      <c r="A73" s="7" t="s">
        <v>22</v>
      </c>
      <c r="B73" s="24">
        <v>365</v>
      </c>
      <c r="C73" s="19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51">
        <v>0</v>
      </c>
      <c r="L73" s="20">
        <v>1</v>
      </c>
      <c r="M73" s="20">
        <v>12</v>
      </c>
      <c r="N73" s="20">
        <v>0</v>
      </c>
      <c r="O73" s="20">
        <v>0</v>
      </c>
      <c r="P73" s="21">
        <v>0</v>
      </c>
      <c r="Q73" s="6">
        <f t="shared" si="149"/>
        <v>13</v>
      </c>
      <c r="S73" s="41" t="s">
        <v>22</v>
      </c>
      <c r="T73" s="30" t="str">
        <f t="shared" si="164"/>
        <v>--</v>
      </c>
      <c r="U73" s="31" t="str">
        <f t="shared" si="150"/>
        <v>--</v>
      </c>
      <c r="V73" s="31" t="str">
        <f t="shared" si="151"/>
        <v>--</v>
      </c>
      <c r="W73" s="31" t="str">
        <f t="shared" si="152"/>
        <v>--</v>
      </c>
      <c r="X73" s="31" t="str">
        <f t="shared" si="153"/>
        <v>--</v>
      </c>
      <c r="Y73" s="31" t="str">
        <f t="shared" si="154"/>
        <v>--</v>
      </c>
      <c r="Z73" s="31" t="str">
        <f t="shared" si="155"/>
        <v>--</v>
      </c>
      <c r="AA73" s="31" t="str">
        <f t="shared" si="156"/>
        <v>--</v>
      </c>
      <c r="AB73" s="53" t="str">
        <f t="shared" si="157"/>
        <v>--</v>
      </c>
      <c r="AC73" s="31">
        <f t="shared" si="158"/>
        <v>2.7397260273972603E-3</v>
      </c>
      <c r="AD73" s="31">
        <f t="shared" si="159"/>
        <v>3.287671232876712E-2</v>
      </c>
      <c r="AE73" s="31" t="str">
        <f t="shared" si="160"/>
        <v>--</v>
      </c>
      <c r="AF73" s="31" t="str">
        <f t="shared" si="161"/>
        <v>--</v>
      </c>
      <c r="AG73" s="32" t="str">
        <f t="shared" si="162"/>
        <v>--</v>
      </c>
      <c r="AH73" s="42">
        <f t="shared" si="163"/>
        <v>3.5616438356164383E-2</v>
      </c>
    </row>
    <row r="74" spans="1:34" ht="15.75" thickBot="1" x14ac:dyDescent="0.3">
      <c r="A74" s="3" t="s">
        <v>26</v>
      </c>
      <c r="B74" s="8">
        <v>10526</v>
      </c>
      <c r="C74" s="4">
        <f t="shared" ref="C74:P74" si="165">SUM(C64:C73)</f>
        <v>17</v>
      </c>
      <c r="D74" s="4">
        <f t="shared" si="165"/>
        <v>9</v>
      </c>
      <c r="E74" s="4">
        <f t="shared" si="165"/>
        <v>21</v>
      </c>
      <c r="F74" s="4">
        <f t="shared" si="165"/>
        <v>3</v>
      </c>
      <c r="G74" s="4">
        <f t="shared" si="165"/>
        <v>6</v>
      </c>
      <c r="H74" s="4">
        <f t="shared" si="165"/>
        <v>0</v>
      </c>
      <c r="I74" s="4">
        <f t="shared" si="165"/>
        <v>2</v>
      </c>
      <c r="J74" s="4">
        <f t="shared" si="165"/>
        <v>0</v>
      </c>
      <c r="K74" s="4">
        <f t="shared" si="165"/>
        <v>3</v>
      </c>
      <c r="L74" s="4">
        <f t="shared" si="165"/>
        <v>3</v>
      </c>
      <c r="M74" s="4">
        <f t="shared" si="165"/>
        <v>13</v>
      </c>
      <c r="N74" s="4">
        <f t="shared" si="165"/>
        <v>0</v>
      </c>
      <c r="O74" s="4">
        <f t="shared" si="165"/>
        <v>0</v>
      </c>
      <c r="P74" s="4">
        <f t="shared" si="165"/>
        <v>5</v>
      </c>
      <c r="Q74" s="5">
        <f>SUM(Q64:Q73)</f>
        <v>82</v>
      </c>
      <c r="S74" s="43" t="s">
        <v>32</v>
      </c>
      <c r="T74" s="33">
        <f>IFERROR(C74/$B74,"--")</f>
        <v>1.6150484514535436E-3</v>
      </c>
      <c r="U74" s="34">
        <f t="shared" ref="U74" si="166">IFERROR(D74/$B74,"--")</f>
        <v>8.5502565076952305E-4</v>
      </c>
      <c r="V74" s="34">
        <f t="shared" ref="V74" si="167">IFERROR(E74/$B74,"--")</f>
        <v>1.9950598517955538E-3</v>
      </c>
      <c r="W74" s="34">
        <f t="shared" ref="W74" si="168">IFERROR(F74/$B74,"--")</f>
        <v>2.8500855025650768E-4</v>
      </c>
      <c r="X74" s="34">
        <f t="shared" ref="X74" si="169">IFERROR(G74/$B74,"--")</f>
        <v>5.7001710051301537E-4</v>
      </c>
      <c r="Y74" s="34">
        <f t="shared" ref="Y74" si="170">IFERROR(H74/$B74,"--")</f>
        <v>0</v>
      </c>
      <c r="Z74" s="34">
        <f t="shared" ref="Z74" si="171">IFERROR(I74/$B74,"--")</f>
        <v>1.9000570017100514E-4</v>
      </c>
      <c r="AA74" s="34">
        <f t="shared" ref="AA74" si="172">IFERROR(J74/$B74,"--")</f>
        <v>0</v>
      </c>
      <c r="AB74" s="34">
        <f t="shared" ref="AB74" si="173">IFERROR(K74/$B74,"--")</f>
        <v>2.8500855025650768E-4</v>
      </c>
      <c r="AC74" s="34">
        <f t="shared" ref="AC74" si="174">IFERROR(L74/$B74,"--")</f>
        <v>2.8500855025650768E-4</v>
      </c>
      <c r="AD74" s="34">
        <f t="shared" ref="AD74" si="175">IFERROR(M74/$B74,"--")</f>
        <v>1.2350370511115334E-3</v>
      </c>
      <c r="AE74" s="34">
        <f t="shared" ref="AE74" si="176">IFERROR(N74/$B74,"--")</f>
        <v>0</v>
      </c>
      <c r="AF74" s="34">
        <f t="shared" ref="AF74" si="177">IFERROR(O74/$B74,"--")</f>
        <v>0</v>
      </c>
      <c r="AG74" s="34">
        <f t="shared" ref="AG74" si="178">IFERROR(P74/$B74,"--")</f>
        <v>4.7501425042751282E-4</v>
      </c>
      <c r="AH74" s="35">
        <f t="shared" ref="AH74" si="179">IFERROR(Q74/$B74,"--")</f>
        <v>7.7902337070112106E-3</v>
      </c>
    </row>
  </sheetData>
  <mergeCells count="10">
    <mergeCell ref="C62:P62"/>
    <mergeCell ref="T62:AH62"/>
    <mergeCell ref="C2:P2"/>
    <mergeCell ref="C17:P17"/>
    <mergeCell ref="C32:P32"/>
    <mergeCell ref="C47:P47"/>
    <mergeCell ref="T2:AH2"/>
    <mergeCell ref="T17:AH17"/>
    <mergeCell ref="T32:AH32"/>
    <mergeCell ref="T47:AH47"/>
  </mergeCells>
  <printOptions gridLines="1"/>
  <pageMargins left="0.7" right="0.7" top="0.75" bottom="0.75" header="0.3" footer="0.3"/>
  <pageSetup scale="35" orientation="landscape" r:id="rId1"/>
  <headerFooter>
    <oddFooter>&amp;C&amp;Z&amp;F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Leth,Brian</dc:creator>
  <cp:lastModifiedBy>Leth,Brian</cp:lastModifiedBy>
  <cp:lastPrinted>2019-12-30T21:08:50Z</cp:lastPrinted>
  <dcterms:created xsi:type="dcterms:W3CDTF">2019-12-19T15:11:07Z</dcterms:created>
  <dcterms:modified xsi:type="dcterms:W3CDTF">2020-01-10T20:56:00Z</dcterms:modified>
</cp:coreProperties>
</file>