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Leth\Brian's Laptop\Hatchery Consultation\Steelhead pHOS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Print_Area" localSheetId="0">Sheet1!$S$48:$AH$60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AF14" i="1"/>
  <c r="AE14" i="1"/>
  <c r="AD14" i="1"/>
  <c r="AC14" i="1"/>
  <c r="AB14" i="1"/>
  <c r="AA14" i="1"/>
  <c r="Z14" i="1"/>
  <c r="Y14" i="1"/>
  <c r="X14" i="1"/>
  <c r="W14" i="1"/>
  <c r="V14" i="1"/>
  <c r="U14" i="1"/>
  <c r="M1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M30" i="1"/>
  <c r="AD30" i="1" s="1"/>
  <c r="M45" i="1"/>
  <c r="AD45" i="1" s="1"/>
  <c r="M50" i="1"/>
  <c r="AD50" i="1" s="1"/>
  <c r="M51" i="1"/>
  <c r="AD51" i="1" s="1"/>
  <c r="M52" i="1"/>
  <c r="AD52" i="1" s="1"/>
  <c r="M53" i="1"/>
  <c r="AD53" i="1" s="1"/>
  <c r="M54" i="1"/>
  <c r="AD54" i="1" s="1"/>
  <c r="M55" i="1"/>
  <c r="AD55" i="1" s="1"/>
  <c r="M56" i="1"/>
  <c r="AD56" i="1" s="1"/>
  <c r="M57" i="1"/>
  <c r="AD57" i="1" s="1"/>
  <c r="M58" i="1"/>
  <c r="AD58" i="1" s="1"/>
  <c r="M59" i="1"/>
  <c r="AD59" i="1" s="1"/>
  <c r="M60" i="1" l="1"/>
  <c r="AD60" i="1" s="1"/>
  <c r="P59" i="1"/>
  <c r="AG59" i="1" s="1"/>
  <c r="O59" i="1"/>
  <c r="AF59" i="1" s="1"/>
  <c r="N59" i="1"/>
  <c r="AE59" i="1" s="1"/>
  <c r="L59" i="1"/>
  <c r="AC59" i="1" s="1"/>
  <c r="K59" i="1"/>
  <c r="AB59" i="1" s="1"/>
  <c r="J59" i="1"/>
  <c r="AA59" i="1" s="1"/>
  <c r="I59" i="1"/>
  <c r="Z59" i="1" s="1"/>
  <c r="H59" i="1"/>
  <c r="Y59" i="1" s="1"/>
  <c r="G59" i="1"/>
  <c r="X59" i="1" s="1"/>
  <c r="F59" i="1"/>
  <c r="W59" i="1" s="1"/>
  <c r="E59" i="1"/>
  <c r="V59" i="1" s="1"/>
  <c r="D59" i="1"/>
  <c r="U59" i="1" s="1"/>
  <c r="P58" i="1"/>
  <c r="AG58" i="1" s="1"/>
  <c r="O58" i="1"/>
  <c r="AF58" i="1" s="1"/>
  <c r="N58" i="1"/>
  <c r="AE58" i="1" s="1"/>
  <c r="L58" i="1"/>
  <c r="AC58" i="1" s="1"/>
  <c r="K58" i="1"/>
  <c r="AB58" i="1" s="1"/>
  <c r="J58" i="1"/>
  <c r="AA58" i="1" s="1"/>
  <c r="I58" i="1"/>
  <c r="Z58" i="1" s="1"/>
  <c r="H58" i="1"/>
  <c r="Y58" i="1" s="1"/>
  <c r="G58" i="1"/>
  <c r="X58" i="1" s="1"/>
  <c r="F58" i="1"/>
  <c r="W58" i="1" s="1"/>
  <c r="E58" i="1"/>
  <c r="V58" i="1" s="1"/>
  <c r="D58" i="1"/>
  <c r="U58" i="1" s="1"/>
  <c r="P57" i="1"/>
  <c r="AG57" i="1" s="1"/>
  <c r="O57" i="1"/>
  <c r="AF57" i="1" s="1"/>
  <c r="N57" i="1"/>
  <c r="AE57" i="1" s="1"/>
  <c r="L57" i="1"/>
  <c r="AC57" i="1" s="1"/>
  <c r="K57" i="1"/>
  <c r="AB57" i="1" s="1"/>
  <c r="J57" i="1"/>
  <c r="AA57" i="1" s="1"/>
  <c r="I57" i="1"/>
  <c r="Z57" i="1" s="1"/>
  <c r="H57" i="1"/>
  <c r="Y57" i="1" s="1"/>
  <c r="G57" i="1"/>
  <c r="X57" i="1" s="1"/>
  <c r="F57" i="1"/>
  <c r="W57" i="1" s="1"/>
  <c r="E57" i="1"/>
  <c r="V57" i="1" s="1"/>
  <c r="D57" i="1"/>
  <c r="U57" i="1" s="1"/>
  <c r="P56" i="1"/>
  <c r="AG56" i="1" s="1"/>
  <c r="O56" i="1"/>
  <c r="AF56" i="1" s="1"/>
  <c r="N56" i="1"/>
  <c r="AE56" i="1" s="1"/>
  <c r="L56" i="1"/>
  <c r="AC56" i="1" s="1"/>
  <c r="K56" i="1"/>
  <c r="AB56" i="1" s="1"/>
  <c r="J56" i="1"/>
  <c r="AA56" i="1" s="1"/>
  <c r="I56" i="1"/>
  <c r="Z56" i="1" s="1"/>
  <c r="H56" i="1"/>
  <c r="Y56" i="1" s="1"/>
  <c r="G56" i="1"/>
  <c r="X56" i="1" s="1"/>
  <c r="F56" i="1"/>
  <c r="W56" i="1" s="1"/>
  <c r="E56" i="1"/>
  <c r="V56" i="1" s="1"/>
  <c r="D56" i="1"/>
  <c r="U56" i="1" s="1"/>
  <c r="P55" i="1"/>
  <c r="AG55" i="1" s="1"/>
  <c r="O55" i="1"/>
  <c r="AF55" i="1" s="1"/>
  <c r="N55" i="1"/>
  <c r="AE55" i="1" s="1"/>
  <c r="L55" i="1"/>
  <c r="AC55" i="1" s="1"/>
  <c r="K55" i="1"/>
  <c r="AB55" i="1" s="1"/>
  <c r="J55" i="1"/>
  <c r="AA55" i="1" s="1"/>
  <c r="I55" i="1"/>
  <c r="Z55" i="1" s="1"/>
  <c r="H55" i="1"/>
  <c r="Y55" i="1" s="1"/>
  <c r="G55" i="1"/>
  <c r="X55" i="1" s="1"/>
  <c r="F55" i="1"/>
  <c r="W55" i="1" s="1"/>
  <c r="E55" i="1"/>
  <c r="V55" i="1" s="1"/>
  <c r="D55" i="1"/>
  <c r="U55" i="1" s="1"/>
  <c r="P54" i="1"/>
  <c r="AG54" i="1" s="1"/>
  <c r="O54" i="1"/>
  <c r="AF54" i="1" s="1"/>
  <c r="N54" i="1"/>
  <c r="AE54" i="1" s="1"/>
  <c r="L54" i="1"/>
  <c r="AC54" i="1" s="1"/>
  <c r="K54" i="1"/>
  <c r="AB54" i="1" s="1"/>
  <c r="J54" i="1"/>
  <c r="AA54" i="1" s="1"/>
  <c r="I54" i="1"/>
  <c r="Z54" i="1" s="1"/>
  <c r="H54" i="1"/>
  <c r="Y54" i="1" s="1"/>
  <c r="G54" i="1"/>
  <c r="X54" i="1" s="1"/>
  <c r="F54" i="1"/>
  <c r="W54" i="1" s="1"/>
  <c r="E54" i="1"/>
  <c r="V54" i="1" s="1"/>
  <c r="D54" i="1"/>
  <c r="U54" i="1" s="1"/>
  <c r="P53" i="1"/>
  <c r="AG53" i="1" s="1"/>
  <c r="O53" i="1"/>
  <c r="AF53" i="1" s="1"/>
  <c r="N53" i="1"/>
  <c r="AE53" i="1" s="1"/>
  <c r="L53" i="1"/>
  <c r="AC53" i="1" s="1"/>
  <c r="K53" i="1"/>
  <c r="AB53" i="1" s="1"/>
  <c r="J53" i="1"/>
  <c r="AA53" i="1" s="1"/>
  <c r="I53" i="1"/>
  <c r="Z53" i="1" s="1"/>
  <c r="H53" i="1"/>
  <c r="Y53" i="1" s="1"/>
  <c r="G53" i="1"/>
  <c r="X53" i="1" s="1"/>
  <c r="F53" i="1"/>
  <c r="W53" i="1" s="1"/>
  <c r="E53" i="1"/>
  <c r="V53" i="1" s="1"/>
  <c r="D53" i="1"/>
  <c r="U53" i="1" s="1"/>
  <c r="P52" i="1"/>
  <c r="AG52" i="1" s="1"/>
  <c r="O52" i="1"/>
  <c r="AF52" i="1" s="1"/>
  <c r="N52" i="1"/>
  <c r="AE52" i="1" s="1"/>
  <c r="L52" i="1"/>
  <c r="AC52" i="1" s="1"/>
  <c r="K52" i="1"/>
  <c r="AB52" i="1" s="1"/>
  <c r="J52" i="1"/>
  <c r="AA52" i="1" s="1"/>
  <c r="I52" i="1"/>
  <c r="Z52" i="1" s="1"/>
  <c r="H52" i="1"/>
  <c r="Y52" i="1" s="1"/>
  <c r="G52" i="1"/>
  <c r="X52" i="1" s="1"/>
  <c r="F52" i="1"/>
  <c r="W52" i="1" s="1"/>
  <c r="E52" i="1"/>
  <c r="V52" i="1" s="1"/>
  <c r="D52" i="1"/>
  <c r="U52" i="1" s="1"/>
  <c r="P51" i="1"/>
  <c r="AG51" i="1" s="1"/>
  <c r="O51" i="1"/>
  <c r="AF51" i="1" s="1"/>
  <c r="N51" i="1"/>
  <c r="AE51" i="1" s="1"/>
  <c r="L51" i="1"/>
  <c r="AC51" i="1" s="1"/>
  <c r="K51" i="1"/>
  <c r="AB51" i="1" s="1"/>
  <c r="J51" i="1"/>
  <c r="AA51" i="1" s="1"/>
  <c r="I51" i="1"/>
  <c r="Z51" i="1" s="1"/>
  <c r="H51" i="1"/>
  <c r="Y51" i="1" s="1"/>
  <c r="G51" i="1"/>
  <c r="X51" i="1" s="1"/>
  <c r="F51" i="1"/>
  <c r="W51" i="1" s="1"/>
  <c r="E51" i="1"/>
  <c r="V51" i="1" s="1"/>
  <c r="D51" i="1"/>
  <c r="U51" i="1" s="1"/>
  <c r="P50" i="1"/>
  <c r="AG50" i="1" s="1"/>
  <c r="O50" i="1"/>
  <c r="AF50" i="1" s="1"/>
  <c r="N50" i="1"/>
  <c r="AE50" i="1" s="1"/>
  <c r="L50" i="1"/>
  <c r="AC50" i="1" s="1"/>
  <c r="K50" i="1"/>
  <c r="AB50" i="1" s="1"/>
  <c r="J50" i="1"/>
  <c r="AA50" i="1" s="1"/>
  <c r="I50" i="1"/>
  <c r="Z50" i="1" s="1"/>
  <c r="H50" i="1"/>
  <c r="Y50" i="1" s="1"/>
  <c r="G50" i="1"/>
  <c r="X50" i="1" s="1"/>
  <c r="F50" i="1"/>
  <c r="W50" i="1" s="1"/>
  <c r="E50" i="1"/>
  <c r="V50" i="1" s="1"/>
  <c r="D50" i="1"/>
  <c r="U50" i="1" s="1"/>
  <c r="C59" i="1"/>
  <c r="T59" i="1" s="1"/>
  <c r="C58" i="1"/>
  <c r="T58" i="1" s="1"/>
  <c r="C57" i="1"/>
  <c r="T57" i="1" s="1"/>
  <c r="C56" i="1"/>
  <c r="T56" i="1" s="1"/>
  <c r="C55" i="1"/>
  <c r="T55" i="1" s="1"/>
  <c r="C54" i="1"/>
  <c r="T54" i="1" s="1"/>
  <c r="C53" i="1"/>
  <c r="T53" i="1" s="1"/>
  <c r="C52" i="1"/>
  <c r="T52" i="1" s="1"/>
  <c r="C51" i="1"/>
  <c r="T51" i="1" s="1"/>
  <c r="C50" i="1"/>
  <c r="T50" i="1" s="1"/>
  <c r="B60" i="1"/>
  <c r="P45" i="1"/>
  <c r="AG45" i="1" s="1"/>
  <c r="O45" i="1"/>
  <c r="AF45" i="1" s="1"/>
  <c r="N45" i="1"/>
  <c r="AE45" i="1" s="1"/>
  <c r="L45" i="1"/>
  <c r="AC45" i="1" s="1"/>
  <c r="K45" i="1"/>
  <c r="AB45" i="1" s="1"/>
  <c r="J45" i="1"/>
  <c r="AA45" i="1" s="1"/>
  <c r="I45" i="1"/>
  <c r="Z45" i="1" s="1"/>
  <c r="H45" i="1"/>
  <c r="Y45" i="1" s="1"/>
  <c r="G45" i="1"/>
  <c r="X45" i="1" s="1"/>
  <c r="F45" i="1"/>
  <c r="W45" i="1" s="1"/>
  <c r="E45" i="1"/>
  <c r="V45" i="1" s="1"/>
  <c r="D45" i="1"/>
  <c r="U45" i="1" s="1"/>
  <c r="C45" i="1"/>
  <c r="T45" i="1" s="1"/>
  <c r="B45" i="1"/>
  <c r="Q44" i="1"/>
  <c r="AH44" i="1" s="1"/>
  <c r="Q43" i="1"/>
  <c r="AH43" i="1" s="1"/>
  <c r="Q42" i="1"/>
  <c r="AH42" i="1" s="1"/>
  <c r="Q41" i="1"/>
  <c r="AH41" i="1" s="1"/>
  <c r="Q40" i="1"/>
  <c r="AH40" i="1" s="1"/>
  <c r="Q39" i="1"/>
  <c r="AH39" i="1" s="1"/>
  <c r="Q38" i="1"/>
  <c r="AH38" i="1" s="1"/>
  <c r="Q37" i="1"/>
  <c r="AH37" i="1" s="1"/>
  <c r="Q36" i="1"/>
  <c r="AH36" i="1" s="1"/>
  <c r="Q35" i="1"/>
  <c r="AH35" i="1" s="1"/>
  <c r="P30" i="1"/>
  <c r="AG30" i="1" s="1"/>
  <c r="O30" i="1"/>
  <c r="AF30" i="1" s="1"/>
  <c r="N30" i="1"/>
  <c r="AE30" i="1" s="1"/>
  <c r="L30" i="1"/>
  <c r="AC30" i="1" s="1"/>
  <c r="K30" i="1"/>
  <c r="AB30" i="1" s="1"/>
  <c r="J30" i="1"/>
  <c r="AA30" i="1" s="1"/>
  <c r="I30" i="1"/>
  <c r="Z30" i="1" s="1"/>
  <c r="H30" i="1"/>
  <c r="Y30" i="1" s="1"/>
  <c r="G30" i="1"/>
  <c r="X30" i="1" s="1"/>
  <c r="F30" i="1"/>
  <c r="W30" i="1" s="1"/>
  <c r="E30" i="1"/>
  <c r="V30" i="1" s="1"/>
  <c r="D30" i="1"/>
  <c r="U30" i="1" s="1"/>
  <c r="C30" i="1"/>
  <c r="T30" i="1" s="1"/>
  <c r="B30" i="1"/>
  <c r="Q29" i="1"/>
  <c r="AH29" i="1" s="1"/>
  <c r="Q28" i="1"/>
  <c r="AH28" i="1" s="1"/>
  <c r="Q27" i="1"/>
  <c r="AH27" i="1" s="1"/>
  <c r="Q26" i="1"/>
  <c r="AH26" i="1" s="1"/>
  <c r="Q25" i="1"/>
  <c r="AH25" i="1" s="1"/>
  <c r="Q24" i="1"/>
  <c r="AH24" i="1" s="1"/>
  <c r="Q23" i="1"/>
  <c r="AH23" i="1" s="1"/>
  <c r="Q22" i="1"/>
  <c r="AH22" i="1" s="1"/>
  <c r="Q21" i="1"/>
  <c r="AH21" i="1" s="1"/>
  <c r="Q20" i="1"/>
  <c r="Q5" i="1"/>
  <c r="AH5" i="1" s="1"/>
  <c r="Q6" i="1"/>
  <c r="AH6" i="1" s="1"/>
  <c r="Q7" i="1"/>
  <c r="AH7" i="1" s="1"/>
  <c r="Q8" i="1"/>
  <c r="AH8" i="1" s="1"/>
  <c r="Q9" i="1"/>
  <c r="AH9" i="1" s="1"/>
  <c r="Q10" i="1"/>
  <c r="AH10" i="1" s="1"/>
  <c r="Q11" i="1"/>
  <c r="AH11" i="1" s="1"/>
  <c r="Q12" i="1"/>
  <c r="AH12" i="1" s="1"/>
  <c r="Q13" i="1"/>
  <c r="AH13" i="1" s="1"/>
  <c r="Q4" i="1"/>
  <c r="C14" i="1"/>
  <c r="T14" i="1" s="1"/>
  <c r="D14" i="1"/>
  <c r="E14" i="1"/>
  <c r="F14" i="1"/>
  <c r="G14" i="1"/>
  <c r="H14" i="1"/>
  <c r="I14" i="1"/>
  <c r="J14" i="1"/>
  <c r="K14" i="1"/>
  <c r="L14" i="1"/>
  <c r="N14" i="1"/>
  <c r="O14" i="1"/>
  <c r="P14" i="1"/>
  <c r="B14" i="1"/>
  <c r="H60" i="1" l="1"/>
  <c r="Y60" i="1" s="1"/>
  <c r="Q30" i="1"/>
  <c r="AH30" i="1" s="1"/>
  <c r="Q45" i="1"/>
  <c r="AH45" i="1" s="1"/>
  <c r="Q58" i="1"/>
  <c r="AH58" i="1" s="1"/>
  <c r="AH20" i="1"/>
  <c r="Q57" i="1"/>
  <c r="AH57" i="1" s="1"/>
  <c r="Q54" i="1"/>
  <c r="AH54" i="1" s="1"/>
  <c r="O60" i="1"/>
  <c r="AF60" i="1" s="1"/>
  <c r="J60" i="1"/>
  <c r="AA60" i="1" s="1"/>
  <c r="Q53" i="1"/>
  <c r="AH53" i="1" s="1"/>
  <c r="L60" i="1"/>
  <c r="AC60" i="1" s="1"/>
  <c r="G60" i="1"/>
  <c r="X60" i="1" s="1"/>
  <c r="N60" i="1"/>
  <c r="AE60" i="1" s="1"/>
  <c r="K60" i="1"/>
  <c r="AB60" i="1" s="1"/>
  <c r="D60" i="1"/>
  <c r="U60" i="1" s="1"/>
  <c r="F60" i="1"/>
  <c r="W60" i="1" s="1"/>
  <c r="E60" i="1"/>
  <c r="V60" i="1" s="1"/>
  <c r="Q14" i="1"/>
  <c r="AH14" i="1" s="1"/>
  <c r="P60" i="1"/>
  <c r="AG60" i="1" s="1"/>
  <c r="I60" i="1"/>
  <c r="Z60" i="1" s="1"/>
  <c r="AH4" i="1"/>
  <c r="Q51" i="1"/>
  <c r="AH51" i="1" s="1"/>
  <c r="Q59" i="1"/>
  <c r="AH59" i="1" s="1"/>
  <c r="Q52" i="1"/>
  <c r="AH52" i="1" s="1"/>
  <c r="Q55" i="1"/>
  <c r="AH55" i="1" s="1"/>
  <c r="Q56" i="1"/>
  <c r="AH56" i="1" s="1"/>
  <c r="C60" i="1"/>
  <c r="T60" i="1" s="1"/>
  <c r="Q50" i="1"/>
  <c r="Q60" i="1" l="1"/>
  <c r="AH60" i="1" s="1"/>
  <c r="AH50" i="1"/>
</calcChain>
</file>

<file path=xl/comments1.xml><?xml version="1.0" encoding="utf-8"?>
<comments xmlns="http://schemas.openxmlformats.org/spreadsheetml/2006/main">
  <authors>
    <author>Leth,Brian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68 of the 72 were from the offsite mainstem salmon releases that don't occur any longer.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34 recovered at NF Trap and one in Lapwai Cr (23 from DNFH and 11 from CFH) of the 25 were released from DNFH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all30 detected at NF Clwtr trap (DNFH).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was from clear cr release
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Leth,Brian:</t>
        </r>
        <r>
          <rPr>
            <sz val="9"/>
            <color indexed="81"/>
            <rFont val="Tahoma"/>
            <charset val="1"/>
          </rPr>
          <t xml:space="preserve">
recovered in Iron Cr.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D36" authorId="0" shapeId="0">
      <text>
        <r>
          <rPr>
            <b/>
            <sz val="9"/>
            <color indexed="81"/>
            <rFont val="Tahoma"/>
            <charset val="1"/>
          </rPr>
          <t>Leth,Brian:</t>
        </r>
        <r>
          <rPr>
            <sz val="9"/>
            <color indexed="81"/>
            <rFont val="Tahoma"/>
            <charset val="1"/>
          </rPr>
          <t xml:space="preserve">
recovered in Carmen Cr.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  <comment ref="S53" authorId="0" shapeId="0">
      <text>
        <r>
          <rPr>
            <b/>
            <sz val="9"/>
            <color indexed="81"/>
            <rFont val="Tahoma"/>
            <family val="2"/>
          </rPr>
          <t>Leth,Brian:</t>
        </r>
        <r>
          <rPr>
            <sz val="9"/>
            <color indexed="81"/>
            <rFont val="Tahoma"/>
            <family val="2"/>
          </rPr>
          <t xml:space="preserve">
all release sites combined including Yankee Fork</t>
        </r>
      </text>
    </comment>
  </commentList>
</comments>
</file>

<file path=xl/sharedStrings.xml><?xml version="1.0" encoding="utf-8"?>
<sst xmlns="http://schemas.openxmlformats.org/spreadsheetml/2006/main" count="237" uniqueCount="36">
  <si>
    <t>Release Group</t>
  </si>
  <si>
    <t>Upper Salmon</t>
  </si>
  <si>
    <t>Middle Fork Salmon</t>
  </si>
  <si>
    <t>Upper Salmon- SAW</t>
  </si>
  <si>
    <t>Upper Salmon- Pah</t>
  </si>
  <si>
    <t>Little Salmon-SAW/PAH</t>
  </si>
  <si>
    <t>Upper Salmon- DWOR/USR</t>
  </si>
  <si>
    <t>Little Salmon- DWOR/USR</t>
  </si>
  <si>
    <t>North Fork Salmon</t>
  </si>
  <si>
    <t>South Fork Salmon</t>
  </si>
  <si>
    <t>Combined Adult PIT detections at LGD</t>
  </si>
  <si>
    <t>Imnaha River</t>
  </si>
  <si>
    <t>Grande Ronde River</t>
  </si>
  <si>
    <t>Lower Clearwater</t>
  </si>
  <si>
    <t>Lochsa</t>
  </si>
  <si>
    <t>Lemhi</t>
  </si>
  <si>
    <t>Lolo</t>
  </si>
  <si>
    <t>Selway</t>
  </si>
  <si>
    <t>Lower Snake R.</t>
  </si>
  <si>
    <t>Upper Salmon-EF</t>
  </si>
  <si>
    <t>Hells Canyon</t>
  </si>
  <si>
    <t>DNFH-NF</t>
  </si>
  <si>
    <t>DNFH/CLWH-Lolo/Clear Cr</t>
  </si>
  <si>
    <t>DNFH/Clearwater FH-SF Clearwater</t>
  </si>
  <si>
    <t>Pahsim.</t>
  </si>
  <si>
    <t>Run Years- 2010-2019</t>
  </si>
  <si>
    <t>Total</t>
  </si>
  <si>
    <t>Interrogations above LGD</t>
  </si>
  <si>
    <t>Recaps above LGD</t>
  </si>
  <si>
    <t>Morts above LGD</t>
  </si>
  <si>
    <t>All Combined above LGD</t>
  </si>
  <si>
    <t>S.F. Clearwater</t>
  </si>
  <si>
    <t>Weighted Average</t>
  </si>
  <si>
    <t>Year PIT Detection Installed</t>
  </si>
  <si>
    <t># of PIT Detections in Recipient Population</t>
  </si>
  <si>
    <t>Stray Rate into Recipient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</si>
</sst>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wrapText="1"/>
    </xf>
    <xf numFmtId="3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wrapText="1"/>
    </xf>
    <xf numFmtId="3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10" fontId="0" fillId="0" borderId="1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1" fillId="0" borderId="5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10" fontId="1" fillId="0" borderId="4" xfId="1" applyNumberFormat="1" applyFont="1" applyBorder="1" applyAlignment="1">
      <alignment horizontal="center"/>
    </xf>
    <xf numFmtId="10" fontId="1" fillId="0" borderId="2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19" xfId="0" applyBorder="1" applyAlignment="1">
      <alignment wrapText="1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0" fillId="0" borderId="20" xfId="0" applyBorder="1" applyAlignment="1">
      <alignment wrapText="1"/>
    </xf>
    <xf numFmtId="10" fontId="1" fillId="0" borderId="21" xfId="1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10" fontId="0" fillId="0" borderId="22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60"/>
  <sheetViews>
    <sheetView tabSelected="1" view="pageLayout" topLeftCell="A7" zoomScaleNormal="100" workbookViewId="0">
      <selection activeCell="A32" sqref="A32"/>
    </sheetView>
  </sheetViews>
  <sheetFormatPr defaultRowHeight="15" x14ac:dyDescent="0.25"/>
  <cols>
    <col min="1" max="1" width="25.5703125" style="1" customWidth="1"/>
    <col min="2" max="2" width="14.5703125" style="2" customWidth="1"/>
    <col min="3" max="3" width="7.85546875" customWidth="1"/>
    <col min="4" max="4" width="8.85546875" customWidth="1"/>
    <col min="5" max="5" width="8.28515625" customWidth="1"/>
    <col min="9" max="9" width="8.42578125" customWidth="1"/>
    <col min="11" max="11" width="11" customWidth="1"/>
    <col min="12" max="12" width="7.140625" customWidth="1"/>
    <col min="13" max="13" width="10.7109375" customWidth="1"/>
    <col min="14" max="14" width="7.85546875" customWidth="1"/>
    <col min="15" max="15" width="8" customWidth="1"/>
    <col min="17" max="17" width="9.140625" style="2"/>
    <col min="18" max="18" width="3.7109375" customWidth="1"/>
    <col min="19" max="19" width="32.140625" customWidth="1"/>
  </cols>
  <sheetData>
    <row r="1" spans="1:34" ht="24" thickBot="1" x14ac:dyDescent="0.4">
      <c r="A1" s="12" t="s">
        <v>27</v>
      </c>
    </row>
    <row r="2" spans="1:34" ht="15.75" thickBot="1" x14ac:dyDescent="0.3">
      <c r="A2" s="11" t="s">
        <v>25</v>
      </c>
      <c r="C2" s="47" t="s">
        <v>34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  <c r="T2" s="47" t="s">
        <v>35</v>
      </c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9"/>
    </row>
    <row r="3" spans="1:34" s="1" customFormat="1" ht="60.75" thickBot="1" x14ac:dyDescent="0.3">
      <c r="A3" s="3" t="s">
        <v>0</v>
      </c>
      <c r="B3" s="10" t="s">
        <v>10</v>
      </c>
      <c r="C3" s="9" t="s">
        <v>1</v>
      </c>
      <c r="D3" s="9" t="s">
        <v>24</v>
      </c>
      <c r="E3" s="9" t="s">
        <v>15</v>
      </c>
      <c r="F3" s="9" t="s">
        <v>8</v>
      </c>
      <c r="G3" s="9" t="s">
        <v>2</v>
      </c>
      <c r="H3" s="9" t="s">
        <v>9</v>
      </c>
      <c r="I3" s="9" t="s">
        <v>11</v>
      </c>
      <c r="J3" s="9" t="s">
        <v>12</v>
      </c>
      <c r="K3" s="9" t="s">
        <v>13</v>
      </c>
      <c r="L3" s="9" t="s">
        <v>16</v>
      </c>
      <c r="M3" s="9" t="s">
        <v>31</v>
      </c>
      <c r="N3" s="9" t="s">
        <v>17</v>
      </c>
      <c r="O3" s="9" t="s">
        <v>14</v>
      </c>
      <c r="P3" s="9" t="s">
        <v>18</v>
      </c>
      <c r="Q3" s="10" t="s">
        <v>26</v>
      </c>
      <c r="S3" s="3" t="s">
        <v>0</v>
      </c>
      <c r="T3" s="25" t="s">
        <v>1</v>
      </c>
      <c r="U3" s="9" t="s">
        <v>24</v>
      </c>
      <c r="V3" s="9" t="s">
        <v>15</v>
      </c>
      <c r="W3" s="9" t="s">
        <v>8</v>
      </c>
      <c r="X3" s="9" t="s">
        <v>2</v>
      </c>
      <c r="Y3" s="9" t="s">
        <v>9</v>
      </c>
      <c r="Z3" s="9" t="s">
        <v>11</v>
      </c>
      <c r="AA3" s="9" t="s">
        <v>12</v>
      </c>
      <c r="AB3" s="9" t="s">
        <v>13</v>
      </c>
      <c r="AC3" s="9" t="s">
        <v>16</v>
      </c>
      <c r="AD3" s="9" t="s">
        <v>31</v>
      </c>
      <c r="AE3" s="9" t="s">
        <v>17</v>
      </c>
      <c r="AF3" s="9" t="s">
        <v>14</v>
      </c>
      <c r="AG3" s="9" t="s">
        <v>18</v>
      </c>
      <c r="AH3" s="10" t="s">
        <v>26</v>
      </c>
    </row>
    <row r="4" spans="1:34" x14ac:dyDescent="0.25">
      <c r="A4" s="7" t="s">
        <v>3</v>
      </c>
      <c r="B4" s="22">
        <v>2163</v>
      </c>
      <c r="C4" s="13">
        <v>15</v>
      </c>
      <c r="D4" s="14">
        <v>0</v>
      </c>
      <c r="E4" s="14">
        <v>8</v>
      </c>
      <c r="F4" s="14">
        <v>0</v>
      </c>
      <c r="G4" s="14">
        <v>5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5">
        <v>0</v>
      </c>
      <c r="Q4" s="6">
        <f t="shared" ref="Q4:Q13" si="0">SUM(C4:P4)</f>
        <v>28</v>
      </c>
      <c r="S4" s="37" t="s">
        <v>3</v>
      </c>
      <c r="T4" s="38">
        <f>IF(C4/$B4=0,"--",C4/$B4)</f>
        <v>6.9348127600554789E-3</v>
      </c>
      <c r="U4" s="39" t="str">
        <f t="shared" ref="U4:AG4" si="1">IF(D4/$B4=0,"--",D4/$B4)</f>
        <v>--</v>
      </c>
      <c r="V4" s="39">
        <f t="shared" si="1"/>
        <v>3.6985668053629217E-3</v>
      </c>
      <c r="W4" s="39" t="str">
        <f t="shared" si="1"/>
        <v>--</v>
      </c>
      <c r="X4" s="39">
        <f t="shared" si="1"/>
        <v>2.3116042533518262E-3</v>
      </c>
      <c r="Y4" s="39" t="str">
        <f t="shared" si="1"/>
        <v>--</v>
      </c>
      <c r="Z4" s="39" t="str">
        <f t="shared" si="1"/>
        <v>--</v>
      </c>
      <c r="AA4" s="39" t="str">
        <f t="shared" si="1"/>
        <v>--</v>
      </c>
      <c r="AB4" s="39" t="str">
        <f t="shared" si="1"/>
        <v>--</v>
      </c>
      <c r="AC4" s="39" t="str">
        <f t="shared" si="1"/>
        <v>--</v>
      </c>
      <c r="AD4" s="39" t="str">
        <f t="shared" si="1"/>
        <v>--</v>
      </c>
      <c r="AE4" s="39" t="str">
        <f t="shared" si="1"/>
        <v>--</v>
      </c>
      <c r="AF4" s="39" t="str">
        <f t="shared" si="1"/>
        <v>--</v>
      </c>
      <c r="AG4" s="44" t="str">
        <f t="shared" si="1"/>
        <v>--</v>
      </c>
      <c r="AH4" s="29">
        <f t="shared" ref="AH4" si="2">+Q4/$B4</f>
        <v>1.2944983818770227E-2</v>
      </c>
    </row>
    <row r="5" spans="1:34" x14ac:dyDescent="0.25">
      <c r="A5" s="7" t="s">
        <v>4</v>
      </c>
      <c r="B5" s="23">
        <v>1998</v>
      </c>
      <c r="C5" s="16">
        <v>0</v>
      </c>
      <c r="D5" s="17">
        <v>2</v>
      </c>
      <c r="E5" s="17">
        <v>72</v>
      </c>
      <c r="F5" s="17">
        <v>2</v>
      </c>
      <c r="G5" s="17">
        <v>0</v>
      </c>
      <c r="H5" s="17">
        <v>0</v>
      </c>
      <c r="I5" s="17">
        <v>1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8">
        <v>2</v>
      </c>
      <c r="Q5" s="6">
        <f t="shared" si="0"/>
        <v>79</v>
      </c>
      <c r="S5" s="37" t="s">
        <v>4</v>
      </c>
      <c r="T5" s="26" t="str">
        <f t="shared" ref="T5:T13" si="3">IF(C5/$B5=0,"--",C5/$B5)</f>
        <v>--</v>
      </c>
      <c r="U5" s="27">
        <f t="shared" ref="U5:U13" si="4">IF(D5/$B5=0,"--",D5/$B5)</f>
        <v>1.001001001001001E-3</v>
      </c>
      <c r="V5" s="27">
        <f t="shared" ref="V5:V13" si="5">IF(E5/$B5=0,"--",E5/$B5)</f>
        <v>3.6036036036036036E-2</v>
      </c>
      <c r="W5" s="27">
        <f t="shared" ref="W5:W13" si="6">IF(F5/$B5=0,"--",F5/$B5)</f>
        <v>1.001001001001001E-3</v>
      </c>
      <c r="X5" s="27" t="str">
        <f t="shared" ref="X5:X13" si="7">IF(G5/$B5=0,"--",G5/$B5)</f>
        <v>--</v>
      </c>
      <c r="Y5" s="27" t="str">
        <f t="shared" ref="Y5:Y13" si="8">IF(H5/$B5=0,"--",H5/$B5)</f>
        <v>--</v>
      </c>
      <c r="Z5" s="27">
        <f t="shared" ref="Z5:Z13" si="9">IF(I5/$B5=0,"--",I5/$B5)</f>
        <v>5.005005005005005E-4</v>
      </c>
      <c r="AA5" s="27" t="str">
        <f t="shared" ref="AA5:AA13" si="10">IF(J5/$B5=0,"--",J5/$B5)</f>
        <v>--</v>
      </c>
      <c r="AB5" s="27" t="str">
        <f t="shared" ref="AB5:AB13" si="11">IF(K5/$B5=0,"--",K5/$B5)</f>
        <v>--</v>
      </c>
      <c r="AC5" s="27" t="str">
        <f t="shared" ref="AC5:AC13" si="12">IF(L5/$B5=0,"--",L5/$B5)</f>
        <v>--</v>
      </c>
      <c r="AD5" s="27" t="str">
        <f t="shared" ref="AD5:AD13" si="13">IF(M5/$B5=0,"--",M5/$B5)</f>
        <v>--</v>
      </c>
      <c r="AE5" s="27" t="str">
        <f t="shared" ref="AE5:AE13" si="14">IF(N5/$B5=0,"--",N5/$B5)</f>
        <v>--</v>
      </c>
      <c r="AF5" s="27" t="str">
        <f t="shared" ref="AF5:AF13" si="15">IF(O5/$B5=0,"--",O5/$B5)</f>
        <v>--</v>
      </c>
      <c r="AG5" s="45">
        <f t="shared" ref="AG5:AG13" si="16">IF(P5/$B5=0,"--",P5/$B5)</f>
        <v>1.001001001001001E-3</v>
      </c>
      <c r="AH5" s="29">
        <f t="shared" ref="AH5:AH13" si="17">+Q5/$B5</f>
        <v>3.9539539539539537E-2</v>
      </c>
    </row>
    <row r="6" spans="1:34" x14ac:dyDescent="0.25">
      <c r="A6" s="7" t="s">
        <v>19</v>
      </c>
      <c r="B6" s="23">
        <v>427</v>
      </c>
      <c r="C6" s="16">
        <v>0</v>
      </c>
      <c r="D6" s="17">
        <v>0</v>
      </c>
      <c r="E6" s="17">
        <v>1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8">
        <v>0</v>
      </c>
      <c r="Q6" s="6">
        <f t="shared" si="0"/>
        <v>2</v>
      </c>
      <c r="S6" s="37" t="s">
        <v>19</v>
      </c>
      <c r="T6" s="26" t="str">
        <f t="shared" si="3"/>
        <v>--</v>
      </c>
      <c r="U6" s="27" t="str">
        <f t="shared" si="4"/>
        <v>--</v>
      </c>
      <c r="V6" s="27">
        <f t="shared" si="5"/>
        <v>2.34192037470726E-3</v>
      </c>
      <c r="W6" s="27">
        <f t="shared" si="6"/>
        <v>2.34192037470726E-3</v>
      </c>
      <c r="X6" s="27" t="str">
        <f t="shared" si="7"/>
        <v>--</v>
      </c>
      <c r="Y6" s="27" t="str">
        <f t="shared" si="8"/>
        <v>--</v>
      </c>
      <c r="Z6" s="27" t="str">
        <f t="shared" si="9"/>
        <v>--</v>
      </c>
      <c r="AA6" s="27" t="str">
        <f t="shared" si="10"/>
        <v>--</v>
      </c>
      <c r="AB6" s="27" t="str">
        <f t="shared" si="11"/>
        <v>--</v>
      </c>
      <c r="AC6" s="27" t="str">
        <f t="shared" si="12"/>
        <v>--</v>
      </c>
      <c r="AD6" s="27" t="str">
        <f t="shared" si="13"/>
        <v>--</v>
      </c>
      <c r="AE6" s="27" t="str">
        <f t="shared" si="14"/>
        <v>--</v>
      </c>
      <c r="AF6" s="27" t="str">
        <f t="shared" si="15"/>
        <v>--</v>
      </c>
      <c r="AG6" s="45" t="str">
        <f t="shared" si="16"/>
        <v>--</v>
      </c>
      <c r="AH6" s="29">
        <f t="shared" si="17"/>
        <v>4.6838407494145199E-3</v>
      </c>
    </row>
    <row r="7" spans="1:34" x14ac:dyDescent="0.25">
      <c r="A7" s="7" t="s">
        <v>6</v>
      </c>
      <c r="B7" s="23">
        <v>657</v>
      </c>
      <c r="C7" s="16">
        <v>0</v>
      </c>
      <c r="D7" s="17">
        <v>0</v>
      </c>
      <c r="E7" s="17">
        <v>8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8">
        <v>1</v>
      </c>
      <c r="Q7" s="6">
        <f t="shared" si="0"/>
        <v>9</v>
      </c>
      <c r="S7" s="37" t="s">
        <v>6</v>
      </c>
      <c r="T7" s="26" t="str">
        <f t="shared" si="3"/>
        <v>--</v>
      </c>
      <c r="U7" s="27" t="str">
        <f t="shared" si="4"/>
        <v>--</v>
      </c>
      <c r="V7" s="27">
        <f t="shared" si="5"/>
        <v>1.2176560121765601E-2</v>
      </c>
      <c r="W7" s="27" t="str">
        <f t="shared" si="6"/>
        <v>--</v>
      </c>
      <c r="X7" s="27" t="str">
        <f t="shared" si="7"/>
        <v>--</v>
      </c>
      <c r="Y7" s="27" t="str">
        <f t="shared" si="8"/>
        <v>--</v>
      </c>
      <c r="Z7" s="27" t="str">
        <f t="shared" si="9"/>
        <v>--</v>
      </c>
      <c r="AA7" s="27" t="str">
        <f t="shared" si="10"/>
        <v>--</v>
      </c>
      <c r="AB7" s="27" t="str">
        <f t="shared" si="11"/>
        <v>--</v>
      </c>
      <c r="AC7" s="27" t="str">
        <f t="shared" si="12"/>
        <v>--</v>
      </c>
      <c r="AD7" s="27" t="str">
        <f t="shared" si="13"/>
        <v>--</v>
      </c>
      <c r="AE7" s="27" t="str">
        <f t="shared" si="14"/>
        <v>--</v>
      </c>
      <c r="AF7" s="27" t="str">
        <f t="shared" si="15"/>
        <v>--</v>
      </c>
      <c r="AG7" s="45">
        <f t="shared" si="16"/>
        <v>1.5220700152207001E-3</v>
      </c>
      <c r="AH7" s="29">
        <f t="shared" si="17"/>
        <v>1.3698630136986301E-2</v>
      </c>
    </row>
    <row r="8" spans="1:34" x14ac:dyDescent="0.25">
      <c r="A8" s="7" t="s">
        <v>5</v>
      </c>
      <c r="B8" s="23">
        <v>1227</v>
      </c>
      <c r="C8" s="16">
        <v>1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8">
        <v>2</v>
      </c>
      <c r="Q8" s="6">
        <f t="shared" si="0"/>
        <v>4</v>
      </c>
      <c r="S8" s="37" t="s">
        <v>5</v>
      </c>
      <c r="T8" s="26">
        <f t="shared" si="3"/>
        <v>8.1499592502037486E-4</v>
      </c>
      <c r="U8" s="27" t="str">
        <f t="shared" si="4"/>
        <v>--</v>
      </c>
      <c r="V8" s="27" t="str">
        <f t="shared" si="5"/>
        <v>--</v>
      </c>
      <c r="W8" s="27" t="str">
        <f t="shared" si="6"/>
        <v>--</v>
      </c>
      <c r="X8" s="27" t="str">
        <f t="shared" si="7"/>
        <v>--</v>
      </c>
      <c r="Y8" s="27" t="str">
        <f t="shared" si="8"/>
        <v>--</v>
      </c>
      <c r="Z8" s="27">
        <f t="shared" si="9"/>
        <v>8.1499592502037486E-4</v>
      </c>
      <c r="AA8" s="27" t="str">
        <f t="shared" si="10"/>
        <v>--</v>
      </c>
      <c r="AB8" s="27" t="str">
        <f t="shared" si="11"/>
        <v>--</v>
      </c>
      <c r="AC8" s="27" t="str">
        <f t="shared" si="12"/>
        <v>--</v>
      </c>
      <c r="AD8" s="27" t="str">
        <f t="shared" si="13"/>
        <v>--</v>
      </c>
      <c r="AE8" s="27" t="str">
        <f t="shared" si="14"/>
        <v>--</v>
      </c>
      <c r="AF8" s="27" t="str">
        <f t="shared" si="15"/>
        <v>--</v>
      </c>
      <c r="AG8" s="45">
        <f t="shared" si="16"/>
        <v>1.6299918500407497E-3</v>
      </c>
      <c r="AH8" s="29">
        <f t="shared" si="17"/>
        <v>3.2599837000814994E-3</v>
      </c>
    </row>
    <row r="9" spans="1:34" x14ac:dyDescent="0.25">
      <c r="A9" s="7" t="s">
        <v>7</v>
      </c>
      <c r="B9" s="23">
        <v>195</v>
      </c>
      <c r="C9" s="16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8">
        <v>0</v>
      </c>
      <c r="Q9" s="6">
        <f t="shared" si="0"/>
        <v>0</v>
      </c>
      <c r="S9" s="37" t="s">
        <v>7</v>
      </c>
      <c r="T9" s="26" t="str">
        <f t="shared" si="3"/>
        <v>--</v>
      </c>
      <c r="U9" s="27" t="str">
        <f t="shared" si="4"/>
        <v>--</v>
      </c>
      <c r="V9" s="27" t="str">
        <f t="shared" si="5"/>
        <v>--</v>
      </c>
      <c r="W9" s="27" t="str">
        <f t="shared" si="6"/>
        <v>--</v>
      </c>
      <c r="X9" s="27" t="str">
        <f t="shared" si="7"/>
        <v>--</v>
      </c>
      <c r="Y9" s="27" t="str">
        <f t="shared" si="8"/>
        <v>--</v>
      </c>
      <c r="Z9" s="27" t="str">
        <f t="shared" si="9"/>
        <v>--</v>
      </c>
      <c r="AA9" s="27" t="str">
        <f t="shared" si="10"/>
        <v>--</v>
      </c>
      <c r="AB9" s="27" t="str">
        <f t="shared" si="11"/>
        <v>--</v>
      </c>
      <c r="AC9" s="27" t="str">
        <f t="shared" si="12"/>
        <v>--</v>
      </c>
      <c r="AD9" s="27" t="str">
        <f t="shared" si="13"/>
        <v>--</v>
      </c>
      <c r="AE9" s="27" t="str">
        <f t="shared" si="14"/>
        <v>--</v>
      </c>
      <c r="AF9" s="27" t="str">
        <f t="shared" si="15"/>
        <v>--</v>
      </c>
      <c r="AG9" s="45" t="str">
        <f t="shared" si="16"/>
        <v>--</v>
      </c>
      <c r="AH9" s="29">
        <f t="shared" si="17"/>
        <v>0</v>
      </c>
    </row>
    <row r="10" spans="1:34" x14ac:dyDescent="0.25">
      <c r="A10" s="7" t="s">
        <v>20</v>
      </c>
      <c r="B10" s="23">
        <v>768</v>
      </c>
      <c r="C10" s="16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8">
        <v>0</v>
      </c>
      <c r="Q10" s="6">
        <f t="shared" si="0"/>
        <v>0</v>
      </c>
      <c r="S10" s="37" t="s">
        <v>20</v>
      </c>
      <c r="T10" s="26" t="str">
        <f t="shared" si="3"/>
        <v>--</v>
      </c>
      <c r="U10" s="27" t="str">
        <f t="shared" si="4"/>
        <v>--</v>
      </c>
      <c r="V10" s="27" t="str">
        <f t="shared" si="5"/>
        <v>--</v>
      </c>
      <c r="W10" s="27" t="str">
        <f t="shared" si="6"/>
        <v>--</v>
      </c>
      <c r="X10" s="27" t="str">
        <f t="shared" si="7"/>
        <v>--</v>
      </c>
      <c r="Y10" s="27" t="str">
        <f t="shared" si="8"/>
        <v>--</v>
      </c>
      <c r="Z10" s="27" t="str">
        <f t="shared" si="9"/>
        <v>--</v>
      </c>
      <c r="AA10" s="27" t="str">
        <f t="shared" si="10"/>
        <v>--</v>
      </c>
      <c r="AB10" s="27" t="str">
        <f t="shared" si="11"/>
        <v>--</v>
      </c>
      <c r="AC10" s="27" t="str">
        <f t="shared" si="12"/>
        <v>--</v>
      </c>
      <c r="AD10" s="27" t="str">
        <f t="shared" si="13"/>
        <v>--</v>
      </c>
      <c r="AE10" s="27" t="str">
        <f t="shared" si="14"/>
        <v>--</v>
      </c>
      <c r="AF10" s="27" t="str">
        <f t="shared" si="15"/>
        <v>--</v>
      </c>
      <c r="AG10" s="45" t="str">
        <f t="shared" si="16"/>
        <v>--</v>
      </c>
      <c r="AH10" s="29">
        <f t="shared" si="17"/>
        <v>0</v>
      </c>
    </row>
    <row r="11" spans="1:34" ht="30" x14ac:dyDescent="0.25">
      <c r="A11" s="7" t="s">
        <v>23</v>
      </c>
      <c r="B11" s="23">
        <v>1456</v>
      </c>
      <c r="C11" s="16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35</v>
      </c>
      <c r="L11" s="17">
        <v>0</v>
      </c>
      <c r="M11" s="17">
        <v>0</v>
      </c>
      <c r="N11" s="17">
        <v>0</v>
      </c>
      <c r="O11" s="17">
        <v>0</v>
      </c>
      <c r="P11" s="18">
        <v>0</v>
      </c>
      <c r="Q11" s="6">
        <f t="shared" si="0"/>
        <v>35</v>
      </c>
      <c r="S11" s="37" t="s">
        <v>23</v>
      </c>
      <c r="T11" s="26" t="str">
        <f t="shared" si="3"/>
        <v>--</v>
      </c>
      <c r="U11" s="27" t="str">
        <f t="shared" si="4"/>
        <v>--</v>
      </c>
      <c r="V11" s="27" t="str">
        <f t="shared" si="5"/>
        <v>--</v>
      </c>
      <c r="W11" s="27" t="str">
        <f t="shared" si="6"/>
        <v>--</v>
      </c>
      <c r="X11" s="27" t="str">
        <f t="shared" si="7"/>
        <v>--</v>
      </c>
      <c r="Y11" s="27" t="str">
        <f t="shared" si="8"/>
        <v>--</v>
      </c>
      <c r="Z11" s="27" t="str">
        <f t="shared" si="9"/>
        <v>--</v>
      </c>
      <c r="AA11" s="27" t="str">
        <f t="shared" si="10"/>
        <v>--</v>
      </c>
      <c r="AB11" s="27">
        <f t="shared" si="11"/>
        <v>2.403846153846154E-2</v>
      </c>
      <c r="AC11" s="27" t="str">
        <f t="shared" si="12"/>
        <v>--</v>
      </c>
      <c r="AD11" s="27" t="str">
        <f t="shared" si="13"/>
        <v>--</v>
      </c>
      <c r="AE11" s="27" t="str">
        <f t="shared" si="14"/>
        <v>--</v>
      </c>
      <c r="AF11" s="27" t="str">
        <f t="shared" si="15"/>
        <v>--</v>
      </c>
      <c r="AG11" s="45" t="str">
        <f t="shared" si="16"/>
        <v>--</v>
      </c>
      <c r="AH11" s="29">
        <f t="shared" si="17"/>
        <v>2.403846153846154E-2</v>
      </c>
    </row>
    <row r="12" spans="1:34" x14ac:dyDescent="0.25">
      <c r="A12" s="7" t="s">
        <v>21</v>
      </c>
      <c r="B12" s="23">
        <v>1270</v>
      </c>
      <c r="C12" s="16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1</v>
      </c>
      <c r="N12" s="17">
        <v>0</v>
      </c>
      <c r="O12" s="17">
        <v>0</v>
      </c>
      <c r="P12" s="18">
        <v>0</v>
      </c>
      <c r="Q12" s="6">
        <f t="shared" si="0"/>
        <v>4</v>
      </c>
      <c r="S12" s="37" t="s">
        <v>21</v>
      </c>
      <c r="T12" s="26" t="str">
        <f t="shared" si="3"/>
        <v>--</v>
      </c>
      <c r="U12" s="27" t="str">
        <f t="shared" si="4"/>
        <v>--</v>
      </c>
      <c r="V12" s="27" t="str">
        <f t="shared" si="5"/>
        <v>--</v>
      </c>
      <c r="W12" s="27" t="str">
        <f t="shared" si="6"/>
        <v>--</v>
      </c>
      <c r="X12" s="27" t="str">
        <f t="shared" si="7"/>
        <v>--</v>
      </c>
      <c r="Y12" s="27" t="str">
        <f t="shared" si="8"/>
        <v>--</v>
      </c>
      <c r="Z12" s="27" t="str">
        <f t="shared" si="9"/>
        <v>--</v>
      </c>
      <c r="AA12" s="27" t="str">
        <f t="shared" si="10"/>
        <v>--</v>
      </c>
      <c r="AB12" s="27">
        <f t="shared" si="11"/>
        <v>7.874015748031496E-4</v>
      </c>
      <c r="AC12" s="27">
        <f t="shared" si="12"/>
        <v>1.5748031496062992E-3</v>
      </c>
      <c r="AD12" s="27">
        <f t="shared" si="13"/>
        <v>7.874015748031496E-4</v>
      </c>
      <c r="AE12" s="27" t="str">
        <f t="shared" si="14"/>
        <v>--</v>
      </c>
      <c r="AF12" s="27" t="str">
        <f t="shared" si="15"/>
        <v>--</v>
      </c>
      <c r="AG12" s="45" t="str">
        <f t="shared" si="16"/>
        <v>--</v>
      </c>
      <c r="AH12" s="29">
        <f t="shared" si="17"/>
        <v>3.1496062992125984E-3</v>
      </c>
    </row>
    <row r="13" spans="1:34" ht="15.75" thickBot="1" x14ac:dyDescent="0.3">
      <c r="A13" s="7" t="s">
        <v>22</v>
      </c>
      <c r="B13" s="24">
        <v>365</v>
      </c>
      <c r="C13" s="19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30</v>
      </c>
      <c r="L13" s="20">
        <v>1</v>
      </c>
      <c r="M13" s="20">
        <v>12</v>
      </c>
      <c r="N13" s="20">
        <v>0</v>
      </c>
      <c r="O13" s="20">
        <v>0</v>
      </c>
      <c r="P13" s="21">
        <v>0</v>
      </c>
      <c r="Q13" s="6">
        <f t="shared" si="0"/>
        <v>43</v>
      </c>
      <c r="S13" s="37" t="s">
        <v>22</v>
      </c>
      <c r="T13" s="30" t="str">
        <f t="shared" si="3"/>
        <v>--</v>
      </c>
      <c r="U13" s="31" t="str">
        <f t="shared" si="4"/>
        <v>--</v>
      </c>
      <c r="V13" s="31" t="str">
        <f t="shared" si="5"/>
        <v>--</v>
      </c>
      <c r="W13" s="31" t="str">
        <f t="shared" si="6"/>
        <v>--</v>
      </c>
      <c r="X13" s="31" t="str">
        <f t="shared" si="7"/>
        <v>--</v>
      </c>
      <c r="Y13" s="31" t="str">
        <f t="shared" si="8"/>
        <v>--</v>
      </c>
      <c r="Z13" s="31" t="str">
        <f t="shared" si="9"/>
        <v>--</v>
      </c>
      <c r="AA13" s="31" t="str">
        <f t="shared" si="10"/>
        <v>--</v>
      </c>
      <c r="AB13" s="31">
        <f t="shared" si="11"/>
        <v>8.2191780821917804E-2</v>
      </c>
      <c r="AC13" s="31">
        <f t="shared" si="12"/>
        <v>2.7397260273972603E-3</v>
      </c>
      <c r="AD13" s="31">
        <f t="shared" si="13"/>
        <v>3.287671232876712E-2</v>
      </c>
      <c r="AE13" s="31" t="str">
        <f t="shared" si="14"/>
        <v>--</v>
      </c>
      <c r="AF13" s="31" t="str">
        <f t="shared" si="15"/>
        <v>--</v>
      </c>
      <c r="AG13" s="46" t="str">
        <f t="shared" si="16"/>
        <v>--</v>
      </c>
      <c r="AH13" s="29">
        <f t="shared" si="17"/>
        <v>0.11780821917808219</v>
      </c>
    </row>
    <row r="14" spans="1:34" ht="15.75" thickBot="1" x14ac:dyDescent="0.3">
      <c r="A14" s="3" t="s">
        <v>26</v>
      </c>
      <c r="B14" s="8">
        <f>SUM(B4:B13)</f>
        <v>10526</v>
      </c>
      <c r="C14" s="4">
        <f t="shared" ref="C14:P14" si="18">SUM(C4:C13)</f>
        <v>16</v>
      </c>
      <c r="D14" s="4">
        <f t="shared" si="18"/>
        <v>2</v>
      </c>
      <c r="E14" s="4">
        <f t="shared" si="18"/>
        <v>89</v>
      </c>
      <c r="F14" s="4">
        <f t="shared" si="18"/>
        <v>3</v>
      </c>
      <c r="G14" s="4">
        <f t="shared" si="18"/>
        <v>5</v>
      </c>
      <c r="H14" s="4">
        <f t="shared" si="18"/>
        <v>0</v>
      </c>
      <c r="I14" s="4">
        <f t="shared" si="18"/>
        <v>2</v>
      </c>
      <c r="J14" s="4">
        <f t="shared" si="18"/>
        <v>0</v>
      </c>
      <c r="K14" s="4">
        <f t="shared" si="18"/>
        <v>66</v>
      </c>
      <c r="L14" s="4">
        <f t="shared" si="18"/>
        <v>3</v>
      </c>
      <c r="M14" s="4">
        <f t="shared" si="18"/>
        <v>13</v>
      </c>
      <c r="N14" s="4">
        <f t="shared" si="18"/>
        <v>0</v>
      </c>
      <c r="O14" s="4">
        <f t="shared" si="18"/>
        <v>0</v>
      </c>
      <c r="P14" s="4">
        <f t="shared" si="18"/>
        <v>5</v>
      </c>
      <c r="Q14" s="5">
        <f>SUM(Q4:Q13)</f>
        <v>204</v>
      </c>
      <c r="S14" s="43" t="s">
        <v>32</v>
      </c>
      <c r="T14" s="33">
        <f>IFERROR(C14/$B14,"--")</f>
        <v>1.5200456013680411E-3</v>
      </c>
      <c r="U14" s="34">
        <f t="shared" ref="U14:AH14" si="19">IFERROR(D14/$B14,"--")</f>
        <v>1.9000570017100514E-4</v>
      </c>
      <c r="V14" s="34">
        <f t="shared" si="19"/>
        <v>8.4552536576097282E-3</v>
      </c>
      <c r="W14" s="34">
        <f t="shared" si="19"/>
        <v>2.8500855025650768E-4</v>
      </c>
      <c r="X14" s="34">
        <f t="shared" si="19"/>
        <v>4.7501425042751282E-4</v>
      </c>
      <c r="Y14" s="34">
        <f t="shared" si="19"/>
        <v>0</v>
      </c>
      <c r="Z14" s="34">
        <f t="shared" si="19"/>
        <v>1.9000570017100514E-4</v>
      </c>
      <c r="AA14" s="34">
        <f t="shared" si="19"/>
        <v>0</v>
      </c>
      <c r="AB14" s="34">
        <f t="shared" si="19"/>
        <v>6.270188105643169E-3</v>
      </c>
      <c r="AC14" s="34">
        <f t="shared" si="19"/>
        <v>2.8500855025650768E-4</v>
      </c>
      <c r="AD14" s="34">
        <f t="shared" si="19"/>
        <v>1.2350370511115334E-3</v>
      </c>
      <c r="AE14" s="34">
        <f t="shared" si="19"/>
        <v>0</v>
      </c>
      <c r="AF14" s="34">
        <f t="shared" si="19"/>
        <v>0</v>
      </c>
      <c r="AG14" s="34">
        <f t="shared" si="19"/>
        <v>4.7501425042751282E-4</v>
      </c>
      <c r="AH14" s="35">
        <f t="shared" si="19"/>
        <v>1.9380581417442522E-2</v>
      </c>
    </row>
    <row r="15" spans="1:34" ht="30" x14ac:dyDescent="0.25">
      <c r="A15" s="1" t="s">
        <v>33</v>
      </c>
    </row>
    <row r="17" spans="1:34" ht="24" thickBot="1" x14ac:dyDescent="0.4">
      <c r="A17" s="12" t="s">
        <v>28</v>
      </c>
    </row>
    <row r="18" spans="1:34" ht="15.75" thickBot="1" x14ac:dyDescent="0.3">
      <c r="A18" s="11" t="s">
        <v>25</v>
      </c>
      <c r="C18" s="47" t="s">
        <v>34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T18" s="47" t="s">
        <v>35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9"/>
    </row>
    <row r="19" spans="1:34" ht="60.75" thickBot="1" x14ac:dyDescent="0.3">
      <c r="A19" s="3" t="s">
        <v>0</v>
      </c>
      <c r="B19" s="10" t="s">
        <v>10</v>
      </c>
      <c r="C19" s="9" t="s">
        <v>1</v>
      </c>
      <c r="D19" s="9" t="s">
        <v>24</v>
      </c>
      <c r="E19" s="9" t="s">
        <v>15</v>
      </c>
      <c r="F19" s="9" t="s">
        <v>8</v>
      </c>
      <c r="G19" s="9" t="s">
        <v>2</v>
      </c>
      <c r="H19" s="9" t="s">
        <v>9</v>
      </c>
      <c r="I19" s="9" t="s">
        <v>11</v>
      </c>
      <c r="J19" s="9" t="s">
        <v>12</v>
      </c>
      <c r="K19" s="9" t="s">
        <v>13</v>
      </c>
      <c r="L19" s="9" t="s">
        <v>16</v>
      </c>
      <c r="M19" s="9" t="s">
        <v>31</v>
      </c>
      <c r="N19" s="9" t="s">
        <v>17</v>
      </c>
      <c r="O19" s="9" t="s">
        <v>14</v>
      </c>
      <c r="P19" s="9" t="s">
        <v>18</v>
      </c>
      <c r="Q19" s="10" t="s">
        <v>26</v>
      </c>
      <c r="S19" s="3" t="s">
        <v>0</v>
      </c>
      <c r="T19" s="25" t="s">
        <v>1</v>
      </c>
      <c r="U19" s="9" t="s">
        <v>24</v>
      </c>
      <c r="V19" s="9" t="s">
        <v>15</v>
      </c>
      <c r="W19" s="9" t="s">
        <v>8</v>
      </c>
      <c r="X19" s="9" t="s">
        <v>2</v>
      </c>
      <c r="Y19" s="9" t="s">
        <v>9</v>
      </c>
      <c r="Z19" s="9" t="s">
        <v>11</v>
      </c>
      <c r="AA19" s="9" t="s">
        <v>12</v>
      </c>
      <c r="AB19" s="9" t="s">
        <v>13</v>
      </c>
      <c r="AC19" s="9" t="s">
        <v>16</v>
      </c>
      <c r="AD19" s="9" t="s">
        <v>31</v>
      </c>
      <c r="AE19" s="9" t="s">
        <v>17</v>
      </c>
      <c r="AF19" s="9" t="s">
        <v>14</v>
      </c>
      <c r="AG19" s="36" t="s">
        <v>18</v>
      </c>
      <c r="AH19" s="10" t="s">
        <v>26</v>
      </c>
    </row>
    <row r="20" spans="1:34" x14ac:dyDescent="0.25">
      <c r="A20" s="7" t="s">
        <v>3</v>
      </c>
      <c r="B20" s="22">
        <v>2163</v>
      </c>
      <c r="C20" s="13">
        <v>0</v>
      </c>
      <c r="D20" s="14">
        <v>4</v>
      </c>
      <c r="E20" s="14">
        <v>0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6">
        <f t="shared" ref="Q20:Q29" si="20">SUM(C20:P20)</f>
        <v>5</v>
      </c>
      <c r="S20" s="37" t="s">
        <v>3</v>
      </c>
      <c r="T20" s="38" t="str">
        <f>IF(C20/$B20=0,"--",C20/$B20)</f>
        <v>--</v>
      </c>
      <c r="U20" s="39">
        <f t="shared" ref="U20:U29" si="21">IF(D20/$B20=0,"--",D20/$B20)</f>
        <v>1.8492834026814608E-3</v>
      </c>
      <c r="V20" s="39" t="str">
        <f t="shared" ref="V20:V29" si="22">IF(E20/$B20=0,"--",E20/$B20)</f>
        <v>--</v>
      </c>
      <c r="W20" s="39" t="str">
        <f t="shared" ref="W20:W29" si="23">IF(F20/$B20=0,"--",F20/$B20)</f>
        <v>--</v>
      </c>
      <c r="X20" s="39">
        <f t="shared" ref="X20:X29" si="24">IF(G20/$B20=0,"--",G20/$B20)</f>
        <v>4.6232085067036521E-4</v>
      </c>
      <c r="Y20" s="39" t="str">
        <f t="shared" ref="Y20:Y29" si="25">IF(H20/$B20=0,"--",H20/$B20)</f>
        <v>--</v>
      </c>
      <c r="Z20" s="39" t="str">
        <f t="shared" ref="Z20:Z29" si="26">IF(I20/$B20=0,"--",I20/$B20)</f>
        <v>--</v>
      </c>
      <c r="AA20" s="39" t="str">
        <f t="shared" ref="AA20:AA29" si="27">IF(J20/$B20=0,"--",J20/$B20)</f>
        <v>--</v>
      </c>
      <c r="AB20" s="39" t="str">
        <f t="shared" ref="AB20:AB29" si="28">IF(K20/$B20=0,"--",K20/$B20)</f>
        <v>--</v>
      </c>
      <c r="AC20" s="39" t="str">
        <f t="shared" ref="AC20:AC29" si="29">IF(L20/$B20=0,"--",L20/$B20)</f>
        <v>--</v>
      </c>
      <c r="AD20" s="39" t="str">
        <f t="shared" ref="AD20:AD29" si="30">IF(M20/$B20=0,"--",M20/$B20)</f>
        <v>--</v>
      </c>
      <c r="AE20" s="39" t="str">
        <f t="shared" ref="AE20:AE29" si="31">IF(N20/$B20=0,"--",N20/$B20)</f>
        <v>--</v>
      </c>
      <c r="AF20" s="39" t="str">
        <f t="shared" ref="AF20:AF29" si="32">IF(O20/$B20=0,"--",O20/$B20)</f>
        <v>--</v>
      </c>
      <c r="AG20" s="40" t="str">
        <f t="shared" ref="AG20:AG29" si="33">IF(P20/$B20=0,"--",P20/$B20)</f>
        <v>--</v>
      </c>
      <c r="AH20" s="29">
        <f t="shared" ref="AH20:AH29" si="34">+Q20/$B20</f>
        <v>2.3116042533518262E-3</v>
      </c>
    </row>
    <row r="21" spans="1:34" x14ac:dyDescent="0.25">
      <c r="A21" s="7" t="s">
        <v>4</v>
      </c>
      <c r="B21" s="23">
        <v>1998</v>
      </c>
      <c r="C21" s="16">
        <v>0</v>
      </c>
      <c r="D21" s="17">
        <v>1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8">
        <v>0</v>
      </c>
      <c r="Q21" s="6">
        <f t="shared" si="20"/>
        <v>1</v>
      </c>
      <c r="S21" s="37" t="s">
        <v>4</v>
      </c>
      <c r="T21" s="26" t="str">
        <f t="shared" ref="T21:T29" si="35">IF(C21/$B21=0,"--",C21/$B21)</f>
        <v>--</v>
      </c>
      <c r="U21" s="27">
        <f t="shared" si="21"/>
        <v>5.005005005005005E-4</v>
      </c>
      <c r="V21" s="27" t="str">
        <f t="shared" si="22"/>
        <v>--</v>
      </c>
      <c r="W21" s="27" t="str">
        <f t="shared" si="23"/>
        <v>--</v>
      </c>
      <c r="X21" s="27" t="str">
        <f t="shared" si="24"/>
        <v>--</v>
      </c>
      <c r="Y21" s="27" t="str">
        <f t="shared" si="25"/>
        <v>--</v>
      </c>
      <c r="Z21" s="27" t="str">
        <f t="shared" si="26"/>
        <v>--</v>
      </c>
      <c r="AA21" s="27" t="str">
        <f t="shared" si="27"/>
        <v>--</v>
      </c>
      <c r="AB21" s="27" t="str">
        <f t="shared" si="28"/>
        <v>--</v>
      </c>
      <c r="AC21" s="27" t="str">
        <f t="shared" si="29"/>
        <v>--</v>
      </c>
      <c r="AD21" s="27" t="str">
        <f t="shared" si="30"/>
        <v>--</v>
      </c>
      <c r="AE21" s="27" t="str">
        <f t="shared" si="31"/>
        <v>--</v>
      </c>
      <c r="AF21" s="27" t="str">
        <f t="shared" si="32"/>
        <v>--</v>
      </c>
      <c r="AG21" s="28" t="str">
        <f t="shared" si="33"/>
        <v>--</v>
      </c>
      <c r="AH21" s="29">
        <f t="shared" si="34"/>
        <v>5.005005005005005E-4</v>
      </c>
    </row>
    <row r="22" spans="1:34" x14ac:dyDescent="0.25">
      <c r="A22" s="7" t="s">
        <v>19</v>
      </c>
      <c r="B22" s="23">
        <v>427</v>
      </c>
      <c r="C22" s="16">
        <v>0</v>
      </c>
      <c r="D22" s="17">
        <v>1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8">
        <v>0</v>
      </c>
      <c r="Q22" s="6">
        <f t="shared" si="20"/>
        <v>1</v>
      </c>
      <c r="S22" s="37" t="s">
        <v>19</v>
      </c>
      <c r="T22" s="26" t="str">
        <f t="shared" si="35"/>
        <v>--</v>
      </c>
      <c r="U22" s="27">
        <f t="shared" si="21"/>
        <v>2.34192037470726E-3</v>
      </c>
      <c r="V22" s="27" t="str">
        <f t="shared" si="22"/>
        <v>--</v>
      </c>
      <c r="W22" s="27" t="str">
        <f t="shared" si="23"/>
        <v>--</v>
      </c>
      <c r="X22" s="27" t="str">
        <f t="shared" si="24"/>
        <v>--</v>
      </c>
      <c r="Y22" s="27" t="str">
        <f t="shared" si="25"/>
        <v>--</v>
      </c>
      <c r="Z22" s="27" t="str">
        <f t="shared" si="26"/>
        <v>--</v>
      </c>
      <c r="AA22" s="27" t="str">
        <f t="shared" si="27"/>
        <v>--</v>
      </c>
      <c r="AB22" s="27" t="str">
        <f t="shared" si="28"/>
        <v>--</v>
      </c>
      <c r="AC22" s="27" t="str">
        <f t="shared" si="29"/>
        <v>--</v>
      </c>
      <c r="AD22" s="27" t="str">
        <f t="shared" si="30"/>
        <v>--</v>
      </c>
      <c r="AE22" s="27" t="str">
        <f t="shared" si="31"/>
        <v>--</v>
      </c>
      <c r="AF22" s="27" t="str">
        <f t="shared" si="32"/>
        <v>--</v>
      </c>
      <c r="AG22" s="28" t="str">
        <f t="shared" si="33"/>
        <v>--</v>
      </c>
      <c r="AH22" s="29">
        <f t="shared" si="34"/>
        <v>2.34192037470726E-3</v>
      </c>
    </row>
    <row r="23" spans="1:34" x14ac:dyDescent="0.25">
      <c r="A23" s="7" t="s">
        <v>6</v>
      </c>
      <c r="B23" s="23">
        <v>657</v>
      </c>
      <c r="C23" s="16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8">
        <v>0</v>
      </c>
      <c r="Q23" s="6">
        <f t="shared" si="20"/>
        <v>0</v>
      </c>
      <c r="S23" s="37" t="s">
        <v>6</v>
      </c>
      <c r="T23" s="26" t="str">
        <f t="shared" si="35"/>
        <v>--</v>
      </c>
      <c r="U23" s="27" t="str">
        <f t="shared" si="21"/>
        <v>--</v>
      </c>
      <c r="V23" s="27" t="str">
        <f t="shared" si="22"/>
        <v>--</v>
      </c>
      <c r="W23" s="27" t="str">
        <f t="shared" si="23"/>
        <v>--</v>
      </c>
      <c r="X23" s="27" t="str">
        <f t="shared" si="24"/>
        <v>--</v>
      </c>
      <c r="Y23" s="27" t="str">
        <f t="shared" si="25"/>
        <v>--</v>
      </c>
      <c r="Z23" s="27" t="str">
        <f t="shared" si="26"/>
        <v>--</v>
      </c>
      <c r="AA23" s="27" t="str">
        <f t="shared" si="27"/>
        <v>--</v>
      </c>
      <c r="AB23" s="27" t="str">
        <f t="shared" si="28"/>
        <v>--</v>
      </c>
      <c r="AC23" s="27" t="str">
        <f t="shared" si="29"/>
        <v>--</v>
      </c>
      <c r="AD23" s="27" t="str">
        <f t="shared" si="30"/>
        <v>--</v>
      </c>
      <c r="AE23" s="27" t="str">
        <f t="shared" si="31"/>
        <v>--</v>
      </c>
      <c r="AF23" s="27" t="str">
        <f t="shared" si="32"/>
        <v>--</v>
      </c>
      <c r="AG23" s="28" t="str">
        <f t="shared" si="33"/>
        <v>--</v>
      </c>
      <c r="AH23" s="29">
        <f t="shared" si="34"/>
        <v>0</v>
      </c>
    </row>
    <row r="24" spans="1:34" x14ac:dyDescent="0.25">
      <c r="A24" s="7" t="s">
        <v>5</v>
      </c>
      <c r="B24" s="23">
        <v>1227</v>
      </c>
      <c r="C24" s="16">
        <v>1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8">
        <v>0</v>
      </c>
      <c r="Q24" s="6">
        <f t="shared" si="20"/>
        <v>1</v>
      </c>
      <c r="S24" s="37" t="s">
        <v>5</v>
      </c>
      <c r="T24" s="26">
        <f t="shared" si="35"/>
        <v>8.1499592502037486E-4</v>
      </c>
      <c r="U24" s="27" t="str">
        <f t="shared" si="21"/>
        <v>--</v>
      </c>
      <c r="V24" s="27" t="str">
        <f t="shared" si="22"/>
        <v>--</v>
      </c>
      <c r="W24" s="27" t="str">
        <f t="shared" si="23"/>
        <v>--</v>
      </c>
      <c r="X24" s="27" t="str">
        <f t="shared" si="24"/>
        <v>--</v>
      </c>
      <c r="Y24" s="27" t="str">
        <f t="shared" si="25"/>
        <v>--</v>
      </c>
      <c r="Z24" s="27" t="str">
        <f t="shared" si="26"/>
        <v>--</v>
      </c>
      <c r="AA24" s="27" t="str">
        <f t="shared" si="27"/>
        <v>--</v>
      </c>
      <c r="AB24" s="27" t="str">
        <f t="shared" si="28"/>
        <v>--</v>
      </c>
      <c r="AC24" s="27" t="str">
        <f t="shared" si="29"/>
        <v>--</v>
      </c>
      <c r="AD24" s="27" t="str">
        <f t="shared" si="30"/>
        <v>--</v>
      </c>
      <c r="AE24" s="27" t="str">
        <f t="shared" si="31"/>
        <v>--</v>
      </c>
      <c r="AF24" s="27" t="str">
        <f t="shared" si="32"/>
        <v>--</v>
      </c>
      <c r="AG24" s="28" t="str">
        <f t="shared" si="33"/>
        <v>--</v>
      </c>
      <c r="AH24" s="29">
        <f t="shared" si="34"/>
        <v>8.1499592502037486E-4</v>
      </c>
    </row>
    <row r="25" spans="1:34" x14ac:dyDescent="0.25">
      <c r="A25" s="7" t="s">
        <v>7</v>
      </c>
      <c r="B25" s="23">
        <v>195</v>
      </c>
      <c r="C25" s="16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8">
        <v>0</v>
      </c>
      <c r="Q25" s="6">
        <f t="shared" si="20"/>
        <v>0</v>
      </c>
      <c r="S25" s="37" t="s">
        <v>7</v>
      </c>
      <c r="T25" s="26" t="str">
        <f t="shared" si="35"/>
        <v>--</v>
      </c>
      <c r="U25" s="27" t="str">
        <f t="shared" si="21"/>
        <v>--</v>
      </c>
      <c r="V25" s="27" t="str">
        <f t="shared" si="22"/>
        <v>--</v>
      </c>
      <c r="W25" s="27" t="str">
        <f t="shared" si="23"/>
        <v>--</v>
      </c>
      <c r="X25" s="27" t="str">
        <f t="shared" si="24"/>
        <v>--</v>
      </c>
      <c r="Y25" s="27" t="str">
        <f t="shared" si="25"/>
        <v>--</v>
      </c>
      <c r="Z25" s="27" t="str">
        <f t="shared" si="26"/>
        <v>--</v>
      </c>
      <c r="AA25" s="27" t="str">
        <f t="shared" si="27"/>
        <v>--</v>
      </c>
      <c r="AB25" s="27" t="str">
        <f t="shared" si="28"/>
        <v>--</v>
      </c>
      <c r="AC25" s="27" t="str">
        <f t="shared" si="29"/>
        <v>--</v>
      </c>
      <c r="AD25" s="27" t="str">
        <f t="shared" si="30"/>
        <v>--</v>
      </c>
      <c r="AE25" s="27" t="str">
        <f t="shared" si="31"/>
        <v>--</v>
      </c>
      <c r="AF25" s="27" t="str">
        <f t="shared" si="32"/>
        <v>--</v>
      </c>
      <c r="AG25" s="28" t="str">
        <f t="shared" si="33"/>
        <v>--</v>
      </c>
      <c r="AH25" s="29">
        <f t="shared" si="34"/>
        <v>0</v>
      </c>
    </row>
    <row r="26" spans="1:34" x14ac:dyDescent="0.25">
      <c r="A26" s="7" t="s">
        <v>20</v>
      </c>
      <c r="B26" s="23">
        <v>768</v>
      </c>
      <c r="C26" s="16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8">
        <v>0</v>
      </c>
      <c r="Q26" s="6">
        <f t="shared" si="20"/>
        <v>0</v>
      </c>
      <c r="S26" s="37" t="s">
        <v>20</v>
      </c>
      <c r="T26" s="26" t="str">
        <f t="shared" si="35"/>
        <v>--</v>
      </c>
      <c r="U26" s="27" t="str">
        <f t="shared" si="21"/>
        <v>--</v>
      </c>
      <c r="V26" s="27" t="str">
        <f t="shared" si="22"/>
        <v>--</v>
      </c>
      <c r="W26" s="27" t="str">
        <f t="shared" si="23"/>
        <v>--</v>
      </c>
      <c r="X26" s="27" t="str">
        <f t="shared" si="24"/>
        <v>--</v>
      </c>
      <c r="Y26" s="27" t="str">
        <f t="shared" si="25"/>
        <v>--</v>
      </c>
      <c r="Z26" s="27" t="str">
        <f t="shared" si="26"/>
        <v>--</v>
      </c>
      <c r="AA26" s="27" t="str">
        <f t="shared" si="27"/>
        <v>--</v>
      </c>
      <c r="AB26" s="27" t="str">
        <f t="shared" si="28"/>
        <v>--</v>
      </c>
      <c r="AC26" s="27" t="str">
        <f t="shared" si="29"/>
        <v>--</v>
      </c>
      <c r="AD26" s="27" t="str">
        <f t="shared" si="30"/>
        <v>--</v>
      </c>
      <c r="AE26" s="27" t="str">
        <f t="shared" si="31"/>
        <v>--</v>
      </c>
      <c r="AF26" s="27" t="str">
        <f t="shared" si="32"/>
        <v>--</v>
      </c>
      <c r="AG26" s="28" t="str">
        <f t="shared" si="33"/>
        <v>--</v>
      </c>
      <c r="AH26" s="29">
        <f t="shared" si="34"/>
        <v>0</v>
      </c>
    </row>
    <row r="27" spans="1:34" ht="30" x14ac:dyDescent="0.25">
      <c r="A27" s="7" t="s">
        <v>23</v>
      </c>
      <c r="B27" s="23">
        <v>1456</v>
      </c>
      <c r="C27" s="16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8">
        <v>0</v>
      </c>
      <c r="Q27" s="6">
        <f t="shared" si="20"/>
        <v>0</v>
      </c>
      <c r="S27" s="37" t="s">
        <v>23</v>
      </c>
      <c r="T27" s="26" t="str">
        <f t="shared" si="35"/>
        <v>--</v>
      </c>
      <c r="U27" s="27" t="str">
        <f t="shared" si="21"/>
        <v>--</v>
      </c>
      <c r="V27" s="27" t="str">
        <f t="shared" si="22"/>
        <v>--</v>
      </c>
      <c r="W27" s="27" t="str">
        <f t="shared" si="23"/>
        <v>--</v>
      </c>
      <c r="X27" s="27" t="str">
        <f t="shared" si="24"/>
        <v>--</v>
      </c>
      <c r="Y27" s="27" t="str">
        <f t="shared" si="25"/>
        <v>--</v>
      </c>
      <c r="Z27" s="27" t="str">
        <f t="shared" si="26"/>
        <v>--</v>
      </c>
      <c r="AA27" s="27" t="str">
        <f t="shared" si="27"/>
        <v>--</v>
      </c>
      <c r="AB27" s="27" t="str">
        <f t="shared" si="28"/>
        <v>--</v>
      </c>
      <c r="AC27" s="27" t="str">
        <f t="shared" si="29"/>
        <v>--</v>
      </c>
      <c r="AD27" s="27" t="str">
        <f t="shared" si="30"/>
        <v>--</v>
      </c>
      <c r="AE27" s="27" t="str">
        <f t="shared" si="31"/>
        <v>--</v>
      </c>
      <c r="AF27" s="27" t="str">
        <f t="shared" si="32"/>
        <v>--</v>
      </c>
      <c r="AG27" s="28" t="str">
        <f t="shared" si="33"/>
        <v>--</v>
      </c>
      <c r="AH27" s="29">
        <f t="shared" si="34"/>
        <v>0</v>
      </c>
    </row>
    <row r="28" spans="1:34" x14ac:dyDescent="0.25">
      <c r="A28" s="7" t="s">
        <v>21</v>
      </c>
      <c r="B28" s="23">
        <v>1270</v>
      </c>
      <c r="C28" s="16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1</v>
      </c>
      <c r="L28" s="17">
        <v>0</v>
      </c>
      <c r="M28" s="17">
        <v>0</v>
      </c>
      <c r="N28" s="17">
        <v>0</v>
      </c>
      <c r="O28" s="17">
        <v>0</v>
      </c>
      <c r="P28" s="18">
        <v>0</v>
      </c>
      <c r="Q28" s="6">
        <f t="shared" si="20"/>
        <v>1</v>
      </c>
      <c r="S28" s="37" t="s">
        <v>21</v>
      </c>
      <c r="T28" s="26" t="str">
        <f t="shared" si="35"/>
        <v>--</v>
      </c>
      <c r="U28" s="27" t="str">
        <f t="shared" si="21"/>
        <v>--</v>
      </c>
      <c r="V28" s="27" t="str">
        <f t="shared" si="22"/>
        <v>--</v>
      </c>
      <c r="W28" s="27" t="str">
        <f t="shared" si="23"/>
        <v>--</v>
      </c>
      <c r="X28" s="27" t="str">
        <f t="shared" si="24"/>
        <v>--</v>
      </c>
      <c r="Y28" s="27" t="str">
        <f t="shared" si="25"/>
        <v>--</v>
      </c>
      <c r="Z28" s="27" t="str">
        <f t="shared" si="26"/>
        <v>--</v>
      </c>
      <c r="AA28" s="27" t="str">
        <f t="shared" si="27"/>
        <v>--</v>
      </c>
      <c r="AB28" s="27">
        <f t="shared" si="28"/>
        <v>7.874015748031496E-4</v>
      </c>
      <c r="AC28" s="27" t="str">
        <f t="shared" si="29"/>
        <v>--</v>
      </c>
      <c r="AD28" s="27" t="str">
        <f t="shared" si="30"/>
        <v>--</v>
      </c>
      <c r="AE28" s="27" t="str">
        <f t="shared" si="31"/>
        <v>--</v>
      </c>
      <c r="AF28" s="27" t="str">
        <f t="shared" si="32"/>
        <v>--</v>
      </c>
      <c r="AG28" s="28" t="str">
        <f t="shared" si="33"/>
        <v>--</v>
      </c>
      <c r="AH28" s="29">
        <f t="shared" si="34"/>
        <v>7.874015748031496E-4</v>
      </c>
    </row>
    <row r="29" spans="1:34" ht="15.75" thickBot="1" x14ac:dyDescent="0.3">
      <c r="A29" s="7" t="s">
        <v>22</v>
      </c>
      <c r="B29" s="24">
        <v>365</v>
      </c>
      <c r="C29" s="19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1">
        <v>0</v>
      </c>
      <c r="Q29" s="6">
        <f t="shared" si="20"/>
        <v>0</v>
      </c>
      <c r="S29" s="41" t="s">
        <v>22</v>
      </c>
      <c r="T29" s="30" t="str">
        <f t="shared" si="35"/>
        <v>--</v>
      </c>
      <c r="U29" s="31" t="str">
        <f t="shared" si="21"/>
        <v>--</v>
      </c>
      <c r="V29" s="31" t="str">
        <f t="shared" si="22"/>
        <v>--</v>
      </c>
      <c r="W29" s="31" t="str">
        <f t="shared" si="23"/>
        <v>--</v>
      </c>
      <c r="X29" s="31" t="str">
        <f t="shared" si="24"/>
        <v>--</v>
      </c>
      <c r="Y29" s="31" t="str">
        <f t="shared" si="25"/>
        <v>--</v>
      </c>
      <c r="Z29" s="31" t="str">
        <f t="shared" si="26"/>
        <v>--</v>
      </c>
      <c r="AA29" s="31" t="str">
        <f t="shared" si="27"/>
        <v>--</v>
      </c>
      <c r="AB29" s="31" t="str">
        <f t="shared" si="28"/>
        <v>--</v>
      </c>
      <c r="AC29" s="31" t="str">
        <f t="shared" si="29"/>
        <v>--</v>
      </c>
      <c r="AD29" s="31" t="str">
        <f t="shared" si="30"/>
        <v>--</v>
      </c>
      <c r="AE29" s="31" t="str">
        <f t="shared" si="31"/>
        <v>--</v>
      </c>
      <c r="AF29" s="31" t="str">
        <f t="shared" si="32"/>
        <v>--</v>
      </c>
      <c r="AG29" s="32" t="str">
        <f t="shared" si="33"/>
        <v>--</v>
      </c>
      <c r="AH29" s="42">
        <f t="shared" si="34"/>
        <v>0</v>
      </c>
    </row>
    <row r="30" spans="1:34" ht="15.75" thickBot="1" x14ac:dyDescent="0.3">
      <c r="A30" s="3" t="s">
        <v>26</v>
      </c>
      <c r="B30" s="8">
        <f>SUM(B20:B29)</f>
        <v>10526</v>
      </c>
      <c r="C30" s="4">
        <f t="shared" ref="C30" si="36">SUM(C20:C29)</f>
        <v>1</v>
      </c>
      <c r="D30" s="4">
        <f t="shared" ref="D30" si="37">SUM(D20:D29)</f>
        <v>6</v>
      </c>
      <c r="E30" s="4">
        <f t="shared" ref="E30" si="38">SUM(E20:E29)</f>
        <v>0</v>
      </c>
      <c r="F30" s="4">
        <f t="shared" ref="F30" si="39">SUM(F20:F29)</f>
        <v>0</v>
      </c>
      <c r="G30" s="4">
        <f t="shared" ref="G30" si="40">SUM(G20:G29)</f>
        <v>1</v>
      </c>
      <c r="H30" s="4">
        <f t="shared" ref="H30" si="41">SUM(H20:H29)</f>
        <v>0</v>
      </c>
      <c r="I30" s="4">
        <f t="shared" ref="I30" si="42">SUM(I20:I29)</f>
        <v>0</v>
      </c>
      <c r="J30" s="4">
        <f t="shared" ref="J30" si="43">SUM(J20:J29)</f>
        <v>0</v>
      </c>
      <c r="K30" s="4">
        <f t="shared" ref="K30" si="44">SUM(K20:K29)</f>
        <v>1</v>
      </c>
      <c r="L30" s="4">
        <f t="shared" ref="L30:M30" si="45">SUM(L20:L29)</f>
        <v>0</v>
      </c>
      <c r="M30" s="4">
        <f t="shared" si="45"/>
        <v>0</v>
      </c>
      <c r="N30" s="4">
        <f t="shared" ref="N30" si="46">SUM(N20:N29)</f>
        <v>0</v>
      </c>
      <c r="O30" s="4">
        <f t="shared" ref="O30" si="47">SUM(O20:O29)</f>
        <v>0</v>
      </c>
      <c r="P30" s="4">
        <f t="shared" ref="P30" si="48">SUM(P20:P29)</f>
        <v>0</v>
      </c>
      <c r="Q30" s="5">
        <f>SUM(Q20:Q29)</f>
        <v>9</v>
      </c>
      <c r="S30" s="43" t="s">
        <v>32</v>
      </c>
      <c r="T30" s="33">
        <f>IFERROR(C30/$B30,"--")</f>
        <v>9.500285008550257E-5</v>
      </c>
      <c r="U30" s="34">
        <f t="shared" ref="U30" si="49">IFERROR(D30/$B30,"--")</f>
        <v>5.7001710051301537E-4</v>
      </c>
      <c r="V30" s="34">
        <f t="shared" ref="V30" si="50">IFERROR(E30/$B30,"--")</f>
        <v>0</v>
      </c>
      <c r="W30" s="34">
        <f t="shared" ref="W30" si="51">IFERROR(F30/$B30,"--")</f>
        <v>0</v>
      </c>
      <c r="X30" s="34">
        <f t="shared" ref="X30" si="52">IFERROR(G30/$B30,"--")</f>
        <v>9.500285008550257E-5</v>
      </c>
      <c r="Y30" s="34">
        <f t="shared" ref="Y30" si="53">IFERROR(H30/$B30,"--")</f>
        <v>0</v>
      </c>
      <c r="Z30" s="34">
        <f t="shared" ref="Z30" si="54">IFERROR(I30/$B30,"--")</f>
        <v>0</v>
      </c>
      <c r="AA30" s="34">
        <f t="shared" ref="AA30" si="55">IFERROR(J30/$B30,"--")</f>
        <v>0</v>
      </c>
      <c r="AB30" s="34">
        <f t="shared" ref="AB30" si="56">IFERROR(K30/$B30,"--")</f>
        <v>9.500285008550257E-5</v>
      </c>
      <c r="AC30" s="34">
        <f t="shared" ref="AC30" si="57">IFERROR(L30/$B30,"--")</f>
        <v>0</v>
      </c>
      <c r="AD30" s="34">
        <f t="shared" ref="AD30" si="58">IFERROR(M30/$B30,"--")</f>
        <v>0</v>
      </c>
      <c r="AE30" s="34">
        <f t="shared" ref="AE30" si="59">IFERROR(N30/$B30,"--")</f>
        <v>0</v>
      </c>
      <c r="AF30" s="34">
        <f t="shared" ref="AF30" si="60">IFERROR(O30/$B30,"--")</f>
        <v>0</v>
      </c>
      <c r="AG30" s="34">
        <f t="shared" ref="AG30" si="61">IFERROR(P30/$B30,"--")</f>
        <v>0</v>
      </c>
      <c r="AH30" s="35">
        <f t="shared" ref="AH30" si="62">IFERROR(Q30/$B30,"--")</f>
        <v>8.5502565076952305E-4</v>
      </c>
    </row>
    <row r="32" spans="1:34" ht="24" thickBot="1" x14ac:dyDescent="0.4">
      <c r="A32" s="12" t="s">
        <v>29</v>
      </c>
    </row>
    <row r="33" spans="1:34" ht="15.75" thickBot="1" x14ac:dyDescent="0.3">
      <c r="A33" s="11" t="s">
        <v>25</v>
      </c>
      <c r="C33" s="47" t="s">
        <v>34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9"/>
      <c r="T33" s="47" t="s">
        <v>35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9"/>
    </row>
    <row r="34" spans="1:34" ht="60.75" thickBot="1" x14ac:dyDescent="0.3">
      <c r="A34" s="3" t="s">
        <v>0</v>
      </c>
      <c r="B34" s="10" t="s">
        <v>10</v>
      </c>
      <c r="C34" s="9" t="s">
        <v>1</v>
      </c>
      <c r="D34" s="9" t="s">
        <v>24</v>
      </c>
      <c r="E34" s="9" t="s">
        <v>15</v>
      </c>
      <c r="F34" s="9" t="s">
        <v>8</v>
      </c>
      <c r="G34" s="9" t="s">
        <v>2</v>
      </c>
      <c r="H34" s="9" t="s">
        <v>9</v>
      </c>
      <c r="I34" s="9" t="s">
        <v>11</v>
      </c>
      <c r="J34" s="9" t="s">
        <v>12</v>
      </c>
      <c r="K34" s="9" t="s">
        <v>13</v>
      </c>
      <c r="L34" s="9" t="s">
        <v>16</v>
      </c>
      <c r="M34" s="9" t="s">
        <v>31</v>
      </c>
      <c r="N34" s="9" t="s">
        <v>17</v>
      </c>
      <c r="O34" s="9" t="s">
        <v>14</v>
      </c>
      <c r="P34" s="9" t="s">
        <v>18</v>
      </c>
      <c r="Q34" s="10" t="s">
        <v>26</v>
      </c>
      <c r="S34" s="3" t="s">
        <v>0</v>
      </c>
      <c r="T34" s="25" t="s">
        <v>1</v>
      </c>
      <c r="U34" s="9" t="s">
        <v>24</v>
      </c>
      <c r="V34" s="9" t="s">
        <v>15</v>
      </c>
      <c r="W34" s="9" t="s">
        <v>8</v>
      </c>
      <c r="X34" s="9" t="s">
        <v>2</v>
      </c>
      <c r="Y34" s="9" t="s">
        <v>9</v>
      </c>
      <c r="Z34" s="9" t="s">
        <v>11</v>
      </c>
      <c r="AA34" s="9" t="s">
        <v>12</v>
      </c>
      <c r="AB34" s="9" t="s">
        <v>13</v>
      </c>
      <c r="AC34" s="9" t="s">
        <v>16</v>
      </c>
      <c r="AD34" s="9" t="s">
        <v>31</v>
      </c>
      <c r="AE34" s="9" t="s">
        <v>17</v>
      </c>
      <c r="AF34" s="9" t="s">
        <v>14</v>
      </c>
      <c r="AG34" s="36" t="s">
        <v>18</v>
      </c>
      <c r="AH34" s="10" t="s">
        <v>26</v>
      </c>
    </row>
    <row r="35" spans="1:34" x14ac:dyDescent="0.25">
      <c r="A35" s="7" t="s">
        <v>3</v>
      </c>
      <c r="B35" s="22">
        <v>2163</v>
      </c>
      <c r="C35" s="16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8">
        <v>0</v>
      </c>
      <c r="Q35" s="6">
        <f t="shared" ref="Q35:Q44" si="63">SUM(C35:P35)</f>
        <v>0</v>
      </c>
      <c r="S35" s="37" t="s">
        <v>3</v>
      </c>
      <c r="T35" s="38" t="str">
        <f>IF(C35/$B35=0,"--",C35/$B35)</f>
        <v>--</v>
      </c>
      <c r="U35" s="39" t="str">
        <f t="shared" ref="U35:U44" si="64">IF(D35/$B35=0,"--",D35/$B35)</f>
        <v>--</v>
      </c>
      <c r="V35" s="39" t="str">
        <f t="shared" ref="V35:V44" si="65">IF(E35/$B35=0,"--",E35/$B35)</f>
        <v>--</v>
      </c>
      <c r="W35" s="39" t="str">
        <f t="shared" ref="W35:W44" si="66">IF(F35/$B35=0,"--",F35/$B35)</f>
        <v>--</v>
      </c>
      <c r="X35" s="39" t="str">
        <f t="shared" ref="X35:X44" si="67">IF(G35/$B35=0,"--",G35/$B35)</f>
        <v>--</v>
      </c>
      <c r="Y35" s="39" t="str">
        <f t="shared" ref="Y35:Y44" si="68">IF(H35/$B35=0,"--",H35/$B35)</f>
        <v>--</v>
      </c>
      <c r="Z35" s="39" t="str">
        <f t="shared" ref="Z35:Z44" si="69">IF(I35/$B35=0,"--",I35/$B35)</f>
        <v>--</v>
      </c>
      <c r="AA35" s="39" t="str">
        <f t="shared" ref="AA35:AA44" si="70">IF(J35/$B35=0,"--",J35/$B35)</f>
        <v>--</v>
      </c>
      <c r="AB35" s="39" t="str">
        <f t="shared" ref="AB35:AB44" si="71">IF(K35/$B35=0,"--",K35/$B35)</f>
        <v>--</v>
      </c>
      <c r="AC35" s="39" t="str">
        <f t="shared" ref="AC35:AC44" si="72">IF(L35/$B35=0,"--",L35/$B35)</f>
        <v>--</v>
      </c>
      <c r="AD35" s="39" t="str">
        <f t="shared" ref="AD35:AD44" si="73">IF(M35/$B35=0,"--",M35/$B35)</f>
        <v>--</v>
      </c>
      <c r="AE35" s="39" t="str">
        <f t="shared" ref="AE35:AE44" si="74">IF(N35/$B35=0,"--",N35/$B35)</f>
        <v>--</v>
      </c>
      <c r="AF35" s="39" t="str">
        <f t="shared" ref="AF35:AF44" si="75">IF(O35/$B35=0,"--",O35/$B35)</f>
        <v>--</v>
      </c>
      <c r="AG35" s="40" t="str">
        <f t="shared" ref="AG35:AG44" si="76">IF(P35/$B35=0,"--",P35/$B35)</f>
        <v>--</v>
      </c>
      <c r="AH35" s="29">
        <f t="shared" ref="AH35:AH44" si="77">+Q35/$B35</f>
        <v>0</v>
      </c>
    </row>
    <row r="36" spans="1:34" x14ac:dyDescent="0.25">
      <c r="A36" s="7" t="s">
        <v>4</v>
      </c>
      <c r="B36" s="23">
        <v>1998</v>
      </c>
      <c r="C36" s="16">
        <v>0</v>
      </c>
      <c r="D36" s="17">
        <v>1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8">
        <v>0</v>
      </c>
      <c r="Q36" s="6">
        <f t="shared" si="63"/>
        <v>1</v>
      </c>
      <c r="S36" s="37" t="s">
        <v>4</v>
      </c>
      <c r="T36" s="26" t="str">
        <f t="shared" ref="T36:T44" si="78">IF(C36/$B36=0,"--",C36/$B36)</f>
        <v>--</v>
      </c>
      <c r="U36" s="27">
        <f t="shared" si="64"/>
        <v>5.005005005005005E-4</v>
      </c>
      <c r="V36" s="27" t="str">
        <f t="shared" si="65"/>
        <v>--</v>
      </c>
      <c r="W36" s="27" t="str">
        <f t="shared" si="66"/>
        <v>--</v>
      </c>
      <c r="X36" s="27" t="str">
        <f t="shared" si="67"/>
        <v>--</v>
      </c>
      <c r="Y36" s="27" t="str">
        <f t="shared" si="68"/>
        <v>--</v>
      </c>
      <c r="Z36" s="27" t="str">
        <f t="shared" si="69"/>
        <v>--</v>
      </c>
      <c r="AA36" s="27" t="str">
        <f t="shared" si="70"/>
        <v>--</v>
      </c>
      <c r="AB36" s="27" t="str">
        <f t="shared" si="71"/>
        <v>--</v>
      </c>
      <c r="AC36" s="27" t="str">
        <f t="shared" si="72"/>
        <v>--</v>
      </c>
      <c r="AD36" s="27" t="str">
        <f t="shared" si="73"/>
        <v>--</v>
      </c>
      <c r="AE36" s="27" t="str">
        <f t="shared" si="74"/>
        <v>--</v>
      </c>
      <c r="AF36" s="27" t="str">
        <f t="shared" si="75"/>
        <v>--</v>
      </c>
      <c r="AG36" s="28" t="str">
        <f t="shared" si="76"/>
        <v>--</v>
      </c>
      <c r="AH36" s="29">
        <f t="shared" si="77"/>
        <v>5.005005005005005E-4</v>
      </c>
    </row>
    <row r="37" spans="1:34" x14ac:dyDescent="0.25">
      <c r="A37" s="7" t="s">
        <v>19</v>
      </c>
      <c r="B37" s="23">
        <v>427</v>
      </c>
      <c r="C37" s="16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8">
        <v>0</v>
      </c>
      <c r="Q37" s="6">
        <f t="shared" si="63"/>
        <v>0</v>
      </c>
      <c r="S37" s="37" t="s">
        <v>19</v>
      </c>
      <c r="T37" s="26" t="str">
        <f t="shared" si="78"/>
        <v>--</v>
      </c>
      <c r="U37" s="27" t="str">
        <f t="shared" si="64"/>
        <v>--</v>
      </c>
      <c r="V37" s="27" t="str">
        <f t="shared" si="65"/>
        <v>--</v>
      </c>
      <c r="W37" s="27" t="str">
        <f t="shared" si="66"/>
        <v>--</v>
      </c>
      <c r="X37" s="27" t="str">
        <f t="shared" si="67"/>
        <v>--</v>
      </c>
      <c r="Y37" s="27" t="str">
        <f t="shared" si="68"/>
        <v>--</v>
      </c>
      <c r="Z37" s="27" t="str">
        <f t="shared" si="69"/>
        <v>--</v>
      </c>
      <c r="AA37" s="27" t="str">
        <f t="shared" si="70"/>
        <v>--</v>
      </c>
      <c r="AB37" s="27" t="str">
        <f t="shared" si="71"/>
        <v>--</v>
      </c>
      <c r="AC37" s="27" t="str">
        <f t="shared" si="72"/>
        <v>--</v>
      </c>
      <c r="AD37" s="27" t="str">
        <f t="shared" si="73"/>
        <v>--</v>
      </c>
      <c r="AE37" s="27" t="str">
        <f t="shared" si="74"/>
        <v>--</v>
      </c>
      <c r="AF37" s="27" t="str">
        <f t="shared" si="75"/>
        <v>--</v>
      </c>
      <c r="AG37" s="28" t="str">
        <f t="shared" si="76"/>
        <v>--</v>
      </c>
      <c r="AH37" s="29">
        <f t="shared" si="77"/>
        <v>0</v>
      </c>
    </row>
    <row r="38" spans="1:34" x14ac:dyDescent="0.25">
      <c r="A38" s="7" t="s">
        <v>6</v>
      </c>
      <c r="B38" s="23">
        <v>657</v>
      </c>
      <c r="C38" s="16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8">
        <v>0</v>
      </c>
      <c r="Q38" s="6">
        <f t="shared" si="63"/>
        <v>0</v>
      </c>
      <c r="S38" s="37" t="s">
        <v>6</v>
      </c>
      <c r="T38" s="26" t="str">
        <f t="shared" si="78"/>
        <v>--</v>
      </c>
      <c r="U38" s="27" t="str">
        <f t="shared" si="64"/>
        <v>--</v>
      </c>
      <c r="V38" s="27" t="str">
        <f t="shared" si="65"/>
        <v>--</v>
      </c>
      <c r="W38" s="27" t="str">
        <f t="shared" si="66"/>
        <v>--</v>
      </c>
      <c r="X38" s="27" t="str">
        <f t="shared" si="67"/>
        <v>--</v>
      </c>
      <c r="Y38" s="27" t="str">
        <f t="shared" si="68"/>
        <v>--</v>
      </c>
      <c r="Z38" s="27" t="str">
        <f t="shared" si="69"/>
        <v>--</v>
      </c>
      <c r="AA38" s="27" t="str">
        <f t="shared" si="70"/>
        <v>--</v>
      </c>
      <c r="AB38" s="27" t="str">
        <f t="shared" si="71"/>
        <v>--</v>
      </c>
      <c r="AC38" s="27" t="str">
        <f t="shared" si="72"/>
        <v>--</v>
      </c>
      <c r="AD38" s="27" t="str">
        <f t="shared" si="73"/>
        <v>--</v>
      </c>
      <c r="AE38" s="27" t="str">
        <f t="shared" si="74"/>
        <v>--</v>
      </c>
      <c r="AF38" s="27" t="str">
        <f t="shared" si="75"/>
        <v>--</v>
      </c>
      <c r="AG38" s="28" t="str">
        <f t="shared" si="76"/>
        <v>--</v>
      </c>
      <c r="AH38" s="29">
        <f t="shared" si="77"/>
        <v>0</v>
      </c>
    </row>
    <row r="39" spans="1:34" x14ac:dyDescent="0.25">
      <c r="A39" s="7" t="s">
        <v>5</v>
      </c>
      <c r="B39" s="23">
        <v>1227</v>
      </c>
      <c r="C39" s="16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8">
        <v>0</v>
      </c>
      <c r="Q39" s="6">
        <f t="shared" si="63"/>
        <v>0</v>
      </c>
      <c r="S39" s="37" t="s">
        <v>5</v>
      </c>
      <c r="T39" s="26" t="str">
        <f t="shared" si="78"/>
        <v>--</v>
      </c>
      <c r="U39" s="27" t="str">
        <f t="shared" si="64"/>
        <v>--</v>
      </c>
      <c r="V39" s="27" t="str">
        <f t="shared" si="65"/>
        <v>--</v>
      </c>
      <c r="W39" s="27" t="str">
        <f t="shared" si="66"/>
        <v>--</v>
      </c>
      <c r="X39" s="27" t="str">
        <f t="shared" si="67"/>
        <v>--</v>
      </c>
      <c r="Y39" s="27" t="str">
        <f t="shared" si="68"/>
        <v>--</v>
      </c>
      <c r="Z39" s="27" t="str">
        <f t="shared" si="69"/>
        <v>--</v>
      </c>
      <c r="AA39" s="27" t="str">
        <f t="shared" si="70"/>
        <v>--</v>
      </c>
      <c r="AB39" s="27" t="str">
        <f t="shared" si="71"/>
        <v>--</v>
      </c>
      <c r="AC39" s="27" t="str">
        <f t="shared" si="72"/>
        <v>--</v>
      </c>
      <c r="AD39" s="27" t="str">
        <f t="shared" si="73"/>
        <v>--</v>
      </c>
      <c r="AE39" s="27" t="str">
        <f t="shared" si="74"/>
        <v>--</v>
      </c>
      <c r="AF39" s="27" t="str">
        <f t="shared" si="75"/>
        <v>--</v>
      </c>
      <c r="AG39" s="28" t="str">
        <f t="shared" si="76"/>
        <v>--</v>
      </c>
      <c r="AH39" s="29">
        <f t="shared" si="77"/>
        <v>0</v>
      </c>
    </row>
    <row r="40" spans="1:34" x14ac:dyDescent="0.25">
      <c r="A40" s="7" t="s">
        <v>7</v>
      </c>
      <c r="B40" s="23">
        <v>195</v>
      </c>
      <c r="C40" s="16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8">
        <v>0</v>
      </c>
      <c r="Q40" s="6">
        <f t="shared" si="63"/>
        <v>0</v>
      </c>
      <c r="S40" s="37" t="s">
        <v>7</v>
      </c>
      <c r="T40" s="26" t="str">
        <f t="shared" si="78"/>
        <v>--</v>
      </c>
      <c r="U40" s="27" t="str">
        <f t="shared" si="64"/>
        <v>--</v>
      </c>
      <c r="V40" s="27" t="str">
        <f t="shared" si="65"/>
        <v>--</v>
      </c>
      <c r="W40" s="27" t="str">
        <f t="shared" si="66"/>
        <v>--</v>
      </c>
      <c r="X40" s="27" t="str">
        <f t="shared" si="67"/>
        <v>--</v>
      </c>
      <c r="Y40" s="27" t="str">
        <f t="shared" si="68"/>
        <v>--</v>
      </c>
      <c r="Z40" s="27" t="str">
        <f t="shared" si="69"/>
        <v>--</v>
      </c>
      <c r="AA40" s="27" t="str">
        <f t="shared" si="70"/>
        <v>--</v>
      </c>
      <c r="AB40" s="27" t="str">
        <f t="shared" si="71"/>
        <v>--</v>
      </c>
      <c r="AC40" s="27" t="str">
        <f t="shared" si="72"/>
        <v>--</v>
      </c>
      <c r="AD40" s="27" t="str">
        <f t="shared" si="73"/>
        <v>--</v>
      </c>
      <c r="AE40" s="27" t="str">
        <f t="shared" si="74"/>
        <v>--</v>
      </c>
      <c r="AF40" s="27" t="str">
        <f t="shared" si="75"/>
        <v>--</v>
      </c>
      <c r="AG40" s="28" t="str">
        <f t="shared" si="76"/>
        <v>--</v>
      </c>
      <c r="AH40" s="29">
        <f t="shared" si="77"/>
        <v>0</v>
      </c>
    </row>
    <row r="41" spans="1:34" x14ac:dyDescent="0.25">
      <c r="A41" s="7" t="s">
        <v>20</v>
      </c>
      <c r="B41" s="23">
        <v>768</v>
      </c>
      <c r="C41" s="16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8">
        <v>0</v>
      </c>
      <c r="Q41" s="6">
        <f t="shared" si="63"/>
        <v>0</v>
      </c>
      <c r="S41" s="37" t="s">
        <v>20</v>
      </c>
      <c r="T41" s="26" t="str">
        <f t="shared" si="78"/>
        <v>--</v>
      </c>
      <c r="U41" s="27" t="str">
        <f t="shared" si="64"/>
        <v>--</v>
      </c>
      <c r="V41" s="27" t="str">
        <f t="shared" si="65"/>
        <v>--</v>
      </c>
      <c r="W41" s="27" t="str">
        <f t="shared" si="66"/>
        <v>--</v>
      </c>
      <c r="X41" s="27" t="str">
        <f t="shared" si="67"/>
        <v>--</v>
      </c>
      <c r="Y41" s="27" t="str">
        <f t="shared" si="68"/>
        <v>--</v>
      </c>
      <c r="Z41" s="27" t="str">
        <f t="shared" si="69"/>
        <v>--</v>
      </c>
      <c r="AA41" s="27" t="str">
        <f t="shared" si="70"/>
        <v>--</v>
      </c>
      <c r="AB41" s="27" t="str">
        <f t="shared" si="71"/>
        <v>--</v>
      </c>
      <c r="AC41" s="27" t="str">
        <f t="shared" si="72"/>
        <v>--</v>
      </c>
      <c r="AD41" s="27" t="str">
        <f t="shared" si="73"/>
        <v>--</v>
      </c>
      <c r="AE41" s="27" t="str">
        <f t="shared" si="74"/>
        <v>--</v>
      </c>
      <c r="AF41" s="27" t="str">
        <f t="shared" si="75"/>
        <v>--</v>
      </c>
      <c r="AG41" s="28" t="str">
        <f t="shared" si="76"/>
        <v>--</v>
      </c>
      <c r="AH41" s="29">
        <f t="shared" si="77"/>
        <v>0</v>
      </c>
    </row>
    <row r="42" spans="1:34" ht="30" x14ac:dyDescent="0.25">
      <c r="A42" s="7" t="s">
        <v>23</v>
      </c>
      <c r="B42" s="23">
        <v>1456</v>
      </c>
      <c r="C42" s="16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8">
        <v>0</v>
      </c>
      <c r="Q42" s="6">
        <f t="shared" si="63"/>
        <v>0</v>
      </c>
      <c r="S42" s="37" t="s">
        <v>23</v>
      </c>
      <c r="T42" s="26" t="str">
        <f t="shared" si="78"/>
        <v>--</v>
      </c>
      <c r="U42" s="27" t="str">
        <f t="shared" si="64"/>
        <v>--</v>
      </c>
      <c r="V42" s="27" t="str">
        <f t="shared" si="65"/>
        <v>--</v>
      </c>
      <c r="W42" s="27" t="str">
        <f t="shared" si="66"/>
        <v>--</v>
      </c>
      <c r="X42" s="27" t="str">
        <f t="shared" si="67"/>
        <v>--</v>
      </c>
      <c r="Y42" s="27" t="str">
        <f t="shared" si="68"/>
        <v>--</v>
      </c>
      <c r="Z42" s="27" t="str">
        <f t="shared" si="69"/>
        <v>--</v>
      </c>
      <c r="AA42" s="27" t="str">
        <f t="shared" si="70"/>
        <v>--</v>
      </c>
      <c r="AB42" s="27" t="str">
        <f t="shared" si="71"/>
        <v>--</v>
      </c>
      <c r="AC42" s="27" t="str">
        <f t="shared" si="72"/>
        <v>--</v>
      </c>
      <c r="AD42" s="27" t="str">
        <f t="shared" si="73"/>
        <v>--</v>
      </c>
      <c r="AE42" s="27" t="str">
        <f t="shared" si="74"/>
        <v>--</v>
      </c>
      <c r="AF42" s="27" t="str">
        <f t="shared" si="75"/>
        <v>--</v>
      </c>
      <c r="AG42" s="28" t="str">
        <f t="shared" si="76"/>
        <v>--</v>
      </c>
      <c r="AH42" s="29">
        <f t="shared" si="77"/>
        <v>0</v>
      </c>
    </row>
    <row r="43" spans="1:34" x14ac:dyDescent="0.25">
      <c r="A43" s="7" t="s">
        <v>21</v>
      </c>
      <c r="B43" s="23">
        <v>1270</v>
      </c>
      <c r="C43" s="16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8">
        <v>0</v>
      </c>
      <c r="Q43" s="6">
        <f t="shared" si="63"/>
        <v>0</v>
      </c>
      <c r="S43" s="37" t="s">
        <v>21</v>
      </c>
      <c r="T43" s="26" t="str">
        <f t="shared" si="78"/>
        <v>--</v>
      </c>
      <c r="U43" s="27" t="str">
        <f t="shared" si="64"/>
        <v>--</v>
      </c>
      <c r="V43" s="27" t="str">
        <f t="shared" si="65"/>
        <v>--</v>
      </c>
      <c r="W43" s="27" t="str">
        <f t="shared" si="66"/>
        <v>--</v>
      </c>
      <c r="X43" s="27" t="str">
        <f t="shared" si="67"/>
        <v>--</v>
      </c>
      <c r="Y43" s="27" t="str">
        <f t="shared" si="68"/>
        <v>--</v>
      </c>
      <c r="Z43" s="27" t="str">
        <f t="shared" si="69"/>
        <v>--</v>
      </c>
      <c r="AA43" s="27" t="str">
        <f t="shared" si="70"/>
        <v>--</v>
      </c>
      <c r="AB43" s="27" t="str">
        <f t="shared" si="71"/>
        <v>--</v>
      </c>
      <c r="AC43" s="27" t="str">
        <f t="shared" si="72"/>
        <v>--</v>
      </c>
      <c r="AD43" s="27" t="str">
        <f t="shared" si="73"/>
        <v>--</v>
      </c>
      <c r="AE43" s="27" t="str">
        <f t="shared" si="74"/>
        <v>--</v>
      </c>
      <c r="AF43" s="27" t="str">
        <f t="shared" si="75"/>
        <v>--</v>
      </c>
      <c r="AG43" s="28" t="str">
        <f t="shared" si="76"/>
        <v>--</v>
      </c>
      <c r="AH43" s="29">
        <f t="shared" si="77"/>
        <v>0</v>
      </c>
    </row>
    <row r="44" spans="1:34" ht="15.75" thickBot="1" x14ac:dyDescent="0.3">
      <c r="A44" s="7" t="s">
        <v>22</v>
      </c>
      <c r="B44" s="24">
        <v>365</v>
      </c>
      <c r="C44" s="16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8">
        <v>0</v>
      </c>
      <c r="Q44" s="6">
        <f t="shared" si="63"/>
        <v>0</v>
      </c>
      <c r="S44" s="41" t="s">
        <v>22</v>
      </c>
      <c r="T44" s="30" t="str">
        <f t="shared" si="78"/>
        <v>--</v>
      </c>
      <c r="U44" s="31" t="str">
        <f t="shared" si="64"/>
        <v>--</v>
      </c>
      <c r="V44" s="31" t="str">
        <f t="shared" si="65"/>
        <v>--</v>
      </c>
      <c r="W44" s="31" t="str">
        <f t="shared" si="66"/>
        <v>--</v>
      </c>
      <c r="X44" s="31" t="str">
        <f t="shared" si="67"/>
        <v>--</v>
      </c>
      <c r="Y44" s="31" t="str">
        <f t="shared" si="68"/>
        <v>--</v>
      </c>
      <c r="Z44" s="31" t="str">
        <f t="shared" si="69"/>
        <v>--</v>
      </c>
      <c r="AA44" s="31" t="str">
        <f t="shared" si="70"/>
        <v>--</v>
      </c>
      <c r="AB44" s="31" t="str">
        <f t="shared" si="71"/>
        <v>--</v>
      </c>
      <c r="AC44" s="31" t="str">
        <f t="shared" si="72"/>
        <v>--</v>
      </c>
      <c r="AD44" s="31" t="str">
        <f t="shared" si="73"/>
        <v>--</v>
      </c>
      <c r="AE44" s="31" t="str">
        <f t="shared" si="74"/>
        <v>--</v>
      </c>
      <c r="AF44" s="31" t="str">
        <f t="shared" si="75"/>
        <v>--</v>
      </c>
      <c r="AG44" s="32" t="str">
        <f t="shared" si="76"/>
        <v>--</v>
      </c>
      <c r="AH44" s="42">
        <f t="shared" si="77"/>
        <v>0</v>
      </c>
    </row>
    <row r="45" spans="1:34" ht="15.75" thickBot="1" x14ac:dyDescent="0.3">
      <c r="A45" s="3" t="s">
        <v>26</v>
      </c>
      <c r="B45" s="8">
        <f>SUM(B35:B44)</f>
        <v>10526</v>
      </c>
      <c r="C45" s="4">
        <f t="shared" ref="C45" si="79">SUM(C35:C44)</f>
        <v>0</v>
      </c>
      <c r="D45" s="4">
        <f t="shared" ref="D45" si="80">SUM(D35:D44)</f>
        <v>1</v>
      </c>
      <c r="E45" s="4">
        <f t="shared" ref="E45" si="81">SUM(E35:E44)</f>
        <v>0</v>
      </c>
      <c r="F45" s="4">
        <f t="shared" ref="F45" si="82">SUM(F35:F44)</f>
        <v>0</v>
      </c>
      <c r="G45" s="4">
        <f t="shared" ref="G45" si="83">SUM(G35:G44)</f>
        <v>0</v>
      </c>
      <c r="H45" s="4">
        <f t="shared" ref="H45" si="84">SUM(H35:H44)</f>
        <v>0</v>
      </c>
      <c r="I45" s="4">
        <f t="shared" ref="I45" si="85">SUM(I35:I44)</f>
        <v>0</v>
      </c>
      <c r="J45" s="4">
        <f t="shared" ref="J45" si="86">SUM(J35:J44)</f>
        <v>0</v>
      </c>
      <c r="K45" s="4">
        <f t="shared" ref="K45" si="87">SUM(K35:K44)</f>
        <v>0</v>
      </c>
      <c r="L45" s="4">
        <f t="shared" ref="L45:M45" si="88">SUM(L35:L44)</f>
        <v>0</v>
      </c>
      <c r="M45" s="4">
        <f t="shared" si="88"/>
        <v>0</v>
      </c>
      <c r="N45" s="4">
        <f t="shared" ref="N45" si="89">SUM(N35:N44)</f>
        <v>0</v>
      </c>
      <c r="O45" s="4">
        <f t="shared" ref="O45" si="90">SUM(O35:O44)</f>
        <v>0</v>
      </c>
      <c r="P45" s="4">
        <f t="shared" ref="P45" si="91">SUM(P35:P44)</f>
        <v>0</v>
      </c>
      <c r="Q45" s="5">
        <f>SUM(Q35:Q44)</f>
        <v>1</v>
      </c>
      <c r="S45" s="43" t="s">
        <v>32</v>
      </c>
      <c r="T45" s="33">
        <f>IFERROR(C45/$B45,"--")</f>
        <v>0</v>
      </c>
      <c r="U45" s="34">
        <f t="shared" ref="U45" si="92">IFERROR(D45/$B45,"--")</f>
        <v>9.500285008550257E-5</v>
      </c>
      <c r="V45" s="34">
        <f t="shared" ref="V45" si="93">IFERROR(E45/$B45,"--")</f>
        <v>0</v>
      </c>
      <c r="W45" s="34">
        <f t="shared" ref="W45" si="94">IFERROR(F45/$B45,"--")</f>
        <v>0</v>
      </c>
      <c r="X45" s="34">
        <f t="shared" ref="X45" si="95">IFERROR(G45/$B45,"--")</f>
        <v>0</v>
      </c>
      <c r="Y45" s="34">
        <f t="shared" ref="Y45" si="96">IFERROR(H45/$B45,"--")</f>
        <v>0</v>
      </c>
      <c r="Z45" s="34">
        <f t="shared" ref="Z45" si="97">IFERROR(I45/$B45,"--")</f>
        <v>0</v>
      </c>
      <c r="AA45" s="34">
        <f t="shared" ref="AA45" si="98">IFERROR(J45/$B45,"--")</f>
        <v>0</v>
      </c>
      <c r="AB45" s="34">
        <f t="shared" ref="AB45" si="99">IFERROR(K45/$B45,"--")</f>
        <v>0</v>
      </c>
      <c r="AC45" s="34">
        <f t="shared" ref="AC45" si="100">IFERROR(L45/$B45,"--")</f>
        <v>0</v>
      </c>
      <c r="AD45" s="34">
        <f t="shared" ref="AD45" si="101">IFERROR(M45/$B45,"--")</f>
        <v>0</v>
      </c>
      <c r="AE45" s="34">
        <f t="shared" ref="AE45" si="102">IFERROR(N45/$B45,"--")</f>
        <v>0</v>
      </c>
      <c r="AF45" s="34">
        <f t="shared" ref="AF45" si="103">IFERROR(O45/$B45,"--")</f>
        <v>0</v>
      </c>
      <c r="AG45" s="34">
        <f t="shared" ref="AG45" si="104">IFERROR(P45/$B45,"--")</f>
        <v>0</v>
      </c>
      <c r="AH45" s="35">
        <f t="shared" ref="AH45" si="105">IFERROR(Q45/$B45,"--")</f>
        <v>9.500285008550257E-5</v>
      </c>
    </row>
    <row r="47" spans="1:34" ht="24" thickBot="1" x14ac:dyDescent="0.4">
      <c r="A47" s="12" t="s">
        <v>30</v>
      </c>
    </row>
    <row r="48" spans="1:34" ht="15.75" thickBot="1" x14ac:dyDescent="0.3">
      <c r="A48" s="11" t="s">
        <v>25</v>
      </c>
      <c r="C48" s="47" t="s">
        <v>34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9"/>
      <c r="T48" s="47" t="s">
        <v>35</v>
      </c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9"/>
    </row>
    <row r="49" spans="1:34" ht="60.75" thickBot="1" x14ac:dyDescent="0.3">
      <c r="A49" s="3" t="s">
        <v>0</v>
      </c>
      <c r="B49" s="10" t="s">
        <v>10</v>
      </c>
      <c r="C49" s="9" t="s">
        <v>1</v>
      </c>
      <c r="D49" s="9" t="s">
        <v>24</v>
      </c>
      <c r="E49" s="9" t="s">
        <v>15</v>
      </c>
      <c r="F49" s="9" t="s">
        <v>8</v>
      </c>
      <c r="G49" s="9" t="s">
        <v>2</v>
      </c>
      <c r="H49" s="9" t="s">
        <v>9</v>
      </c>
      <c r="I49" s="9" t="s">
        <v>11</v>
      </c>
      <c r="J49" s="9" t="s">
        <v>12</v>
      </c>
      <c r="K49" s="9" t="s">
        <v>13</v>
      </c>
      <c r="L49" s="9" t="s">
        <v>16</v>
      </c>
      <c r="M49" s="9" t="s">
        <v>31</v>
      </c>
      <c r="N49" s="9" t="s">
        <v>17</v>
      </c>
      <c r="O49" s="9" t="s">
        <v>14</v>
      </c>
      <c r="P49" s="9" t="s">
        <v>18</v>
      </c>
      <c r="Q49" s="10" t="s">
        <v>26</v>
      </c>
      <c r="S49" s="3" t="s">
        <v>0</v>
      </c>
      <c r="T49" s="25" t="s">
        <v>1</v>
      </c>
      <c r="U49" s="9" t="s">
        <v>24</v>
      </c>
      <c r="V49" s="9" t="s">
        <v>15</v>
      </c>
      <c r="W49" s="9" t="s">
        <v>8</v>
      </c>
      <c r="X49" s="9" t="s">
        <v>2</v>
      </c>
      <c r="Y49" s="9" t="s">
        <v>9</v>
      </c>
      <c r="Z49" s="9" t="s">
        <v>11</v>
      </c>
      <c r="AA49" s="9" t="s">
        <v>12</v>
      </c>
      <c r="AB49" s="9" t="s">
        <v>13</v>
      </c>
      <c r="AC49" s="9" t="s">
        <v>16</v>
      </c>
      <c r="AD49" s="9" t="s">
        <v>31</v>
      </c>
      <c r="AE49" s="9" t="s">
        <v>17</v>
      </c>
      <c r="AF49" s="9" t="s">
        <v>14</v>
      </c>
      <c r="AG49" s="36" t="s">
        <v>18</v>
      </c>
      <c r="AH49" s="10" t="s">
        <v>26</v>
      </c>
    </row>
    <row r="50" spans="1:34" x14ac:dyDescent="0.25">
      <c r="A50" s="7" t="s">
        <v>3</v>
      </c>
      <c r="B50" s="22">
        <v>2163</v>
      </c>
      <c r="C50" s="13">
        <f>+C4+C20+C35</f>
        <v>15</v>
      </c>
      <c r="D50" s="14">
        <f t="shared" ref="D50:P50" si="106">+D4+D20+D35</f>
        <v>4</v>
      </c>
      <c r="E50" s="14">
        <f t="shared" si="106"/>
        <v>8</v>
      </c>
      <c r="F50" s="14">
        <f t="shared" si="106"/>
        <v>0</v>
      </c>
      <c r="G50" s="14">
        <f t="shared" si="106"/>
        <v>6</v>
      </c>
      <c r="H50" s="14">
        <f t="shared" si="106"/>
        <v>0</v>
      </c>
      <c r="I50" s="14">
        <f t="shared" si="106"/>
        <v>0</v>
      </c>
      <c r="J50" s="14">
        <f t="shared" si="106"/>
        <v>0</v>
      </c>
      <c r="K50" s="14">
        <f t="shared" si="106"/>
        <v>0</v>
      </c>
      <c r="L50" s="14">
        <f t="shared" si="106"/>
        <v>0</v>
      </c>
      <c r="M50" s="14">
        <f t="shared" ref="M50" si="107">+M4+M20+M35</f>
        <v>0</v>
      </c>
      <c r="N50" s="14">
        <f t="shared" si="106"/>
        <v>0</v>
      </c>
      <c r="O50" s="14">
        <f t="shared" si="106"/>
        <v>0</v>
      </c>
      <c r="P50" s="15">
        <f t="shared" si="106"/>
        <v>0</v>
      </c>
      <c r="Q50" s="6">
        <f t="shared" ref="Q50:Q59" si="108">SUM(C50:P50)</f>
        <v>33</v>
      </c>
      <c r="S50" s="37" t="s">
        <v>3</v>
      </c>
      <c r="T50" s="38">
        <f>IF(C50/$B50=0,"--",C50/$B50)</f>
        <v>6.9348127600554789E-3</v>
      </c>
      <c r="U50" s="39">
        <f t="shared" ref="U50:U59" si="109">IF(D50/$B50=0,"--",D50/$B50)</f>
        <v>1.8492834026814608E-3</v>
      </c>
      <c r="V50" s="39">
        <f t="shared" ref="V50:V59" si="110">IF(E50/$B50=0,"--",E50/$B50)</f>
        <v>3.6985668053629217E-3</v>
      </c>
      <c r="W50" s="39" t="str">
        <f t="shared" ref="W50:W59" si="111">IF(F50/$B50=0,"--",F50/$B50)</f>
        <v>--</v>
      </c>
      <c r="X50" s="39">
        <f t="shared" ref="X50:X59" si="112">IF(G50/$B50=0,"--",G50/$B50)</f>
        <v>2.7739251040221915E-3</v>
      </c>
      <c r="Y50" s="39" t="str">
        <f t="shared" ref="Y50:Y59" si="113">IF(H50/$B50=0,"--",H50/$B50)</f>
        <v>--</v>
      </c>
      <c r="Z50" s="39" t="str">
        <f t="shared" ref="Z50:Z59" si="114">IF(I50/$B50=0,"--",I50/$B50)</f>
        <v>--</v>
      </c>
      <c r="AA50" s="39" t="str">
        <f t="shared" ref="AA50:AA59" si="115">IF(J50/$B50=0,"--",J50/$B50)</f>
        <v>--</v>
      </c>
      <c r="AB50" s="39" t="str">
        <f t="shared" ref="AB50:AB59" si="116">IF(K50/$B50=0,"--",K50/$B50)</f>
        <v>--</v>
      </c>
      <c r="AC50" s="39" t="str">
        <f t="shared" ref="AC50:AC59" si="117">IF(L50/$B50=0,"--",L50/$B50)</f>
        <v>--</v>
      </c>
      <c r="AD50" s="39" t="str">
        <f t="shared" ref="AD50:AD59" si="118">IF(M50/$B50=0,"--",M50/$B50)</f>
        <v>--</v>
      </c>
      <c r="AE50" s="39" t="str">
        <f t="shared" ref="AE50:AE59" si="119">IF(N50/$B50=0,"--",N50/$B50)</f>
        <v>--</v>
      </c>
      <c r="AF50" s="39" t="str">
        <f t="shared" ref="AF50:AF59" si="120">IF(O50/$B50=0,"--",O50/$B50)</f>
        <v>--</v>
      </c>
      <c r="AG50" s="40" t="str">
        <f t="shared" ref="AG50:AG59" si="121">IF(P50/$B50=0,"--",P50/$B50)</f>
        <v>--</v>
      </c>
      <c r="AH50" s="29">
        <f t="shared" ref="AH50:AH59" si="122">+Q50/$B50</f>
        <v>1.5256588072122053E-2</v>
      </c>
    </row>
    <row r="51" spans="1:34" x14ac:dyDescent="0.25">
      <c r="A51" s="7" t="s">
        <v>4</v>
      </c>
      <c r="B51" s="23">
        <v>1998</v>
      </c>
      <c r="C51" s="16">
        <f t="shared" ref="C51:P59" si="123">+C5+C21+C36</f>
        <v>0</v>
      </c>
      <c r="D51" s="17">
        <f t="shared" si="123"/>
        <v>4</v>
      </c>
      <c r="E51" s="17">
        <f t="shared" si="123"/>
        <v>72</v>
      </c>
      <c r="F51" s="17">
        <f t="shared" si="123"/>
        <v>2</v>
      </c>
      <c r="G51" s="17">
        <f t="shared" si="123"/>
        <v>0</v>
      </c>
      <c r="H51" s="17">
        <f t="shared" si="123"/>
        <v>0</v>
      </c>
      <c r="I51" s="17">
        <f t="shared" si="123"/>
        <v>1</v>
      </c>
      <c r="J51" s="17">
        <f t="shared" si="123"/>
        <v>0</v>
      </c>
      <c r="K51" s="17">
        <f t="shared" si="123"/>
        <v>0</v>
      </c>
      <c r="L51" s="17">
        <f t="shared" si="123"/>
        <v>0</v>
      </c>
      <c r="M51" s="17">
        <f t="shared" ref="M51" si="124">+M5+M21+M36</f>
        <v>0</v>
      </c>
      <c r="N51" s="17">
        <f t="shared" si="123"/>
        <v>0</v>
      </c>
      <c r="O51" s="17">
        <f t="shared" si="123"/>
        <v>0</v>
      </c>
      <c r="P51" s="18">
        <f t="shared" si="123"/>
        <v>2</v>
      </c>
      <c r="Q51" s="6">
        <f t="shared" si="108"/>
        <v>81</v>
      </c>
      <c r="S51" s="37" t="s">
        <v>4</v>
      </c>
      <c r="T51" s="26" t="str">
        <f t="shared" ref="T51:T59" si="125">IF(C51/$B51=0,"--",C51/$B51)</f>
        <v>--</v>
      </c>
      <c r="U51" s="27">
        <f t="shared" si="109"/>
        <v>2.002002002002002E-3</v>
      </c>
      <c r="V51" s="27">
        <f t="shared" si="110"/>
        <v>3.6036036036036036E-2</v>
      </c>
      <c r="W51" s="27">
        <f t="shared" si="111"/>
        <v>1.001001001001001E-3</v>
      </c>
      <c r="X51" s="27" t="str">
        <f t="shared" si="112"/>
        <v>--</v>
      </c>
      <c r="Y51" s="27" t="str">
        <f t="shared" si="113"/>
        <v>--</v>
      </c>
      <c r="Z51" s="27">
        <f t="shared" si="114"/>
        <v>5.005005005005005E-4</v>
      </c>
      <c r="AA51" s="27" t="str">
        <f t="shared" si="115"/>
        <v>--</v>
      </c>
      <c r="AB51" s="27" t="str">
        <f t="shared" si="116"/>
        <v>--</v>
      </c>
      <c r="AC51" s="27" t="str">
        <f t="shared" si="117"/>
        <v>--</v>
      </c>
      <c r="AD51" s="27" t="str">
        <f t="shared" si="118"/>
        <v>--</v>
      </c>
      <c r="AE51" s="27" t="str">
        <f t="shared" si="119"/>
        <v>--</v>
      </c>
      <c r="AF51" s="27" t="str">
        <f t="shared" si="120"/>
        <v>--</v>
      </c>
      <c r="AG51" s="28">
        <f t="shared" si="121"/>
        <v>1.001001001001001E-3</v>
      </c>
      <c r="AH51" s="29">
        <f t="shared" si="122"/>
        <v>4.0540540540540543E-2</v>
      </c>
    </row>
    <row r="52" spans="1:34" x14ac:dyDescent="0.25">
      <c r="A52" s="7" t="s">
        <v>19</v>
      </c>
      <c r="B52" s="23">
        <v>427</v>
      </c>
      <c r="C52" s="16">
        <f t="shared" si="123"/>
        <v>0</v>
      </c>
      <c r="D52" s="17">
        <f t="shared" si="123"/>
        <v>1</v>
      </c>
      <c r="E52" s="17">
        <f t="shared" si="123"/>
        <v>1</v>
      </c>
      <c r="F52" s="17">
        <f t="shared" si="123"/>
        <v>1</v>
      </c>
      <c r="G52" s="17">
        <f t="shared" si="123"/>
        <v>0</v>
      </c>
      <c r="H52" s="17">
        <f t="shared" si="123"/>
        <v>0</v>
      </c>
      <c r="I52" s="17">
        <f t="shared" si="123"/>
        <v>0</v>
      </c>
      <c r="J52" s="17">
        <f t="shared" si="123"/>
        <v>0</v>
      </c>
      <c r="K52" s="17">
        <f t="shared" si="123"/>
        <v>0</v>
      </c>
      <c r="L52" s="17">
        <f t="shared" si="123"/>
        <v>0</v>
      </c>
      <c r="M52" s="17">
        <f t="shared" ref="M52" si="126">+M6+M22+M37</f>
        <v>0</v>
      </c>
      <c r="N52" s="17">
        <f t="shared" si="123"/>
        <v>0</v>
      </c>
      <c r="O52" s="17">
        <f t="shared" si="123"/>
        <v>0</v>
      </c>
      <c r="P52" s="18">
        <f t="shared" si="123"/>
        <v>0</v>
      </c>
      <c r="Q52" s="6">
        <f t="shared" si="108"/>
        <v>3</v>
      </c>
      <c r="S52" s="37" t="s">
        <v>19</v>
      </c>
      <c r="T52" s="26" t="str">
        <f t="shared" si="125"/>
        <v>--</v>
      </c>
      <c r="U52" s="27">
        <f t="shared" si="109"/>
        <v>2.34192037470726E-3</v>
      </c>
      <c r="V52" s="27">
        <f t="shared" si="110"/>
        <v>2.34192037470726E-3</v>
      </c>
      <c r="W52" s="27">
        <f t="shared" si="111"/>
        <v>2.34192037470726E-3</v>
      </c>
      <c r="X52" s="27" t="str">
        <f t="shared" si="112"/>
        <v>--</v>
      </c>
      <c r="Y52" s="27" t="str">
        <f t="shared" si="113"/>
        <v>--</v>
      </c>
      <c r="Z52" s="27" t="str">
        <f t="shared" si="114"/>
        <v>--</v>
      </c>
      <c r="AA52" s="27" t="str">
        <f t="shared" si="115"/>
        <v>--</v>
      </c>
      <c r="AB52" s="27" t="str">
        <f t="shared" si="116"/>
        <v>--</v>
      </c>
      <c r="AC52" s="27" t="str">
        <f t="shared" si="117"/>
        <v>--</v>
      </c>
      <c r="AD52" s="27" t="str">
        <f t="shared" si="118"/>
        <v>--</v>
      </c>
      <c r="AE52" s="27" t="str">
        <f t="shared" si="119"/>
        <v>--</v>
      </c>
      <c r="AF52" s="27" t="str">
        <f t="shared" si="120"/>
        <v>--</v>
      </c>
      <c r="AG52" s="28" t="str">
        <f t="shared" si="121"/>
        <v>--</v>
      </c>
      <c r="AH52" s="29">
        <f t="shared" si="122"/>
        <v>7.0257611241217799E-3</v>
      </c>
    </row>
    <row r="53" spans="1:34" x14ac:dyDescent="0.25">
      <c r="A53" s="7" t="s">
        <v>6</v>
      </c>
      <c r="B53" s="23">
        <v>657</v>
      </c>
      <c r="C53" s="16">
        <f t="shared" si="123"/>
        <v>0</v>
      </c>
      <c r="D53" s="17">
        <f t="shared" si="123"/>
        <v>0</v>
      </c>
      <c r="E53" s="17">
        <f t="shared" si="123"/>
        <v>8</v>
      </c>
      <c r="F53" s="17">
        <f t="shared" si="123"/>
        <v>0</v>
      </c>
      <c r="G53" s="17">
        <f t="shared" si="123"/>
        <v>0</v>
      </c>
      <c r="H53" s="17">
        <f t="shared" si="123"/>
        <v>0</v>
      </c>
      <c r="I53" s="17">
        <f t="shared" si="123"/>
        <v>0</v>
      </c>
      <c r="J53" s="17">
        <f t="shared" si="123"/>
        <v>0</v>
      </c>
      <c r="K53" s="17">
        <f t="shared" si="123"/>
        <v>0</v>
      </c>
      <c r="L53" s="17">
        <f t="shared" si="123"/>
        <v>0</v>
      </c>
      <c r="M53" s="17">
        <f t="shared" ref="M53" si="127">+M7+M23+M38</f>
        <v>0</v>
      </c>
      <c r="N53" s="17">
        <f t="shared" si="123"/>
        <v>0</v>
      </c>
      <c r="O53" s="17">
        <f t="shared" si="123"/>
        <v>0</v>
      </c>
      <c r="P53" s="18">
        <f t="shared" si="123"/>
        <v>1</v>
      </c>
      <c r="Q53" s="6">
        <f t="shared" si="108"/>
        <v>9</v>
      </c>
      <c r="S53" s="37" t="s">
        <v>6</v>
      </c>
      <c r="T53" s="26" t="str">
        <f t="shared" si="125"/>
        <v>--</v>
      </c>
      <c r="U53" s="27" t="str">
        <f t="shared" si="109"/>
        <v>--</v>
      </c>
      <c r="V53" s="27">
        <f t="shared" si="110"/>
        <v>1.2176560121765601E-2</v>
      </c>
      <c r="W53" s="27" t="str">
        <f t="shared" si="111"/>
        <v>--</v>
      </c>
      <c r="X53" s="27" t="str">
        <f t="shared" si="112"/>
        <v>--</v>
      </c>
      <c r="Y53" s="27" t="str">
        <f t="shared" si="113"/>
        <v>--</v>
      </c>
      <c r="Z53" s="27" t="str">
        <f t="shared" si="114"/>
        <v>--</v>
      </c>
      <c r="AA53" s="27" t="str">
        <f t="shared" si="115"/>
        <v>--</v>
      </c>
      <c r="AB53" s="27" t="str">
        <f t="shared" si="116"/>
        <v>--</v>
      </c>
      <c r="AC53" s="27" t="str">
        <f t="shared" si="117"/>
        <v>--</v>
      </c>
      <c r="AD53" s="27" t="str">
        <f t="shared" si="118"/>
        <v>--</v>
      </c>
      <c r="AE53" s="27" t="str">
        <f t="shared" si="119"/>
        <v>--</v>
      </c>
      <c r="AF53" s="27" t="str">
        <f t="shared" si="120"/>
        <v>--</v>
      </c>
      <c r="AG53" s="28">
        <f t="shared" si="121"/>
        <v>1.5220700152207001E-3</v>
      </c>
      <c r="AH53" s="29">
        <f t="shared" si="122"/>
        <v>1.3698630136986301E-2</v>
      </c>
    </row>
    <row r="54" spans="1:34" x14ac:dyDescent="0.25">
      <c r="A54" s="7" t="s">
        <v>5</v>
      </c>
      <c r="B54" s="23">
        <v>1227</v>
      </c>
      <c r="C54" s="16">
        <f t="shared" si="123"/>
        <v>2</v>
      </c>
      <c r="D54" s="17">
        <f t="shared" si="123"/>
        <v>0</v>
      </c>
      <c r="E54" s="17">
        <f t="shared" si="123"/>
        <v>0</v>
      </c>
      <c r="F54" s="17">
        <f t="shared" si="123"/>
        <v>0</v>
      </c>
      <c r="G54" s="17">
        <f t="shared" si="123"/>
        <v>0</v>
      </c>
      <c r="H54" s="17">
        <f t="shared" si="123"/>
        <v>0</v>
      </c>
      <c r="I54" s="17">
        <f t="shared" si="123"/>
        <v>1</v>
      </c>
      <c r="J54" s="17">
        <f t="shared" si="123"/>
        <v>0</v>
      </c>
      <c r="K54" s="17">
        <f t="shared" si="123"/>
        <v>0</v>
      </c>
      <c r="L54" s="17">
        <f t="shared" si="123"/>
        <v>0</v>
      </c>
      <c r="M54" s="17">
        <f t="shared" ref="M54" si="128">+M8+M24+M39</f>
        <v>0</v>
      </c>
      <c r="N54" s="17">
        <f t="shared" si="123"/>
        <v>0</v>
      </c>
      <c r="O54" s="17">
        <f t="shared" si="123"/>
        <v>0</v>
      </c>
      <c r="P54" s="18">
        <f t="shared" si="123"/>
        <v>2</v>
      </c>
      <c r="Q54" s="6">
        <f t="shared" si="108"/>
        <v>5</v>
      </c>
      <c r="S54" s="37" t="s">
        <v>5</v>
      </c>
      <c r="T54" s="26">
        <f t="shared" si="125"/>
        <v>1.6299918500407497E-3</v>
      </c>
      <c r="U54" s="27" t="str">
        <f t="shared" si="109"/>
        <v>--</v>
      </c>
      <c r="V54" s="27" t="str">
        <f t="shared" si="110"/>
        <v>--</v>
      </c>
      <c r="W54" s="27" t="str">
        <f t="shared" si="111"/>
        <v>--</v>
      </c>
      <c r="X54" s="27" t="str">
        <f t="shared" si="112"/>
        <v>--</v>
      </c>
      <c r="Y54" s="27" t="str">
        <f t="shared" si="113"/>
        <v>--</v>
      </c>
      <c r="Z54" s="27">
        <f t="shared" si="114"/>
        <v>8.1499592502037486E-4</v>
      </c>
      <c r="AA54" s="27" t="str">
        <f t="shared" si="115"/>
        <v>--</v>
      </c>
      <c r="AB54" s="27" t="str">
        <f t="shared" si="116"/>
        <v>--</v>
      </c>
      <c r="AC54" s="27" t="str">
        <f t="shared" si="117"/>
        <v>--</v>
      </c>
      <c r="AD54" s="27" t="str">
        <f t="shared" si="118"/>
        <v>--</v>
      </c>
      <c r="AE54" s="27" t="str">
        <f t="shared" si="119"/>
        <v>--</v>
      </c>
      <c r="AF54" s="27" t="str">
        <f t="shared" si="120"/>
        <v>--</v>
      </c>
      <c r="AG54" s="28">
        <f t="shared" si="121"/>
        <v>1.6299918500407497E-3</v>
      </c>
      <c r="AH54" s="29">
        <f t="shared" si="122"/>
        <v>4.0749796251018742E-3</v>
      </c>
    </row>
    <row r="55" spans="1:34" x14ac:dyDescent="0.25">
      <c r="A55" s="7" t="s">
        <v>7</v>
      </c>
      <c r="B55" s="23">
        <v>195</v>
      </c>
      <c r="C55" s="16">
        <f t="shared" si="123"/>
        <v>0</v>
      </c>
      <c r="D55" s="17">
        <f t="shared" si="123"/>
        <v>0</v>
      </c>
      <c r="E55" s="17">
        <f t="shared" si="123"/>
        <v>0</v>
      </c>
      <c r="F55" s="17">
        <f t="shared" si="123"/>
        <v>0</v>
      </c>
      <c r="G55" s="17">
        <f t="shared" si="123"/>
        <v>0</v>
      </c>
      <c r="H55" s="17">
        <f t="shared" si="123"/>
        <v>0</v>
      </c>
      <c r="I55" s="17">
        <f t="shared" si="123"/>
        <v>0</v>
      </c>
      <c r="J55" s="17">
        <f t="shared" si="123"/>
        <v>0</v>
      </c>
      <c r="K55" s="17">
        <f t="shared" si="123"/>
        <v>0</v>
      </c>
      <c r="L55" s="17">
        <f t="shared" si="123"/>
        <v>0</v>
      </c>
      <c r="M55" s="17">
        <f t="shared" ref="M55" si="129">+M9+M25+M40</f>
        <v>0</v>
      </c>
      <c r="N55" s="17">
        <f t="shared" si="123"/>
        <v>0</v>
      </c>
      <c r="O55" s="17">
        <f t="shared" si="123"/>
        <v>0</v>
      </c>
      <c r="P55" s="18">
        <f t="shared" si="123"/>
        <v>0</v>
      </c>
      <c r="Q55" s="6">
        <f t="shared" si="108"/>
        <v>0</v>
      </c>
      <c r="S55" s="37" t="s">
        <v>7</v>
      </c>
      <c r="T55" s="26" t="str">
        <f t="shared" si="125"/>
        <v>--</v>
      </c>
      <c r="U55" s="27" t="str">
        <f t="shared" si="109"/>
        <v>--</v>
      </c>
      <c r="V55" s="27" t="str">
        <f t="shared" si="110"/>
        <v>--</v>
      </c>
      <c r="W55" s="27" t="str">
        <f t="shared" si="111"/>
        <v>--</v>
      </c>
      <c r="X55" s="27" t="str">
        <f t="shared" si="112"/>
        <v>--</v>
      </c>
      <c r="Y55" s="27" t="str">
        <f t="shared" si="113"/>
        <v>--</v>
      </c>
      <c r="Z55" s="27" t="str">
        <f t="shared" si="114"/>
        <v>--</v>
      </c>
      <c r="AA55" s="27" t="str">
        <f t="shared" si="115"/>
        <v>--</v>
      </c>
      <c r="AB55" s="27" t="str">
        <f t="shared" si="116"/>
        <v>--</v>
      </c>
      <c r="AC55" s="27" t="str">
        <f t="shared" si="117"/>
        <v>--</v>
      </c>
      <c r="AD55" s="27" t="str">
        <f t="shared" si="118"/>
        <v>--</v>
      </c>
      <c r="AE55" s="27" t="str">
        <f t="shared" si="119"/>
        <v>--</v>
      </c>
      <c r="AF55" s="27" t="str">
        <f t="shared" si="120"/>
        <v>--</v>
      </c>
      <c r="AG55" s="28" t="str">
        <f t="shared" si="121"/>
        <v>--</v>
      </c>
      <c r="AH55" s="29">
        <f t="shared" si="122"/>
        <v>0</v>
      </c>
    </row>
    <row r="56" spans="1:34" x14ac:dyDescent="0.25">
      <c r="A56" s="7" t="s">
        <v>20</v>
      </c>
      <c r="B56" s="23">
        <v>768</v>
      </c>
      <c r="C56" s="16">
        <f t="shared" si="123"/>
        <v>0</v>
      </c>
      <c r="D56" s="17">
        <f t="shared" si="123"/>
        <v>0</v>
      </c>
      <c r="E56" s="17">
        <f t="shared" si="123"/>
        <v>0</v>
      </c>
      <c r="F56" s="17">
        <f t="shared" si="123"/>
        <v>0</v>
      </c>
      <c r="G56" s="17">
        <f t="shared" si="123"/>
        <v>0</v>
      </c>
      <c r="H56" s="17">
        <f t="shared" si="123"/>
        <v>0</v>
      </c>
      <c r="I56" s="17">
        <f t="shared" si="123"/>
        <v>0</v>
      </c>
      <c r="J56" s="17">
        <f t="shared" si="123"/>
        <v>0</v>
      </c>
      <c r="K56" s="17">
        <f t="shared" si="123"/>
        <v>0</v>
      </c>
      <c r="L56" s="17">
        <f t="shared" si="123"/>
        <v>0</v>
      </c>
      <c r="M56" s="17">
        <f t="shared" ref="M56" si="130">+M10+M26+M41</f>
        <v>0</v>
      </c>
      <c r="N56" s="17">
        <f t="shared" si="123"/>
        <v>0</v>
      </c>
      <c r="O56" s="17">
        <f t="shared" si="123"/>
        <v>0</v>
      </c>
      <c r="P56" s="18">
        <f t="shared" si="123"/>
        <v>0</v>
      </c>
      <c r="Q56" s="6">
        <f t="shared" si="108"/>
        <v>0</v>
      </c>
      <c r="S56" s="37" t="s">
        <v>20</v>
      </c>
      <c r="T56" s="26" t="str">
        <f t="shared" si="125"/>
        <v>--</v>
      </c>
      <c r="U56" s="27" t="str">
        <f t="shared" si="109"/>
        <v>--</v>
      </c>
      <c r="V56" s="27" t="str">
        <f t="shared" si="110"/>
        <v>--</v>
      </c>
      <c r="W56" s="27" t="str">
        <f t="shared" si="111"/>
        <v>--</v>
      </c>
      <c r="X56" s="27" t="str">
        <f t="shared" si="112"/>
        <v>--</v>
      </c>
      <c r="Y56" s="27" t="str">
        <f t="shared" si="113"/>
        <v>--</v>
      </c>
      <c r="Z56" s="27" t="str">
        <f t="shared" si="114"/>
        <v>--</v>
      </c>
      <c r="AA56" s="27" t="str">
        <f t="shared" si="115"/>
        <v>--</v>
      </c>
      <c r="AB56" s="27" t="str">
        <f t="shared" si="116"/>
        <v>--</v>
      </c>
      <c r="AC56" s="27" t="str">
        <f t="shared" si="117"/>
        <v>--</v>
      </c>
      <c r="AD56" s="27" t="str">
        <f t="shared" si="118"/>
        <v>--</v>
      </c>
      <c r="AE56" s="27" t="str">
        <f t="shared" si="119"/>
        <v>--</v>
      </c>
      <c r="AF56" s="27" t="str">
        <f t="shared" si="120"/>
        <v>--</v>
      </c>
      <c r="AG56" s="28" t="str">
        <f t="shared" si="121"/>
        <v>--</v>
      </c>
      <c r="AH56" s="29">
        <f t="shared" si="122"/>
        <v>0</v>
      </c>
    </row>
    <row r="57" spans="1:34" ht="30" x14ac:dyDescent="0.25">
      <c r="A57" s="7" t="s">
        <v>23</v>
      </c>
      <c r="B57" s="23">
        <v>1456</v>
      </c>
      <c r="C57" s="16">
        <f t="shared" si="123"/>
        <v>0</v>
      </c>
      <c r="D57" s="17">
        <f t="shared" si="123"/>
        <v>0</v>
      </c>
      <c r="E57" s="17">
        <f t="shared" si="123"/>
        <v>0</v>
      </c>
      <c r="F57" s="17">
        <f t="shared" si="123"/>
        <v>0</v>
      </c>
      <c r="G57" s="17">
        <f t="shared" si="123"/>
        <v>0</v>
      </c>
      <c r="H57" s="17">
        <f t="shared" si="123"/>
        <v>0</v>
      </c>
      <c r="I57" s="17">
        <f t="shared" si="123"/>
        <v>0</v>
      </c>
      <c r="J57" s="17">
        <f t="shared" si="123"/>
        <v>0</v>
      </c>
      <c r="K57" s="17">
        <f t="shared" si="123"/>
        <v>35</v>
      </c>
      <c r="L57" s="17">
        <f t="shared" si="123"/>
        <v>0</v>
      </c>
      <c r="M57" s="17">
        <f t="shared" ref="M57" si="131">+M11+M27+M42</f>
        <v>0</v>
      </c>
      <c r="N57" s="17">
        <f t="shared" si="123"/>
        <v>0</v>
      </c>
      <c r="O57" s="17">
        <f t="shared" si="123"/>
        <v>0</v>
      </c>
      <c r="P57" s="18">
        <f t="shared" si="123"/>
        <v>0</v>
      </c>
      <c r="Q57" s="6">
        <f t="shared" si="108"/>
        <v>35</v>
      </c>
      <c r="S57" s="37" t="s">
        <v>23</v>
      </c>
      <c r="T57" s="26" t="str">
        <f t="shared" si="125"/>
        <v>--</v>
      </c>
      <c r="U57" s="27" t="str">
        <f t="shared" si="109"/>
        <v>--</v>
      </c>
      <c r="V57" s="27" t="str">
        <f t="shared" si="110"/>
        <v>--</v>
      </c>
      <c r="W57" s="27" t="str">
        <f t="shared" si="111"/>
        <v>--</v>
      </c>
      <c r="X57" s="27" t="str">
        <f t="shared" si="112"/>
        <v>--</v>
      </c>
      <c r="Y57" s="27" t="str">
        <f t="shared" si="113"/>
        <v>--</v>
      </c>
      <c r="Z57" s="27" t="str">
        <f t="shared" si="114"/>
        <v>--</v>
      </c>
      <c r="AA57" s="27" t="str">
        <f t="shared" si="115"/>
        <v>--</v>
      </c>
      <c r="AB57" s="27">
        <f t="shared" si="116"/>
        <v>2.403846153846154E-2</v>
      </c>
      <c r="AC57" s="27" t="str">
        <f t="shared" si="117"/>
        <v>--</v>
      </c>
      <c r="AD57" s="27" t="str">
        <f t="shared" si="118"/>
        <v>--</v>
      </c>
      <c r="AE57" s="27" t="str">
        <f t="shared" si="119"/>
        <v>--</v>
      </c>
      <c r="AF57" s="27" t="str">
        <f t="shared" si="120"/>
        <v>--</v>
      </c>
      <c r="AG57" s="28" t="str">
        <f t="shared" si="121"/>
        <v>--</v>
      </c>
      <c r="AH57" s="29">
        <f t="shared" si="122"/>
        <v>2.403846153846154E-2</v>
      </c>
    </row>
    <row r="58" spans="1:34" x14ac:dyDescent="0.25">
      <c r="A58" s="7" t="s">
        <v>21</v>
      </c>
      <c r="B58" s="23">
        <v>1270</v>
      </c>
      <c r="C58" s="16">
        <f t="shared" si="123"/>
        <v>0</v>
      </c>
      <c r="D58" s="17">
        <f t="shared" si="123"/>
        <v>0</v>
      </c>
      <c r="E58" s="17">
        <f t="shared" si="123"/>
        <v>0</v>
      </c>
      <c r="F58" s="17">
        <f t="shared" si="123"/>
        <v>0</v>
      </c>
      <c r="G58" s="17">
        <f t="shared" si="123"/>
        <v>0</v>
      </c>
      <c r="H58" s="17">
        <f t="shared" si="123"/>
        <v>0</v>
      </c>
      <c r="I58" s="17">
        <f t="shared" si="123"/>
        <v>0</v>
      </c>
      <c r="J58" s="17">
        <f t="shared" si="123"/>
        <v>0</v>
      </c>
      <c r="K58" s="17">
        <f t="shared" si="123"/>
        <v>2</v>
      </c>
      <c r="L58" s="17">
        <f t="shared" si="123"/>
        <v>2</v>
      </c>
      <c r="M58" s="17">
        <f t="shared" ref="M58" si="132">+M12+M28+M43</f>
        <v>1</v>
      </c>
      <c r="N58" s="17">
        <f t="shared" si="123"/>
        <v>0</v>
      </c>
      <c r="O58" s="17">
        <f t="shared" si="123"/>
        <v>0</v>
      </c>
      <c r="P58" s="18">
        <f t="shared" si="123"/>
        <v>0</v>
      </c>
      <c r="Q58" s="6">
        <f t="shared" si="108"/>
        <v>5</v>
      </c>
      <c r="S58" s="37" t="s">
        <v>21</v>
      </c>
      <c r="T58" s="26" t="str">
        <f t="shared" si="125"/>
        <v>--</v>
      </c>
      <c r="U58" s="27" t="str">
        <f t="shared" si="109"/>
        <v>--</v>
      </c>
      <c r="V58" s="27" t="str">
        <f t="shared" si="110"/>
        <v>--</v>
      </c>
      <c r="W58" s="27" t="str">
        <f t="shared" si="111"/>
        <v>--</v>
      </c>
      <c r="X58" s="27" t="str">
        <f t="shared" si="112"/>
        <v>--</v>
      </c>
      <c r="Y58" s="27" t="str">
        <f t="shared" si="113"/>
        <v>--</v>
      </c>
      <c r="Z58" s="27" t="str">
        <f t="shared" si="114"/>
        <v>--</v>
      </c>
      <c r="AA58" s="27" t="str">
        <f t="shared" si="115"/>
        <v>--</v>
      </c>
      <c r="AB58" s="27">
        <f t="shared" si="116"/>
        <v>1.5748031496062992E-3</v>
      </c>
      <c r="AC58" s="27">
        <f t="shared" si="117"/>
        <v>1.5748031496062992E-3</v>
      </c>
      <c r="AD58" s="27">
        <f t="shared" si="118"/>
        <v>7.874015748031496E-4</v>
      </c>
      <c r="AE58" s="27" t="str">
        <f t="shared" si="119"/>
        <v>--</v>
      </c>
      <c r="AF58" s="27" t="str">
        <f t="shared" si="120"/>
        <v>--</v>
      </c>
      <c r="AG58" s="28" t="str">
        <f t="shared" si="121"/>
        <v>--</v>
      </c>
      <c r="AH58" s="29">
        <f t="shared" si="122"/>
        <v>3.937007874015748E-3</v>
      </c>
    </row>
    <row r="59" spans="1:34" ht="15.75" thickBot="1" x14ac:dyDescent="0.3">
      <c r="A59" s="7" t="s">
        <v>22</v>
      </c>
      <c r="B59" s="24">
        <v>365</v>
      </c>
      <c r="C59" s="19">
        <f t="shared" si="123"/>
        <v>0</v>
      </c>
      <c r="D59" s="20">
        <f t="shared" si="123"/>
        <v>0</v>
      </c>
      <c r="E59" s="20">
        <f t="shared" si="123"/>
        <v>0</v>
      </c>
      <c r="F59" s="20">
        <f t="shared" si="123"/>
        <v>0</v>
      </c>
      <c r="G59" s="20">
        <f t="shared" si="123"/>
        <v>0</v>
      </c>
      <c r="H59" s="20">
        <f t="shared" si="123"/>
        <v>0</v>
      </c>
      <c r="I59" s="20">
        <f t="shared" si="123"/>
        <v>0</v>
      </c>
      <c r="J59" s="20">
        <f t="shared" si="123"/>
        <v>0</v>
      </c>
      <c r="K59" s="20">
        <f t="shared" si="123"/>
        <v>30</v>
      </c>
      <c r="L59" s="20">
        <f t="shared" si="123"/>
        <v>1</v>
      </c>
      <c r="M59" s="20">
        <f t="shared" ref="M59" si="133">+M13+M29+M44</f>
        <v>12</v>
      </c>
      <c r="N59" s="20">
        <f t="shared" si="123"/>
        <v>0</v>
      </c>
      <c r="O59" s="20">
        <f t="shared" si="123"/>
        <v>0</v>
      </c>
      <c r="P59" s="21">
        <f t="shared" si="123"/>
        <v>0</v>
      </c>
      <c r="Q59" s="6">
        <f t="shared" si="108"/>
        <v>43</v>
      </c>
      <c r="S59" s="41" t="s">
        <v>22</v>
      </c>
      <c r="T59" s="30" t="str">
        <f t="shared" si="125"/>
        <v>--</v>
      </c>
      <c r="U59" s="31" t="str">
        <f t="shared" si="109"/>
        <v>--</v>
      </c>
      <c r="V59" s="31" t="str">
        <f t="shared" si="110"/>
        <v>--</v>
      </c>
      <c r="W59" s="31" t="str">
        <f t="shared" si="111"/>
        <v>--</v>
      </c>
      <c r="X59" s="31" t="str">
        <f t="shared" si="112"/>
        <v>--</v>
      </c>
      <c r="Y59" s="31" t="str">
        <f t="shared" si="113"/>
        <v>--</v>
      </c>
      <c r="Z59" s="31" t="str">
        <f t="shared" si="114"/>
        <v>--</v>
      </c>
      <c r="AA59" s="31" t="str">
        <f t="shared" si="115"/>
        <v>--</v>
      </c>
      <c r="AB59" s="31">
        <f t="shared" si="116"/>
        <v>8.2191780821917804E-2</v>
      </c>
      <c r="AC59" s="31">
        <f t="shared" si="117"/>
        <v>2.7397260273972603E-3</v>
      </c>
      <c r="AD59" s="31">
        <f t="shared" si="118"/>
        <v>3.287671232876712E-2</v>
      </c>
      <c r="AE59" s="31" t="str">
        <f t="shared" si="119"/>
        <v>--</v>
      </c>
      <c r="AF59" s="31" t="str">
        <f t="shared" si="120"/>
        <v>--</v>
      </c>
      <c r="AG59" s="32" t="str">
        <f t="shared" si="121"/>
        <v>--</v>
      </c>
      <c r="AH59" s="42">
        <f t="shared" si="122"/>
        <v>0.11780821917808219</v>
      </c>
    </row>
    <row r="60" spans="1:34" ht="15.75" thickBot="1" x14ac:dyDescent="0.3">
      <c r="A60" s="3" t="s">
        <v>26</v>
      </c>
      <c r="B60" s="8">
        <f>SUM(B50:B59)</f>
        <v>10526</v>
      </c>
      <c r="C60" s="4">
        <f t="shared" ref="C60" si="134">SUM(C50:C59)</f>
        <v>17</v>
      </c>
      <c r="D60" s="4">
        <f t="shared" ref="D60" si="135">SUM(D50:D59)</f>
        <v>9</v>
      </c>
      <c r="E60" s="4">
        <f t="shared" ref="E60" si="136">SUM(E50:E59)</f>
        <v>89</v>
      </c>
      <c r="F60" s="4">
        <f t="shared" ref="F60" si="137">SUM(F50:F59)</f>
        <v>3</v>
      </c>
      <c r="G60" s="4">
        <f t="shared" ref="G60" si="138">SUM(G50:G59)</f>
        <v>6</v>
      </c>
      <c r="H60" s="4">
        <f t="shared" ref="H60" si="139">SUM(H50:H59)</f>
        <v>0</v>
      </c>
      <c r="I60" s="4">
        <f t="shared" ref="I60" si="140">SUM(I50:I59)</f>
        <v>2</v>
      </c>
      <c r="J60" s="4">
        <f t="shared" ref="J60" si="141">SUM(J50:J59)</f>
        <v>0</v>
      </c>
      <c r="K60" s="4">
        <f t="shared" ref="K60" si="142">SUM(K50:K59)</f>
        <v>67</v>
      </c>
      <c r="L60" s="4">
        <f t="shared" ref="L60:M60" si="143">SUM(L50:L59)</f>
        <v>3</v>
      </c>
      <c r="M60" s="4">
        <f t="shared" si="143"/>
        <v>13</v>
      </c>
      <c r="N60" s="4">
        <f t="shared" ref="N60" si="144">SUM(N50:N59)</f>
        <v>0</v>
      </c>
      <c r="O60" s="4">
        <f t="shared" ref="O60" si="145">SUM(O50:O59)</f>
        <v>0</v>
      </c>
      <c r="P60" s="4">
        <f t="shared" ref="P60" si="146">SUM(P50:P59)</f>
        <v>5</v>
      </c>
      <c r="Q60" s="5">
        <f>SUM(Q50:Q59)</f>
        <v>214</v>
      </c>
      <c r="S60" s="43" t="s">
        <v>32</v>
      </c>
      <c r="T60" s="33">
        <f>IFERROR(C60/$B60,"--")</f>
        <v>1.6150484514535436E-3</v>
      </c>
      <c r="U60" s="34">
        <f t="shared" ref="U60" si="147">IFERROR(D60/$B60,"--")</f>
        <v>8.5502565076952305E-4</v>
      </c>
      <c r="V60" s="34">
        <f t="shared" ref="V60" si="148">IFERROR(E60/$B60,"--")</f>
        <v>8.4552536576097282E-3</v>
      </c>
      <c r="W60" s="34">
        <f t="shared" ref="W60" si="149">IFERROR(F60/$B60,"--")</f>
        <v>2.8500855025650768E-4</v>
      </c>
      <c r="X60" s="34">
        <f t="shared" ref="X60" si="150">IFERROR(G60/$B60,"--")</f>
        <v>5.7001710051301537E-4</v>
      </c>
      <c r="Y60" s="34">
        <f t="shared" ref="Y60" si="151">IFERROR(H60/$B60,"--")</f>
        <v>0</v>
      </c>
      <c r="Z60" s="34">
        <f t="shared" ref="Z60" si="152">IFERROR(I60/$B60,"--")</f>
        <v>1.9000570017100514E-4</v>
      </c>
      <c r="AA60" s="34">
        <f t="shared" ref="AA60" si="153">IFERROR(J60/$B60,"--")</f>
        <v>0</v>
      </c>
      <c r="AB60" s="34">
        <f t="shared" ref="AB60" si="154">IFERROR(K60/$B60,"--")</f>
        <v>6.3651909557286722E-3</v>
      </c>
      <c r="AC60" s="34">
        <f t="shared" ref="AC60" si="155">IFERROR(L60/$B60,"--")</f>
        <v>2.8500855025650768E-4</v>
      </c>
      <c r="AD60" s="34">
        <f t="shared" ref="AD60" si="156">IFERROR(M60/$B60,"--")</f>
        <v>1.2350370511115334E-3</v>
      </c>
      <c r="AE60" s="34">
        <f t="shared" ref="AE60" si="157">IFERROR(N60/$B60,"--")</f>
        <v>0</v>
      </c>
      <c r="AF60" s="34">
        <f t="shared" ref="AF60" si="158">IFERROR(O60/$B60,"--")</f>
        <v>0</v>
      </c>
      <c r="AG60" s="34">
        <f t="shared" ref="AG60" si="159">IFERROR(P60/$B60,"--")</f>
        <v>4.7501425042751282E-4</v>
      </c>
      <c r="AH60" s="35">
        <f t="shared" ref="AH60" si="160">IFERROR(Q60/$B60,"--")</f>
        <v>2.0330609918297549E-2</v>
      </c>
    </row>
  </sheetData>
  <mergeCells count="8">
    <mergeCell ref="C2:P2"/>
    <mergeCell ref="C18:P18"/>
    <mergeCell ref="C33:P33"/>
    <mergeCell ref="C48:P48"/>
    <mergeCell ref="T2:AH2"/>
    <mergeCell ref="T18:AH18"/>
    <mergeCell ref="T33:AH33"/>
    <mergeCell ref="T48:AH48"/>
  </mergeCells>
  <printOptions gridLines="1"/>
  <pageMargins left="0.7" right="0.7" top="0.75" bottom="0.75" header="0.3" footer="0.3"/>
  <pageSetup scale="35" orientation="landscape" r:id="rId1"/>
  <headerFooter>
    <oddFooter>&amp;C&amp;Z&amp;F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Leth,Brian</dc:creator>
  <cp:lastModifiedBy>Leth,Brian</cp:lastModifiedBy>
  <cp:lastPrinted>2019-12-30T21:08:50Z</cp:lastPrinted>
  <dcterms:created xsi:type="dcterms:W3CDTF">2019-12-19T15:11:07Z</dcterms:created>
  <dcterms:modified xsi:type="dcterms:W3CDTF">2020-01-06T21:36:24Z</dcterms:modified>
</cp:coreProperties>
</file>