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Abundance tables\2018\"/>
    </mc:Choice>
  </mc:AlternateContent>
  <xr:revisionPtr revIDLastSave="0" documentId="13_ncr:1_{879B00FE-2458-4C34-AAAA-9AD363AF96FD}" xr6:coauthVersionLast="41" xr6:coauthVersionMax="41" xr10:uidLastSave="{00000000-0000-0000-0000-000000000000}"/>
  <bookViews>
    <workbookView xWindow="28680" yWindow="-1560" windowWidth="29040" windowHeight="15840" xr2:uid="{00000000-000D-0000-FFFF-FFFF00000000}"/>
  </bookViews>
  <sheets>
    <sheet name="Steelhead" sheetId="1" r:id="rId1"/>
    <sheet name="Chinook" sheetId="2" r:id="rId2"/>
    <sheet name="Brook Trout" sheetId="3" r:id="rId3"/>
    <sheet name="Bull Trout" sheetId="4" r:id="rId4"/>
    <sheet name="Tributary Resul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2" l="1"/>
  <c r="U15" i="2"/>
  <c r="V11" i="2"/>
  <c r="U11" i="2"/>
  <c r="E10" i="5" l="1"/>
  <c r="F10" i="5"/>
  <c r="G10" i="5"/>
  <c r="E11" i="5"/>
  <c r="F11" i="5"/>
  <c r="G11" i="5"/>
</calcChain>
</file>

<file path=xl/sharedStrings.xml><?xml version="1.0" encoding="utf-8"?>
<sst xmlns="http://schemas.openxmlformats.org/spreadsheetml/2006/main" count="681" uniqueCount="81">
  <si>
    <t>Species</t>
  </si>
  <si>
    <t>StreamName</t>
  </si>
  <si>
    <t>ReportingUnit</t>
  </si>
  <si>
    <t>ChannelTY</t>
  </si>
  <si>
    <t>M</t>
  </si>
  <si>
    <t>C</t>
  </si>
  <si>
    <t>R</t>
  </si>
  <si>
    <t>N</t>
  </si>
  <si>
    <t>SE</t>
  </si>
  <si>
    <t>95% LCI</t>
  </si>
  <si>
    <t>95% UCI</t>
  </si>
  <si>
    <t>probCap</t>
  </si>
  <si>
    <t>probCap_SE</t>
  </si>
  <si>
    <t>LengthSampled(m)</t>
  </si>
  <si>
    <t>LengthNotSampled(m)</t>
  </si>
  <si>
    <t>Fish/m</t>
  </si>
  <si>
    <t>Fish/m (S.E.)</t>
  </si>
  <si>
    <t>NSt</t>
  </si>
  <si>
    <t>StS.E.</t>
  </si>
  <si>
    <t>NTr</t>
  </si>
  <si>
    <t>TrS.E.</t>
  </si>
  <si>
    <t>Steelhead</t>
  </si>
  <si>
    <t>Big Eightmile Creek</t>
  </si>
  <si>
    <t>Big Eightmile</t>
  </si>
  <si>
    <t>Pool-Riffle_1</t>
  </si>
  <si>
    <t>Big Springs Creek</t>
  </si>
  <si>
    <t>Big Springs</t>
  </si>
  <si>
    <t>Pool-Riffle_2</t>
  </si>
  <si>
    <t>Big Timber Creek</t>
  </si>
  <si>
    <t>Big Timber</t>
  </si>
  <si>
    <t>Confined_3</t>
  </si>
  <si>
    <t>Island_Braided_2</t>
  </si>
  <si>
    <t>Meandering_1</t>
  </si>
  <si>
    <t>Pool-Riffle_4</t>
  </si>
  <si>
    <t>Pool-Riffle_5</t>
  </si>
  <si>
    <t>Bohannon Creek</t>
  </si>
  <si>
    <t>Bohannon</t>
  </si>
  <si>
    <t>Plane-Bed_1</t>
  </si>
  <si>
    <t>Plane-Bed_2</t>
  </si>
  <si>
    <t>Canyon Creek</t>
  </si>
  <si>
    <t>Canyon</t>
  </si>
  <si>
    <t>Pool-Riffle_3</t>
  </si>
  <si>
    <t>Cruikshank Creek</t>
  </si>
  <si>
    <t>Big Bear Creek</t>
  </si>
  <si>
    <t>Hawley</t>
  </si>
  <si>
    <t>Hawley Creek</t>
  </si>
  <si>
    <t>Reservoir Creek</t>
  </si>
  <si>
    <t>Plane-Bed_4</t>
  </si>
  <si>
    <t>Hayden Creek</t>
  </si>
  <si>
    <t>Hayden</t>
  </si>
  <si>
    <t>Island_Braided_1</t>
  </si>
  <si>
    <t>Kenney Creek</t>
  </si>
  <si>
    <t>Kenney</t>
  </si>
  <si>
    <t>Lee Creek</t>
  </si>
  <si>
    <t>Lee</t>
  </si>
  <si>
    <t>Little Springs Creek</t>
  </si>
  <si>
    <t>Little Springs</t>
  </si>
  <si>
    <t>Meandering_2</t>
  </si>
  <si>
    <t>Lemhi River</t>
  </si>
  <si>
    <t>Lower Lemhi</t>
  </si>
  <si>
    <t>Island_Braided_4</t>
  </si>
  <si>
    <t>Island_Braided_5</t>
  </si>
  <si>
    <t>Island_Braided_6</t>
  </si>
  <si>
    <t>Island_Braided_7</t>
  </si>
  <si>
    <t>Pratt Creek</t>
  </si>
  <si>
    <t>Pratt</t>
  </si>
  <si>
    <t>Step-Pool_2</t>
  </si>
  <si>
    <t>Upper Lemhi</t>
  </si>
  <si>
    <t>Island_Braided_3</t>
  </si>
  <si>
    <t>Chinook</t>
  </si>
  <si>
    <t>NA</t>
  </si>
  <si>
    <t>Brook Trout</t>
  </si>
  <si>
    <t>Bull Trout</t>
  </si>
  <si>
    <t>Tributary</t>
  </si>
  <si>
    <t>CV</t>
  </si>
  <si>
    <t>LCI95Pct</t>
  </si>
  <si>
    <t>UCI95Pct</t>
  </si>
  <si>
    <t>Lemhi mainstem</t>
  </si>
  <si>
    <t>LemhiSubBasin</t>
  </si>
  <si>
    <t>Estimate</t>
  </si>
  <si>
    <t>S.E.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</si>
</sst>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4" borderId="0" xfId="0" applyFill="1"/>
    <xf numFmtId="0" fontId="0" fillId="0" borderId="0" xfId="0" applyFill="1"/>
    <xf numFmtId="0" fontId="0" fillId="33" borderId="10" xfId="0" applyFill="1" applyBorder="1" applyAlignmen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E1" workbookViewId="0">
      <selection activeCell="Q13" sqref="Q13"/>
    </sheetView>
  </sheetViews>
  <sheetFormatPr defaultRowHeight="15" x14ac:dyDescent="0.25"/>
  <cols>
    <col min="1" max="1" width="10" bestFit="1" customWidth="1"/>
    <col min="2" max="2" width="18.42578125" bestFit="1" customWidth="1"/>
    <col min="3" max="3" width="13.5703125" bestFit="1" customWidth="1"/>
    <col min="4" max="4" width="16.28515625" bestFit="1" customWidth="1"/>
    <col min="5" max="7" width="4" bestFit="1" customWidth="1"/>
    <col min="8" max="8" width="5" bestFit="1" customWidth="1"/>
    <col min="9" max="9" width="6" bestFit="1" customWidth="1"/>
    <col min="10" max="10" width="7.5703125" bestFit="1" customWidth="1"/>
    <col min="11" max="11" width="8" bestFit="1" customWidth="1"/>
    <col min="12" max="13" width="12" bestFit="1" customWidth="1"/>
    <col min="14" max="14" width="18.140625" bestFit="1" customWidth="1"/>
    <col min="15" max="15" width="21.5703125" bestFit="1" customWidth="1"/>
    <col min="16" max="16" width="12" bestFit="1" customWidth="1"/>
    <col min="17" max="17" width="12.140625" bestFit="1" customWidth="1"/>
    <col min="19" max="22" width="12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21</v>
      </c>
      <c r="B2" t="s">
        <v>22</v>
      </c>
      <c r="C2" t="s">
        <v>23</v>
      </c>
      <c r="D2" t="s">
        <v>24</v>
      </c>
      <c r="E2">
        <v>64</v>
      </c>
      <c r="F2">
        <v>41</v>
      </c>
      <c r="G2">
        <v>18</v>
      </c>
      <c r="H2">
        <v>143</v>
      </c>
      <c r="I2">
        <v>20</v>
      </c>
      <c r="J2">
        <v>107</v>
      </c>
      <c r="K2">
        <v>207</v>
      </c>
      <c r="L2">
        <v>0.44755244799999999</v>
      </c>
      <c r="M2">
        <v>6.2594748000000006E-2</v>
      </c>
      <c r="N2">
        <v>1252</v>
      </c>
      <c r="O2">
        <v>0</v>
      </c>
      <c r="P2">
        <v>0.11421725200000001</v>
      </c>
      <c r="Q2">
        <v>1.5974440999999999E-2</v>
      </c>
      <c r="S2">
        <v>143</v>
      </c>
      <c r="T2">
        <v>20</v>
      </c>
      <c r="U2">
        <v>143</v>
      </c>
      <c r="V2">
        <v>20</v>
      </c>
    </row>
    <row r="3" spans="1:22" s="2" customFormat="1" x14ac:dyDescent="0.25">
      <c r="A3" s="2" t="s">
        <v>21</v>
      </c>
      <c r="B3" s="2" t="s">
        <v>25</v>
      </c>
      <c r="C3" s="2" t="s">
        <v>26</v>
      </c>
      <c r="D3" s="2" t="s">
        <v>24</v>
      </c>
      <c r="E3" s="2">
        <v>144</v>
      </c>
      <c r="F3" s="2">
        <v>134</v>
      </c>
      <c r="G3" s="2">
        <v>33</v>
      </c>
      <c r="H3" s="2">
        <v>575</v>
      </c>
      <c r="I3" s="2">
        <v>73.599999999999994</v>
      </c>
      <c r="J3" s="2">
        <v>437</v>
      </c>
      <c r="K3" s="2">
        <v>778</v>
      </c>
      <c r="L3" s="2">
        <v>0.25043478299999999</v>
      </c>
      <c r="M3" s="2">
        <v>3.2055651999999997E-2</v>
      </c>
      <c r="N3" s="2">
        <v>3579</v>
      </c>
      <c r="O3" s="2">
        <v>0</v>
      </c>
      <c r="P3" s="2">
        <v>0.16065940200000001</v>
      </c>
      <c r="Q3" s="2">
        <v>2.0564402999999998E-2</v>
      </c>
      <c r="S3" s="2">
        <v>575</v>
      </c>
      <c r="T3" s="2">
        <v>73.599999999999994</v>
      </c>
      <c r="U3" s="2">
        <v>1247.3591389999999</v>
      </c>
      <c r="V3" s="2">
        <v>159.65261380000001</v>
      </c>
    </row>
    <row r="4" spans="1:22" s="2" customFormat="1" x14ac:dyDescent="0.25">
      <c r="A4" s="2" t="s">
        <v>21</v>
      </c>
      <c r="B4" s="2" t="s">
        <v>25</v>
      </c>
      <c r="C4" s="2" t="s">
        <v>26</v>
      </c>
      <c r="D4" s="2" t="s">
        <v>27</v>
      </c>
      <c r="E4" s="2">
        <v>61</v>
      </c>
      <c r="F4" s="2">
        <v>58</v>
      </c>
      <c r="G4" s="2">
        <v>12</v>
      </c>
      <c r="H4" s="2">
        <v>280</v>
      </c>
      <c r="I4" s="2">
        <v>59</v>
      </c>
      <c r="J4" s="2">
        <v>181</v>
      </c>
      <c r="K4" s="2">
        <v>463</v>
      </c>
      <c r="L4" s="2">
        <v>0.217857143</v>
      </c>
      <c r="M4" s="2">
        <v>4.5905611999999998E-2</v>
      </c>
      <c r="N4" s="2">
        <v>2183</v>
      </c>
      <c r="O4" s="2">
        <v>3059</v>
      </c>
      <c r="P4" s="2">
        <v>0.12826385700000001</v>
      </c>
      <c r="Q4" s="2">
        <v>2.7027026999999999E-2</v>
      </c>
      <c r="S4" s="2">
        <v>672.35913879999998</v>
      </c>
      <c r="T4" s="2">
        <v>141.6756757</v>
      </c>
    </row>
    <row r="5" spans="1:22" x14ac:dyDescent="0.25">
      <c r="A5" t="s">
        <v>21</v>
      </c>
      <c r="B5" t="s">
        <v>28</v>
      </c>
      <c r="C5" t="s">
        <v>29</v>
      </c>
      <c r="D5" t="s">
        <v>30</v>
      </c>
      <c r="E5">
        <v>73</v>
      </c>
      <c r="F5">
        <v>84</v>
      </c>
      <c r="G5">
        <v>20</v>
      </c>
      <c r="H5">
        <v>299</v>
      </c>
      <c r="I5">
        <v>46.9</v>
      </c>
      <c r="J5">
        <v>211</v>
      </c>
      <c r="K5">
        <v>440</v>
      </c>
      <c r="L5">
        <v>0.244147157</v>
      </c>
      <c r="M5">
        <v>3.8295992000000001E-2</v>
      </c>
      <c r="N5">
        <v>1068</v>
      </c>
      <c r="O5">
        <v>309</v>
      </c>
      <c r="P5">
        <v>0.27996254700000001</v>
      </c>
      <c r="Q5">
        <v>4.3913858E-2</v>
      </c>
      <c r="S5">
        <v>385.50842699999998</v>
      </c>
      <c r="T5">
        <v>60.469382019999998</v>
      </c>
      <c r="U5">
        <v>8065.2951586520203</v>
      </c>
      <c r="V5">
        <v>400.88730699218183</v>
      </c>
    </row>
    <row r="6" spans="1:22" x14ac:dyDescent="0.25">
      <c r="A6" t="s">
        <v>21</v>
      </c>
      <c r="B6" t="s">
        <v>28</v>
      </c>
      <c r="C6" t="s">
        <v>29</v>
      </c>
      <c r="D6" t="s">
        <v>31</v>
      </c>
      <c r="E6">
        <v>169</v>
      </c>
      <c r="F6">
        <v>177</v>
      </c>
      <c r="G6">
        <v>63</v>
      </c>
      <c r="H6">
        <v>472</v>
      </c>
      <c r="I6">
        <v>37.1</v>
      </c>
      <c r="J6">
        <v>392</v>
      </c>
      <c r="K6">
        <v>580</v>
      </c>
      <c r="L6">
        <v>0.35805084700000001</v>
      </c>
      <c r="M6">
        <v>2.8143403000000001E-2</v>
      </c>
      <c r="N6">
        <v>1541</v>
      </c>
      <c r="O6">
        <v>7642</v>
      </c>
      <c r="P6">
        <v>0.30629461400000002</v>
      </c>
      <c r="Q6">
        <v>2.4075276E-2</v>
      </c>
      <c r="S6">
        <v>2812.7034389999999</v>
      </c>
      <c r="T6">
        <v>221.0832576</v>
      </c>
    </row>
    <row r="7" spans="1:22" x14ac:dyDescent="0.25">
      <c r="A7" t="s">
        <v>21</v>
      </c>
      <c r="B7" t="s">
        <v>28</v>
      </c>
      <c r="C7" t="s">
        <v>29</v>
      </c>
      <c r="D7" t="s">
        <v>32</v>
      </c>
      <c r="E7">
        <v>61</v>
      </c>
      <c r="F7">
        <v>59</v>
      </c>
      <c r="G7">
        <v>12</v>
      </c>
      <c r="H7">
        <v>285</v>
      </c>
      <c r="I7">
        <v>60.2</v>
      </c>
      <c r="J7">
        <v>183</v>
      </c>
      <c r="K7">
        <v>471</v>
      </c>
      <c r="L7">
        <v>0.214035087719298</v>
      </c>
      <c r="M7">
        <v>4.5210218528778101E-2</v>
      </c>
      <c r="N7">
        <v>1707</v>
      </c>
      <c r="O7">
        <v>328</v>
      </c>
      <c r="P7">
        <v>0.16695957820738136</v>
      </c>
      <c r="Q7">
        <v>3.5266549502050382E-2</v>
      </c>
      <c r="S7">
        <v>339.76274165202108</v>
      </c>
      <c r="T7">
        <v>71.767428236672529</v>
      </c>
    </row>
    <row r="8" spans="1:22" x14ac:dyDescent="0.25">
      <c r="A8" t="s">
        <v>21</v>
      </c>
      <c r="B8" t="s">
        <v>28</v>
      </c>
      <c r="C8" t="s">
        <v>29</v>
      </c>
      <c r="D8" t="s">
        <v>33</v>
      </c>
      <c r="E8">
        <v>353</v>
      </c>
      <c r="F8">
        <v>274</v>
      </c>
      <c r="G8">
        <v>73</v>
      </c>
      <c r="H8">
        <v>1315</v>
      </c>
      <c r="I8">
        <v>115.5</v>
      </c>
      <c r="J8">
        <v>1090</v>
      </c>
      <c r="K8">
        <v>1607</v>
      </c>
      <c r="L8">
        <v>0.26844106499999998</v>
      </c>
      <c r="M8">
        <v>2.3577903000000001E-2</v>
      </c>
      <c r="N8">
        <v>2734</v>
      </c>
      <c r="O8">
        <v>4219</v>
      </c>
      <c r="P8">
        <v>0.48098024900000003</v>
      </c>
      <c r="Q8">
        <v>4.2245794000000003E-2</v>
      </c>
      <c r="S8">
        <v>3344.2556690000001</v>
      </c>
      <c r="T8">
        <v>293.73500369999999</v>
      </c>
    </row>
    <row r="9" spans="1:22" x14ac:dyDescent="0.25">
      <c r="A9" t="s">
        <v>21</v>
      </c>
      <c r="B9" t="s">
        <v>28</v>
      </c>
      <c r="C9" t="s">
        <v>29</v>
      </c>
      <c r="D9" t="s">
        <v>34</v>
      </c>
      <c r="E9">
        <v>152</v>
      </c>
      <c r="F9">
        <v>158</v>
      </c>
      <c r="G9">
        <v>42</v>
      </c>
      <c r="H9">
        <v>565</v>
      </c>
      <c r="I9">
        <v>61.8</v>
      </c>
      <c r="J9">
        <v>443</v>
      </c>
      <c r="K9">
        <v>737</v>
      </c>
      <c r="L9">
        <v>0.269026549</v>
      </c>
      <c r="M9">
        <v>2.9426266999999999E-2</v>
      </c>
      <c r="N9">
        <v>2204</v>
      </c>
      <c r="O9">
        <v>2411</v>
      </c>
      <c r="P9">
        <v>0.25635208700000001</v>
      </c>
      <c r="Q9">
        <v>2.8039926999999999E-2</v>
      </c>
      <c r="S9">
        <v>1183.0648819999999</v>
      </c>
      <c r="T9">
        <v>129.40426500000001</v>
      </c>
    </row>
    <row r="10" spans="1:22" s="2" customFormat="1" x14ac:dyDescent="0.25">
      <c r="A10" s="2" t="s">
        <v>21</v>
      </c>
      <c r="B10" s="2" t="s">
        <v>35</v>
      </c>
      <c r="C10" s="2" t="s">
        <v>36</v>
      </c>
      <c r="D10" s="2" t="s">
        <v>37</v>
      </c>
      <c r="E10" s="2">
        <v>215</v>
      </c>
      <c r="F10" s="2">
        <v>190</v>
      </c>
      <c r="G10" s="2">
        <v>34</v>
      </c>
      <c r="H10" s="2">
        <v>1178</v>
      </c>
      <c r="I10" s="2">
        <v>162.5</v>
      </c>
      <c r="J10" s="2">
        <v>884</v>
      </c>
      <c r="K10" s="2">
        <v>1601</v>
      </c>
      <c r="L10" s="2">
        <v>0.18251273300000001</v>
      </c>
      <c r="M10" s="2">
        <v>2.5176840999999998E-2</v>
      </c>
      <c r="N10" s="2">
        <v>1701</v>
      </c>
      <c r="O10" s="2">
        <v>270</v>
      </c>
      <c r="P10" s="2">
        <v>0.69253380399999998</v>
      </c>
      <c r="Q10" s="2">
        <v>9.5532039999999999E-2</v>
      </c>
      <c r="S10" s="2">
        <v>1364.9841269999999</v>
      </c>
      <c r="T10" s="2">
        <v>188.29365079999999</v>
      </c>
      <c r="U10" s="2">
        <v>4114.9559140000001</v>
      </c>
      <c r="V10" s="2">
        <v>490.68286760000001</v>
      </c>
    </row>
    <row r="11" spans="1:22" s="2" customFormat="1" x14ac:dyDescent="0.25">
      <c r="A11" s="2" t="s">
        <v>21</v>
      </c>
      <c r="B11" s="2" t="s">
        <v>35</v>
      </c>
      <c r="C11" s="2" t="s">
        <v>36</v>
      </c>
      <c r="D11" s="2" t="s">
        <v>38</v>
      </c>
      <c r="E11" s="2">
        <v>139</v>
      </c>
      <c r="F11" s="2">
        <v>175</v>
      </c>
      <c r="G11" s="2">
        <v>24</v>
      </c>
      <c r="H11" s="2">
        <v>985</v>
      </c>
      <c r="I11" s="2">
        <v>162.30000000000001</v>
      </c>
      <c r="J11" s="2">
        <v>695</v>
      </c>
      <c r="K11" s="2">
        <v>1426</v>
      </c>
      <c r="L11" s="2">
        <v>0.14111675100000001</v>
      </c>
      <c r="M11" s="2">
        <v>2.3252029E-2</v>
      </c>
      <c r="N11" s="2">
        <v>1595</v>
      </c>
      <c r="O11" s="2">
        <v>2858</v>
      </c>
      <c r="P11" s="2">
        <v>0.61755485899999996</v>
      </c>
      <c r="Q11" s="2">
        <v>0.10175548600000001</v>
      </c>
      <c r="S11" s="2">
        <v>2749.9717869999999</v>
      </c>
      <c r="T11" s="2">
        <v>453.11717870000001</v>
      </c>
    </row>
    <row r="12" spans="1:22" x14ac:dyDescent="0.25">
      <c r="A12" t="s">
        <v>21</v>
      </c>
      <c r="B12" t="s">
        <v>39</v>
      </c>
      <c r="C12" t="s">
        <v>40</v>
      </c>
      <c r="D12" t="s">
        <v>24</v>
      </c>
      <c r="E12">
        <v>43</v>
      </c>
      <c r="F12">
        <v>51</v>
      </c>
      <c r="G12">
        <v>2</v>
      </c>
      <c r="H12">
        <v>762</v>
      </c>
      <c r="I12">
        <v>357.3</v>
      </c>
      <c r="J12">
        <v>277</v>
      </c>
      <c r="K12">
        <v>1841</v>
      </c>
      <c r="L12">
        <v>5.6430446000000002E-2</v>
      </c>
      <c r="M12">
        <v>2.6460102999999999E-2</v>
      </c>
      <c r="N12">
        <v>2569</v>
      </c>
      <c r="O12">
        <v>4320</v>
      </c>
      <c r="P12">
        <v>0.29661346799999999</v>
      </c>
      <c r="Q12">
        <v>0.13908135499999999</v>
      </c>
      <c r="S12">
        <v>2043.370183</v>
      </c>
      <c r="T12">
        <v>958.1314519</v>
      </c>
      <c r="U12">
        <v>8305.4886549999992</v>
      </c>
      <c r="V12">
        <v>991.54407730000003</v>
      </c>
    </row>
    <row r="13" spans="1:22" x14ac:dyDescent="0.25">
      <c r="A13" t="s">
        <v>21</v>
      </c>
      <c r="B13" t="s">
        <v>39</v>
      </c>
      <c r="C13" t="s">
        <v>40</v>
      </c>
      <c r="D13" t="s">
        <v>27</v>
      </c>
      <c r="E13">
        <v>678</v>
      </c>
      <c r="F13">
        <v>536</v>
      </c>
      <c r="G13">
        <v>194</v>
      </c>
      <c r="H13">
        <v>1869</v>
      </c>
      <c r="I13">
        <v>90</v>
      </c>
      <c r="J13">
        <v>1677</v>
      </c>
      <c r="K13">
        <v>2098</v>
      </c>
      <c r="L13">
        <v>0.362760835</v>
      </c>
      <c r="M13">
        <v>1.7468418999999999E-2</v>
      </c>
      <c r="N13">
        <v>3250</v>
      </c>
      <c r="O13">
        <v>5554</v>
      </c>
      <c r="P13">
        <v>0.57507692300000002</v>
      </c>
      <c r="Q13">
        <v>2.7692307999999999E-2</v>
      </c>
      <c r="S13">
        <v>5062.9772309999998</v>
      </c>
      <c r="T13">
        <v>243.80307690000001</v>
      </c>
    </row>
    <row r="14" spans="1:22" x14ac:dyDescent="0.25">
      <c r="A14" t="s">
        <v>21</v>
      </c>
      <c r="B14" t="s">
        <v>39</v>
      </c>
      <c r="C14" t="s">
        <v>40</v>
      </c>
      <c r="D14" t="s">
        <v>41</v>
      </c>
      <c r="E14">
        <v>68</v>
      </c>
      <c r="F14">
        <v>47</v>
      </c>
      <c r="G14">
        <v>29</v>
      </c>
      <c r="H14">
        <v>109</v>
      </c>
      <c r="I14">
        <v>9.1</v>
      </c>
      <c r="J14">
        <v>91</v>
      </c>
      <c r="K14">
        <v>142</v>
      </c>
      <c r="L14">
        <v>0.62385321100000002</v>
      </c>
      <c r="M14">
        <v>5.2083157999999997E-2</v>
      </c>
      <c r="N14">
        <v>518</v>
      </c>
      <c r="O14">
        <v>3367</v>
      </c>
      <c r="P14">
        <v>0.21042470999999999</v>
      </c>
      <c r="Q14">
        <v>1.7567567999999999E-2</v>
      </c>
      <c r="S14">
        <v>817.5</v>
      </c>
      <c r="T14">
        <v>68.25</v>
      </c>
    </row>
    <row r="15" spans="1:22" x14ac:dyDescent="0.25">
      <c r="A15" t="s">
        <v>21</v>
      </c>
      <c r="B15" t="s">
        <v>42</v>
      </c>
      <c r="C15" t="s">
        <v>40</v>
      </c>
      <c r="D15" t="s">
        <v>33</v>
      </c>
      <c r="E15">
        <v>167</v>
      </c>
      <c r="F15">
        <v>89</v>
      </c>
      <c r="G15">
        <v>46</v>
      </c>
      <c r="H15">
        <v>321</v>
      </c>
      <c r="I15">
        <v>27.2</v>
      </c>
      <c r="J15">
        <v>269</v>
      </c>
      <c r="K15">
        <v>399</v>
      </c>
      <c r="L15">
        <v>0.52024922100000004</v>
      </c>
      <c r="M15">
        <v>4.4083422999999997E-2</v>
      </c>
      <c r="N15">
        <v>2255</v>
      </c>
      <c r="O15">
        <v>426</v>
      </c>
      <c r="P15">
        <v>0.142350333</v>
      </c>
      <c r="Q15">
        <v>1.2062084000000001E-2</v>
      </c>
      <c r="S15">
        <v>381.64124170000002</v>
      </c>
      <c r="T15">
        <v>32.338447889999998</v>
      </c>
    </row>
    <row r="16" spans="1:22" s="2" customFormat="1" x14ac:dyDescent="0.25">
      <c r="A16" s="2" t="s">
        <v>21</v>
      </c>
      <c r="B16" s="2" t="s">
        <v>43</v>
      </c>
      <c r="C16" s="2" t="s">
        <v>44</v>
      </c>
      <c r="D16" s="2" t="s">
        <v>41</v>
      </c>
      <c r="E16" s="2">
        <v>58</v>
      </c>
      <c r="F16" s="2">
        <v>30</v>
      </c>
      <c r="G16" s="2">
        <v>12</v>
      </c>
      <c r="H16" s="2">
        <v>140</v>
      </c>
      <c r="I16" s="2">
        <v>25.3</v>
      </c>
      <c r="J16" s="2">
        <v>99</v>
      </c>
      <c r="K16" s="2">
        <v>222</v>
      </c>
      <c r="L16" s="2">
        <v>0.41428571400000003</v>
      </c>
      <c r="M16" s="2">
        <v>7.4867347000000001E-2</v>
      </c>
      <c r="N16" s="2">
        <v>988</v>
      </c>
      <c r="O16" s="2">
        <v>450</v>
      </c>
      <c r="P16" s="2">
        <v>0.141700405</v>
      </c>
      <c r="Q16" s="2">
        <v>2.5607286999999999E-2</v>
      </c>
      <c r="S16" s="2">
        <v>203.7651822</v>
      </c>
      <c r="T16" s="2">
        <v>36.82327935</v>
      </c>
      <c r="U16" s="2">
        <v>4370.9283869999999</v>
      </c>
      <c r="V16" s="2">
        <v>306.58779670000001</v>
      </c>
    </row>
    <row r="17" spans="1:22" s="2" customFormat="1" x14ac:dyDescent="0.25">
      <c r="A17" s="2" t="s">
        <v>21</v>
      </c>
      <c r="B17" s="2" t="s">
        <v>45</v>
      </c>
      <c r="C17" s="2" t="s">
        <v>44</v>
      </c>
      <c r="D17" s="2" t="s">
        <v>37</v>
      </c>
      <c r="E17" s="2">
        <v>138</v>
      </c>
      <c r="F17" s="2">
        <v>134</v>
      </c>
      <c r="G17" s="2">
        <v>37</v>
      </c>
      <c r="H17" s="2">
        <v>493</v>
      </c>
      <c r="I17" s="2">
        <v>57.1</v>
      </c>
      <c r="J17" s="2">
        <v>382</v>
      </c>
      <c r="K17" s="2">
        <v>653</v>
      </c>
      <c r="L17" s="2">
        <v>0.27991886399999999</v>
      </c>
      <c r="M17" s="2">
        <v>3.2420623000000003E-2</v>
      </c>
      <c r="N17" s="2">
        <v>6972</v>
      </c>
      <c r="O17" s="2">
        <v>4423</v>
      </c>
      <c r="P17" s="2">
        <v>7.0710301000000003E-2</v>
      </c>
      <c r="Q17" s="2">
        <v>8.1897729999999992E-3</v>
      </c>
      <c r="S17" s="2">
        <v>805.74317819999999</v>
      </c>
      <c r="T17" s="2">
        <v>93.322384330000006</v>
      </c>
    </row>
    <row r="18" spans="1:22" s="2" customFormat="1" x14ac:dyDescent="0.25">
      <c r="A18" s="2" t="s">
        <v>21</v>
      </c>
      <c r="B18" s="2" t="s">
        <v>45</v>
      </c>
      <c r="C18" s="2" t="s">
        <v>44</v>
      </c>
      <c r="D18" s="2" t="s">
        <v>27</v>
      </c>
      <c r="E18" s="2">
        <v>403</v>
      </c>
      <c r="F18" s="2">
        <v>293</v>
      </c>
      <c r="G18" s="2">
        <v>77</v>
      </c>
      <c r="H18" s="2">
        <v>1522</v>
      </c>
      <c r="I18" s="2">
        <v>131.9</v>
      </c>
      <c r="J18" s="2">
        <v>1267</v>
      </c>
      <c r="K18" s="2">
        <v>1851</v>
      </c>
      <c r="L18" s="2">
        <v>0.26478318000000001</v>
      </c>
      <c r="M18" s="2">
        <v>2.2946715999999999E-2</v>
      </c>
      <c r="N18" s="2">
        <v>3042</v>
      </c>
      <c r="O18" s="2">
        <v>3046</v>
      </c>
      <c r="P18" s="2">
        <v>0.50040769100000004</v>
      </c>
      <c r="Q18" s="2">
        <v>4.3366475000000002E-2</v>
      </c>
      <c r="S18" s="2">
        <v>3046.3569200000002</v>
      </c>
      <c r="T18" s="2">
        <v>264.00425610000002</v>
      </c>
    </row>
    <row r="19" spans="1:22" s="2" customFormat="1" x14ac:dyDescent="0.25">
      <c r="A19" s="2" t="s">
        <v>21</v>
      </c>
      <c r="B19" s="2" t="s">
        <v>46</v>
      </c>
      <c r="C19" s="2" t="s">
        <v>44</v>
      </c>
      <c r="D19" s="2" t="s">
        <v>47</v>
      </c>
      <c r="E19" s="2">
        <v>29</v>
      </c>
      <c r="F19" s="2">
        <v>21</v>
      </c>
      <c r="G19" s="2">
        <v>3</v>
      </c>
      <c r="H19" s="2">
        <v>164</v>
      </c>
      <c r="I19" s="2">
        <v>62.1</v>
      </c>
      <c r="J19" s="2">
        <v>77</v>
      </c>
      <c r="K19" s="2">
        <v>410</v>
      </c>
      <c r="L19" s="2">
        <v>0.17682926800000001</v>
      </c>
      <c r="M19" s="2">
        <v>6.6957911999999994E-2</v>
      </c>
      <c r="N19" s="2">
        <v>824</v>
      </c>
      <c r="O19" s="2">
        <v>759</v>
      </c>
      <c r="P19" s="2">
        <v>0.199029126</v>
      </c>
      <c r="Q19" s="2">
        <v>7.5364078000000001E-2</v>
      </c>
      <c r="S19" s="2">
        <v>315.06310680000001</v>
      </c>
      <c r="T19" s="2">
        <v>119.30133499999999</v>
      </c>
    </row>
    <row r="20" spans="1:22" x14ac:dyDescent="0.25">
      <c r="A20" t="s">
        <v>21</v>
      </c>
      <c r="B20" t="s">
        <v>48</v>
      </c>
      <c r="C20" t="s">
        <v>49</v>
      </c>
      <c r="D20" t="s">
        <v>30</v>
      </c>
      <c r="E20">
        <v>211</v>
      </c>
      <c r="F20">
        <v>149</v>
      </c>
      <c r="G20">
        <v>39</v>
      </c>
      <c r="H20">
        <v>794</v>
      </c>
      <c r="I20">
        <v>95.8</v>
      </c>
      <c r="J20">
        <v>618</v>
      </c>
      <c r="K20">
        <v>1047</v>
      </c>
      <c r="L20">
        <v>0.265743073</v>
      </c>
      <c r="M20">
        <v>3.2063207000000003E-2</v>
      </c>
      <c r="N20">
        <v>1974</v>
      </c>
      <c r="O20">
        <v>1584</v>
      </c>
      <c r="P20">
        <v>0.40222897699999999</v>
      </c>
      <c r="Q20">
        <v>4.8530902000000001E-2</v>
      </c>
      <c r="S20">
        <v>1431.130699</v>
      </c>
      <c r="T20">
        <v>172.6729483</v>
      </c>
      <c r="U20">
        <v>11167.311</v>
      </c>
      <c r="V20">
        <v>527.03394170000001</v>
      </c>
    </row>
    <row r="21" spans="1:22" x14ac:dyDescent="0.25">
      <c r="A21" t="s">
        <v>21</v>
      </c>
      <c r="B21" t="s">
        <v>48</v>
      </c>
      <c r="C21" t="s">
        <v>49</v>
      </c>
      <c r="D21" t="s">
        <v>50</v>
      </c>
      <c r="E21">
        <v>547</v>
      </c>
      <c r="F21">
        <v>393</v>
      </c>
      <c r="G21">
        <v>109</v>
      </c>
      <c r="H21">
        <v>1962</v>
      </c>
      <c r="I21">
        <v>141.4</v>
      </c>
      <c r="J21">
        <v>1683</v>
      </c>
      <c r="K21">
        <v>2309</v>
      </c>
      <c r="L21">
        <v>0.278797146</v>
      </c>
      <c r="M21">
        <v>2.0092720000000001E-2</v>
      </c>
      <c r="N21">
        <v>1673</v>
      </c>
      <c r="O21">
        <v>3629</v>
      </c>
      <c r="P21">
        <v>1.1727435740000001</v>
      </c>
      <c r="Q21">
        <v>8.4518828000000004E-2</v>
      </c>
      <c r="S21">
        <v>6217.8864320000002</v>
      </c>
      <c r="T21">
        <v>448.11882850000001</v>
      </c>
    </row>
    <row r="22" spans="1:22" x14ac:dyDescent="0.25">
      <c r="A22" t="s">
        <v>21</v>
      </c>
      <c r="B22" t="s">
        <v>48</v>
      </c>
      <c r="C22" t="s">
        <v>49</v>
      </c>
      <c r="D22" t="s">
        <v>31</v>
      </c>
      <c r="E22">
        <v>313</v>
      </c>
      <c r="F22">
        <v>234</v>
      </c>
      <c r="G22">
        <v>79</v>
      </c>
      <c r="H22">
        <v>921</v>
      </c>
      <c r="I22">
        <v>71.900000000000006</v>
      </c>
      <c r="J22">
        <v>778</v>
      </c>
      <c r="K22">
        <v>1109</v>
      </c>
      <c r="L22">
        <v>0.33984799100000002</v>
      </c>
      <c r="M22">
        <v>2.6531020999999998E-2</v>
      </c>
      <c r="N22">
        <v>2622</v>
      </c>
      <c r="O22">
        <v>4013</v>
      </c>
      <c r="P22">
        <v>0.35125858100000001</v>
      </c>
      <c r="Q22">
        <v>2.7421814999999999E-2</v>
      </c>
      <c r="S22">
        <v>2330.6006860000002</v>
      </c>
      <c r="T22">
        <v>181.9437452</v>
      </c>
    </row>
    <row r="23" spans="1:22" x14ac:dyDescent="0.25">
      <c r="A23" t="s">
        <v>21</v>
      </c>
      <c r="B23" t="s">
        <v>48</v>
      </c>
      <c r="C23" t="s">
        <v>49</v>
      </c>
      <c r="D23" t="s">
        <v>47</v>
      </c>
      <c r="E23">
        <v>130</v>
      </c>
      <c r="F23">
        <v>132</v>
      </c>
      <c r="G23">
        <v>43</v>
      </c>
      <c r="H23">
        <v>395</v>
      </c>
      <c r="I23">
        <v>39.4</v>
      </c>
      <c r="J23">
        <v>315</v>
      </c>
      <c r="K23">
        <v>510</v>
      </c>
      <c r="L23">
        <v>0.329113924</v>
      </c>
      <c r="M23">
        <v>3.2828072E-2</v>
      </c>
      <c r="N23">
        <v>1760</v>
      </c>
      <c r="O23">
        <v>3532</v>
      </c>
      <c r="P23">
        <v>0.22443181800000001</v>
      </c>
      <c r="Q23">
        <v>2.2386363999999999E-2</v>
      </c>
      <c r="S23">
        <v>1187.693182</v>
      </c>
      <c r="T23">
        <v>118.46863639999999</v>
      </c>
    </row>
    <row r="24" spans="1:22" s="2" customFormat="1" x14ac:dyDescent="0.25">
      <c r="A24" s="2" t="s">
        <v>21</v>
      </c>
      <c r="B24" s="2" t="s">
        <v>51</v>
      </c>
      <c r="C24" s="2" t="s">
        <v>52</v>
      </c>
      <c r="D24" s="2" t="s">
        <v>37</v>
      </c>
      <c r="E24" s="2">
        <v>262</v>
      </c>
      <c r="F24" s="2">
        <v>292</v>
      </c>
      <c r="G24" s="2">
        <v>42</v>
      </c>
      <c r="H24" s="2">
        <v>1791</v>
      </c>
      <c r="I24" s="2">
        <v>228.2</v>
      </c>
      <c r="J24" s="2">
        <v>1370</v>
      </c>
      <c r="K24" s="2">
        <v>2372</v>
      </c>
      <c r="L24" s="2">
        <v>0.14628699100000001</v>
      </c>
      <c r="M24" s="2">
        <v>1.8639135000000001E-2</v>
      </c>
      <c r="N24" s="2">
        <v>3080</v>
      </c>
      <c r="O24" s="2">
        <v>540</v>
      </c>
      <c r="P24" s="2">
        <v>0.58149350600000005</v>
      </c>
      <c r="Q24" s="2">
        <v>7.4090908999999996E-2</v>
      </c>
      <c r="S24" s="2">
        <v>2105.0064940000002</v>
      </c>
      <c r="T24" s="2">
        <v>268.20909089999998</v>
      </c>
      <c r="U24" s="2">
        <v>3928.3966770000002</v>
      </c>
      <c r="V24" s="2">
        <v>388.54509580000001</v>
      </c>
    </row>
    <row r="25" spans="1:22" s="2" customFormat="1" x14ac:dyDescent="0.25">
      <c r="A25" s="2" t="s">
        <v>21</v>
      </c>
      <c r="B25" s="2" t="s">
        <v>51</v>
      </c>
      <c r="C25" s="2" t="s">
        <v>52</v>
      </c>
      <c r="D25" s="2" t="s">
        <v>27</v>
      </c>
      <c r="E25" s="2">
        <v>163</v>
      </c>
      <c r="F25" s="2">
        <v>213</v>
      </c>
      <c r="G25" s="2">
        <v>28</v>
      </c>
      <c r="H25" s="2">
        <v>1209</v>
      </c>
      <c r="I25" s="2">
        <v>186.4</v>
      </c>
      <c r="J25" s="2">
        <v>872</v>
      </c>
      <c r="K25" s="2">
        <v>1707</v>
      </c>
      <c r="L25" s="2">
        <v>0.13482216699999999</v>
      </c>
      <c r="M25" s="2">
        <v>2.0786478000000001E-2</v>
      </c>
      <c r="N25" s="2">
        <v>4034</v>
      </c>
      <c r="O25" s="2">
        <v>2050</v>
      </c>
      <c r="P25" s="2">
        <v>0.299702529</v>
      </c>
      <c r="Q25" s="2">
        <v>4.6207237999999998E-2</v>
      </c>
      <c r="S25" s="2">
        <v>1823.390183</v>
      </c>
      <c r="T25" s="2">
        <v>281.12483889999999</v>
      </c>
    </row>
    <row r="26" spans="1:22" x14ac:dyDescent="0.25">
      <c r="A26" t="s">
        <v>21</v>
      </c>
      <c r="B26" t="s">
        <v>53</v>
      </c>
      <c r="C26" t="s">
        <v>54</v>
      </c>
      <c r="D26" t="s">
        <v>24</v>
      </c>
      <c r="E26">
        <v>94</v>
      </c>
      <c r="F26">
        <v>25</v>
      </c>
      <c r="G26">
        <v>14</v>
      </c>
      <c r="H26">
        <v>164</v>
      </c>
      <c r="I26">
        <v>24.6</v>
      </c>
      <c r="J26">
        <v>127</v>
      </c>
      <c r="K26">
        <v>243</v>
      </c>
      <c r="L26">
        <v>0.57317073200000002</v>
      </c>
      <c r="M26">
        <v>8.5975609999999994E-2</v>
      </c>
      <c r="N26">
        <v>1417</v>
      </c>
      <c r="O26">
        <v>5603</v>
      </c>
      <c r="P26">
        <v>0.11573747400000001</v>
      </c>
      <c r="Q26">
        <v>1.7360621E-2</v>
      </c>
      <c r="S26">
        <v>812.47706419999997</v>
      </c>
      <c r="T26">
        <v>121.8715596</v>
      </c>
      <c r="U26">
        <v>812.47706419999997</v>
      </c>
      <c r="V26">
        <v>121.8715596</v>
      </c>
    </row>
    <row r="27" spans="1:22" s="2" customFormat="1" x14ac:dyDescent="0.25">
      <c r="A27" s="2" t="s">
        <v>21</v>
      </c>
      <c r="B27" s="2" t="s">
        <v>55</v>
      </c>
      <c r="C27" s="2" t="s">
        <v>56</v>
      </c>
      <c r="D27" s="2" t="s">
        <v>32</v>
      </c>
      <c r="E27" s="2">
        <v>146</v>
      </c>
      <c r="F27" s="2">
        <v>136</v>
      </c>
      <c r="G27" s="2">
        <v>51</v>
      </c>
      <c r="H27" s="2">
        <v>386</v>
      </c>
      <c r="I27" s="2">
        <v>33.700000000000003</v>
      </c>
      <c r="J27" s="2">
        <v>316</v>
      </c>
      <c r="K27" s="2">
        <v>485</v>
      </c>
      <c r="L27" s="2">
        <v>0.37823834200000001</v>
      </c>
      <c r="M27" s="2">
        <v>3.3022362999999999E-2</v>
      </c>
      <c r="N27" s="2">
        <v>3751</v>
      </c>
      <c r="O27" s="2">
        <v>432</v>
      </c>
      <c r="P27" s="2">
        <v>0.102905892</v>
      </c>
      <c r="Q27" s="2">
        <v>8.9842710000000003E-3</v>
      </c>
      <c r="S27" s="2">
        <v>430.45534520000001</v>
      </c>
      <c r="T27" s="2">
        <v>37.581205009999998</v>
      </c>
      <c r="U27" s="2">
        <v>525.12201189999996</v>
      </c>
      <c r="V27" s="2">
        <v>39.400187160000002</v>
      </c>
    </row>
    <row r="28" spans="1:22" s="2" customFormat="1" x14ac:dyDescent="0.25">
      <c r="A28" s="2" t="s">
        <v>21</v>
      </c>
      <c r="B28" s="2" t="s">
        <v>55</v>
      </c>
      <c r="C28" s="2" t="s">
        <v>56</v>
      </c>
      <c r="D28" s="2" t="s">
        <v>57</v>
      </c>
      <c r="E28" s="2">
        <v>37</v>
      </c>
      <c r="F28" s="2">
        <v>28</v>
      </c>
      <c r="G28" s="2">
        <v>15</v>
      </c>
      <c r="H28" s="2">
        <v>68</v>
      </c>
      <c r="I28" s="2">
        <v>8.5</v>
      </c>
      <c r="J28" s="2">
        <v>52</v>
      </c>
      <c r="K28" s="2">
        <v>100</v>
      </c>
      <c r="L28" s="2">
        <v>0.54411764699999998</v>
      </c>
      <c r="M28" s="2">
        <v>6.8014705999999994E-2</v>
      </c>
      <c r="N28" s="2">
        <v>1632</v>
      </c>
      <c r="O28" s="2">
        <v>640</v>
      </c>
      <c r="P28" s="2">
        <v>4.1666666999999998E-2</v>
      </c>
      <c r="Q28" s="2">
        <v>5.2083329999999999E-3</v>
      </c>
      <c r="S28" s="2">
        <v>94.666666669999998</v>
      </c>
      <c r="T28" s="2">
        <v>11.83333333</v>
      </c>
    </row>
    <row r="29" spans="1:22" x14ac:dyDescent="0.25">
      <c r="A29" t="s">
        <v>21</v>
      </c>
      <c r="B29" t="s">
        <v>58</v>
      </c>
      <c r="C29" t="s">
        <v>59</v>
      </c>
      <c r="D29" t="s">
        <v>60</v>
      </c>
      <c r="E29">
        <v>169</v>
      </c>
      <c r="F29">
        <v>125</v>
      </c>
      <c r="G29">
        <v>15</v>
      </c>
      <c r="H29">
        <v>1338</v>
      </c>
      <c r="I29">
        <v>288.8</v>
      </c>
      <c r="J29">
        <v>865</v>
      </c>
      <c r="K29">
        <v>2132</v>
      </c>
      <c r="L29">
        <v>0.12630792199999999</v>
      </c>
      <c r="M29">
        <v>2.7262875999999998E-2</v>
      </c>
      <c r="N29">
        <v>2504</v>
      </c>
      <c r="O29">
        <v>6981</v>
      </c>
      <c r="P29">
        <v>0.53434504800000004</v>
      </c>
      <c r="Q29">
        <v>0.115335463</v>
      </c>
      <c r="S29">
        <v>5068.26278</v>
      </c>
      <c r="T29">
        <v>1093.9568690000001</v>
      </c>
      <c r="U29">
        <v>55891.03802</v>
      </c>
      <c r="V29">
        <v>5104.4615359721547</v>
      </c>
    </row>
    <row r="30" spans="1:22" x14ac:dyDescent="0.25">
      <c r="A30" t="s">
        <v>21</v>
      </c>
      <c r="B30" t="s">
        <v>58</v>
      </c>
      <c r="C30" t="s">
        <v>59</v>
      </c>
      <c r="D30" t="s">
        <v>61</v>
      </c>
      <c r="E30">
        <v>124</v>
      </c>
      <c r="F30">
        <v>66</v>
      </c>
      <c r="G30">
        <v>8</v>
      </c>
      <c r="H30">
        <v>930</v>
      </c>
      <c r="I30">
        <v>263.8</v>
      </c>
      <c r="J30">
        <v>529</v>
      </c>
      <c r="K30">
        <v>1728</v>
      </c>
      <c r="L30">
        <v>0.133333333</v>
      </c>
      <c r="M30">
        <v>3.7820789E-2</v>
      </c>
      <c r="N30">
        <v>1934</v>
      </c>
      <c r="O30">
        <v>9346</v>
      </c>
      <c r="P30">
        <v>0.480868666</v>
      </c>
      <c r="Q30">
        <v>0.13640124100000001</v>
      </c>
      <c r="S30">
        <v>5424.1985519999998</v>
      </c>
      <c r="T30">
        <v>1538.605998</v>
      </c>
    </row>
    <row r="31" spans="1:22" x14ac:dyDescent="0.25">
      <c r="A31" t="s">
        <v>21</v>
      </c>
      <c r="B31" t="s">
        <v>58</v>
      </c>
      <c r="C31" t="s">
        <v>59</v>
      </c>
      <c r="D31" t="s">
        <v>62</v>
      </c>
      <c r="E31">
        <v>323</v>
      </c>
      <c r="F31">
        <v>292</v>
      </c>
      <c r="G31">
        <v>22</v>
      </c>
      <c r="H31">
        <v>4126</v>
      </c>
      <c r="I31">
        <v>779.5</v>
      </c>
      <c r="J31">
        <v>2766</v>
      </c>
      <c r="K31">
        <v>6419</v>
      </c>
      <c r="L31">
        <v>7.8284052000000007E-2</v>
      </c>
      <c r="M31">
        <v>1.4789728E-2</v>
      </c>
      <c r="N31">
        <v>4342</v>
      </c>
      <c r="O31">
        <v>15345</v>
      </c>
      <c r="P31">
        <v>0.95025333899999997</v>
      </c>
      <c r="Q31">
        <v>0.179525564</v>
      </c>
      <c r="S31">
        <v>18707.637490000001</v>
      </c>
      <c r="T31">
        <v>3534.3197839999998</v>
      </c>
    </row>
    <row r="32" spans="1:22" x14ac:dyDescent="0.25">
      <c r="A32" t="s">
        <v>21</v>
      </c>
      <c r="B32" t="s">
        <v>58</v>
      </c>
      <c r="C32" t="s">
        <v>59</v>
      </c>
      <c r="D32" t="s">
        <v>63</v>
      </c>
      <c r="E32">
        <v>89</v>
      </c>
      <c r="F32">
        <v>83</v>
      </c>
      <c r="G32">
        <v>13</v>
      </c>
      <c r="H32">
        <v>539</v>
      </c>
      <c r="I32">
        <v>117</v>
      </c>
      <c r="J32">
        <v>344</v>
      </c>
      <c r="K32">
        <v>882</v>
      </c>
      <c r="L32">
        <v>0.16512059400000001</v>
      </c>
      <c r="M32">
        <v>3.5842503999999997E-2</v>
      </c>
      <c r="N32">
        <v>3073</v>
      </c>
      <c r="O32">
        <v>9008</v>
      </c>
      <c r="P32">
        <v>0.175398633</v>
      </c>
      <c r="Q32">
        <v>3.8073544000000001E-2</v>
      </c>
      <c r="S32">
        <v>2118.9908879999998</v>
      </c>
      <c r="T32">
        <v>459.9664823</v>
      </c>
    </row>
    <row r="33" spans="1:22" x14ac:dyDescent="0.25">
      <c r="A33" t="s">
        <v>21</v>
      </c>
      <c r="B33" t="s">
        <v>58</v>
      </c>
      <c r="C33" t="s">
        <v>67</v>
      </c>
      <c r="D33" t="s">
        <v>68</v>
      </c>
      <c r="E33">
        <v>212</v>
      </c>
      <c r="F33">
        <v>206</v>
      </c>
      <c r="G33">
        <v>19</v>
      </c>
      <c r="H33">
        <v>2204</v>
      </c>
      <c r="I33">
        <v>435.2</v>
      </c>
      <c r="J33">
        <v>1437</v>
      </c>
      <c r="K33">
        <v>3544</v>
      </c>
      <c r="L33">
        <v>9.6188748000000004E-2</v>
      </c>
      <c r="M33">
        <v>1.8993349999999999E-2</v>
      </c>
      <c r="N33">
        <v>4068</v>
      </c>
      <c r="O33">
        <v>23747</v>
      </c>
      <c r="P33">
        <v>0.54178957699999997</v>
      </c>
      <c r="Q33">
        <v>0.10698131800000001</v>
      </c>
      <c r="S33">
        <v>15069.87709</v>
      </c>
      <c r="T33">
        <v>2975.6853489999999</v>
      </c>
    </row>
    <row r="34" spans="1:22" x14ac:dyDescent="0.25">
      <c r="A34" t="s">
        <v>21</v>
      </c>
      <c r="B34" t="s">
        <v>58</v>
      </c>
      <c r="C34" t="s">
        <v>67</v>
      </c>
      <c r="D34" t="s">
        <v>32</v>
      </c>
      <c r="E34">
        <v>239</v>
      </c>
      <c r="F34">
        <v>226</v>
      </c>
      <c r="G34">
        <v>29</v>
      </c>
      <c r="H34">
        <v>1815</v>
      </c>
      <c r="I34">
        <v>284.2</v>
      </c>
      <c r="J34">
        <v>1315</v>
      </c>
      <c r="K34">
        <v>2548</v>
      </c>
      <c r="L34">
        <v>0.13168044100000001</v>
      </c>
      <c r="M34">
        <v>2.0619052999999998E-2</v>
      </c>
      <c r="N34">
        <v>4077</v>
      </c>
      <c r="O34">
        <v>5803</v>
      </c>
      <c r="P34">
        <v>0.44518027999999998</v>
      </c>
      <c r="Q34">
        <v>6.9708118999999999E-2</v>
      </c>
      <c r="S34">
        <v>4398.381163</v>
      </c>
      <c r="T34">
        <v>688.71621289999996</v>
      </c>
    </row>
    <row r="35" spans="1:22" x14ac:dyDescent="0.25">
      <c r="A35" t="s">
        <v>21</v>
      </c>
      <c r="B35" t="s">
        <v>58</v>
      </c>
      <c r="C35" t="s">
        <v>67</v>
      </c>
      <c r="D35" t="s">
        <v>57</v>
      </c>
      <c r="E35">
        <v>154</v>
      </c>
      <c r="F35">
        <v>237</v>
      </c>
      <c r="G35">
        <v>35</v>
      </c>
      <c r="H35">
        <v>1024</v>
      </c>
      <c r="I35">
        <v>136</v>
      </c>
      <c r="J35">
        <v>765</v>
      </c>
      <c r="K35">
        <v>1392</v>
      </c>
      <c r="L35">
        <v>0.150390625</v>
      </c>
      <c r="M35">
        <v>1.9973754999999999E-2</v>
      </c>
      <c r="N35">
        <v>2323</v>
      </c>
      <c r="O35">
        <v>9255</v>
      </c>
      <c r="P35">
        <v>0.44080929800000002</v>
      </c>
      <c r="Q35">
        <v>5.8544985000000001E-2</v>
      </c>
      <c r="S35">
        <v>5103.6900560000004</v>
      </c>
      <c r="T35">
        <v>677.83383560000004</v>
      </c>
    </row>
    <row r="36" spans="1:22" s="2" customFormat="1" ht="12.75" customHeight="1" x14ac:dyDescent="0.25">
      <c r="A36" s="2" t="s">
        <v>21</v>
      </c>
      <c r="B36" s="2" t="s">
        <v>64</v>
      </c>
      <c r="C36" s="2" t="s">
        <v>65</v>
      </c>
      <c r="D36" s="2" t="s">
        <v>37</v>
      </c>
      <c r="E36" s="2">
        <v>91</v>
      </c>
      <c r="F36" s="2">
        <v>36</v>
      </c>
      <c r="G36" s="2">
        <v>6</v>
      </c>
      <c r="H36" s="2">
        <v>485</v>
      </c>
      <c r="I36" s="2">
        <v>148.80000000000001</v>
      </c>
      <c r="J36" s="2">
        <v>268</v>
      </c>
      <c r="K36" s="2">
        <v>969</v>
      </c>
      <c r="L36" s="2">
        <v>0.18762886600000001</v>
      </c>
      <c r="M36" s="2">
        <v>5.7565310000000001E-2</v>
      </c>
      <c r="N36" s="2">
        <v>1743</v>
      </c>
      <c r="O36" s="2">
        <v>2366</v>
      </c>
      <c r="P36" s="2">
        <v>0.27825588099999998</v>
      </c>
      <c r="Q36" s="2">
        <v>8.5370052000000002E-2</v>
      </c>
      <c r="S36" s="2">
        <v>1143.3534139999999</v>
      </c>
      <c r="T36" s="2">
        <v>350.78554220000001</v>
      </c>
      <c r="U36" s="2">
        <v>4585.5367589999996</v>
      </c>
      <c r="V36" s="2">
        <v>1004.109811</v>
      </c>
    </row>
    <row r="37" spans="1:22" s="2" customFormat="1" x14ac:dyDescent="0.25">
      <c r="A37" s="2" t="s">
        <v>21</v>
      </c>
      <c r="B37" s="2" t="s">
        <v>64</v>
      </c>
      <c r="C37" s="2" t="s">
        <v>65</v>
      </c>
      <c r="D37" s="2" t="s">
        <v>66</v>
      </c>
      <c r="E37" s="2">
        <v>93</v>
      </c>
      <c r="F37" s="2">
        <v>120</v>
      </c>
      <c r="G37" s="2">
        <v>9</v>
      </c>
      <c r="H37" s="2">
        <v>1136</v>
      </c>
      <c r="I37" s="2">
        <v>310.5</v>
      </c>
      <c r="J37" s="2">
        <v>628</v>
      </c>
      <c r="K37" s="2">
        <v>2222</v>
      </c>
      <c r="L37" s="2">
        <v>8.1866197000000002E-2</v>
      </c>
      <c r="M37" s="2">
        <v>2.2376279999999998E-2</v>
      </c>
      <c r="N37" s="2">
        <v>1429</v>
      </c>
      <c r="O37" s="2">
        <v>2901</v>
      </c>
      <c r="P37" s="2">
        <v>0.79496151199999998</v>
      </c>
      <c r="Q37" s="2">
        <v>0.21728481499999999</v>
      </c>
      <c r="S37" s="2">
        <v>3442.1833449999999</v>
      </c>
      <c r="T37" s="2">
        <v>940.84324700000002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3A0A-B431-4656-8B0F-6D731F7652D0}">
  <dimension ref="A1:X17"/>
  <sheetViews>
    <sheetView workbookViewId="0">
      <selection activeCell="P24" sqref="P24"/>
    </sheetView>
  </sheetViews>
  <sheetFormatPr defaultRowHeight="15" x14ac:dyDescent="0.25"/>
  <cols>
    <col min="1" max="1" width="8.28515625" bestFit="1" customWidth="1"/>
    <col min="2" max="2" width="18.42578125" bestFit="1" customWidth="1"/>
    <col min="3" max="3" width="13.5703125" bestFit="1" customWidth="1"/>
    <col min="4" max="4" width="16.28515625" bestFit="1" customWidth="1"/>
    <col min="5" max="6" width="4" bestFit="1" customWidth="1"/>
    <col min="7" max="7" width="3" bestFit="1" customWidth="1"/>
    <col min="8" max="8" width="5" bestFit="1" customWidth="1"/>
    <col min="9" max="9" width="7" bestFit="1" customWidth="1"/>
    <col min="10" max="10" width="7.5703125" bestFit="1" customWidth="1"/>
    <col min="11" max="11" width="8" bestFit="1" customWidth="1"/>
    <col min="12" max="13" width="12" bestFit="1" customWidth="1"/>
    <col min="14" max="14" width="18.140625" bestFit="1" customWidth="1"/>
    <col min="15" max="15" width="21.5703125" bestFit="1" customWidth="1"/>
    <col min="16" max="16" width="7.140625" bestFit="1" customWidth="1"/>
    <col min="17" max="17" width="12.140625" bestFit="1" customWidth="1"/>
    <col min="19" max="19" width="7.7109375" customWidth="1"/>
    <col min="20" max="20" width="12.140625" customWidth="1"/>
    <col min="21" max="21" width="10.140625" customWidth="1"/>
    <col min="22" max="22" width="8.5703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</row>
    <row r="2" spans="1:24" x14ac:dyDescent="0.25">
      <c r="A2" t="s">
        <v>69</v>
      </c>
      <c r="B2" t="s">
        <v>22</v>
      </c>
      <c r="C2" t="s">
        <v>23</v>
      </c>
      <c r="D2" t="s">
        <v>24</v>
      </c>
      <c r="E2">
        <v>1</v>
      </c>
      <c r="F2">
        <v>2</v>
      </c>
      <c r="G2">
        <v>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>
        <v>1252</v>
      </c>
      <c r="O2">
        <v>0</v>
      </c>
      <c r="P2">
        <v>2.3961661341853034E-3</v>
      </c>
      <c r="Q2" t="s">
        <v>70</v>
      </c>
      <c r="S2">
        <v>3</v>
      </c>
      <c r="T2" t="s">
        <v>70</v>
      </c>
      <c r="U2">
        <v>3</v>
      </c>
      <c r="V2" t="s">
        <v>70</v>
      </c>
    </row>
    <row r="3" spans="1:24" s="2" customFormat="1" x14ac:dyDescent="0.25">
      <c r="A3" s="2" t="s">
        <v>69</v>
      </c>
      <c r="B3" s="2" t="s">
        <v>25</v>
      </c>
      <c r="C3" s="2" t="s">
        <v>26</v>
      </c>
      <c r="D3" s="2" t="s">
        <v>24</v>
      </c>
      <c r="E3" s="2">
        <v>7</v>
      </c>
      <c r="F3" s="2">
        <v>6</v>
      </c>
      <c r="G3" s="2">
        <v>0</v>
      </c>
      <c r="H3" s="2" t="s">
        <v>70</v>
      </c>
      <c r="I3" s="2" t="s">
        <v>70</v>
      </c>
      <c r="J3" s="2" t="s">
        <v>70</v>
      </c>
      <c r="K3" s="2" t="s">
        <v>70</v>
      </c>
      <c r="L3" s="2" t="s">
        <v>70</v>
      </c>
      <c r="M3" s="2" t="s">
        <v>70</v>
      </c>
      <c r="N3" s="2">
        <v>3579</v>
      </c>
      <c r="O3" s="2">
        <v>0</v>
      </c>
      <c r="P3" s="2">
        <v>3.6322995250069852E-3</v>
      </c>
      <c r="Q3" s="2" t="s">
        <v>70</v>
      </c>
      <c r="S3" s="2">
        <v>13</v>
      </c>
      <c r="T3" s="2" t="s">
        <v>70</v>
      </c>
      <c r="U3" s="2">
        <v>13</v>
      </c>
      <c r="V3" s="2" t="s">
        <v>70</v>
      </c>
    </row>
    <row r="4" spans="1:24" x14ac:dyDescent="0.25">
      <c r="A4" t="s">
        <v>69</v>
      </c>
      <c r="B4" t="s">
        <v>28</v>
      </c>
      <c r="C4" t="s">
        <v>29</v>
      </c>
      <c r="D4" t="s">
        <v>32</v>
      </c>
      <c r="E4">
        <v>1</v>
      </c>
      <c r="F4">
        <v>0</v>
      </c>
      <c r="G4">
        <v>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>
        <v>1707</v>
      </c>
      <c r="O4">
        <v>328</v>
      </c>
      <c r="P4">
        <v>5.8582308142940832E-4</v>
      </c>
      <c r="Q4" t="s">
        <v>70</v>
      </c>
      <c r="S4">
        <v>1.1921499707088459</v>
      </c>
      <c r="T4" t="s">
        <v>70</v>
      </c>
      <c r="U4">
        <v>1.1921499707088459</v>
      </c>
      <c r="V4" t="s">
        <v>70</v>
      </c>
    </row>
    <row r="5" spans="1:24" s="2" customFormat="1" x14ac:dyDescent="0.25">
      <c r="A5" s="2" t="s">
        <v>69</v>
      </c>
      <c r="B5" s="2" t="s">
        <v>39</v>
      </c>
      <c r="C5" s="2" t="s">
        <v>40</v>
      </c>
      <c r="D5" s="2" t="s">
        <v>24</v>
      </c>
      <c r="E5" s="2">
        <v>1</v>
      </c>
      <c r="F5" s="2">
        <v>0</v>
      </c>
      <c r="G5" s="2">
        <v>0</v>
      </c>
      <c r="H5" s="2" t="s">
        <v>70</v>
      </c>
      <c r="I5" s="2" t="s">
        <v>70</v>
      </c>
      <c r="J5" s="2" t="s">
        <v>70</v>
      </c>
      <c r="K5" s="2" t="s">
        <v>70</v>
      </c>
      <c r="L5" s="2" t="s">
        <v>70</v>
      </c>
      <c r="M5" s="2" t="s">
        <v>70</v>
      </c>
      <c r="N5" s="2">
        <v>2569</v>
      </c>
      <c r="O5" s="2">
        <v>4320</v>
      </c>
      <c r="P5" s="2">
        <v>3.8925652004671076E-4</v>
      </c>
      <c r="Q5" s="2" t="s">
        <v>70</v>
      </c>
      <c r="S5" s="2">
        <v>2.6815881666017902</v>
      </c>
      <c r="T5" s="2" t="s">
        <v>70</v>
      </c>
      <c r="U5" s="2">
        <v>2.6815881666017902</v>
      </c>
      <c r="V5" s="2" t="s">
        <v>70</v>
      </c>
    </row>
    <row r="6" spans="1:24" x14ac:dyDescent="0.25">
      <c r="A6" t="s">
        <v>69</v>
      </c>
      <c r="B6" t="s">
        <v>48</v>
      </c>
      <c r="C6" t="s">
        <v>49</v>
      </c>
      <c r="D6" t="s">
        <v>30</v>
      </c>
      <c r="E6">
        <v>68</v>
      </c>
      <c r="F6">
        <v>58</v>
      </c>
      <c r="G6">
        <v>9</v>
      </c>
      <c r="H6">
        <v>406</v>
      </c>
      <c r="I6">
        <v>103.4</v>
      </c>
      <c r="J6">
        <v>241</v>
      </c>
      <c r="K6">
        <v>727</v>
      </c>
      <c r="L6">
        <v>0.167487685</v>
      </c>
      <c r="M6">
        <v>4.2655731000000002E-2</v>
      </c>
      <c r="N6">
        <v>1974</v>
      </c>
      <c r="O6">
        <v>1584</v>
      </c>
      <c r="P6">
        <v>0.20567375886524822</v>
      </c>
      <c r="Q6">
        <v>5.2380952380952382E-2</v>
      </c>
      <c r="S6">
        <v>731.78723404255311</v>
      </c>
      <c r="T6">
        <v>186.37142857142857</v>
      </c>
      <c r="U6">
        <v>2312.0765618280893</v>
      </c>
      <c r="V6">
        <v>361.1218140279812</v>
      </c>
    </row>
    <row r="7" spans="1:24" x14ac:dyDescent="0.25">
      <c r="A7" t="s">
        <v>69</v>
      </c>
      <c r="B7" t="s">
        <v>48</v>
      </c>
      <c r="C7" t="s">
        <v>49</v>
      </c>
      <c r="D7" t="s">
        <v>50</v>
      </c>
      <c r="E7">
        <v>93</v>
      </c>
      <c r="F7">
        <v>57</v>
      </c>
      <c r="G7">
        <v>12</v>
      </c>
      <c r="H7">
        <v>418</v>
      </c>
      <c r="I7">
        <v>91.6</v>
      </c>
      <c r="J7">
        <v>270</v>
      </c>
      <c r="K7">
        <v>690</v>
      </c>
      <c r="L7">
        <v>0.222488038</v>
      </c>
      <c r="M7">
        <v>4.8755751999999999E-2</v>
      </c>
      <c r="N7">
        <v>1673</v>
      </c>
      <c r="O7">
        <v>3629</v>
      </c>
      <c r="P7">
        <v>0.24985056784219964</v>
      </c>
      <c r="Q7">
        <v>5.47519426180514E-2</v>
      </c>
      <c r="S7">
        <v>1324.7077106993424</v>
      </c>
      <c r="T7">
        <v>290.29479976090852</v>
      </c>
    </row>
    <row r="8" spans="1:24" x14ac:dyDescent="0.25">
      <c r="A8" t="s">
        <v>69</v>
      </c>
      <c r="B8" t="s">
        <v>48</v>
      </c>
      <c r="C8" t="s">
        <v>49</v>
      </c>
      <c r="D8" t="s">
        <v>31</v>
      </c>
      <c r="E8">
        <v>16</v>
      </c>
      <c r="F8">
        <v>17</v>
      </c>
      <c r="G8">
        <v>2</v>
      </c>
      <c r="H8">
        <v>101</v>
      </c>
      <c r="I8">
        <v>42.2</v>
      </c>
      <c r="J8">
        <v>42</v>
      </c>
      <c r="K8">
        <v>290</v>
      </c>
      <c r="L8">
        <v>0.158415842</v>
      </c>
      <c r="M8">
        <v>6.6189588999999993E-2</v>
      </c>
      <c r="N8">
        <v>2622</v>
      </c>
      <c r="O8">
        <v>4013</v>
      </c>
      <c r="P8">
        <v>3.8520213577421816E-2</v>
      </c>
      <c r="Q8">
        <v>1.6094584286803968E-2</v>
      </c>
      <c r="S8">
        <v>255.58161708619375</v>
      </c>
      <c r="T8">
        <v>106.78756674294432</v>
      </c>
    </row>
    <row r="9" spans="1:24" s="2" customFormat="1" x14ac:dyDescent="0.25">
      <c r="A9" s="2" t="s">
        <v>69</v>
      </c>
      <c r="B9" s="2" t="s">
        <v>53</v>
      </c>
      <c r="C9" s="2" t="s">
        <v>54</v>
      </c>
      <c r="D9" s="2" t="s">
        <v>24</v>
      </c>
      <c r="E9" s="2">
        <v>8</v>
      </c>
      <c r="F9" s="2">
        <v>1</v>
      </c>
      <c r="G9" s="2">
        <v>0</v>
      </c>
      <c r="H9" s="2" t="s">
        <v>70</v>
      </c>
      <c r="I9" s="2" t="s">
        <v>70</v>
      </c>
      <c r="J9" s="2" t="s">
        <v>70</v>
      </c>
      <c r="K9" s="2" t="s">
        <v>70</v>
      </c>
      <c r="L9" s="2" t="s">
        <v>70</v>
      </c>
      <c r="M9" s="2" t="s">
        <v>70</v>
      </c>
      <c r="N9" s="2">
        <v>1417</v>
      </c>
      <c r="O9" s="2">
        <v>5603</v>
      </c>
      <c r="P9" s="2">
        <v>6.3514467184191958E-3</v>
      </c>
      <c r="Q9" s="2" t="s">
        <v>70</v>
      </c>
      <c r="S9" s="2">
        <v>44.587155963302756</v>
      </c>
      <c r="T9" s="2" t="s">
        <v>70</v>
      </c>
      <c r="U9" s="2">
        <v>44.587155963302756</v>
      </c>
      <c r="V9" s="2" t="s">
        <v>70</v>
      </c>
    </row>
    <row r="10" spans="1:24" x14ac:dyDescent="0.25">
      <c r="A10" t="s">
        <v>69</v>
      </c>
      <c r="B10" t="s">
        <v>55</v>
      </c>
      <c r="C10" t="s">
        <v>56</v>
      </c>
      <c r="D10" t="s">
        <v>32</v>
      </c>
      <c r="E10">
        <v>9</v>
      </c>
      <c r="F10">
        <v>7</v>
      </c>
      <c r="G10">
        <v>3</v>
      </c>
      <c r="H10">
        <v>19</v>
      </c>
      <c r="I10">
        <v>4.9000000000000004</v>
      </c>
      <c r="J10">
        <v>12</v>
      </c>
      <c r="K10">
        <v>45</v>
      </c>
      <c r="L10">
        <v>0.47368421100000002</v>
      </c>
      <c r="M10">
        <v>0.122160665</v>
      </c>
      <c r="N10" s="3">
        <v>3751</v>
      </c>
      <c r="O10" s="3">
        <v>432</v>
      </c>
      <c r="P10">
        <v>5.0653159157557984E-3</v>
      </c>
      <c r="Q10">
        <v>1.3063183151159692E-3</v>
      </c>
      <c r="S10">
        <v>21.188216475606506</v>
      </c>
      <c r="T10">
        <v>5.4643295121300994</v>
      </c>
      <c r="U10">
        <v>21.188216475606506</v>
      </c>
      <c r="V10">
        <v>5.4643295121300994</v>
      </c>
    </row>
    <row r="11" spans="1:24" s="2" customFormat="1" x14ac:dyDescent="0.25">
      <c r="A11" s="2" t="s">
        <v>69</v>
      </c>
      <c r="B11" s="2" t="s">
        <v>58</v>
      </c>
      <c r="C11" s="2" t="s">
        <v>59</v>
      </c>
      <c r="D11" s="2" t="s">
        <v>60</v>
      </c>
      <c r="E11" s="2">
        <v>205</v>
      </c>
      <c r="F11" s="2">
        <v>92</v>
      </c>
      <c r="G11" s="2">
        <v>5</v>
      </c>
      <c r="H11" s="2">
        <v>3192</v>
      </c>
      <c r="I11" s="2">
        <v>1150.0999999999999</v>
      </c>
      <c r="J11" s="2">
        <v>1511</v>
      </c>
      <c r="K11" s="2">
        <v>7301</v>
      </c>
      <c r="L11" s="2">
        <v>6.4223058E-2</v>
      </c>
      <c r="M11" s="2">
        <v>2.3140017999999998E-2</v>
      </c>
      <c r="N11" s="2">
        <v>2504</v>
      </c>
      <c r="O11" s="2">
        <v>6981</v>
      </c>
      <c r="P11" s="2">
        <v>1.2747603833865815</v>
      </c>
      <c r="Q11" s="2">
        <v>0.45930511182108624</v>
      </c>
      <c r="S11" s="2">
        <v>12091.102236421726</v>
      </c>
      <c r="T11" s="2">
        <v>4356.5089856230034</v>
      </c>
      <c r="U11" s="2">
        <f>SUM(S11:S14)</f>
        <v>13521.3169383608</v>
      </c>
      <c r="V11" s="2">
        <f>SQRT((T11^2)+(T14^2))</f>
        <v>4367.3429117562382</v>
      </c>
      <c r="W11" s="2">
        <v>37762.995007454076</v>
      </c>
      <c r="X11" s="2">
        <v>5057.9474423527172</v>
      </c>
    </row>
    <row r="12" spans="1:24" s="2" customFormat="1" x14ac:dyDescent="0.25">
      <c r="A12" s="2" t="s">
        <v>69</v>
      </c>
      <c r="B12" s="2" t="s">
        <v>58</v>
      </c>
      <c r="C12" s="2" t="s">
        <v>59</v>
      </c>
      <c r="D12" s="2" t="s">
        <v>61</v>
      </c>
      <c r="E12" s="2">
        <v>8</v>
      </c>
      <c r="F12" s="2">
        <v>1</v>
      </c>
      <c r="G12" s="2">
        <v>0</v>
      </c>
      <c r="H12" s="2" t="s">
        <v>70</v>
      </c>
      <c r="I12" s="2" t="s">
        <v>70</v>
      </c>
      <c r="J12" s="2" t="s">
        <v>70</v>
      </c>
      <c r="K12" s="2" t="s">
        <v>70</v>
      </c>
      <c r="L12" s="2" t="s">
        <v>70</v>
      </c>
      <c r="M12" s="2" t="s">
        <v>70</v>
      </c>
      <c r="N12" s="2">
        <v>1934</v>
      </c>
      <c r="O12" s="2">
        <v>9346</v>
      </c>
      <c r="P12" s="2">
        <v>4.6535677352637023E-3</v>
      </c>
      <c r="Q12" s="2" t="s">
        <v>70</v>
      </c>
      <c r="S12" s="2">
        <v>52.492244053774563</v>
      </c>
      <c r="T12" s="2" t="s">
        <v>70</v>
      </c>
    </row>
    <row r="13" spans="1:24" s="2" customFormat="1" x14ac:dyDescent="0.25">
      <c r="A13" s="2" t="s">
        <v>69</v>
      </c>
      <c r="B13" s="2" t="s">
        <v>58</v>
      </c>
      <c r="C13" s="2" t="s">
        <v>59</v>
      </c>
      <c r="D13" s="2" t="s">
        <v>62</v>
      </c>
      <c r="E13" s="2">
        <v>15</v>
      </c>
      <c r="F13" s="2">
        <v>14</v>
      </c>
      <c r="G13" s="2">
        <v>0</v>
      </c>
      <c r="H13" s="2" t="s">
        <v>70</v>
      </c>
      <c r="I13" s="2" t="s">
        <v>70</v>
      </c>
      <c r="J13" s="2" t="s">
        <v>70</v>
      </c>
      <c r="K13" s="2" t="s">
        <v>70</v>
      </c>
      <c r="L13" s="2" t="s">
        <v>70</v>
      </c>
      <c r="M13" s="2" t="s">
        <v>70</v>
      </c>
      <c r="N13" s="2">
        <v>4342</v>
      </c>
      <c r="O13" s="2">
        <v>15345</v>
      </c>
      <c r="P13" s="2">
        <v>6.6789497927222481E-3</v>
      </c>
      <c r="Q13" s="2" t="s">
        <v>70</v>
      </c>
      <c r="S13" s="2">
        <v>131.48848456932291</v>
      </c>
      <c r="T13" s="2" t="s">
        <v>70</v>
      </c>
    </row>
    <row r="14" spans="1:24" s="2" customFormat="1" x14ac:dyDescent="0.25">
      <c r="A14" s="2" t="s">
        <v>69</v>
      </c>
      <c r="B14" s="2" t="s">
        <v>58</v>
      </c>
      <c r="C14" s="2" t="s">
        <v>59</v>
      </c>
      <c r="D14" s="2" t="s">
        <v>63</v>
      </c>
      <c r="E14" s="2">
        <v>73</v>
      </c>
      <c r="F14" s="2">
        <v>42</v>
      </c>
      <c r="G14" s="2">
        <v>9</v>
      </c>
      <c r="H14" s="2">
        <v>317</v>
      </c>
      <c r="I14" s="2">
        <v>78.2</v>
      </c>
      <c r="J14" s="2">
        <v>195</v>
      </c>
      <c r="K14" s="2">
        <v>562</v>
      </c>
      <c r="L14" s="2">
        <v>0.23028391200000001</v>
      </c>
      <c r="M14" s="2">
        <v>5.6808207999999999E-2</v>
      </c>
      <c r="N14" s="2">
        <v>3073</v>
      </c>
      <c r="O14" s="2">
        <v>9008</v>
      </c>
      <c r="P14" s="2">
        <v>0.10315652456882525</v>
      </c>
      <c r="Q14" s="2">
        <v>2.5447445493003581E-2</v>
      </c>
      <c r="S14" s="2">
        <v>1246.2339733159779</v>
      </c>
      <c r="T14" s="2">
        <v>307.43058900097628</v>
      </c>
    </row>
    <row r="15" spans="1:24" x14ac:dyDescent="0.25">
      <c r="A15" t="s">
        <v>69</v>
      </c>
      <c r="B15" t="s">
        <v>58</v>
      </c>
      <c r="C15" t="s">
        <v>67</v>
      </c>
      <c r="D15" t="s">
        <v>68</v>
      </c>
      <c r="E15">
        <v>380</v>
      </c>
      <c r="F15">
        <v>350</v>
      </c>
      <c r="G15">
        <v>48</v>
      </c>
      <c r="H15">
        <v>2728</v>
      </c>
      <c r="I15">
        <v>334.2</v>
      </c>
      <c r="J15">
        <v>2118</v>
      </c>
      <c r="K15">
        <v>3552</v>
      </c>
      <c r="L15">
        <v>0.13929618799999999</v>
      </c>
      <c r="M15">
        <v>1.7064803999999999E-2</v>
      </c>
      <c r="N15">
        <v>4068</v>
      </c>
      <c r="O15">
        <v>23747</v>
      </c>
      <c r="P15" s="3">
        <v>0.67059980334316616</v>
      </c>
      <c r="Q15" s="3">
        <v>8.2153392330383476E-2</v>
      </c>
      <c r="S15">
        <v>18652.733529990168</v>
      </c>
      <c r="T15">
        <v>2285.0966076696163</v>
      </c>
      <c r="U15">
        <f>SUM(S15:S17)</f>
        <v>24241.678069093276</v>
      </c>
      <c r="V15">
        <f>SQRT((T15^2)+(T16^2)+(T17^2))</f>
        <v>2551.3032396669232</v>
      </c>
    </row>
    <row r="16" spans="1:24" x14ac:dyDescent="0.25">
      <c r="A16" t="s">
        <v>69</v>
      </c>
      <c r="B16" t="s">
        <v>58</v>
      </c>
      <c r="C16" t="s">
        <v>67</v>
      </c>
      <c r="D16" t="s">
        <v>32</v>
      </c>
      <c r="E16">
        <v>41</v>
      </c>
      <c r="F16">
        <v>91</v>
      </c>
      <c r="G16">
        <v>4</v>
      </c>
      <c r="H16">
        <v>772</v>
      </c>
      <c r="I16">
        <v>288</v>
      </c>
      <c r="J16">
        <v>343</v>
      </c>
      <c r="K16">
        <v>1848</v>
      </c>
      <c r="L16">
        <v>5.3108808E-2</v>
      </c>
      <c r="M16">
        <v>1.9812612E-2</v>
      </c>
      <c r="N16">
        <v>4077</v>
      </c>
      <c r="O16">
        <v>5803</v>
      </c>
      <c r="P16" s="3">
        <v>0.18935491783173902</v>
      </c>
      <c r="Q16" s="3">
        <v>7.0640176600441501E-2</v>
      </c>
      <c r="S16">
        <v>1870.8265881775815</v>
      </c>
      <c r="T16">
        <v>697.92494481236201</v>
      </c>
    </row>
    <row r="17" spans="1:20" x14ac:dyDescent="0.25">
      <c r="A17" t="s">
        <v>69</v>
      </c>
      <c r="B17" t="s">
        <v>58</v>
      </c>
      <c r="C17" t="s">
        <v>67</v>
      </c>
      <c r="D17" t="s">
        <v>57</v>
      </c>
      <c r="E17">
        <v>69</v>
      </c>
      <c r="F17">
        <v>127</v>
      </c>
      <c r="G17">
        <v>11</v>
      </c>
      <c r="H17">
        <v>746</v>
      </c>
      <c r="I17">
        <v>179.5</v>
      </c>
      <c r="J17">
        <v>432</v>
      </c>
      <c r="K17">
        <v>1379</v>
      </c>
      <c r="L17">
        <v>9.2493298000000002E-2</v>
      </c>
      <c r="M17">
        <v>2.2255424999999999E-2</v>
      </c>
      <c r="N17">
        <v>2323</v>
      </c>
      <c r="O17">
        <v>9255</v>
      </c>
      <c r="P17" s="3">
        <v>0.32113646147223418</v>
      </c>
      <c r="Q17" s="3">
        <v>7.7270770555316406E-2</v>
      </c>
      <c r="S17">
        <v>3718.1179509255276</v>
      </c>
      <c r="T17">
        <v>894.64098148945334</v>
      </c>
    </row>
  </sheetData>
  <sortState xmlns:xlrd2="http://schemas.microsoft.com/office/spreadsheetml/2017/richdata2" ref="A2:Q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8118-6E52-4416-AABD-56A4DD134494}">
  <dimension ref="A1:V28"/>
  <sheetViews>
    <sheetView workbookViewId="0">
      <selection activeCell="J13" sqref="J13"/>
    </sheetView>
  </sheetViews>
  <sheetFormatPr defaultRowHeight="15" x14ac:dyDescent="0.25"/>
  <cols>
    <col min="1" max="1" width="11.28515625" bestFit="1" customWidth="1"/>
    <col min="2" max="2" width="18.42578125" bestFit="1" customWidth="1"/>
    <col min="3" max="3" width="13.5703125" bestFit="1" customWidth="1"/>
    <col min="4" max="4" width="16.28515625" bestFit="1" customWidth="1"/>
    <col min="5" max="6" width="4" bestFit="1" customWidth="1"/>
    <col min="7" max="7" width="3" bestFit="1" customWidth="1"/>
    <col min="8" max="8" width="5" bestFit="1" customWidth="1"/>
    <col min="9" max="9" width="6" bestFit="1" customWidth="1"/>
    <col min="10" max="10" width="7.5703125" bestFit="1" customWidth="1"/>
    <col min="11" max="11" width="8" bestFit="1" customWidth="1"/>
    <col min="12" max="13" width="12" bestFit="1" customWidth="1"/>
    <col min="14" max="14" width="18.140625" bestFit="1" customWidth="1"/>
    <col min="15" max="15" width="21.5703125" bestFit="1" customWidth="1"/>
    <col min="16" max="16" width="7.140625" bestFit="1" customWidth="1"/>
    <col min="17" max="17" width="12.140625" bestFit="1" customWidth="1"/>
    <col min="19" max="19" width="4.140625" bestFit="1" customWidth="1"/>
    <col min="20" max="20" width="5.85546875" bestFit="1" customWidth="1"/>
    <col min="21" max="21" width="4.140625" bestFit="1" customWidth="1"/>
    <col min="22" max="22" width="5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71</v>
      </c>
      <c r="B2" t="s">
        <v>22</v>
      </c>
      <c r="D2" t="s">
        <v>24</v>
      </c>
      <c r="E2">
        <v>80</v>
      </c>
      <c r="F2">
        <v>74</v>
      </c>
      <c r="G2">
        <v>45</v>
      </c>
      <c r="H2">
        <v>131</v>
      </c>
      <c r="I2">
        <v>7.9</v>
      </c>
      <c r="J2">
        <v>112</v>
      </c>
      <c r="K2">
        <v>161</v>
      </c>
      <c r="L2">
        <v>0.610687023</v>
      </c>
      <c r="M2">
        <v>3.6827691000000003E-2</v>
      </c>
    </row>
    <row r="3" spans="1:22" x14ac:dyDescent="0.25">
      <c r="A3" t="s">
        <v>71</v>
      </c>
      <c r="B3" t="s">
        <v>25</v>
      </c>
      <c r="D3" t="s">
        <v>24</v>
      </c>
      <c r="E3">
        <v>24</v>
      </c>
      <c r="F3">
        <v>20</v>
      </c>
      <c r="G3">
        <v>6</v>
      </c>
      <c r="H3">
        <v>74</v>
      </c>
      <c r="I3">
        <v>18.399999999999999</v>
      </c>
      <c r="J3">
        <v>45</v>
      </c>
      <c r="K3">
        <v>144</v>
      </c>
      <c r="L3">
        <v>0.324324324</v>
      </c>
      <c r="M3">
        <v>8.0642804999999998E-2</v>
      </c>
    </row>
    <row r="4" spans="1:22" x14ac:dyDescent="0.25">
      <c r="A4" t="s">
        <v>71</v>
      </c>
      <c r="B4" t="s">
        <v>25</v>
      </c>
      <c r="D4" t="s">
        <v>27</v>
      </c>
      <c r="E4">
        <v>39</v>
      </c>
      <c r="F4">
        <v>48</v>
      </c>
      <c r="G4">
        <v>6</v>
      </c>
      <c r="H4">
        <v>279</v>
      </c>
      <c r="I4">
        <v>83.2</v>
      </c>
      <c r="J4">
        <v>149</v>
      </c>
      <c r="K4">
        <v>563</v>
      </c>
      <c r="L4">
        <v>0.13978494599999999</v>
      </c>
      <c r="M4">
        <v>4.1684973E-2</v>
      </c>
    </row>
    <row r="5" spans="1:22" x14ac:dyDescent="0.25">
      <c r="A5" t="s">
        <v>71</v>
      </c>
      <c r="B5" t="s">
        <v>28</v>
      </c>
      <c r="D5" t="s">
        <v>30</v>
      </c>
      <c r="E5">
        <v>3</v>
      </c>
      <c r="F5">
        <v>0</v>
      </c>
      <c r="G5">
        <v>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</row>
    <row r="6" spans="1:22" x14ac:dyDescent="0.25">
      <c r="A6" t="s">
        <v>71</v>
      </c>
      <c r="B6" t="s">
        <v>28</v>
      </c>
      <c r="D6" t="s">
        <v>31</v>
      </c>
      <c r="E6">
        <v>42</v>
      </c>
      <c r="F6">
        <v>34</v>
      </c>
      <c r="G6">
        <v>11</v>
      </c>
      <c r="H6">
        <v>124</v>
      </c>
      <c r="I6">
        <v>23.9</v>
      </c>
      <c r="J6">
        <v>84</v>
      </c>
      <c r="K6">
        <v>205</v>
      </c>
      <c r="L6">
        <v>0.33870967699999999</v>
      </c>
      <c r="M6">
        <v>6.5283559000000005E-2</v>
      </c>
    </row>
    <row r="7" spans="1:22" x14ac:dyDescent="0.25">
      <c r="A7" t="s">
        <v>71</v>
      </c>
      <c r="B7" t="s">
        <v>28</v>
      </c>
      <c r="D7" t="s">
        <v>32</v>
      </c>
      <c r="E7">
        <v>372</v>
      </c>
      <c r="F7">
        <v>307</v>
      </c>
      <c r="G7">
        <v>92</v>
      </c>
      <c r="H7">
        <v>1234</v>
      </c>
      <c r="I7">
        <v>92.2</v>
      </c>
      <c r="J7">
        <v>1049</v>
      </c>
      <c r="K7">
        <v>1471</v>
      </c>
      <c r="L7">
        <v>0.30145867098865498</v>
      </c>
      <c r="M7">
        <v>2.2523897459606101E-2</v>
      </c>
    </row>
    <row r="8" spans="1:22" x14ac:dyDescent="0.25">
      <c r="A8" t="s">
        <v>71</v>
      </c>
      <c r="B8" t="s">
        <v>28</v>
      </c>
      <c r="D8" t="s">
        <v>33</v>
      </c>
      <c r="E8">
        <v>4</v>
      </c>
      <c r="F8">
        <v>4</v>
      </c>
      <c r="G8">
        <v>2</v>
      </c>
      <c r="H8">
        <v>7</v>
      </c>
      <c r="I8">
        <v>1.7</v>
      </c>
      <c r="J8">
        <v>5</v>
      </c>
      <c r="K8">
        <v>21</v>
      </c>
      <c r="L8">
        <v>0.571428571</v>
      </c>
      <c r="M8">
        <v>0.13877550999999999</v>
      </c>
    </row>
    <row r="9" spans="1:22" x14ac:dyDescent="0.25">
      <c r="A9" t="s">
        <v>71</v>
      </c>
      <c r="B9" t="s">
        <v>35</v>
      </c>
      <c r="D9" t="s">
        <v>37</v>
      </c>
      <c r="E9">
        <v>1</v>
      </c>
      <c r="F9">
        <v>1</v>
      </c>
      <c r="G9">
        <v>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</row>
    <row r="10" spans="1:22" x14ac:dyDescent="0.25">
      <c r="A10" t="s">
        <v>71</v>
      </c>
      <c r="B10" t="s">
        <v>35</v>
      </c>
      <c r="D10" t="s">
        <v>38</v>
      </c>
      <c r="E10">
        <v>38</v>
      </c>
      <c r="F10">
        <v>33</v>
      </c>
      <c r="G10">
        <v>4</v>
      </c>
      <c r="H10">
        <v>264</v>
      </c>
      <c r="I10">
        <v>93.4</v>
      </c>
      <c r="J10">
        <v>128</v>
      </c>
      <c r="K10">
        <v>604</v>
      </c>
      <c r="L10">
        <v>0.143939394</v>
      </c>
      <c r="M10">
        <v>5.0924012999999997E-2</v>
      </c>
    </row>
    <row r="11" spans="1:22" x14ac:dyDescent="0.25">
      <c r="A11" t="s">
        <v>71</v>
      </c>
      <c r="B11" t="s">
        <v>39</v>
      </c>
      <c r="D11" t="s">
        <v>24</v>
      </c>
      <c r="E11">
        <v>42</v>
      </c>
      <c r="F11">
        <v>44</v>
      </c>
      <c r="G11">
        <v>8</v>
      </c>
      <c r="H11">
        <v>214</v>
      </c>
      <c r="I11">
        <v>54.1</v>
      </c>
      <c r="J11">
        <v>126</v>
      </c>
      <c r="K11">
        <v>394</v>
      </c>
      <c r="L11">
        <v>0.19626168199999999</v>
      </c>
      <c r="M11">
        <v>4.9615686999999999E-2</v>
      </c>
    </row>
    <row r="12" spans="1:22" x14ac:dyDescent="0.25">
      <c r="A12" t="s">
        <v>71</v>
      </c>
      <c r="B12" t="s">
        <v>39</v>
      </c>
      <c r="D12" t="s">
        <v>27</v>
      </c>
      <c r="E12">
        <v>51</v>
      </c>
      <c r="F12">
        <v>39</v>
      </c>
      <c r="G12">
        <v>7</v>
      </c>
      <c r="H12">
        <v>259</v>
      </c>
      <c r="I12">
        <v>71.3</v>
      </c>
      <c r="J12">
        <v>149</v>
      </c>
      <c r="K12">
        <v>494</v>
      </c>
      <c r="L12">
        <v>0.19691119700000001</v>
      </c>
      <c r="M12">
        <v>5.4207600000000002E-2</v>
      </c>
    </row>
    <row r="13" spans="1:22" x14ac:dyDescent="0.25">
      <c r="A13" t="s">
        <v>71</v>
      </c>
      <c r="B13" t="s">
        <v>39</v>
      </c>
      <c r="D13" t="s">
        <v>41</v>
      </c>
      <c r="E13">
        <v>85</v>
      </c>
      <c r="F13">
        <v>60</v>
      </c>
      <c r="G13">
        <v>33</v>
      </c>
      <c r="H13">
        <v>153</v>
      </c>
      <c r="I13">
        <v>13.5</v>
      </c>
      <c r="J13">
        <v>126</v>
      </c>
      <c r="K13">
        <v>198</v>
      </c>
      <c r="L13">
        <v>0.55555555599999995</v>
      </c>
      <c r="M13">
        <v>4.9019607999999999E-2</v>
      </c>
    </row>
    <row r="14" spans="1:22" x14ac:dyDescent="0.25">
      <c r="A14" t="s">
        <v>71</v>
      </c>
      <c r="B14" t="s">
        <v>42</v>
      </c>
      <c r="D14" t="s">
        <v>33</v>
      </c>
      <c r="E14">
        <v>91</v>
      </c>
      <c r="F14">
        <v>55</v>
      </c>
      <c r="G14">
        <v>36</v>
      </c>
      <c r="H14">
        <v>138</v>
      </c>
      <c r="I14">
        <v>10.199999999999999</v>
      </c>
      <c r="J14">
        <v>118</v>
      </c>
      <c r="K14">
        <v>173</v>
      </c>
      <c r="L14">
        <v>0.65942029000000002</v>
      </c>
      <c r="M14">
        <v>4.8739761E-2</v>
      </c>
    </row>
    <row r="15" spans="1:22" x14ac:dyDescent="0.25">
      <c r="A15" t="s">
        <v>71</v>
      </c>
      <c r="B15" t="s">
        <v>45</v>
      </c>
      <c r="D15" t="s">
        <v>37</v>
      </c>
      <c r="E15">
        <v>118</v>
      </c>
      <c r="F15">
        <v>144</v>
      </c>
      <c r="G15">
        <v>52</v>
      </c>
      <c r="H15">
        <v>325</v>
      </c>
      <c r="I15">
        <v>26.3</v>
      </c>
      <c r="J15">
        <v>266</v>
      </c>
      <c r="K15">
        <v>407</v>
      </c>
      <c r="L15">
        <v>0.363076923</v>
      </c>
      <c r="M15">
        <v>2.9381302000000002E-2</v>
      </c>
    </row>
    <row r="16" spans="1:22" x14ac:dyDescent="0.25">
      <c r="A16" t="s">
        <v>71</v>
      </c>
      <c r="B16" t="s">
        <v>45</v>
      </c>
      <c r="D16" t="s">
        <v>27</v>
      </c>
      <c r="E16">
        <v>8</v>
      </c>
      <c r="F16">
        <v>9</v>
      </c>
      <c r="G16">
        <v>3</v>
      </c>
      <c r="H16">
        <v>22</v>
      </c>
      <c r="I16">
        <v>5.8</v>
      </c>
      <c r="J16">
        <v>12</v>
      </c>
      <c r="K16">
        <v>53</v>
      </c>
      <c r="L16">
        <v>0.36363636399999999</v>
      </c>
      <c r="M16">
        <v>9.5867769000000005E-2</v>
      </c>
    </row>
    <row r="17" spans="1:13" x14ac:dyDescent="0.25">
      <c r="A17" t="s">
        <v>71</v>
      </c>
      <c r="B17" t="s">
        <v>51</v>
      </c>
      <c r="D17" t="s">
        <v>37</v>
      </c>
      <c r="E17">
        <v>53</v>
      </c>
      <c r="F17">
        <v>64</v>
      </c>
      <c r="G17">
        <v>5</v>
      </c>
      <c r="H17">
        <v>584</v>
      </c>
      <c r="I17">
        <v>198.6</v>
      </c>
      <c r="J17">
        <v>276</v>
      </c>
      <c r="K17">
        <v>1337</v>
      </c>
      <c r="L17">
        <v>9.0753424999999999E-2</v>
      </c>
      <c r="M17">
        <v>3.0862379999999998E-2</v>
      </c>
    </row>
    <row r="18" spans="1:13" x14ac:dyDescent="0.25">
      <c r="A18" t="s">
        <v>71</v>
      </c>
      <c r="B18" t="s">
        <v>51</v>
      </c>
      <c r="D18" t="s">
        <v>27</v>
      </c>
      <c r="E18">
        <v>18</v>
      </c>
      <c r="F18">
        <v>16</v>
      </c>
      <c r="G18">
        <v>3</v>
      </c>
      <c r="H18">
        <v>80</v>
      </c>
      <c r="I18">
        <v>28.1</v>
      </c>
      <c r="J18">
        <v>39</v>
      </c>
      <c r="K18">
        <v>198</v>
      </c>
      <c r="L18">
        <v>0.22500000000000001</v>
      </c>
      <c r="M18">
        <v>7.9031249999999997E-2</v>
      </c>
    </row>
    <row r="19" spans="1:13" x14ac:dyDescent="0.25">
      <c r="A19" t="s">
        <v>71</v>
      </c>
      <c r="B19" t="s">
        <v>53</v>
      </c>
      <c r="D19" t="s">
        <v>24</v>
      </c>
      <c r="E19">
        <v>8</v>
      </c>
      <c r="F19">
        <v>0</v>
      </c>
      <c r="G19">
        <v>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</row>
    <row r="20" spans="1:13" x14ac:dyDescent="0.25">
      <c r="A20" t="s">
        <v>71</v>
      </c>
      <c r="B20" t="s">
        <v>58</v>
      </c>
      <c r="D20" t="s">
        <v>68</v>
      </c>
      <c r="E20">
        <v>1</v>
      </c>
      <c r="F20">
        <v>2</v>
      </c>
      <c r="G20">
        <v>0</v>
      </c>
      <c r="H20" t="s">
        <v>70</v>
      </c>
      <c r="I20" t="s">
        <v>70</v>
      </c>
      <c r="J20" t="s">
        <v>70</v>
      </c>
      <c r="K20" t="s">
        <v>70</v>
      </c>
      <c r="L20" t="s">
        <v>70</v>
      </c>
      <c r="M20" t="s">
        <v>70</v>
      </c>
    </row>
    <row r="21" spans="1:13" x14ac:dyDescent="0.25">
      <c r="A21" t="s">
        <v>71</v>
      </c>
      <c r="B21" t="s">
        <v>58</v>
      </c>
      <c r="D21" t="s">
        <v>61</v>
      </c>
      <c r="E21">
        <v>5</v>
      </c>
      <c r="F21">
        <v>3</v>
      </c>
      <c r="G21">
        <v>2</v>
      </c>
      <c r="H21">
        <v>7</v>
      </c>
      <c r="I21">
        <v>1.4</v>
      </c>
      <c r="J21">
        <v>5</v>
      </c>
      <c r="K21">
        <v>19</v>
      </c>
      <c r="L21">
        <v>0.71428571399999996</v>
      </c>
      <c r="M21">
        <v>0.14285714299999999</v>
      </c>
    </row>
    <row r="22" spans="1:13" x14ac:dyDescent="0.25">
      <c r="A22" t="s">
        <v>71</v>
      </c>
      <c r="B22" t="s">
        <v>58</v>
      </c>
      <c r="D22" t="s">
        <v>63</v>
      </c>
      <c r="E22">
        <v>1</v>
      </c>
      <c r="F22">
        <v>0</v>
      </c>
      <c r="G22">
        <v>0</v>
      </c>
      <c r="H22" t="s">
        <v>70</v>
      </c>
      <c r="I22" t="s">
        <v>70</v>
      </c>
      <c r="J22" t="s">
        <v>70</v>
      </c>
      <c r="K22" t="s">
        <v>70</v>
      </c>
      <c r="L22" t="s">
        <v>70</v>
      </c>
      <c r="M22" t="s">
        <v>70</v>
      </c>
    </row>
    <row r="23" spans="1:13" x14ac:dyDescent="0.25">
      <c r="A23" t="s">
        <v>71</v>
      </c>
      <c r="B23" t="s">
        <v>58</v>
      </c>
      <c r="D23" t="s">
        <v>32</v>
      </c>
      <c r="E23">
        <v>87</v>
      </c>
      <c r="F23">
        <v>72</v>
      </c>
      <c r="G23">
        <v>21</v>
      </c>
      <c r="H23">
        <v>291</v>
      </c>
      <c r="I23">
        <v>44.1</v>
      </c>
      <c r="J23">
        <v>211</v>
      </c>
      <c r="K23">
        <v>422</v>
      </c>
      <c r="L23">
        <v>0.298969072</v>
      </c>
      <c r="M23">
        <v>4.5307684000000001E-2</v>
      </c>
    </row>
    <row r="24" spans="1:13" x14ac:dyDescent="0.25">
      <c r="A24" t="s">
        <v>71</v>
      </c>
      <c r="B24" t="s">
        <v>58</v>
      </c>
      <c r="D24" t="s">
        <v>57</v>
      </c>
      <c r="E24">
        <v>46</v>
      </c>
      <c r="F24">
        <v>61</v>
      </c>
      <c r="G24">
        <v>14</v>
      </c>
      <c r="H24">
        <v>193</v>
      </c>
      <c r="I24">
        <v>34.9</v>
      </c>
      <c r="J24">
        <v>129</v>
      </c>
      <c r="K24">
        <v>307</v>
      </c>
      <c r="L24">
        <v>0.23834196899999999</v>
      </c>
      <c r="M24">
        <v>4.3099143999999999E-2</v>
      </c>
    </row>
    <row r="25" spans="1:13" x14ac:dyDescent="0.25">
      <c r="A25" t="s">
        <v>71</v>
      </c>
      <c r="B25" t="s">
        <v>55</v>
      </c>
      <c r="D25" t="s">
        <v>32</v>
      </c>
      <c r="E25">
        <v>7</v>
      </c>
      <c r="F25">
        <v>2</v>
      </c>
      <c r="G25">
        <v>2</v>
      </c>
      <c r="H25">
        <v>7</v>
      </c>
      <c r="I25">
        <v>0</v>
      </c>
      <c r="J25">
        <v>7</v>
      </c>
      <c r="K25">
        <v>17</v>
      </c>
      <c r="L25">
        <v>1</v>
      </c>
      <c r="M25">
        <v>0</v>
      </c>
    </row>
    <row r="26" spans="1:13" x14ac:dyDescent="0.25">
      <c r="A26" t="s">
        <v>71</v>
      </c>
      <c r="B26" t="s">
        <v>55</v>
      </c>
      <c r="D26" t="s">
        <v>57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5</v>
      </c>
      <c r="L26">
        <v>1</v>
      </c>
      <c r="M26">
        <v>0</v>
      </c>
    </row>
    <row r="27" spans="1:13" x14ac:dyDescent="0.25">
      <c r="A27" t="s">
        <v>71</v>
      </c>
      <c r="B27" t="s">
        <v>64</v>
      </c>
      <c r="D27" t="s">
        <v>37</v>
      </c>
      <c r="E27">
        <v>78</v>
      </c>
      <c r="F27">
        <v>51</v>
      </c>
      <c r="G27">
        <v>13</v>
      </c>
      <c r="H27">
        <v>292</v>
      </c>
      <c r="I27">
        <v>58.7</v>
      </c>
      <c r="J27">
        <v>195</v>
      </c>
      <c r="K27">
        <v>470</v>
      </c>
      <c r="L27">
        <v>0.26712328800000001</v>
      </c>
      <c r="M27">
        <v>5.3699099E-2</v>
      </c>
    </row>
    <row r="28" spans="1:13" x14ac:dyDescent="0.25">
      <c r="A28" t="s">
        <v>71</v>
      </c>
      <c r="B28" t="s">
        <v>64</v>
      </c>
      <c r="D28" t="s">
        <v>66</v>
      </c>
      <c r="E28">
        <v>10</v>
      </c>
      <c r="F28">
        <v>8</v>
      </c>
      <c r="G28">
        <v>0</v>
      </c>
      <c r="H28" t="s">
        <v>70</v>
      </c>
      <c r="I28" t="s">
        <v>70</v>
      </c>
      <c r="J28" t="s">
        <v>70</v>
      </c>
      <c r="K28" t="s">
        <v>70</v>
      </c>
      <c r="L28" t="s">
        <v>70</v>
      </c>
      <c r="M2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349E-6957-47F7-B256-68D19E7D7531}">
  <dimension ref="A1:V28"/>
  <sheetViews>
    <sheetView workbookViewId="0">
      <selection activeCell="G21" sqref="G21"/>
    </sheetView>
  </sheetViews>
  <sheetFormatPr defaultRowHeight="15" x14ac:dyDescent="0.25"/>
  <cols>
    <col min="1" max="1" width="9.5703125" bestFit="1" customWidth="1"/>
    <col min="2" max="2" width="18.42578125" bestFit="1" customWidth="1"/>
    <col min="3" max="3" width="16.28515625" bestFit="1" customWidth="1"/>
    <col min="4" max="4" width="15.140625" customWidth="1"/>
    <col min="5" max="5" width="4" bestFit="1" customWidth="1"/>
    <col min="6" max="6" width="3" bestFit="1" customWidth="1"/>
    <col min="7" max="7" width="4" bestFit="1" customWidth="1"/>
    <col min="8" max="8" width="6" bestFit="1" customWidth="1"/>
    <col min="9" max="9" width="4" bestFit="1" customWidth="1"/>
    <col min="10" max="10" width="7.5703125" bestFit="1" customWidth="1"/>
    <col min="11" max="12" width="12" bestFit="1" customWidth="1"/>
    <col min="13" max="13" width="11.42578125" bestFit="1" customWidth="1"/>
    <col min="14" max="14" width="18.140625" bestFit="1" customWidth="1"/>
    <col min="15" max="15" width="21.5703125" bestFit="1" customWidth="1"/>
    <col min="16" max="16" width="7.140625" bestFit="1" customWidth="1"/>
    <col min="17" max="17" width="12.140625" bestFit="1" customWidth="1"/>
    <col min="19" max="19" width="4.140625" bestFit="1" customWidth="1"/>
    <col min="20" max="20" width="5.85546875" bestFit="1" customWidth="1"/>
    <col min="21" max="21" width="4.140625" bestFit="1" customWidth="1"/>
    <col min="22" max="22" width="5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72</v>
      </c>
      <c r="B2" t="s">
        <v>43</v>
      </c>
      <c r="D2" t="s">
        <v>41</v>
      </c>
      <c r="E2">
        <v>21</v>
      </c>
      <c r="F2">
        <v>3</v>
      </c>
      <c r="G2">
        <v>2</v>
      </c>
      <c r="H2">
        <v>28</v>
      </c>
      <c r="I2">
        <v>6.8</v>
      </c>
      <c r="J2">
        <v>22</v>
      </c>
      <c r="K2">
        <v>72</v>
      </c>
      <c r="L2">
        <v>0.75</v>
      </c>
      <c r="M2">
        <v>0.18214285699999999</v>
      </c>
    </row>
    <row r="3" spans="1:22" x14ac:dyDescent="0.25">
      <c r="A3" t="s">
        <v>72</v>
      </c>
      <c r="B3" t="s">
        <v>22</v>
      </c>
      <c r="D3" t="s">
        <v>24</v>
      </c>
      <c r="E3">
        <v>1</v>
      </c>
      <c r="F3">
        <v>0</v>
      </c>
      <c r="G3">
        <v>0</v>
      </c>
      <c r="H3" t="s">
        <v>70</v>
      </c>
      <c r="I3" t="s">
        <v>70</v>
      </c>
      <c r="J3" t="s">
        <v>70</v>
      </c>
      <c r="K3" t="s">
        <v>70</v>
      </c>
      <c r="L3" t="s">
        <v>70</v>
      </c>
      <c r="M3" t="s">
        <v>70</v>
      </c>
    </row>
    <row r="4" spans="1:22" x14ac:dyDescent="0.25">
      <c r="A4" t="s">
        <v>72</v>
      </c>
      <c r="B4" t="s">
        <v>28</v>
      </c>
      <c r="D4" t="s">
        <v>30</v>
      </c>
      <c r="E4">
        <v>9</v>
      </c>
      <c r="F4">
        <v>11</v>
      </c>
      <c r="G4">
        <v>2</v>
      </c>
      <c r="H4">
        <v>39</v>
      </c>
      <c r="I4">
        <v>14.5</v>
      </c>
      <c r="J4">
        <v>18</v>
      </c>
      <c r="K4">
        <v>111</v>
      </c>
      <c r="L4">
        <v>0.23076923099999999</v>
      </c>
      <c r="M4">
        <v>8.5798816999999999E-2</v>
      </c>
    </row>
    <row r="5" spans="1:22" x14ac:dyDescent="0.25">
      <c r="A5" t="s">
        <v>72</v>
      </c>
      <c r="B5" t="s">
        <v>28</v>
      </c>
      <c r="D5" t="s">
        <v>31</v>
      </c>
      <c r="E5">
        <v>1</v>
      </c>
      <c r="F5">
        <v>2</v>
      </c>
      <c r="G5">
        <v>1</v>
      </c>
      <c r="H5">
        <v>2</v>
      </c>
      <c r="I5">
        <v>0</v>
      </c>
      <c r="J5">
        <v>1</v>
      </c>
      <c r="K5">
        <v>9</v>
      </c>
      <c r="L5">
        <v>0.5</v>
      </c>
      <c r="M5">
        <v>0</v>
      </c>
    </row>
    <row r="6" spans="1:22" x14ac:dyDescent="0.25">
      <c r="A6" t="s">
        <v>72</v>
      </c>
      <c r="B6" t="s">
        <v>28</v>
      </c>
      <c r="D6" t="s">
        <v>32</v>
      </c>
      <c r="E6">
        <v>1</v>
      </c>
      <c r="F6">
        <v>0</v>
      </c>
      <c r="G6">
        <v>0</v>
      </c>
      <c r="H6" t="s">
        <v>70</v>
      </c>
      <c r="I6" t="s">
        <v>70</v>
      </c>
      <c r="J6" t="s">
        <v>70</v>
      </c>
      <c r="K6" t="s">
        <v>70</v>
      </c>
      <c r="L6" t="s">
        <v>70</v>
      </c>
      <c r="M6" t="s">
        <v>70</v>
      </c>
    </row>
    <row r="7" spans="1:22" x14ac:dyDescent="0.25">
      <c r="A7" t="s">
        <v>72</v>
      </c>
      <c r="B7" t="s">
        <v>28</v>
      </c>
      <c r="D7" t="s">
        <v>33</v>
      </c>
      <c r="E7">
        <v>51</v>
      </c>
      <c r="F7">
        <v>36</v>
      </c>
      <c r="G7">
        <v>8</v>
      </c>
      <c r="H7">
        <v>213</v>
      </c>
      <c r="I7">
        <v>53.5</v>
      </c>
      <c r="J7">
        <v>129</v>
      </c>
      <c r="K7">
        <v>388</v>
      </c>
      <c r="L7">
        <v>0.23943661999999999</v>
      </c>
      <c r="M7">
        <v>6.0140183999999999E-2</v>
      </c>
    </row>
    <row r="8" spans="1:22" x14ac:dyDescent="0.25">
      <c r="A8" t="s">
        <v>72</v>
      </c>
      <c r="B8" t="s">
        <v>28</v>
      </c>
      <c r="D8" t="s">
        <v>34</v>
      </c>
      <c r="E8">
        <v>169</v>
      </c>
      <c r="F8">
        <v>158</v>
      </c>
      <c r="G8">
        <v>34</v>
      </c>
      <c r="H8">
        <v>771</v>
      </c>
      <c r="I8">
        <v>101.3</v>
      </c>
      <c r="J8">
        <v>584</v>
      </c>
      <c r="K8">
        <v>1044</v>
      </c>
      <c r="L8">
        <v>0.21919585</v>
      </c>
      <c r="M8">
        <v>2.8799662E-2</v>
      </c>
    </row>
    <row r="9" spans="1:22" x14ac:dyDescent="0.25">
      <c r="A9" t="s">
        <v>72</v>
      </c>
      <c r="B9" t="s">
        <v>39</v>
      </c>
      <c r="D9" t="s">
        <v>24</v>
      </c>
      <c r="E9">
        <v>1</v>
      </c>
      <c r="F9">
        <v>0</v>
      </c>
      <c r="G9">
        <v>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</row>
    <row r="10" spans="1:22" x14ac:dyDescent="0.25">
      <c r="A10" t="s">
        <v>72</v>
      </c>
      <c r="B10" t="s">
        <v>39</v>
      </c>
      <c r="D10" t="s">
        <v>27</v>
      </c>
      <c r="E10">
        <v>6</v>
      </c>
      <c r="F10">
        <v>6</v>
      </c>
      <c r="G10">
        <v>2</v>
      </c>
      <c r="H10">
        <v>15</v>
      </c>
      <c r="I10">
        <v>4.7</v>
      </c>
      <c r="J10">
        <v>8</v>
      </c>
      <c r="K10">
        <v>43</v>
      </c>
      <c r="L10">
        <v>0.4</v>
      </c>
      <c r="M10">
        <v>0.12533333299999999</v>
      </c>
    </row>
    <row r="11" spans="1:22" x14ac:dyDescent="0.25">
      <c r="A11" t="s">
        <v>72</v>
      </c>
      <c r="B11" t="s">
        <v>42</v>
      </c>
      <c r="D11" t="s">
        <v>33</v>
      </c>
      <c r="E11">
        <v>3</v>
      </c>
      <c r="F11">
        <v>1</v>
      </c>
      <c r="G11">
        <v>1</v>
      </c>
      <c r="H11">
        <v>3</v>
      </c>
      <c r="I11">
        <v>0</v>
      </c>
      <c r="J11">
        <v>3</v>
      </c>
      <c r="K11">
        <v>11</v>
      </c>
      <c r="L11">
        <v>1</v>
      </c>
      <c r="M11">
        <v>0</v>
      </c>
    </row>
    <row r="12" spans="1:22" x14ac:dyDescent="0.25">
      <c r="A12" t="s">
        <v>72</v>
      </c>
      <c r="B12" t="s">
        <v>45</v>
      </c>
      <c r="D12" t="s">
        <v>37</v>
      </c>
      <c r="E12">
        <v>27</v>
      </c>
      <c r="F12">
        <v>16</v>
      </c>
      <c r="G12">
        <v>6</v>
      </c>
      <c r="H12">
        <v>67</v>
      </c>
      <c r="I12">
        <v>16</v>
      </c>
      <c r="J12">
        <v>43</v>
      </c>
      <c r="K12">
        <v>129</v>
      </c>
      <c r="L12">
        <v>0.40298507500000003</v>
      </c>
      <c r="M12">
        <v>9.6235241999999999E-2</v>
      </c>
    </row>
    <row r="13" spans="1:22" x14ac:dyDescent="0.25">
      <c r="A13" t="s">
        <v>72</v>
      </c>
      <c r="B13" t="s">
        <v>45</v>
      </c>
      <c r="D13" t="s">
        <v>27</v>
      </c>
      <c r="E13">
        <v>16</v>
      </c>
      <c r="F13">
        <v>13</v>
      </c>
      <c r="G13">
        <v>4</v>
      </c>
      <c r="H13">
        <v>47</v>
      </c>
      <c r="I13">
        <v>13.1</v>
      </c>
      <c r="J13">
        <v>27</v>
      </c>
      <c r="K13">
        <v>103</v>
      </c>
      <c r="L13">
        <v>0.34042553199999998</v>
      </c>
      <c r="M13">
        <v>9.4884563000000005E-2</v>
      </c>
    </row>
    <row r="14" spans="1:22" x14ac:dyDescent="0.25">
      <c r="A14" t="s">
        <v>72</v>
      </c>
      <c r="B14" t="s">
        <v>48</v>
      </c>
      <c r="D14" t="s">
        <v>30</v>
      </c>
      <c r="E14">
        <v>103</v>
      </c>
      <c r="F14">
        <v>53</v>
      </c>
      <c r="G14">
        <v>14</v>
      </c>
      <c r="H14">
        <v>373</v>
      </c>
      <c r="I14">
        <v>73.599999999999994</v>
      </c>
      <c r="J14">
        <v>253</v>
      </c>
      <c r="K14">
        <v>589</v>
      </c>
      <c r="L14">
        <v>0.27613940999999997</v>
      </c>
      <c r="M14">
        <v>5.4487562000000003E-2</v>
      </c>
    </row>
    <row r="15" spans="1:22" x14ac:dyDescent="0.25">
      <c r="A15" t="s">
        <v>72</v>
      </c>
      <c r="B15" t="s">
        <v>48</v>
      </c>
      <c r="D15" t="s">
        <v>50</v>
      </c>
      <c r="E15">
        <v>22</v>
      </c>
      <c r="F15">
        <v>18</v>
      </c>
      <c r="G15">
        <v>5</v>
      </c>
      <c r="H15">
        <v>72</v>
      </c>
      <c r="I15">
        <v>19.600000000000001</v>
      </c>
      <c r="J15">
        <v>42</v>
      </c>
      <c r="K15">
        <v>149</v>
      </c>
      <c r="L15">
        <v>0.30555555600000001</v>
      </c>
      <c r="M15">
        <v>8.3179011999999997E-2</v>
      </c>
    </row>
    <row r="16" spans="1:22" x14ac:dyDescent="0.25">
      <c r="A16" t="s">
        <v>72</v>
      </c>
      <c r="B16" t="s">
        <v>48</v>
      </c>
      <c r="D16" t="s">
        <v>31</v>
      </c>
      <c r="E16">
        <v>70</v>
      </c>
      <c r="F16">
        <v>42</v>
      </c>
      <c r="G16">
        <v>13</v>
      </c>
      <c r="H16">
        <v>217</v>
      </c>
      <c r="I16">
        <v>41.4</v>
      </c>
      <c r="J16">
        <v>149</v>
      </c>
      <c r="K16">
        <v>345</v>
      </c>
      <c r="L16">
        <v>0.322580645</v>
      </c>
      <c r="M16">
        <v>6.1543036000000002E-2</v>
      </c>
    </row>
    <row r="17" spans="1:13" x14ac:dyDescent="0.25">
      <c r="A17" t="s">
        <v>72</v>
      </c>
      <c r="B17" t="s">
        <v>48</v>
      </c>
      <c r="D17" t="s">
        <v>47</v>
      </c>
      <c r="E17">
        <v>114</v>
      </c>
      <c r="F17">
        <v>116</v>
      </c>
      <c r="G17">
        <v>37</v>
      </c>
      <c r="H17">
        <v>353</v>
      </c>
      <c r="I17">
        <v>38.1</v>
      </c>
      <c r="J17">
        <v>277</v>
      </c>
      <c r="K17">
        <v>465</v>
      </c>
      <c r="L17">
        <v>0.32294617599999997</v>
      </c>
      <c r="M17">
        <v>3.4856230000000002E-2</v>
      </c>
    </row>
    <row r="18" spans="1:13" x14ac:dyDescent="0.25">
      <c r="A18" t="s">
        <v>72</v>
      </c>
      <c r="B18" t="s">
        <v>51</v>
      </c>
      <c r="D18" t="s">
        <v>37</v>
      </c>
      <c r="E18">
        <v>5</v>
      </c>
      <c r="F18">
        <v>2</v>
      </c>
      <c r="G18">
        <v>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70</v>
      </c>
    </row>
    <row r="19" spans="1:13" x14ac:dyDescent="0.25">
      <c r="A19" t="s">
        <v>72</v>
      </c>
      <c r="B19" t="s">
        <v>51</v>
      </c>
      <c r="D19" t="s">
        <v>27</v>
      </c>
      <c r="E19">
        <v>81</v>
      </c>
      <c r="F19">
        <v>65</v>
      </c>
      <c r="G19">
        <v>13</v>
      </c>
      <c r="H19">
        <v>386</v>
      </c>
      <c r="I19">
        <v>80.7</v>
      </c>
      <c r="J19">
        <v>251</v>
      </c>
      <c r="K19">
        <v>626</v>
      </c>
      <c r="L19">
        <v>0.20984456000000001</v>
      </c>
      <c r="M19">
        <v>4.3871647999999999E-2</v>
      </c>
    </row>
    <row r="20" spans="1:13" x14ac:dyDescent="0.25">
      <c r="A20" t="s">
        <v>72</v>
      </c>
      <c r="B20" t="s">
        <v>53</v>
      </c>
      <c r="D20" t="s">
        <v>24</v>
      </c>
      <c r="E20">
        <v>2</v>
      </c>
      <c r="F20">
        <v>0</v>
      </c>
      <c r="G20">
        <v>0</v>
      </c>
      <c r="H20" t="s">
        <v>70</v>
      </c>
      <c r="I20" t="s">
        <v>70</v>
      </c>
      <c r="J20" t="s">
        <v>70</v>
      </c>
      <c r="K20" t="s">
        <v>70</v>
      </c>
      <c r="L20" t="s">
        <v>70</v>
      </c>
      <c r="M20" t="s">
        <v>70</v>
      </c>
    </row>
    <row r="21" spans="1:13" x14ac:dyDescent="0.25">
      <c r="A21" t="s">
        <v>72</v>
      </c>
      <c r="B21" t="s">
        <v>58</v>
      </c>
      <c r="D21" t="s">
        <v>68</v>
      </c>
      <c r="E21">
        <v>2</v>
      </c>
      <c r="F21">
        <v>2</v>
      </c>
      <c r="G21">
        <v>1</v>
      </c>
      <c r="H21">
        <v>4</v>
      </c>
      <c r="I21">
        <v>0.9</v>
      </c>
      <c r="J21">
        <v>2</v>
      </c>
      <c r="K21">
        <v>13</v>
      </c>
      <c r="L21">
        <v>0.5</v>
      </c>
      <c r="M21">
        <v>0.1125</v>
      </c>
    </row>
    <row r="22" spans="1:13" x14ac:dyDescent="0.25">
      <c r="A22" t="s">
        <v>72</v>
      </c>
      <c r="B22" t="s">
        <v>58</v>
      </c>
      <c r="D22" t="s">
        <v>60</v>
      </c>
      <c r="E22">
        <v>16</v>
      </c>
      <c r="F22">
        <v>20</v>
      </c>
      <c r="G22">
        <v>5</v>
      </c>
      <c r="H22">
        <v>58</v>
      </c>
      <c r="I22">
        <v>15.3</v>
      </c>
      <c r="J22">
        <v>33</v>
      </c>
      <c r="K22">
        <v>122</v>
      </c>
      <c r="L22">
        <v>0.27586206899999999</v>
      </c>
      <c r="M22">
        <v>7.2770510999999996E-2</v>
      </c>
    </row>
    <row r="23" spans="1:13" x14ac:dyDescent="0.25">
      <c r="A23" t="s">
        <v>72</v>
      </c>
      <c r="B23" t="s">
        <v>58</v>
      </c>
      <c r="D23" t="s">
        <v>61</v>
      </c>
      <c r="E23">
        <v>26</v>
      </c>
      <c r="F23">
        <v>8</v>
      </c>
      <c r="G23">
        <v>2</v>
      </c>
      <c r="H23">
        <v>80</v>
      </c>
      <c r="I23">
        <v>31.2</v>
      </c>
      <c r="J23">
        <v>41</v>
      </c>
      <c r="K23">
        <v>223</v>
      </c>
      <c r="L23">
        <v>0.32500000000000001</v>
      </c>
      <c r="M23">
        <v>0.12675</v>
      </c>
    </row>
    <row r="24" spans="1:13" x14ac:dyDescent="0.25">
      <c r="A24" t="s">
        <v>72</v>
      </c>
      <c r="B24" t="s">
        <v>58</v>
      </c>
      <c r="D24" t="s">
        <v>62</v>
      </c>
      <c r="E24">
        <v>1</v>
      </c>
      <c r="F24">
        <v>2</v>
      </c>
      <c r="G24">
        <v>0</v>
      </c>
      <c r="H24" t="s">
        <v>70</v>
      </c>
      <c r="I24" t="s">
        <v>70</v>
      </c>
      <c r="J24" t="s">
        <v>70</v>
      </c>
      <c r="K24" t="s">
        <v>70</v>
      </c>
      <c r="L24" t="s">
        <v>70</v>
      </c>
      <c r="M24" t="s">
        <v>70</v>
      </c>
    </row>
    <row r="25" spans="1:13" x14ac:dyDescent="0.25">
      <c r="A25" t="s">
        <v>72</v>
      </c>
      <c r="B25" t="s">
        <v>58</v>
      </c>
      <c r="D25" t="s">
        <v>63</v>
      </c>
      <c r="E25">
        <v>1</v>
      </c>
      <c r="F25">
        <v>3</v>
      </c>
      <c r="G25">
        <v>1</v>
      </c>
      <c r="H25">
        <v>3</v>
      </c>
      <c r="I25">
        <v>0</v>
      </c>
      <c r="J25">
        <v>1</v>
      </c>
      <c r="K25">
        <v>12</v>
      </c>
      <c r="L25">
        <v>0.33333333300000001</v>
      </c>
      <c r="M25">
        <v>0</v>
      </c>
    </row>
    <row r="26" spans="1:13" x14ac:dyDescent="0.25">
      <c r="A26" t="s">
        <v>72</v>
      </c>
      <c r="B26" t="s">
        <v>58</v>
      </c>
      <c r="D26" t="s">
        <v>32</v>
      </c>
      <c r="E26">
        <v>2</v>
      </c>
      <c r="F26">
        <v>2</v>
      </c>
      <c r="G26">
        <v>0</v>
      </c>
      <c r="H26" t="s">
        <v>70</v>
      </c>
      <c r="I26" t="s">
        <v>70</v>
      </c>
      <c r="J26" t="s">
        <v>70</v>
      </c>
      <c r="K26" t="s">
        <v>70</v>
      </c>
      <c r="L26" t="s">
        <v>70</v>
      </c>
      <c r="M26" t="s">
        <v>70</v>
      </c>
    </row>
    <row r="27" spans="1:13" x14ac:dyDescent="0.25">
      <c r="A27" t="s">
        <v>72</v>
      </c>
      <c r="B27" t="s">
        <v>58</v>
      </c>
      <c r="D27" t="s">
        <v>57</v>
      </c>
      <c r="E27">
        <v>1</v>
      </c>
      <c r="F27">
        <v>0</v>
      </c>
      <c r="G27">
        <v>0</v>
      </c>
      <c r="H27" t="s">
        <v>70</v>
      </c>
      <c r="I27" t="s">
        <v>70</v>
      </c>
      <c r="J27" t="s">
        <v>70</v>
      </c>
      <c r="K27" t="s">
        <v>70</v>
      </c>
      <c r="L27" t="s">
        <v>70</v>
      </c>
      <c r="M27" t="s">
        <v>70</v>
      </c>
    </row>
    <row r="28" spans="1:13" x14ac:dyDescent="0.25">
      <c r="A28" t="s">
        <v>72</v>
      </c>
      <c r="B28" t="s">
        <v>46</v>
      </c>
      <c r="D28" t="s">
        <v>47</v>
      </c>
      <c r="E28">
        <v>1</v>
      </c>
      <c r="F28">
        <v>0</v>
      </c>
      <c r="G28">
        <v>0</v>
      </c>
      <c r="H28" t="s">
        <v>70</v>
      </c>
      <c r="I28" t="s">
        <v>70</v>
      </c>
      <c r="J28" t="s">
        <v>70</v>
      </c>
      <c r="K28" t="s">
        <v>70</v>
      </c>
      <c r="L28" t="s">
        <v>70</v>
      </c>
      <c r="M28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F802-AEB9-4082-B3E4-C6D2E49BB983}">
  <dimension ref="A1:P21"/>
  <sheetViews>
    <sheetView workbookViewId="0">
      <selection activeCell="J6" sqref="J6"/>
    </sheetView>
  </sheetViews>
  <sheetFormatPr defaultColWidth="9.28515625" defaultRowHeight="15" x14ac:dyDescent="0.25"/>
  <cols>
    <col min="1" max="1" width="10" bestFit="1" customWidth="1"/>
    <col min="2" max="2" width="15.85546875" customWidth="1"/>
    <col min="3" max="7" width="12" bestFit="1" customWidth="1"/>
    <col min="10" max="10" width="14.5703125" bestFit="1" customWidth="1"/>
    <col min="11" max="11" width="11.140625" customWidth="1"/>
    <col min="12" max="12" width="8.7109375" bestFit="1" customWidth="1"/>
    <col min="13" max="13" width="11" customWidth="1"/>
    <col min="14" max="14" width="12.42578125" customWidth="1"/>
    <col min="15" max="15" width="8.28515625" bestFit="1" customWidth="1"/>
    <col min="16" max="16" width="13" customWidth="1"/>
  </cols>
  <sheetData>
    <row r="1" spans="1:16" x14ac:dyDescent="0.25">
      <c r="A1" s="1" t="s">
        <v>0</v>
      </c>
      <c r="B1" s="4" t="s">
        <v>73</v>
      </c>
      <c r="C1" s="4" t="s">
        <v>19</v>
      </c>
      <c r="D1" s="1" t="s">
        <v>20</v>
      </c>
      <c r="E1" s="1" t="s">
        <v>74</v>
      </c>
      <c r="F1" s="1" t="s">
        <v>75</v>
      </c>
      <c r="G1" s="1" t="s">
        <v>76</v>
      </c>
      <c r="J1" s="5" t="s">
        <v>78</v>
      </c>
      <c r="K1" s="1" t="s">
        <v>0</v>
      </c>
      <c r="L1" s="1" t="s">
        <v>79</v>
      </c>
      <c r="M1" s="1" t="s">
        <v>80</v>
      </c>
      <c r="N1" s="1" t="s">
        <v>74</v>
      </c>
      <c r="O1" s="1" t="s">
        <v>75</v>
      </c>
      <c r="P1" s="1" t="s">
        <v>76</v>
      </c>
    </row>
    <row r="2" spans="1:16" x14ac:dyDescent="0.25">
      <c r="A2" t="s">
        <v>21</v>
      </c>
      <c r="B2" t="s">
        <v>23</v>
      </c>
      <c r="C2">
        <v>143</v>
      </c>
      <c r="D2">
        <v>20</v>
      </c>
      <c r="E2">
        <v>0.13986013986013987</v>
      </c>
      <c r="F2">
        <v>103.8</v>
      </c>
      <c r="G2">
        <v>182.2</v>
      </c>
      <c r="K2" t="s">
        <v>21</v>
      </c>
      <c r="L2">
        <v>103185.52038609999</v>
      </c>
      <c r="M2">
        <v>5388.3442917487582</v>
      </c>
      <c r="N2">
        <v>5.2219965277944327E-2</v>
      </c>
      <c r="O2">
        <v>92624.365574272422</v>
      </c>
      <c r="P2">
        <v>113746.67519792756</v>
      </c>
    </row>
    <row r="3" spans="1:16" x14ac:dyDescent="0.25">
      <c r="A3" t="s">
        <v>21</v>
      </c>
      <c r="B3" t="s">
        <v>26</v>
      </c>
      <c r="C3" s="3">
        <v>1247.3591389999999</v>
      </c>
      <c r="D3" s="3">
        <v>159.65261380000001</v>
      </c>
      <c r="E3">
        <v>0.12799249935988163</v>
      </c>
      <c r="F3">
        <v>934.44001595199984</v>
      </c>
      <c r="G3">
        <v>1560.278262048</v>
      </c>
      <c r="K3" t="s">
        <v>69</v>
      </c>
      <c r="L3">
        <v>40160.720679858387</v>
      </c>
      <c r="M3">
        <v>5070.8254902990175</v>
      </c>
      <c r="N3">
        <v>0.1262633091353404</v>
      </c>
      <c r="O3">
        <v>30221.902718872312</v>
      </c>
      <c r="P3">
        <v>50099.538640844461</v>
      </c>
    </row>
    <row r="4" spans="1:16" x14ac:dyDescent="0.25">
      <c r="A4" t="s">
        <v>21</v>
      </c>
      <c r="B4" t="s">
        <v>29</v>
      </c>
      <c r="C4">
        <v>8065.2951586520203</v>
      </c>
      <c r="D4">
        <v>400.88730699218183</v>
      </c>
      <c r="E4">
        <v>4.9705224558599229E-2</v>
      </c>
      <c r="F4">
        <v>7279.5560369473442</v>
      </c>
      <c r="G4">
        <v>8851.0342803566964</v>
      </c>
    </row>
    <row r="5" spans="1:16" x14ac:dyDescent="0.25">
      <c r="A5" t="s">
        <v>21</v>
      </c>
      <c r="B5" t="s">
        <v>36</v>
      </c>
      <c r="C5" s="3">
        <v>4114.9559140000001</v>
      </c>
      <c r="D5" s="3">
        <v>490.68286760000001</v>
      </c>
      <c r="E5">
        <v>0.11924377268067129</v>
      </c>
      <c r="F5">
        <v>3153.2174935040002</v>
      </c>
      <c r="G5">
        <v>5076.694334496</v>
      </c>
    </row>
    <row r="6" spans="1:16" x14ac:dyDescent="0.25">
      <c r="A6" t="s">
        <v>21</v>
      </c>
      <c r="B6" t="s">
        <v>40</v>
      </c>
      <c r="C6">
        <v>8305.4886549999992</v>
      </c>
      <c r="D6">
        <v>991.54407730000003</v>
      </c>
      <c r="E6">
        <v>0.11938419501699989</v>
      </c>
      <c r="F6">
        <v>6362.0622634919991</v>
      </c>
      <c r="G6">
        <v>10248.915046507998</v>
      </c>
    </row>
    <row r="7" spans="1:16" x14ac:dyDescent="0.25">
      <c r="A7" t="s">
        <v>21</v>
      </c>
      <c r="B7" s="3" t="s">
        <v>44</v>
      </c>
      <c r="C7" s="3">
        <v>4370.9283869999999</v>
      </c>
      <c r="D7" s="3">
        <v>306.58779670000001</v>
      </c>
      <c r="E7">
        <v>7.0142489090384633E-2</v>
      </c>
      <c r="F7">
        <v>3770.0163054679997</v>
      </c>
      <c r="G7">
        <v>4971.8404685320002</v>
      </c>
    </row>
    <row r="8" spans="1:16" x14ac:dyDescent="0.25">
      <c r="A8" t="s">
        <v>21</v>
      </c>
      <c r="B8" t="s">
        <v>49</v>
      </c>
      <c r="C8">
        <v>11167.311</v>
      </c>
      <c r="D8">
        <v>527.03394170000001</v>
      </c>
      <c r="E8">
        <v>4.7194346221753836E-2</v>
      </c>
      <c r="F8">
        <v>10134.324474268</v>
      </c>
      <c r="G8">
        <v>12200.297525731999</v>
      </c>
    </row>
    <row r="9" spans="1:16" x14ac:dyDescent="0.25">
      <c r="A9" t="s">
        <v>21</v>
      </c>
      <c r="B9" s="3" t="s">
        <v>52</v>
      </c>
      <c r="C9" s="3">
        <v>3928.3966770000002</v>
      </c>
      <c r="D9" s="3">
        <v>388.54509580000001</v>
      </c>
      <c r="E9">
        <v>0.21897323340157313</v>
      </c>
      <c r="F9">
        <v>2617.4815294399996</v>
      </c>
      <c r="G9">
        <v>6553.5919885599997</v>
      </c>
    </row>
    <row r="10" spans="1:16" x14ac:dyDescent="0.25">
      <c r="A10" t="s">
        <v>21</v>
      </c>
      <c r="B10" s="3" t="s">
        <v>54</v>
      </c>
      <c r="C10">
        <v>812.47706419999997</v>
      </c>
      <c r="D10">
        <v>121.8715596</v>
      </c>
      <c r="E10">
        <f>D10/C10</f>
        <v>0.14999999996307589</v>
      </c>
      <c r="F10">
        <f>C10-(1.96*D10)</f>
        <v>573.60880738399999</v>
      </c>
      <c r="G10">
        <f>C10+(1.96*D10)</f>
        <v>1051.3453210160001</v>
      </c>
    </row>
    <row r="11" spans="1:16" x14ac:dyDescent="0.25">
      <c r="A11" t="s">
        <v>21</v>
      </c>
      <c r="B11" s="3" t="s">
        <v>56</v>
      </c>
      <c r="C11" s="3">
        <v>525.12201189999996</v>
      </c>
      <c r="D11" s="3">
        <v>39.400187160000002</v>
      </c>
      <c r="E11">
        <f>D11/C11</f>
        <v>7.5030538174246361E-2</v>
      </c>
      <c r="F11">
        <f>C11-(1.96*D11)</f>
        <v>447.89764506639995</v>
      </c>
      <c r="G11">
        <f>C11+(1.96*D11)</f>
        <v>602.34637873359998</v>
      </c>
    </row>
    <row r="12" spans="1:16" x14ac:dyDescent="0.25">
      <c r="A12" t="s">
        <v>21</v>
      </c>
      <c r="B12" s="3" t="s">
        <v>77</v>
      </c>
      <c r="C12">
        <v>55891.03802</v>
      </c>
      <c r="D12">
        <v>5104.4615359721547</v>
      </c>
      <c r="E12">
        <v>9.1328801840208779E-2</v>
      </c>
      <c r="F12">
        <v>45886.293409494581</v>
      </c>
      <c r="G12">
        <v>65895.782630505419</v>
      </c>
    </row>
    <row r="13" spans="1:16" x14ac:dyDescent="0.25">
      <c r="A13" t="s">
        <v>21</v>
      </c>
      <c r="B13" s="3" t="s">
        <v>65</v>
      </c>
      <c r="C13" s="3">
        <v>4585.5367589999996</v>
      </c>
      <c r="D13" s="3">
        <v>1004.109811</v>
      </c>
      <c r="E13">
        <v>0.21897323340157313</v>
      </c>
      <c r="F13">
        <v>2617.4815294399996</v>
      </c>
      <c r="G13">
        <v>6553.5919885599997</v>
      </c>
    </row>
    <row r="14" spans="1:16" x14ac:dyDescent="0.25">
      <c r="A14" t="s">
        <v>69</v>
      </c>
      <c r="B14" t="s">
        <v>23</v>
      </c>
      <c r="C14">
        <v>3</v>
      </c>
      <c r="D14" t="s">
        <v>70</v>
      </c>
      <c r="E14" t="s">
        <v>70</v>
      </c>
      <c r="F14" t="s">
        <v>70</v>
      </c>
      <c r="G14" t="s">
        <v>70</v>
      </c>
    </row>
    <row r="15" spans="1:16" x14ac:dyDescent="0.25">
      <c r="A15" t="s">
        <v>69</v>
      </c>
      <c r="B15" t="s">
        <v>26</v>
      </c>
      <c r="C15" s="3">
        <v>13</v>
      </c>
      <c r="D15" s="3" t="s">
        <v>70</v>
      </c>
      <c r="E15" s="3" t="s">
        <v>70</v>
      </c>
      <c r="F15" s="3" t="s">
        <v>70</v>
      </c>
      <c r="G15" s="3" t="s">
        <v>70</v>
      </c>
    </row>
    <row r="16" spans="1:16" x14ac:dyDescent="0.25">
      <c r="A16" t="s">
        <v>69</v>
      </c>
      <c r="B16" t="s">
        <v>29</v>
      </c>
      <c r="C16" s="3">
        <v>1.1921499707088459</v>
      </c>
      <c r="D16" s="3" t="s">
        <v>70</v>
      </c>
      <c r="E16" s="3" t="s">
        <v>70</v>
      </c>
      <c r="F16" s="3" t="s">
        <v>70</v>
      </c>
      <c r="G16" s="3" t="s">
        <v>70</v>
      </c>
    </row>
    <row r="17" spans="1:7" x14ac:dyDescent="0.25">
      <c r="A17" t="s">
        <v>69</v>
      </c>
      <c r="B17" t="s">
        <v>40</v>
      </c>
      <c r="C17" s="3">
        <v>2.6815881666017902</v>
      </c>
      <c r="D17" s="3" t="s">
        <v>70</v>
      </c>
      <c r="E17" s="3" t="s">
        <v>70</v>
      </c>
      <c r="F17" s="3" t="s">
        <v>70</v>
      </c>
      <c r="G17" s="3" t="s">
        <v>70</v>
      </c>
    </row>
    <row r="18" spans="1:7" x14ac:dyDescent="0.25">
      <c r="A18" t="s">
        <v>69</v>
      </c>
      <c r="B18" t="s">
        <v>49</v>
      </c>
      <c r="C18">
        <v>2312.0765618280893</v>
      </c>
      <c r="D18">
        <v>361.1218140279812</v>
      </c>
      <c r="E18">
        <v>0.15618938403253094</v>
      </c>
      <c r="F18">
        <v>1604.2778063332462</v>
      </c>
      <c r="G18">
        <v>3019.8753173229325</v>
      </c>
    </row>
    <row r="19" spans="1:7" x14ac:dyDescent="0.25">
      <c r="A19" t="s">
        <v>69</v>
      </c>
      <c r="B19" t="s">
        <v>54</v>
      </c>
      <c r="C19" s="3">
        <v>44.587155963302756</v>
      </c>
      <c r="D19" s="3" t="s">
        <v>70</v>
      </c>
      <c r="E19" s="3" t="s">
        <v>70</v>
      </c>
      <c r="F19" s="3" t="s">
        <v>70</v>
      </c>
      <c r="G19" s="3" t="s">
        <v>70</v>
      </c>
    </row>
    <row r="20" spans="1:7" x14ac:dyDescent="0.25">
      <c r="A20" t="s">
        <v>69</v>
      </c>
      <c r="B20" t="s">
        <v>56</v>
      </c>
      <c r="C20">
        <v>21.188216475606506</v>
      </c>
      <c r="D20">
        <v>5.4643295121300994</v>
      </c>
      <c r="E20">
        <v>0.25789473684210529</v>
      </c>
      <c r="F20">
        <v>10.478130631831512</v>
      </c>
      <c r="G20">
        <v>31.8983023193815</v>
      </c>
    </row>
    <row r="21" spans="1:7" x14ac:dyDescent="0.25">
      <c r="A21" t="s">
        <v>69</v>
      </c>
      <c r="B21" s="3" t="s">
        <v>77</v>
      </c>
      <c r="C21" s="3">
        <v>37762.995007454076</v>
      </c>
      <c r="D21" s="3">
        <v>5057.9474423527172</v>
      </c>
      <c r="E21">
        <v>0.13393925564840192</v>
      </c>
      <c r="F21">
        <v>27849.41802044275</v>
      </c>
      <c r="G21">
        <v>47676.571994465397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Steelhead</vt:lpstr>
      <vt:lpstr>Chinook</vt:lpstr>
      <vt:lpstr>Brook Trout</vt:lpstr>
      <vt:lpstr>Bull Trout</vt:lpstr>
      <vt:lpstr>Tributary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Lott</dc:creator>
  <cp:lastModifiedBy>Braden Lott</cp:lastModifiedBy>
  <dcterms:created xsi:type="dcterms:W3CDTF">2018-10-15T14:41:02Z</dcterms:created>
  <dcterms:modified xsi:type="dcterms:W3CDTF">2019-07-24T18:27:37Z</dcterms:modified>
</cp:coreProperties>
</file>