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gu-schedule-excel\"/>
    </mc:Choice>
  </mc:AlternateContent>
  <xr:revisionPtr revIDLastSave="0" documentId="13_ncr:1_{033BDD61-F2AA-4A0F-98D4-84501104803D}" xr6:coauthVersionLast="47" xr6:coauthVersionMax="47" xr10:uidLastSave="{00000000-0000-0000-0000-000000000000}"/>
  <bookViews>
    <workbookView xWindow="28695" yWindow="3555" windowWidth="22905" windowHeight="15750" activeTab="2" xr2:uid="{E927E6C3-C48C-49A2-99A6-52F98E480390}"/>
    <workbookView xWindow="1410" yWindow="1605" windowWidth="25800" windowHeight="16815" xr2:uid="{87047918-8483-4770-8207-7CFCBC32D39C}"/>
  </bookViews>
  <sheets>
    <sheet name="Liczydło" sheetId="4" r:id="rId1"/>
    <sheet name="Cfg" sheetId="5" r:id="rId2"/>
    <sheet name="drogówka1" sheetId="1" r:id="rId3"/>
    <sheet name="drogówka2" sheetId="6" r:id="rId4"/>
    <sheet name="drogówka3" sheetId="7" r:id="rId5"/>
    <sheet name="Wzorek" sheetId="3" r:id="rId6"/>
  </sheets>
  <definedNames>
    <definedName name="_xlnm._FilterDatabase" localSheetId="1" hidden="1">Cfg!$A$1:$C$8</definedName>
    <definedName name="sheetName">Liczydło!$D$7</definedName>
    <definedName name="worksheetName">Cfg!$A$1:$A$3</definedName>
    <definedName name="yearMonth">drogówka1!$A$6:$A$53</definedName>
    <definedName name="yearMonthStart">Liczydło!$D$9</definedName>
    <definedName name="yearMonthStop">Liczydło!$D$11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4" l="1" a="1"/>
  <c r="H9" i="4" s="1"/>
  <c r="H19" i="4"/>
  <c r="H8" i="4" a="1"/>
  <c r="H8" i="4" l="1"/>
  <c r="I8" i="4"/>
  <c r="I15" i="4" a="1"/>
  <c r="I15" i="4" s="1"/>
  <c r="H15" i="4" a="1"/>
  <c r="H15" i="4" s="1"/>
  <c r="F24" i="4"/>
  <c r="H7" i="4" a="1"/>
  <c r="H7" i="4" l="1"/>
  <c r="P15" i="4"/>
  <c r="O15" i="4"/>
  <c r="O10" i="4"/>
  <c r="H11" i="4" a="1"/>
  <c r="H1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<sst xmlns="http://schemas.openxmlformats.org/spreadsheetml/2006/main" count="262" uniqueCount="99">
  <si>
    <t>Rodzaj informacji: XII 2018 = 100</t>
  </si>
  <si>
    <t>Wskaźniki</t>
  </si>
  <si>
    <t>WSKAŹNIKI CEN PRODUKCJI SPRZEDANEJ WYROBÓW PRZEMYSŁOWYCH</t>
  </si>
  <si>
    <t xml:space="preserve">DYNAMIKA PRZECIĘTNEGO MIESIĘCZNEGO WYNAGRODZENIA BRUTTO W SEKTORZE PRZEDSIĘBIORSTW </t>
  </si>
  <si>
    <t>WSKAŹNIK CEN TOWARÓW I USŁUG KONSUMPCYJNYCH (CPI)</t>
  </si>
  <si>
    <t>08.1</t>
  </si>
  <si>
    <t>08.9</t>
  </si>
  <si>
    <t>19.2</t>
  </si>
  <si>
    <t>23.5</t>
  </si>
  <si>
    <t>24.1</t>
  </si>
  <si>
    <t>F.42</t>
  </si>
  <si>
    <t>C.00</t>
  </si>
  <si>
    <t>KAMIEŃ, PIASEK I GLINA</t>
  </si>
  <si>
    <t>PRODUKTY GÓRNICTWA I WYDOBYWANIA, GDZIE INDZIEJ NIESKLASYFIKOWANE</t>
  </si>
  <si>
    <t>BRYKIETY, BRYKIETKI I PODOBNE PALIWA STAŁE WYTWARZANE Z WĘGLA I TORFU ORAZ PRODUKTY RAFINACJI ROPY NAFTOWEJ</t>
  </si>
  <si>
    <t>CEMENT, WAPNO I GIPS</t>
  </si>
  <si>
    <t>ŻELIWO, STAL I ŻELAZOSTOPY</t>
  </si>
  <si>
    <t xml:space="preserve">ROBOTY ZWIĄZANE Z BUDOWĄ OBIEKTÓW INŻYNIERII LĄDOWEJ I WODNEJ </t>
  </si>
  <si>
    <t>OGÓŁEM</t>
  </si>
  <si>
    <t xml:space="preserve">nr wskażnika </t>
  </si>
  <si>
    <t>Nazwa wskażnika</t>
  </si>
  <si>
    <t>2019 I</t>
  </si>
  <si>
    <t>2019 II</t>
  </si>
  <si>
    <t>2019 III</t>
  </si>
  <si>
    <t>2019 IV</t>
  </si>
  <si>
    <t>2019 V</t>
  </si>
  <si>
    <t>2019 VI</t>
  </si>
  <si>
    <t>2019 VII</t>
  </si>
  <si>
    <t>2019 VIII</t>
  </si>
  <si>
    <t>2019 IX</t>
  </si>
  <si>
    <t>2019 X</t>
  </si>
  <si>
    <t>2019 XI</t>
  </si>
  <si>
    <t>2019 XII</t>
  </si>
  <si>
    <t>2020 I</t>
  </si>
  <si>
    <t>2020 II</t>
  </si>
  <si>
    <t>2020 III</t>
  </si>
  <si>
    <t>2020 IV</t>
  </si>
  <si>
    <t>2020 V</t>
  </si>
  <si>
    <t>2020 VI</t>
  </si>
  <si>
    <t>2020 VII</t>
  </si>
  <si>
    <t>2020 VIII</t>
  </si>
  <si>
    <t>2020 IX</t>
  </si>
  <si>
    <t>2020 X</t>
  </si>
  <si>
    <t>2020 XI</t>
  </si>
  <si>
    <t>2020 XII</t>
  </si>
  <si>
    <t>2021 I</t>
  </si>
  <si>
    <t>2021 II</t>
  </si>
  <si>
    <t>2021 III</t>
  </si>
  <si>
    <t>2021 IV</t>
  </si>
  <si>
    <t>2021 V</t>
  </si>
  <si>
    <t>2021 VI</t>
  </si>
  <si>
    <t>2021 VII</t>
  </si>
  <si>
    <t>2021 VIII</t>
  </si>
  <si>
    <t>2021 IX</t>
  </si>
  <si>
    <t>2021 X</t>
  </si>
  <si>
    <t>2021 XI</t>
  </si>
  <si>
    <t>2021 XII</t>
  </si>
  <si>
    <t>2022 I</t>
  </si>
  <si>
    <t>2022 II</t>
  </si>
  <si>
    <t>2022 III</t>
  </si>
  <si>
    <t>2022 VI</t>
  </si>
  <si>
    <t>2022 IV</t>
  </si>
  <si>
    <t>2022 V</t>
  </si>
  <si>
    <t>2022 VII</t>
  </si>
  <si>
    <t>2022 VIIII</t>
  </si>
  <si>
    <t>2022 IX</t>
  </si>
  <si>
    <t>2022 X</t>
  </si>
  <si>
    <t>2022 XI</t>
  </si>
  <si>
    <t>2022 XII</t>
  </si>
  <si>
    <t>okres poprzedni = 100</t>
  </si>
  <si>
    <t>24.4</t>
  </si>
  <si>
    <t xml:space="preserve"> analogiczny okres poprzedniego roku = 100</t>
  </si>
  <si>
    <t>METALE SZLACHETNE I POZOSTAŁE METALE NIEŻELAZNE</t>
  </si>
  <si>
    <t xml:space="preserve">Waga wskażnika </t>
  </si>
  <si>
    <t>CPI</t>
  </si>
  <si>
    <t>R</t>
  </si>
  <si>
    <t xml:space="preserve">paliwo </t>
  </si>
  <si>
    <t>cement</t>
  </si>
  <si>
    <t>stal</t>
  </si>
  <si>
    <t xml:space="preserve">kruszywo </t>
  </si>
  <si>
    <t>miedź</t>
  </si>
  <si>
    <t>wskażnik</t>
  </si>
  <si>
    <t>indeks/symbok</t>
  </si>
  <si>
    <t>liczenia jest bajecznie proste 
1. wybranie tablicy ze wskażnikami 
2. wybranie z listy wskażnika (bok z ptaszkami) 
3. przypisanie wagi dla wskażnika (suma musi być równa 50 można ją żąglować)
4. wybranie miesiące [n] - okres dla jakiego wsytawiana jest faktura 
5. wybranie miesiąca odniesienia (tu jest dowolność) 
http://swaid.stat.gov.pl/Ceny_dashboards/Raporty_predefiniowane/RAP_DBD_CEN_45_2.aspx</t>
  </si>
  <si>
    <t>dodatkowe założenia 
dodawanie tablic z kolejnymi wskaźnikami
dodawanie dowolnego wskaźnika (miedz jest dla koleii w drogówne jej nie ma w energetyce też jest różnie)</t>
  </si>
  <si>
    <t>Tablica1</t>
  </si>
  <si>
    <t>a</t>
  </si>
  <si>
    <t>id</t>
  </si>
  <si>
    <t>waga</t>
  </si>
  <si>
    <t>opis</t>
  </si>
  <si>
    <t>Reszta</t>
  </si>
  <si>
    <t>cpi</t>
  </si>
  <si>
    <t>r</t>
  </si>
  <si>
    <t>drogówka2</t>
  </si>
  <si>
    <t>drogówka1</t>
  </si>
  <si>
    <t>drogówka3</t>
  </si>
  <si>
    <t>do:</t>
  </si>
  <si>
    <t>arkusz:</t>
  </si>
  <si>
    <t>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</si>
</sst>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5]0.0;\(0.0\)"/>
    <numFmt numFmtId="165" formatCode="0.000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8"/>
      <color rgb="FFFFFFFF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11"/>
      <name val="Calibri"/>
      <family val="2"/>
      <charset val="238"/>
    </font>
    <font>
      <sz val="8"/>
      <color rgb="FF000000"/>
      <name val="Verdana"/>
      <family val="2"/>
      <charset val="238"/>
    </font>
    <font>
      <sz val="8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8"/>
      <name val="Verdana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b/>
      <sz val="22"/>
      <color theme="4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3" tint="0.39997558519241921"/>
        <bgColor rgb="FF39536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6" fillId="2" borderId="5" xfId="0" applyFont="1" applyFill="1" applyBorder="1" applyAlignment="1">
      <alignment horizontal="center" vertical="center" textRotation="90" wrapText="1" readingOrder="1"/>
    </xf>
    <xf numFmtId="0" fontId="0" fillId="0" borderId="0" xfId="0" applyFill="1"/>
    <xf numFmtId="0" fontId="3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left" vertical="center" textRotation="90" wrapText="1" readingOrder="1"/>
    </xf>
    <xf numFmtId="0" fontId="4" fillId="2" borderId="3" xfId="0" applyFont="1" applyFill="1" applyBorder="1" applyAlignment="1">
      <alignment horizontal="center" vertical="top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4" fillId="3" borderId="3" xfId="0" applyFont="1" applyFill="1" applyBorder="1" applyAlignment="1">
      <alignment vertical="top" wrapText="1" readingOrder="1"/>
    </xf>
    <xf numFmtId="0" fontId="4" fillId="3" borderId="3" xfId="0" applyFont="1" applyFill="1" applyBorder="1" applyAlignment="1">
      <alignment horizontal="center" vertical="top" wrapText="1" readingOrder="1"/>
    </xf>
    <xf numFmtId="164" fontId="6" fillId="2" borderId="1" xfId="0" applyNumberFormat="1" applyFont="1" applyFill="1" applyBorder="1" applyAlignment="1">
      <alignment horizontal="right" vertical="top" wrapText="1" readingOrder="1"/>
    </xf>
    <xf numFmtId="0" fontId="6" fillId="2" borderId="1" xfId="0" applyFont="1" applyFill="1" applyBorder="1" applyAlignment="1">
      <alignment horizontal="right" vertical="top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1" fillId="5" borderId="0" xfId="0" applyFont="1" applyFill="1" applyAlignment="1"/>
    <xf numFmtId="0" fontId="4" fillId="2" borderId="6" xfId="0" applyFont="1" applyFill="1" applyBorder="1" applyAlignment="1">
      <alignment horizontal="left" vertical="center" textRotation="90" wrapText="1" readingOrder="1"/>
    </xf>
    <xf numFmtId="0" fontId="4" fillId="2" borderId="6" xfId="0" applyFont="1" applyFill="1" applyBorder="1" applyAlignment="1">
      <alignment horizontal="center" vertical="top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1" fillId="5" borderId="7" xfId="0" applyFont="1" applyFill="1" applyBorder="1" applyAlignment="1"/>
    <xf numFmtId="0" fontId="5" fillId="2" borderId="6" xfId="0" applyFont="1" applyFill="1" applyBorder="1" applyAlignment="1">
      <alignment horizontal="center" vertical="center" textRotation="90" wrapText="1"/>
    </xf>
    <xf numFmtId="164" fontId="6" fillId="2" borderId="1" xfId="0" applyNumberFormat="1" applyFont="1" applyFill="1" applyBorder="1" applyAlignment="1">
      <alignment horizontal="right"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Border="1" applyAlignment="1">
      <alignment horizontal="right" vertical="top" wrapText="1" readingOrder="1"/>
    </xf>
    <xf numFmtId="2" fontId="0" fillId="0" borderId="0" xfId="0" applyNumberFormat="1"/>
    <xf numFmtId="165" fontId="0" fillId="0" borderId="0" xfId="0" applyNumberFormat="1"/>
    <xf numFmtId="164" fontId="6" fillId="0" borderId="1" xfId="0" applyNumberFormat="1" applyFont="1" applyBorder="1" applyAlignment="1">
      <alignment horizontal="right" vertical="top" wrapText="1" readingOrder="1"/>
    </xf>
    <xf numFmtId="0" fontId="6" fillId="2" borderId="6" xfId="0" applyFont="1" applyFill="1" applyBorder="1" applyAlignment="1">
      <alignment horizontal="center" vertical="center" textRotation="90" wrapText="1" readingOrder="1"/>
    </xf>
    <xf numFmtId="0" fontId="6" fillId="2" borderId="3" xfId="0" applyFont="1" applyFill="1" applyBorder="1" applyAlignment="1">
      <alignment horizontal="center" vertical="center" textRotation="90" wrapText="1" readingOrder="1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top" wrapText="1" readingOrder="1"/>
    </xf>
    <xf numFmtId="0" fontId="4" fillId="2" borderId="6" xfId="0" applyFont="1" applyFill="1" applyBorder="1" applyAlignment="1">
      <alignment horizontal="center" vertical="center" textRotation="90" wrapText="1" readingOrder="1"/>
    </xf>
    <xf numFmtId="0" fontId="5" fillId="2" borderId="6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1" fillId="5" borderId="4" xfId="0" applyFont="1" applyFill="1" applyBorder="1" applyAlignment="1"/>
    <xf numFmtId="0" fontId="1" fillId="5" borderId="8" xfId="0" applyFont="1" applyFill="1" applyBorder="1" applyAlignment="1"/>
    <xf numFmtId="0" fontId="11" fillId="7" borderId="0" xfId="0" applyFont="1" applyFill="1"/>
    <xf numFmtId="0" fontId="0" fillId="8" borderId="0" xfId="0" applyFill="1"/>
    <xf numFmtId="0" fontId="15" fillId="0" borderId="0" xfId="0" applyFont="1"/>
    <xf numFmtId="0" fontId="0" fillId="0" borderId="0" xfId="0" applyAlignment="1">
      <alignment horizontal="right"/>
    </xf>
    <xf numFmtId="0" fontId="6" fillId="2" borderId="13" xfId="0" applyFont="1" applyFill="1" applyBorder="1" applyAlignment="1">
      <alignment horizontal="center" vertical="center" textRotation="90" wrapText="1" readingOrder="1"/>
    </xf>
    <xf numFmtId="0" fontId="4" fillId="3" borderId="13" xfId="0" applyFont="1" applyFill="1" applyBorder="1" applyAlignment="1">
      <alignment horizontal="center" vertical="top" wrapText="1" readingOrder="1"/>
    </xf>
    <xf numFmtId="164" fontId="6" fillId="2" borderId="14" xfId="0" applyNumberFormat="1" applyFont="1" applyFill="1" applyBorder="1" applyAlignment="1">
      <alignment horizontal="right" vertical="top" wrapText="1" readingOrder="1"/>
    </xf>
    <xf numFmtId="164" fontId="9" fillId="0" borderId="14" xfId="0" applyNumberFormat="1" applyFont="1" applyBorder="1" applyAlignment="1">
      <alignment horizontal="right" vertical="top" wrapText="1" readingOrder="1"/>
    </xf>
    <xf numFmtId="164" fontId="6" fillId="0" borderId="14" xfId="0" applyNumberFormat="1" applyFont="1" applyBorder="1" applyAlignment="1">
      <alignment horizontal="right" vertical="top" wrapText="1" readingOrder="1"/>
    </xf>
    <xf numFmtId="164" fontId="6" fillId="2" borderId="15" xfId="0" applyNumberFormat="1" applyFont="1" applyFill="1" applyBorder="1" applyAlignment="1">
      <alignment horizontal="right" vertical="top" wrapText="1" readingOrder="1"/>
    </xf>
    <xf numFmtId="164" fontId="6" fillId="0" borderId="15" xfId="0" applyNumberFormat="1" applyFont="1" applyBorder="1" applyAlignment="1">
      <alignment horizontal="right" vertical="top" wrapText="1" readingOrder="1"/>
    </xf>
    <xf numFmtId="0" fontId="6" fillId="2" borderId="15" xfId="0" applyFont="1" applyFill="1" applyBorder="1" applyAlignment="1">
      <alignment horizontal="right" vertical="top" wrapText="1" readingOrder="1"/>
    </xf>
    <xf numFmtId="0" fontId="0" fillId="0" borderId="16" xfId="0" applyBorder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8" borderId="17" xfId="0" applyFont="1" applyFill="1" applyBorder="1" applyAlignment="1">
      <alignment horizontal="left"/>
    </xf>
    <xf numFmtId="0" fontId="12" fillId="6" borderId="10" xfId="0" applyFont="1" applyFill="1" applyBorder="1"/>
    <xf numFmtId="0" fontId="12" fillId="6" borderId="11" xfId="0" applyFont="1" applyFill="1" applyBorder="1"/>
    <xf numFmtId="0" fontId="12" fillId="9" borderId="12" xfId="0" applyFont="1" applyFill="1" applyBorder="1" applyAlignment="1">
      <alignment horizontal="left"/>
    </xf>
    <xf numFmtId="0" fontId="12" fillId="0" borderId="10" xfId="0" applyFont="1" applyBorder="1"/>
    <xf numFmtId="0" fontId="12" fillId="0" borderId="11" xfId="0" applyFont="1" applyBorder="1"/>
    <xf numFmtId="0" fontId="12" fillId="8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2" fillId="6" borderId="12" xfId="0" applyFont="1" applyFill="1" applyBorder="1" applyAlignment="1">
      <alignment horizontal="left"/>
    </xf>
    <xf numFmtId="0" fontId="12" fillId="0" borderId="18" xfId="0" applyFont="1" applyFill="1" applyBorder="1"/>
    <xf numFmtId="0" fontId="13" fillId="8" borderId="0" xfId="0" applyFont="1" applyFill="1"/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1" fillId="5" borderId="0" xfId="0" applyFont="1" applyFill="1" applyBorder="1" applyAlignment="1"/>
    <xf numFmtId="0" fontId="3" fillId="0" borderId="19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ny 2" xfId="1" xr:uid="{908D5E4D-BD62-40A9-A460-7354A5A46A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0</xdr:rowOff>
    </xdr:from>
    <xdr:to>
      <xdr:col>1</xdr:col>
      <xdr:colOff>495299</xdr:colOff>
      <xdr:row>4</xdr:row>
      <xdr:rowOff>169717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60F19-E34D-4399-AD54-893C7CC45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90500"/>
          <a:ext cx="876299" cy="1084117"/>
        </a:xfrm>
        <a:prstGeom prst="rect">
          <a:avLst/>
        </a:prstGeom>
        <a:effectLst>
          <a:softEdge rad="2032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2</xdr:row>
      <xdr:rowOff>175260</xdr:rowOff>
    </xdr:from>
    <xdr:to>
      <xdr:col>12</xdr:col>
      <xdr:colOff>576283</xdr:colOff>
      <xdr:row>7</xdr:row>
      <xdr:rowOff>175146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3691B3C-B1DF-44ED-A306-E4C56D9F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541020"/>
          <a:ext cx="7457143" cy="9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281940</xdr:colOff>
      <xdr:row>0</xdr:row>
      <xdr:rowOff>0</xdr:rowOff>
    </xdr:from>
    <xdr:to>
      <xdr:col>22</xdr:col>
      <xdr:colOff>528408</xdr:colOff>
      <xdr:row>15</xdr:row>
      <xdr:rowOff>71326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E226C06-E33C-4D63-9EC9-0E78A3A2E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840" y="0"/>
          <a:ext cx="5732868" cy="28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40</xdr:row>
      <xdr:rowOff>91440</xdr:rowOff>
    </xdr:from>
    <xdr:to>
      <xdr:col>14</xdr:col>
      <xdr:colOff>286561</xdr:colOff>
      <xdr:row>71</xdr:row>
      <xdr:rowOff>98350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B8D347F-B577-4A2F-A14E-974F1D78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7406640"/>
          <a:ext cx="8752381" cy="56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480060</xdr:colOff>
      <xdr:row>41</xdr:row>
      <xdr:rowOff>7620</xdr:rowOff>
    </xdr:from>
    <xdr:to>
      <xdr:col>19</xdr:col>
      <xdr:colOff>536822</xdr:colOff>
      <xdr:row>73</xdr:row>
      <xdr:rowOff>126889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BDCFD71-81B8-41F4-B704-BA01ABCB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2560" y="7505700"/>
          <a:ext cx="3104762" cy="5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8B7-03A0-4E03-B880-77414ED1D5CF}">
  <sheetPr codeName="Sheet1"/>
  <dimension ref="C2:P24"/>
  <sheetViews>
    <sheetView workbookViewId="0"/>
    <sheetView tabSelected="1" workbookViewId="1">
      <selection activeCell="H8" sqref="H8"/>
    </sheetView>
  </sheetViews>
  <sheetFormatPr defaultRowHeight="15" x14ac:dyDescent="0.25"/>
  <cols>
    <col min="4" max="4" width="18.28515625" customWidth="1"/>
    <col min="5" max="5" width="9.140625" customWidth="1"/>
    <col min="6" max="6" width="6.85546875" customWidth="1"/>
    <col min="8" max="8" width="14.5703125" customWidth="1"/>
  </cols>
  <sheetData>
    <row r="2" spans="3:16" ht="28.5" x14ac:dyDescent="0.45">
      <c r="G2" s="41"/>
      <c r="H2" s="40"/>
    </row>
    <row r="3" spans="3:16" ht="28.5" x14ac:dyDescent="0.45">
      <c r="G3" s="41"/>
      <c r="H3" s="40"/>
    </row>
    <row r="7" spans="3:16" x14ac:dyDescent="0.25">
      <c r="C7" s="41" t="s">
        <v>97</v>
      </c>
      <c r="D7" s="51" t="s">
        <v>94</v>
      </c>
      <c r="H7" s="53" t="e" cm="1">
        <f t="array" aca="1" ref="H7" ca="1">INDIRECT("Cfg!A"&amp;(Cfg!B1))</f>
        <v>#REF!</v>
      </c>
    </row>
    <row r="8" spans="3:16" x14ac:dyDescent="0.25">
      <c r="C8" s="41"/>
      <c r="H8" s="53" t="e" cm="1">
        <f t="array" aca="1" ref="H8" ca="1">INDIRECT("D7"&amp;"!"&amp;"B5")</f>
        <v>#REF!</v>
      </c>
      <c r="I8" t="e">
        <f ca="1">_xlfn.CONCAT("=INDEX(",H8,"!A6:K53",";yearMonthStart;1)")</f>
        <v>#REF!</v>
      </c>
    </row>
    <row r="9" spans="3:16" x14ac:dyDescent="0.25">
      <c r="C9" s="41" t="s">
        <v>98</v>
      </c>
      <c r="D9" s="51" t="s">
        <v>22</v>
      </c>
      <c r="H9" s="53" t="e" cm="1">
        <f t="array" ref="H9">INDEX(drogówka2!A6:K53,yearMonthStart,1)</f>
        <v>#VALUE!</v>
      </c>
    </row>
    <row r="10" spans="3:16" x14ac:dyDescent="0.25">
      <c r="M10">
        <v>0.5</v>
      </c>
      <c r="N10" t="s">
        <v>86</v>
      </c>
      <c r="O10">
        <f>SUM(M10:M12)</f>
        <v>0.71</v>
      </c>
    </row>
    <row r="11" spans="3:16" x14ac:dyDescent="0.25">
      <c r="C11" s="41" t="s">
        <v>96</v>
      </c>
      <c r="D11" s="38" t="s">
        <v>30</v>
      </c>
      <c r="H11" s="53" t="e" cm="1">
        <f t="array" ref="H11">INDEX(tableFactors,yearMonthStop,1)</f>
        <v>#NAME?</v>
      </c>
      <c r="M11">
        <v>0.15</v>
      </c>
      <c r="O11">
        <v>0.28999999999999998</v>
      </c>
    </row>
    <row r="12" spans="3:16" x14ac:dyDescent="0.25">
      <c r="M12">
        <v>0.06</v>
      </c>
    </row>
    <row r="15" spans="3:16" x14ac:dyDescent="0.25">
      <c r="D15" t="s">
        <v>89</v>
      </c>
      <c r="E15" t="s">
        <v>87</v>
      </c>
      <c r="F15" t="s">
        <v>88</v>
      </c>
      <c r="H15" t="e" cm="1">
        <f t="array" ref="H15">INDEX(tableFactors,yearMonthStart,1)</f>
        <v>#NAME?</v>
      </c>
      <c r="I15" t="e" cm="1">
        <f t="array" ref="I15">INDEX(tableFactors,yearMonthStop,1)</f>
        <v>#NAME?</v>
      </c>
      <c r="M15">
        <v>147.19999999999999</v>
      </c>
      <c r="N15">
        <v>149.6</v>
      </c>
      <c r="O15">
        <f>M15/N15</f>
        <v>0.98395721925133683</v>
      </c>
      <c r="P15" s="39">
        <f>O15*O11</f>
        <v>0.28534759358288764</v>
      </c>
    </row>
    <row r="16" spans="3:16" x14ac:dyDescent="0.25">
      <c r="D16" s="54" t="s">
        <v>74</v>
      </c>
      <c r="E16" s="55" t="s">
        <v>91</v>
      </c>
      <c r="F16" s="56">
        <v>15</v>
      </c>
    </row>
    <row r="17" spans="4:8" x14ac:dyDescent="0.25">
      <c r="D17" s="57" t="s">
        <v>75</v>
      </c>
      <c r="E17" s="58" t="s">
        <v>92</v>
      </c>
      <c r="F17" s="59">
        <v>6</v>
      </c>
    </row>
    <row r="18" spans="4:8" x14ac:dyDescent="0.25">
      <c r="D18" s="60" t="s">
        <v>76</v>
      </c>
      <c r="E18" s="55" t="s">
        <v>7</v>
      </c>
      <c r="F18" s="56">
        <v>4</v>
      </c>
    </row>
    <row r="19" spans="4:8" x14ac:dyDescent="0.25">
      <c r="D19" s="61" t="s">
        <v>77</v>
      </c>
      <c r="E19" s="58" t="s">
        <v>8</v>
      </c>
      <c r="F19" s="59">
        <v>1</v>
      </c>
      <c r="H19">
        <f ca="1">_xlfn.SHEET("drogówka2")</f>
        <v>4</v>
      </c>
    </row>
    <row r="20" spans="4:8" x14ac:dyDescent="0.25">
      <c r="D20" s="62" t="s">
        <v>78</v>
      </c>
      <c r="E20" s="55" t="s">
        <v>9</v>
      </c>
      <c r="F20" s="56">
        <v>9</v>
      </c>
    </row>
    <row r="21" spans="4:8" x14ac:dyDescent="0.25">
      <c r="D21" s="61" t="s">
        <v>79</v>
      </c>
      <c r="E21" s="58" t="s">
        <v>5</v>
      </c>
      <c r="F21" s="59">
        <v>13</v>
      </c>
    </row>
    <row r="22" spans="4:8" x14ac:dyDescent="0.25">
      <c r="D22" s="62" t="s">
        <v>80</v>
      </c>
      <c r="E22" s="55" t="s">
        <v>70</v>
      </c>
      <c r="F22" s="56">
        <v>2</v>
      </c>
    </row>
    <row r="23" spans="4:8" x14ac:dyDescent="0.25">
      <c r="D23" t="s">
        <v>90</v>
      </c>
      <c r="F23" s="63">
        <v>50</v>
      </c>
    </row>
    <row r="24" spans="4:8" x14ac:dyDescent="0.25">
      <c r="F24" s="64">
        <f>SUM(F16:F23)</f>
        <v>100</v>
      </c>
    </row>
  </sheetData>
  <dataValidations count="2">
    <dataValidation type="list" allowBlank="1" showErrorMessage="1" errorTitle="Komunikat" error="Wybierz wartość z listy" sqref="D7" xr:uid="{B64CF689-5C6C-4FAC-A3C1-2C8DAEFC291E}">
      <formula1>worksheetName</formula1>
    </dataValidation>
    <dataValidation type="list" allowBlank="1" showErrorMessage="1" errorTitle="Komunikat" error="Wybierz datę z listy" sqref="D9 D11" xr:uid="{BCDA68B9-D3EB-436E-AE12-26C7B64617B6}">
      <formula1>yearMonth</formula1>
    </dataValidation>
  </dataValidation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0939-C14E-46F0-AAF5-BF598DB2A711}">
  <dimension ref="A1:A3"/>
  <sheetViews>
    <sheetView workbookViewId="0"/>
    <sheetView workbookViewId="1">
      <selection activeCell="B9" sqref="B9"/>
    </sheetView>
  </sheetViews>
  <sheetFormatPr defaultRowHeight="15" x14ac:dyDescent="0.25"/>
  <cols>
    <col min="1" max="1" width="18.85546875" customWidth="1"/>
    <col min="6" max="6" width="10.28515625" customWidth="1"/>
  </cols>
  <sheetData>
    <row r="1" spans="1:1" x14ac:dyDescent="0.25">
      <c r="A1" s="52" t="s">
        <v>94</v>
      </c>
    </row>
    <row r="2" spans="1:1" x14ac:dyDescent="0.25">
      <c r="A2" s="52" t="s">
        <v>93</v>
      </c>
    </row>
    <row r="3" spans="1:1" x14ac:dyDescent="0.25">
      <c r="A3" s="52" t="s">
        <v>95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A4E-7C03-430D-A0EE-15A06E60C8E0}">
  <dimension ref="A1:K53"/>
  <sheetViews>
    <sheetView tabSelected="1" topLeftCell="A3" workbookViewId="0">
      <selection activeCell="A6" sqref="A6:A53"/>
    </sheetView>
    <sheetView workbookViewId="1"/>
  </sheetViews>
  <sheetFormatPr defaultRowHeight="15" x14ac:dyDescent="0.25"/>
  <cols>
    <col min="1" max="1" width="13.5703125" customWidth="1"/>
    <col min="2" max="2" width="8.140625" customWidth="1"/>
    <col min="3" max="3" width="7.85546875" customWidth="1"/>
    <col min="4" max="4" width="7.7109375" customWidth="1"/>
    <col min="5" max="5" width="8.7109375" customWidth="1"/>
    <col min="6" max="6" width="7.28515625" customWidth="1"/>
    <col min="7" max="7" width="7.5703125" customWidth="1"/>
    <col min="8" max="9" width="8" customWidth="1"/>
    <col min="10" max="10" width="6.7109375" customWidth="1"/>
    <col min="11" max="11" width="7.28515625" customWidth="1"/>
  </cols>
  <sheetData>
    <row r="1" spans="1:11" x14ac:dyDescent="0.25">
      <c r="A1" s="36" t="s">
        <v>85</v>
      </c>
      <c r="B1" s="36"/>
      <c r="C1" s="36"/>
      <c r="D1" s="36"/>
      <c r="E1" s="36"/>
      <c r="F1" s="14" t="s">
        <v>0</v>
      </c>
      <c r="G1" s="14"/>
      <c r="H1" s="14"/>
      <c r="I1" s="14"/>
      <c r="J1" s="14"/>
      <c r="K1" s="14"/>
    </row>
    <row r="2" spans="1:11" ht="118.9" customHeight="1" x14ac:dyDescent="0.25">
      <c r="A2" s="3" t="s">
        <v>1</v>
      </c>
      <c r="B2" s="3"/>
      <c r="C2" s="3"/>
      <c r="D2" s="33" t="s">
        <v>2</v>
      </c>
      <c r="E2" s="34"/>
      <c r="F2" s="34"/>
      <c r="G2" s="34"/>
      <c r="H2" s="34"/>
      <c r="I2" s="13"/>
      <c r="J2" s="4" t="s">
        <v>3</v>
      </c>
      <c r="K2" s="5" t="s">
        <v>4</v>
      </c>
    </row>
    <row r="3" spans="1:11" ht="13.9" customHeight="1" x14ac:dyDescent="0.25">
      <c r="A3" s="30" t="s">
        <v>20</v>
      </c>
      <c r="B3" s="6"/>
      <c r="C3" s="6"/>
      <c r="D3" s="27" t="s">
        <v>12</v>
      </c>
      <c r="E3" s="27" t="s">
        <v>13</v>
      </c>
      <c r="F3" s="27" t="s">
        <v>14</v>
      </c>
      <c r="G3" s="27" t="s">
        <v>15</v>
      </c>
      <c r="H3" s="27" t="s">
        <v>16</v>
      </c>
      <c r="I3" s="1" t="s">
        <v>72</v>
      </c>
      <c r="J3" s="27" t="s">
        <v>17</v>
      </c>
      <c r="K3" s="42" t="s">
        <v>18</v>
      </c>
    </row>
    <row r="4" spans="1:11" ht="14.45" customHeight="1" x14ac:dyDescent="0.25">
      <c r="A4" s="30"/>
      <c r="B4" s="6"/>
      <c r="C4" s="6"/>
      <c r="D4" s="27"/>
      <c r="E4" s="27"/>
      <c r="F4" s="27"/>
      <c r="G4" s="27"/>
      <c r="H4" s="27"/>
      <c r="I4" s="26"/>
      <c r="J4" s="27"/>
      <c r="K4" s="42"/>
    </row>
    <row r="5" spans="1:11" x14ac:dyDescent="0.25">
      <c r="A5" s="7" t="s">
        <v>19</v>
      </c>
      <c r="B5" s="8" t="s">
        <v>91</v>
      </c>
      <c r="C5" s="8" t="s">
        <v>92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70</v>
      </c>
      <c r="J5" s="8" t="s">
        <v>10</v>
      </c>
      <c r="K5" s="43" t="s">
        <v>11</v>
      </c>
    </row>
    <row r="6" spans="1:11" x14ac:dyDescent="0.25">
      <c r="A6" s="11" t="s">
        <v>21</v>
      </c>
      <c r="B6" s="65"/>
      <c r="C6" s="65"/>
      <c r="D6" s="9">
        <v>101.5</v>
      </c>
      <c r="E6" s="9">
        <v>100.7</v>
      </c>
      <c r="F6" s="9">
        <v>101.1</v>
      </c>
      <c r="G6" s="9">
        <v>102</v>
      </c>
      <c r="H6" s="9">
        <v>100.3</v>
      </c>
      <c r="I6" s="21">
        <v>98.6</v>
      </c>
      <c r="J6" s="9">
        <v>89.7</v>
      </c>
      <c r="K6" s="44">
        <v>99.8</v>
      </c>
    </row>
    <row r="7" spans="1:11" x14ac:dyDescent="0.25">
      <c r="A7" s="11" t="s">
        <v>22</v>
      </c>
      <c r="B7" s="65"/>
      <c r="C7" s="65"/>
      <c r="D7" s="9">
        <v>103.6</v>
      </c>
      <c r="E7" s="9">
        <v>100.3</v>
      </c>
      <c r="F7" s="9">
        <v>107</v>
      </c>
      <c r="G7" s="9">
        <v>102.8</v>
      </c>
      <c r="H7" s="9">
        <v>98.8</v>
      </c>
      <c r="I7" s="20">
        <v>103.9</v>
      </c>
      <c r="J7" s="9">
        <v>88.3</v>
      </c>
      <c r="K7" s="44">
        <v>100.2</v>
      </c>
    </row>
    <row r="8" spans="1:11" x14ac:dyDescent="0.25">
      <c r="A8" s="11" t="s">
        <v>23</v>
      </c>
      <c r="B8" s="65"/>
      <c r="C8" s="65"/>
      <c r="D8" s="9">
        <v>104</v>
      </c>
      <c r="E8" s="9">
        <v>99.7</v>
      </c>
      <c r="F8" s="9">
        <v>109.4</v>
      </c>
      <c r="G8" s="9">
        <v>104.5</v>
      </c>
      <c r="H8" s="9">
        <v>97.8</v>
      </c>
      <c r="I8" s="20">
        <v>103.9</v>
      </c>
      <c r="J8" s="9">
        <v>91.2</v>
      </c>
      <c r="K8" s="44">
        <v>100.5</v>
      </c>
    </row>
    <row r="9" spans="1:11" x14ac:dyDescent="0.25">
      <c r="A9" s="11" t="s">
        <v>24</v>
      </c>
      <c r="B9" s="65"/>
      <c r="C9" s="65"/>
      <c r="D9" s="9">
        <v>105.1</v>
      </c>
      <c r="E9" s="9">
        <v>99.3</v>
      </c>
      <c r="F9" s="9">
        <v>113.6</v>
      </c>
      <c r="G9" s="9">
        <v>106.6</v>
      </c>
      <c r="H9" s="9">
        <v>98</v>
      </c>
      <c r="I9" s="20">
        <v>103.8</v>
      </c>
      <c r="J9" s="9">
        <v>96</v>
      </c>
      <c r="K9" s="44">
        <v>101.6</v>
      </c>
    </row>
    <row r="10" spans="1:11" x14ac:dyDescent="0.25">
      <c r="A10" s="11" t="s">
        <v>25</v>
      </c>
      <c r="B10" s="65"/>
      <c r="C10" s="65"/>
      <c r="D10" s="9">
        <v>105.9</v>
      </c>
      <c r="E10" s="9">
        <v>100.5</v>
      </c>
      <c r="F10" s="9">
        <v>114.2</v>
      </c>
      <c r="G10" s="9">
        <v>107.3</v>
      </c>
      <c r="H10" s="9">
        <v>98.1</v>
      </c>
      <c r="I10" s="20">
        <v>99.6</v>
      </c>
      <c r="J10" s="9">
        <v>102.3</v>
      </c>
      <c r="K10" s="44">
        <v>101.9</v>
      </c>
    </row>
    <row r="11" spans="1:11" x14ac:dyDescent="0.25">
      <c r="A11" s="11" t="s">
        <v>26</v>
      </c>
      <c r="B11" s="65"/>
      <c r="C11" s="65"/>
      <c r="D11" s="22">
        <v>105.5</v>
      </c>
      <c r="E11" s="22">
        <v>99.8</v>
      </c>
      <c r="F11" s="22">
        <v>107.6</v>
      </c>
      <c r="G11" s="22">
        <v>107.4</v>
      </c>
      <c r="H11" s="22">
        <v>98</v>
      </c>
      <c r="I11" s="22">
        <v>97.8</v>
      </c>
      <c r="J11" s="22">
        <v>98.4</v>
      </c>
      <c r="K11" s="45">
        <v>102.2</v>
      </c>
    </row>
    <row r="12" spans="1:11" x14ac:dyDescent="0.25">
      <c r="A12" s="11" t="s">
        <v>27</v>
      </c>
      <c r="B12" s="65"/>
      <c r="C12" s="65"/>
      <c r="D12" s="22">
        <v>105.7</v>
      </c>
      <c r="E12" s="22">
        <v>101.3</v>
      </c>
      <c r="F12" s="22">
        <v>109.8</v>
      </c>
      <c r="G12" s="22">
        <v>107.5</v>
      </c>
      <c r="H12" s="22">
        <v>96.5</v>
      </c>
      <c r="I12" s="22">
        <v>98.8</v>
      </c>
      <c r="J12" s="22">
        <v>100.3</v>
      </c>
      <c r="K12" s="45">
        <v>102.2</v>
      </c>
    </row>
    <row r="13" spans="1:11" x14ac:dyDescent="0.25">
      <c r="A13" s="11" t="s">
        <v>28</v>
      </c>
      <c r="B13" s="65"/>
      <c r="C13" s="65"/>
      <c r="D13" s="9">
        <v>106.2</v>
      </c>
      <c r="E13" s="9">
        <v>102.1</v>
      </c>
      <c r="F13" s="9">
        <v>109.5</v>
      </c>
      <c r="G13" s="9">
        <v>107.7</v>
      </c>
      <c r="H13" s="9">
        <v>97.5</v>
      </c>
      <c r="I13" s="20">
        <v>100</v>
      </c>
      <c r="J13" s="9">
        <v>103.6</v>
      </c>
      <c r="K13" s="44">
        <v>102.2</v>
      </c>
    </row>
    <row r="14" spans="1:11" x14ac:dyDescent="0.25">
      <c r="A14" s="11" t="s">
        <v>29</v>
      </c>
      <c r="B14" s="65"/>
      <c r="C14" s="65"/>
      <c r="D14" s="9">
        <v>106.5</v>
      </c>
      <c r="E14" s="9">
        <v>102.3</v>
      </c>
      <c r="F14" s="9">
        <v>112.2</v>
      </c>
      <c r="G14" s="9">
        <v>107.8</v>
      </c>
      <c r="H14" s="9">
        <v>96.8</v>
      </c>
      <c r="I14" s="20">
        <v>102.6</v>
      </c>
      <c r="J14" s="9">
        <v>99.6</v>
      </c>
      <c r="K14" s="44">
        <v>102.2</v>
      </c>
    </row>
    <row r="15" spans="1:11" x14ac:dyDescent="0.25">
      <c r="A15" s="11" t="s">
        <v>30</v>
      </c>
      <c r="B15" s="65"/>
      <c r="C15" s="65"/>
      <c r="D15" s="9">
        <v>106.5</v>
      </c>
      <c r="E15" s="9">
        <v>102.4</v>
      </c>
      <c r="F15" s="9">
        <v>108.8</v>
      </c>
      <c r="G15" s="9">
        <v>108</v>
      </c>
      <c r="H15" s="9">
        <v>93.3</v>
      </c>
      <c r="I15" s="20">
        <v>101.6</v>
      </c>
      <c r="J15" s="9">
        <v>107.2</v>
      </c>
      <c r="K15" s="44">
        <v>102.4</v>
      </c>
    </row>
    <row r="16" spans="1:11" x14ac:dyDescent="0.25">
      <c r="A16" s="11" t="s">
        <v>31</v>
      </c>
      <c r="B16" s="65"/>
      <c r="C16" s="65"/>
      <c r="D16" s="9">
        <v>107.1</v>
      </c>
      <c r="E16" s="9">
        <v>102.9</v>
      </c>
      <c r="F16" s="9">
        <v>107.9</v>
      </c>
      <c r="G16" s="9">
        <v>108.3</v>
      </c>
      <c r="H16" s="9">
        <v>89.8</v>
      </c>
      <c r="I16" s="20">
        <v>101.2</v>
      </c>
      <c r="J16" s="9">
        <v>101.1</v>
      </c>
      <c r="K16" s="44">
        <v>102.5</v>
      </c>
    </row>
    <row r="17" spans="1:11" x14ac:dyDescent="0.25">
      <c r="A17" s="11" t="s">
        <v>32</v>
      </c>
      <c r="B17" s="65"/>
      <c r="C17" s="65"/>
      <c r="D17" s="9">
        <v>107.4</v>
      </c>
      <c r="E17" s="9">
        <v>103</v>
      </c>
      <c r="F17" s="9">
        <v>110</v>
      </c>
      <c r="G17" s="9">
        <v>108.6</v>
      </c>
      <c r="H17" s="9">
        <v>87.1</v>
      </c>
      <c r="I17" s="20">
        <v>102.2</v>
      </c>
      <c r="J17" s="9">
        <v>105.5</v>
      </c>
      <c r="K17" s="44">
        <v>103.4</v>
      </c>
    </row>
    <row r="18" spans="1:11" x14ac:dyDescent="0.25">
      <c r="A18" s="11" t="s">
        <v>33</v>
      </c>
      <c r="B18" s="65"/>
      <c r="C18" s="65"/>
      <c r="D18" s="9">
        <v>108.2</v>
      </c>
      <c r="E18" s="9">
        <v>105.1</v>
      </c>
      <c r="F18" s="9">
        <v>109</v>
      </c>
      <c r="G18" s="9">
        <v>109.5</v>
      </c>
      <c r="H18" s="9">
        <v>88.1</v>
      </c>
      <c r="I18" s="20">
        <v>102</v>
      </c>
      <c r="J18" s="9">
        <v>93.6</v>
      </c>
      <c r="K18" s="44">
        <v>104.3</v>
      </c>
    </row>
    <row r="19" spans="1:11" x14ac:dyDescent="0.25">
      <c r="A19" s="11" t="s">
        <v>34</v>
      </c>
      <c r="B19" s="65"/>
      <c r="C19" s="65"/>
      <c r="D19" s="9">
        <v>108</v>
      </c>
      <c r="E19" s="9">
        <v>104.9</v>
      </c>
      <c r="F19" s="9">
        <v>103.6</v>
      </c>
      <c r="G19" s="9">
        <v>110.4</v>
      </c>
      <c r="H19" s="9">
        <v>87.4</v>
      </c>
      <c r="I19" s="20">
        <v>101.1</v>
      </c>
      <c r="J19" s="9">
        <v>95.1</v>
      </c>
      <c r="K19" s="44">
        <v>105</v>
      </c>
    </row>
    <row r="20" spans="1:11" x14ac:dyDescent="0.25">
      <c r="A20" s="11" t="s">
        <v>35</v>
      </c>
      <c r="B20" s="65"/>
      <c r="C20" s="65"/>
      <c r="D20" s="9">
        <v>110.1</v>
      </c>
      <c r="E20" s="9">
        <v>105</v>
      </c>
      <c r="F20" s="9">
        <v>88.8</v>
      </c>
      <c r="G20" s="9">
        <v>113.2</v>
      </c>
      <c r="H20" s="9">
        <v>91</v>
      </c>
      <c r="I20" s="20">
        <v>95.9</v>
      </c>
      <c r="J20" s="9">
        <v>99.8</v>
      </c>
      <c r="K20" s="44">
        <v>105.2</v>
      </c>
    </row>
    <row r="21" spans="1:11" x14ac:dyDescent="0.25">
      <c r="A21" s="11" t="s">
        <v>36</v>
      </c>
      <c r="B21" s="65"/>
      <c r="C21" s="65"/>
      <c r="D21" s="9">
        <v>110.9</v>
      </c>
      <c r="E21" s="9">
        <v>105.6</v>
      </c>
      <c r="F21" s="9">
        <v>75.5</v>
      </c>
      <c r="G21" s="9">
        <v>115.1</v>
      </c>
      <c r="H21" s="9">
        <v>92.2</v>
      </c>
      <c r="I21" s="20">
        <v>98.3</v>
      </c>
      <c r="J21" s="9">
        <v>106.6</v>
      </c>
      <c r="K21" s="44">
        <v>105.1</v>
      </c>
    </row>
    <row r="22" spans="1:11" x14ac:dyDescent="0.25">
      <c r="A22" s="11" t="s">
        <v>37</v>
      </c>
      <c r="B22" s="65"/>
      <c r="C22" s="65"/>
      <c r="D22" s="9">
        <v>110.6</v>
      </c>
      <c r="E22" s="9">
        <v>105.8</v>
      </c>
      <c r="F22" s="9">
        <v>78.2</v>
      </c>
      <c r="G22" s="9">
        <v>115.9</v>
      </c>
      <c r="H22" s="9">
        <v>90.6</v>
      </c>
      <c r="I22" s="20">
        <v>100.7</v>
      </c>
      <c r="J22" s="9">
        <v>97.4</v>
      </c>
      <c r="K22" s="44">
        <v>104.9</v>
      </c>
    </row>
    <row r="23" spans="1:11" x14ac:dyDescent="0.25">
      <c r="A23" s="11" t="s">
        <v>38</v>
      </c>
      <c r="B23" s="65"/>
      <c r="C23" s="65"/>
      <c r="D23" s="9">
        <v>110.6</v>
      </c>
      <c r="E23" s="9">
        <v>106.3</v>
      </c>
      <c r="F23" s="9">
        <v>88.1</v>
      </c>
      <c r="G23" s="9">
        <v>115.2</v>
      </c>
      <c r="H23" s="9">
        <v>87.2</v>
      </c>
      <c r="I23" s="20">
        <v>103.3</v>
      </c>
      <c r="J23" s="9">
        <v>102.2</v>
      </c>
      <c r="K23" s="44">
        <v>105.5</v>
      </c>
    </row>
    <row r="24" spans="1:11" x14ac:dyDescent="0.25">
      <c r="A24" s="11" t="s">
        <v>39</v>
      </c>
      <c r="B24" s="65"/>
      <c r="C24" s="65"/>
      <c r="D24" s="25">
        <v>110</v>
      </c>
      <c r="E24" s="25">
        <v>106.2</v>
      </c>
      <c r="F24" s="25">
        <v>91.5</v>
      </c>
      <c r="G24" s="25">
        <v>115.1</v>
      </c>
      <c r="H24" s="25">
        <v>86.1</v>
      </c>
      <c r="I24" s="25">
        <v>110</v>
      </c>
      <c r="J24" s="25">
        <v>103.5</v>
      </c>
      <c r="K24" s="46">
        <v>105.3</v>
      </c>
    </row>
    <row r="25" spans="1:11" x14ac:dyDescent="0.25">
      <c r="A25" s="11" t="s">
        <v>40</v>
      </c>
      <c r="B25" s="65"/>
      <c r="C25" s="65"/>
      <c r="D25" s="25">
        <v>109.9</v>
      </c>
      <c r="E25" s="25">
        <v>106</v>
      </c>
      <c r="F25" s="25">
        <v>90.8</v>
      </c>
      <c r="G25" s="25">
        <v>115.3</v>
      </c>
      <c r="H25" s="25">
        <v>85.8</v>
      </c>
      <c r="I25" s="25">
        <v>108.9</v>
      </c>
      <c r="J25" s="25">
        <v>107.2</v>
      </c>
      <c r="K25" s="46">
        <v>105.2</v>
      </c>
    </row>
    <row r="26" spans="1:11" x14ac:dyDescent="0.25">
      <c r="A26" s="11" t="s">
        <v>41</v>
      </c>
      <c r="B26" s="65"/>
      <c r="C26" s="65"/>
      <c r="D26" s="9">
        <v>110.9</v>
      </c>
      <c r="E26" s="9">
        <v>105.7</v>
      </c>
      <c r="F26" s="9">
        <v>87.7</v>
      </c>
      <c r="G26" s="9">
        <v>115.6</v>
      </c>
      <c r="H26" s="9">
        <v>87.9</v>
      </c>
      <c r="I26" s="20">
        <v>113</v>
      </c>
      <c r="J26" s="9">
        <v>103.2</v>
      </c>
      <c r="K26" s="44">
        <v>105.4</v>
      </c>
    </row>
    <row r="27" spans="1:11" x14ac:dyDescent="0.25">
      <c r="A27" s="11" t="s">
        <v>42</v>
      </c>
      <c r="B27" s="65"/>
      <c r="C27" s="65"/>
      <c r="D27" s="9">
        <v>110.5</v>
      </c>
      <c r="E27" s="9">
        <v>106.4</v>
      </c>
      <c r="F27" s="9">
        <v>89.6</v>
      </c>
      <c r="G27" s="9">
        <v>115.6</v>
      </c>
      <c r="H27" s="9">
        <v>89.6</v>
      </c>
      <c r="I27" s="20">
        <v>114</v>
      </c>
      <c r="J27" s="9">
        <v>114.1</v>
      </c>
      <c r="K27" s="44">
        <v>105.5</v>
      </c>
    </row>
    <row r="28" spans="1:11" x14ac:dyDescent="0.25">
      <c r="A28" s="11" t="s">
        <v>43</v>
      </c>
      <c r="B28" s="65"/>
      <c r="C28" s="65"/>
      <c r="D28" s="9">
        <v>110.3</v>
      </c>
      <c r="E28" s="9">
        <v>106.3</v>
      </c>
      <c r="F28" s="9">
        <v>90.4</v>
      </c>
      <c r="G28" s="9">
        <v>115.1</v>
      </c>
      <c r="H28" s="9">
        <v>90.6</v>
      </c>
      <c r="I28" s="20">
        <v>116.3</v>
      </c>
      <c r="J28" s="9">
        <v>103.6</v>
      </c>
      <c r="K28" s="44">
        <v>105.6</v>
      </c>
    </row>
    <row r="29" spans="1:11" x14ac:dyDescent="0.25">
      <c r="A29" s="11" t="s">
        <v>44</v>
      </c>
      <c r="B29" s="65"/>
      <c r="C29" s="65"/>
      <c r="D29" s="9">
        <v>110.9</v>
      </c>
      <c r="E29" s="9">
        <v>107</v>
      </c>
      <c r="F29" s="9">
        <v>96.1</v>
      </c>
      <c r="G29" s="9">
        <v>114.8</v>
      </c>
      <c r="H29" s="9">
        <v>92</v>
      </c>
      <c r="I29" s="20">
        <v>119.9</v>
      </c>
      <c r="J29" s="9">
        <v>112.1</v>
      </c>
      <c r="K29" s="44">
        <v>105.7</v>
      </c>
    </row>
    <row r="30" spans="1:11" x14ac:dyDescent="0.25">
      <c r="A30" s="11" t="s">
        <v>45</v>
      </c>
      <c r="B30" s="65"/>
      <c r="C30" s="65"/>
      <c r="D30" s="9">
        <v>110.7</v>
      </c>
      <c r="E30" s="9">
        <v>107.7</v>
      </c>
      <c r="F30" s="9">
        <v>102.1</v>
      </c>
      <c r="G30" s="9">
        <v>116.2</v>
      </c>
      <c r="H30" s="9">
        <v>96.3</v>
      </c>
      <c r="I30" s="20">
        <v>126</v>
      </c>
      <c r="J30" s="9">
        <v>96.8</v>
      </c>
      <c r="K30" s="44">
        <v>107.1</v>
      </c>
    </row>
    <row r="31" spans="1:11" x14ac:dyDescent="0.25">
      <c r="A31" s="11" t="s">
        <v>46</v>
      </c>
      <c r="B31" s="65"/>
      <c r="C31" s="65"/>
      <c r="D31" s="9">
        <v>110.9</v>
      </c>
      <c r="E31" s="9">
        <v>109</v>
      </c>
      <c r="F31" s="9">
        <v>109</v>
      </c>
      <c r="G31" s="9">
        <v>116.5</v>
      </c>
      <c r="H31" s="9">
        <v>103.3</v>
      </c>
      <c r="I31" s="20">
        <v>130.19999999999999</v>
      </c>
      <c r="J31" s="9">
        <v>96.1</v>
      </c>
      <c r="K31" s="44">
        <v>107.6</v>
      </c>
    </row>
    <row r="32" spans="1:11" x14ac:dyDescent="0.25">
      <c r="A32" s="11" t="s">
        <v>47</v>
      </c>
      <c r="B32" s="65"/>
      <c r="C32" s="65"/>
      <c r="D32" s="9">
        <v>110.5</v>
      </c>
      <c r="E32" s="9">
        <v>108.8</v>
      </c>
      <c r="F32" s="9">
        <v>117.9</v>
      </c>
      <c r="G32" s="9">
        <v>117.1</v>
      </c>
      <c r="H32" s="9">
        <v>109.2</v>
      </c>
      <c r="I32" s="20">
        <v>137</v>
      </c>
      <c r="J32" s="9">
        <v>104.9</v>
      </c>
      <c r="K32" s="44">
        <v>108.7</v>
      </c>
    </row>
    <row r="33" spans="1:11" x14ac:dyDescent="0.25">
      <c r="A33" s="11" t="s">
        <v>48</v>
      </c>
      <c r="B33" s="65"/>
      <c r="C33" s="65"/>
      <c r="D33" s="9">
        <v>111.2</v>
      </c>
      <c r="E33" s="9">
        <v>109.1</v>
      </c>
      <c r="F33" s="9">
        <v>117.1</v>
      </c>
      <c r="G33" s="9">
        <v>119.2</v>
      </c>
      <c r="H33" s="9">
        <v>113.7</v>
      </c>
      <c r="I33" s="20">
        <v>139.9</v>
      </c>
      <c r="J33" s="9">
        <v>116.5</v>
      </c>
      <c r="K33" s="44">
        <v>109.6</v>
      </c>
    </row>
    <row r="34" spans="1:11" x14ac:dyDescent="0.25">
      <c r="A34" s="11" t="s">
        <v>49</v>
      </c>
      <c r="B34" s="65"/>
      <c r="C34" s="65"/>
      <c r="D34" s="9">
        <v>111.4</v>
      </c>
      <c r="E34" s="9">
        <v>109</v>
      </c>
      <c r="F34" s="9">
        <v>119.7</v>
      </c>
      <c r="G34" s="9">
        <v>119.4</v>
      </c>
      <c r="H34" s="9">
        <v>118.4</v>
      </c>
      <c r="I34" s="20">
        <v>145.5</v>
      </c>
      <c r="J34" s="9">
        <v>104.8</v>
      </c>
      <c r="K34" s="44">
        <v>109.9</v>
      </c>
    </row>
    <row r="35" spans="1:11" x14ac:dyDescent="0.25">
      <c r="A35" s="11" t="s">
        <v>50</v>
      </c>
      <c r="B35" s="65"/>
      <c r="C35" s="65"/>
      <c r="D35" s="9">
        <v>111.8</v>
      </c>
      <c r="E35" s="9">
        <v>110.6</v>
      </c>
      <c r="F35" s="9">
        <v>123.7</v>
      </c>
      <c r="G35" s="9">
        <v>119.3</v>
      </c>
      <c r="H35" s="9">
        <v>126.3</v>
      </c>
      <c r="I35" s="20">
        <v>141.30000000000001</v>
      </c>
      <c r="J35" s="9">
        <v>109</v>
      </c>
      <c r="K35" s="44">
        <v>110</v>
      </c>
    </row>
    <row r="36" spans="1:11" x14ac:dyDescent="0.25">
      <c r="A36" s="11" t="s">
        <v>51</v>
      </c>
      <c r="B36" s="65"/>
      <c r="C36" s="65"/>
      <c r="D36" s="9">
        <v>112.8</v>
      </c>
      <c r="E36" s="9">
        <v>111.9</v>
      </c>
      <c r="F36" s="9">
        <v>129.5</v>
      </c>
      <c r="G36" s="9">
        <v>119.9</v>
      </c>
      <c r="H36" s="9">
        <v>137.5</v>
      </c>
      <c r="I36" s="20">
        <v>143.30000000000001</v>
      </c>
      <c r="J36" s="9">
        <v>109.2</v>
      </c>
      <c r="K36" s="44">
        <v>110.4</v>
      </c>
    </row>
    <row r="37" spans="1:11" x14ac:dyDescent="0.25">
      <c r="A37" s="11" t="s">
        <v>52</v>
      </c>
      <c r="B37" s="65"/>
      <c r="C37" s="65"/>
      <c r="D37" s="9">
        <v>113.9</v>
      </c>
      <c r="E37" s="9">
        <v>112.2</v>
      </c>
      <c r="F37" s="9">
        <v>127.3</v>
      </c>
      <c r="G37" s="9">
        <v>120.6</v>
      </c>
      <c r="H37" s="9">
        <v>147.30000000000001</v>
      </c>
      <c r="I37" s="20">
        <v>144</v>
      </c>
      <c r="J37" s="9">
        <v>113.7</v>
      </c>
      <c r="K37" s="44">
        <v>110.7</v>
      </c>
    </row>
    <row r="38" spans="1:11" x14ac:dyDescent="0.25">
      <c r="A38" s="11" t="s">
        <v>53</v>
      </c>
      <c r="B38" s="65"/>
      <c r="C38" s="65"/>
      <c r="D38" s="9">
        <v>115</v>
      </c>
      <c r="E38" s="9">
        <v>114</v>
      </c>
      <c r="F38" s="9">
        <v>132.30000000000001</v>
      </c>
      <c r="G38" s="9">
        <v>120.8</v>
      </c>
      <c r="H38" s="9">
        <v>150</v>
      </c>
      <c r="I38" s="20">
        <v>143.30000000000001</v>
      </c>
      <c r="J38" s="9">
        <v>112.2</v>
      </c>
      <c r="K38" s="44">
        <v>111.5</v>
      </c>
    </row>
    <row r="39" spans="1:11" x14ac:dyDescent="0.25">
      <c r="A39" s="11" t="s">
        <v>54</v>
      </c>
      <c r="B39" s="65"/>
      <c r="C39" s="65"/>
      <c r="D39" s="9">
        <v>115.8</v>
      </c>
      <c r="E39" s="9">
        <v>117.2</v>
      </c>
      <c r="F39" s="9">
        <v>147.19999999999999</v>
      </c>
      <c r="G39" s="9">
        <v>121</v>
      </c>
      <c r="H39" s="9">
        <v>148.1</v>
      </c>
      <c r="I39" s="20">
        <v>153.5</v>
      </c>
      <c r="J39" s="9">
        <v>122.2</v>
      </c>
      <c r="K39" s="44">
        <v>112.7</v>
      </c>
    </row>
    <row r="40" spans="1:11" x14ac:dyDescent="0.25">
      <c r="A40" s="11" t="s">
        <v>55</v>
      </c>
      <c r="B40" s="65"/>
      <c r="C40" s="65"/>
      <c r="D40" s="9">
        <v>116.3</v>
      </c>
      <c r="E40" s="9">
        <v>120</v>
      </c>
      <c r="F40" s="9">
        <v>149.6</v>
      </c>
      <c r="G40" s="9">
        <v>121.8</v>
      </c>
      <c r="H40" s="9">
        <v>145.9</v>
      </c>
      <c r="I40" s="20">
        <v>158.69999999999999</v>
      </c>
      <c r="J40" s="9">
        <v>114.3</v>
      </c>
      <c r="K40" s="44">
        <v>113.8</v>
      </c>
    </row>
    <row r="41" spans="1:11" x14ac:dyDescent="0.25">
      <c r="A41" s="11" t="s">
        <v>56</v>
      </c>
      <c r="B41" s="65"/>
      <c r="C41" s="65"/>
      <c r="D41" s="10"/>
      <c r="E41" s="10"/>
      <c r="F41" s="10"/>
      <c r="G41" s="10"/>
      <c r="H41" s="10"/>
      <c r="J41" s="9">
        <v>121.7</v>
      </c>
      <c r="K41" s="44">
        <v>114.8</v>
      </c>
    </row>
    <row r="42" spans="1:11" x14ac:dyDescent="0.25">
      <c r="A42" s="12" t="s">
        <v>57</v>
      </c>
      <c r="B42" s="66"/>
      <c r="C42" s="66"/>
    </row>
    <row r="43" spans="1:11" x14ac:dyDescent="0.25">
      <c r="A43" s="12" t="s">
        <v>58</v>
      </c>
      <c r="B43" s="66"/>
      <c r="C43" s="66"/>
    </row>
    <row r="44" spans="1:11" x14ac:dyDescent="0.25">
      <c r="A44" s="12" t="s">
        <v>59</v>
      </c>
      <c r="B44" s="66"/>
      <c r="C44" s="66"/>
    </row>
    <row r="45" spans="1:11" x14ac:dyDescent="0.25">
      <c r="A45" s="12" t="s">
        <v>61</v>
      </c>
      <c r="B45" s="66"/>
      <c r="C45" s="66"/>
    </row>
    <row r="46" spans="1:11" x14ac:dyDescent="0.25">
      <c r="A46" s="12" t="s">
        <v>62</v>
      </c>
      <c r="B46" s="66"/>
      <c r="C46" s="66"/>
    </row>
    <row r="47" spans="1:11" x14ac:dyDescent="0.25">
      <c r="A47" s="12" t="s">
        <v>60</v>
      </c>
      <c r="B47" s="66"/>
      <c r="C47" s="66"/>
    </row>
    <row r="48" spans="1:11" x14ac:dyDescent="0.25">
      <c r="A48" s="12" t="s">
        <v>63</v>
      </c>
      <c r="B48" s="66"/>
      <c r="C48" s="66"/>
    </row>
    <row r="49" spans="1:3" x14ac:dyDescent="0.25">
      <c r="A49" s="12" t="s">
        <v>64</v>
      </c>
      <c r="B49" s="66"/>
      <c r="C49" s="66"/>
    </row>
    <row r="50" spans="1:3" x14ac:dyDescent="0.25">
      <c r="A50" s="12" t="s">
        <v>65</v>
      </c>
      <c r="B50" s="66"/>
      <c r="C50" s="66"/>
    </row>
    <row r="51" spans="1:3" x14ac:dyDescent="0.25">
      <c r="A51" s="12" t="s">
        <v>66</v>
      </c>
      <c r="B51" s="66"/>
      <c r="C51" s="66"/>
    </row>
    <row r="52" spans="1:3" x14ac:dyDescent="0.25">
      <c r="A52" s="12" t="s">
        <v>67</v>
      </c>
      <c r="B52" s="66"/>
      <c r="C52" s="66"/>
    </row>
    <row r="53" spans="1:3" x14ac:dyDescent="0.25">
      <c r="A53" s="12" t="s">
        <v>68</v>
      </c>
      <c r="B53" s="66"/>
      <c r="C53" s="66"/>
    </row>
  </sheetData>
  <mergeCells count="10">
    <mergeCell ref="A3:A4"/>
    <mergeCell ref="J3:J4"/>
    <mergeCell ref="K3:K4"/>
    <mergeCell ref="H3:H4"/>
    <mergeCell ref="G3:G4"/>
    <mergeCell ref="F3:F4"/>
    <mergeCell ref="E3:E4"/>
    <mergeCell ref="D3:D4"/>
    <mergeCell ref="D2:H2"/>
    <mergeCell ref="I3:I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B29-0500-4D14-B339-C5C5158C5CEB}">
  <dimension ref="A1:K53"/>
  <sheetViews>
    <sheetView workbookViewId="0">
      <selection activeCell="A6" sqref="A6:A53"/>
    </sheetView>
    <sheetView workbookViewId="1"/>
  </sheetViews>
  <sheetFormatPr defaultRowHeight="15" x14ac:dyDescent="0.25"/>
  <cols>
    <col min="1" max="1" width="13.5703125" customWidth="1"/>
    <col min="2" max="2" width="9.85546875" customWidth="1"/>
    <col min="3" max="3" width="9.42578125" customWidth="1"/>
  </cols>
  <sheetData>
    <row r="1" spans="1:11" ht="15.75" thickBot="1" x14ac:dyDescent="0.3">
      <c r="A1" s="36" t="s">
        <v>85</v>
      </c>
      <c r="B1" s="67"/>
      <c r="C1" s="67"/>
      <c r="D1" s="28" t="s">
        <v>71</v>
      </c>
      <c r="E1" s="28"/>
      <c r="F1" s="28"/>
      <c r="G1" s="28"/>
      <c r="H1" s="28"/>
      <c r="I1" s="28"/>
      <c r="J1" s="28"/>
      <c r="K1" s="29"/>
    </row>
    <row r="2" spans="1:11" ht="118.9" customHeight="1" x14ac:dyDescent="0.25">
      <c r="A2" s="3" t="s">
        <v>1</v>
      </c>
      <c r="B2" s="17"/>
      <c r="C2" s="17"/>
      <c r="D2" s="31" t="s">
        <v>2</v>
      </c>
      <c r="E2" s="32"/>
      <c r="F2" s="32"/>
      <c r="G2" s="32"/>
      <c r="H2" s="32"/>
      <c r="I2" s="19"/>
      <c r="J2" s="15" t="s">
        <v>3</v>
      </c>
      <c r="K2" s="16" t="s">
        <v>4</v>
      </c>
    </row>
    <row r="3" spans="1:11" ht="13.9" customHeight="1" x14ac:dyDescent="0.25">
      <c r="A3" s="30" t="s">
        <v>20</v>
      </c>
      <c r="B3" s="6"/>
      <c r="C3" s="6"/>
      <c r="D3" s="27" t="s">
        <v>12</v>
      </c>
      <c r="E3" s="27" t="s">
        <v>13</v>
      </c>
      <c r="F3" s="27" t="s">
        <v>14</v>
      </c>
      <c r="G3" s="27" t="s">
        <v>15</v>
      </c>
      <c r="H3" s="27" t="s">
        <v>16</v>
      </c>
      <c r="I3" s="1" t="s">
        <v>72</v>
      </c>
      <c r="J3" s="27" t="s">
        <v>17</v>
      </c>
      <c r="K3" s="42" t="s">
        <v>18</v>
      </c>
    </row>
    <row r="4" spans="1:11" ht="14.45" customHeight="1" x14ac:dyDescent="0.25">
      <c r="A4" s="30"/>
      <c r="B4" s="6"/>
      <c r="C4" s="6"/>
      <c r="D4" s="27"/>
      <c r="E4" s="27"/>
      <c r="F4" s="27"/>
      <c r="G4" s="27"/>
      <c r="H4" s="27"/>
      <c r="I4" s="26"/>
      <c r="J4" s="27"/>
      <c r="K4" s="42"/>
    </row>
    <row r="5" spans="1:11" x14ac:dyDescent="0.25">
      <c r="A5" s="7" t="s">
        <v>19</v>
      </c>
      <c r="B5" s="8" t="s">
        <v>91</v>
      </c>
      <c r="C5" s="8" t="s">
        <v>92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70</v>
      </c>
      <c r="J5" s="8" t="s">
        <v>10</v>
      </c>
      <c r="K5" s="43" t="s">
        <v>11</v>
      </c>
    </row>
    <row r="6" spans="1:11" x14ac:dyDescent="0.25">
      <c r="A6" s="11" t="s">
        <v>21</v>
      </c>
      <c r="B6" s="68"/>
      <c r="C6" s="68"/>
      <c r="D6" s="47">
        <v>107.4</v>
      </c>
      <c r="E6" s="20">
        <v>109.1</v>
      </c>
      <c r="F6" s="20">
        <v>101.7</v>
      </c>
      <c r="G6" s="20">
        <v>108.5</v>
      </c>
      <c r="H6" s="20">
        <v>105.8</v>
      </c>
      <c r="I6" s="21">
        <v>95.5</v>
      </c>
      <c r="J6" s="20">
        <v>109</v>
      </c>
      <c r="K6" s="44">
        <v>100.7</v>
      </c>
    </row>
    <row r="7" spans="1:11" x14ac:dyDescent="0.25">
      <c r="A7" s="11" t="s">
        <v>22</v>
      </c>
      <c r="B7" s="68"/>
      <c r="C7" s="68"/>
      <c r="D7" s="47">
        <v>110.4</v>
      </c>
      <c r="E7" s="20">
        <v>109.5</v>
      </c>
      <c r="F7" s="20">
        <v>111.7</v>
      </c>
      <c r="G7" s="20">
        <v>109.2</v>
      </c>
      <c r="H7" s="20">
        <v>101.7</v>
      </c>
      <c r="I7" s="20">
        <v>102.4</v>
      </c>
      <c r="J7" s="20">
        <v>105.8</v>
      </c>
      <c r="K7" s="44">
        <v>101.2</v>
      </c>
    </row>
    <row r="8" spans="1:11" x14ac:dyDescent="0.25">
      <c r="A8" s="11" t="s">
        <v>23</v>
      </c>
      <c r="B8" s="68"/>
      <c r="C8" s="68"/>
      <c r="D8" s="47">
        <v>109.5</v>
      </c>
      <c r="E8" s="20">
        <v>109.3</v>
      </c>
      <c r="F8" s="20">
        <v>112</v>
      </c>
      <c r="G8" s="20">
        <v>108.3</v>
      </c>
      <c r="H8" s="20">
        <v>100</v>
      </c>
      <c r="I8" s="20">
        <v>103.6</v>
      </c>
      <c r="J8" s="20">
        <v>99</v>
      </c>
      <c r="K8" s="44">
        <v>101.7</v>
      </c>
    </row>
    <row r="9" spans="1:11" x14ac:dyDescent="0.25">
      <c r="A9" s="11" t="s">
        <v>24</v>
      </c>
      <c r="B9" s="68"/>
      <c r="C9" s="68"/>
      <c r="D9" s="47">
        <v>109.6</v>
      </c>
      <c r="E9" s="20">
        <v>108.6</v>
      </c>
      <c r="F9" s="20">
        <v>111.4</v>
      </c>
      <c r="G9" s="20">
        <v>109.4</v>
      </c>
      <c r="H9" s="20">
        <v>98.9</v>
      </c>
      <c r="I9" s="20">
        <v>103.4</v>
      </c>
      <c r="J9" s="20">
        <v>99.8</v>
      </c>
      <c r="K9" s="44">
        <v>102.2</v>
      </c>
    </row>
    <row r="10" spans="1:11" x14ac:dyDescent="0.25">
      <c r="A10" s="11" t="s">
        <v>25</v>
      </c>
      <c r="B10" s="68"/>
      <c r="C10" s="68"/>
      <c r="D10" s="47">
        <v>108.6</v>
      </c>
      <c r="E10" s="20">
        <v>111.3</v>
      </c>
      <c r="F10" s="20">
        <v>102.8</v>
      </c>
      <c r="G10" s="20">
        <v>109.8</v>
      </c>
      <c r="H10" s="20">
        <v>97.6</v>
      </c>
      <c r="I10" s="20">
        <v>95.9</v>
      </c>
      <c r="J10" s="20">
        <v>110.6</v>
      </c>
      <c r="K10" s="44">
        <v>102.4</v>
      </c>
    </row>
    <row r="11" spans="1:11" x14ac:dyDescent="0.25">
      <c r="A11" s="11" t="s">
        <v>26</v>
      </c>
      <c r="B11" s="68"/>
      <c r="C11" s="68"/>
      <c r="D11" s="47">
        <v>107.4</v>
      </c>
      <c r="E11" s="20">
        <v>108.9</v>
      </c>
      <c r="F11" s="20">
        <v>96.6</v>
      </c>
      <c r="G11" s="20">
        <v>109.1</v>
      </c>
      <c r="H11" s="20">
        <v>97.9</v>
      </c>
      <c r="I11" s="20">
        <v>91.5</v>
      </c>
      <c r="J11" s="20">
        <v>104.3</v>
      </c>
      <c r="K11" s="44">
        <v>102.6</v>
      </c>
    </row>
    <row r="12" spans="1:11" x14ac:dyDescent="0.25">
      <c r="A12" s="11" t="s">
        <v>27</v>
      </c>
      <c r="B12" s="68"/>
      <c r="C12" s="68"/>
      <c r="D12" s="47">
        <v>107</v>
      </c>
      <c r="E12" s="20">
        <v>106.7</v>
      </c>
      <c r="F12" s="20">
        <v>97.9</v>
      </c>
      <c r="G12" s="20">
        <v>108.7</v>
      </c>
      <c r="H12" s="20">
        <v>96.6</v>
      </c>
      <c r="I12" s="20">
        <v>96.8</v>
      </c>
      <c r="J12" s="20">
        <v>105.5</v>
      </c>
      <c r="K12" s="44">
        <v>102.9</v>
      </c>
    </row>
    <row r="13" spans="1:11" x14ac:dyDescent="0.25">
      <c r="A13" s="11" t="s">
        <v>28</v>
      </c>
      <c r="B13" s="68"/>
      <c r="C13" s="68"/>
      <c r="D13" s="47">
        <v>107.8</v>
      </c>
      <c r="E13" s="20">
        <v>106.8</v>
      </c>
      <c r="F13" s="20">
        <v>97.4</v>
      </c>
      <c r="G13" s="20">
        <v>108.5</v>
      </c>
      <c r="H13" s="20">
        <v>97.2</v>
      </c>
      <c r="I13" s="20">
        <v>101.5</v>
      </c>
      <c r="J13" s="20">
        <v>102.3</v>
      </c>
      <c r="K13" s="44">
        <v>102.9</v>
      </c>
    </row>
    <row r="14" spans="1:11" x14ac:dyDescent="0.25">
      <c r="A14" s="11" t="s">
        <v>29</v>
      </c>
      <c r="B14" s="68"/>
      <c r="C14" s="68"/>
      <c r="D14" s="47">
        <v>108.4</v>
      </c>
      <c r="E14" s="20">
        <v>107.9</v>
      </c>
      <c r="F14" s="20">
        <v>97.8</v>
      </c>
      <c r="G14" s="20">
        <v>108.8</v>
      </c>
      <c r="H14" s="20">
        <v>95.5</v>
      </c>
      <c r="I14" s="20">
        <v>104.9</v>
      </c>
      <c r="J14" s="20">
        <v>102.5</v>
      </c>
      <c r="K14" s="44">
        <v>102.6</v>
      </c>
    </row>
    <row r="15" spans="1:11" x14ac:dyDescent="0.25">
      <c r="A15" s="11" t="s">
        <v>30</v>
      </c>
      <c r="B15" s="68"/>
      <c r="C15" s="68"/>
      <c r="D15" s="47">
        <v>107.6</v>
      </c>
      <c r="E15" s="20">
        <v>106</v>
      </c>
      <c r="F15" s="20">
        <v>91.2</v>
      </c>
      <c r="G15" s="20">
        <v>109</v>
      </c>
      <c r="H15" s="20">
        <v>91.5</v>
      </c>
      <c r="I15" s="20">
        <v>100.9</v>
      </c>
      <c r="J15" s="20">
        <v>105</v>
      </c>
      <c r="K15" s="44">
        <v>102.5</v>
      </c>
    </row>
    <row r="16" spans="1:11" x14ac:dyDescent="0.25">
      <c r="A16" s="11" t="s">
        <v>31</v>
      </c>
      <c r="B16" s="68"/>
      <c r="C16" s="68"/>
      <c r="D16" s="47">
        <v>107.6</v>
      </c>
      <c r="E16" s="20">
        <v>103.5</v>
      </c>
      <c r="F16" s="20">
        <v>96.8</v>
      </c>
      <c r="G16" s="20">
        <v>109.4</v>
      </c>
      <c r="H16" s="20">
        <v>88.2</v>
      </c>
      <c r="I16" s="20">
        <v>100.3</v>
      </c>
      <c r="J16" s="20">
        <v>103.6</v>
      </c>
      <c r="K16" s="44">
        <v>102.6</v>
      </c>
    </row>
    <row r="17" spans="1:11" x14ac:dyDescent="0.25">
      <c r="A17" s="11" t="s">
        <v>32</v>
      </c>
      <c r="B17" s="68"/>
      <c r="C17" s="68"/>
      <c r="D17" s="47">
        <v>107.4</v>
      </c>
      <c r="E17" s="20">
        <v>103</v>
      </c>
      <c r="F17" s="20">
        <v>110</v>
      </c>
      <c r="G17" s="20">
        <v>108.6</v>
      </c>
      <c r="H17" s="20">
        <v>87.1</v>
      </c>
      <c r="I17" s="20">
        <v>102.2</v>
      </c>
      <c r="J17" s="20">
        <v>105.5</v>
      </c>
      <c r="K17" s="44">
        <v>103.4</v>
      </c>
    </row>
    <row r="18" spans="1:11" x14ac:dyDescent="0.25">
      <c r="A18" s="11" t="s">
        <v>33</v>
      </c>
      <c r="B18" s="68"/>
      <c r="C18" s="68"/>
      <c r="D18" s="47">
        <v>106.6</v>
      </c>
      <c r="E18" s="20">
        <v>104.1</v>
      </c>
      <c r="F18" s="20">
        <v>107.6</v>
      </c>
      <c r="G18" s="20">
        <v>107.5</v>
      </c>
      <c r="H18" s="20">
        <v>87.8</v>
      </c>
      <c r="I18" s="20">
        <v>103.4</v>
      </c>
      <c r="J18" s="20">
        <v>104.3</v>
      </c>
      <c r="K18" s="44">
        <v>104.3</v>
      </c>
    </row>
    <row r="19" spans="1:11" x14ac:dyDescent="0.25">
      <c r="A19" s="11" t="s">
        <v>34</v>
      </c>
      <c r="B19" s="68"/>
      <c r="C19" s="68"/>
      <c r="D19" s="47">
        <v>104.3</v>
      </c>
      <c r="E19" s="20">
        <v>104.4</v>
      </c>
      <c r="F19" s="20">
        <v>96.6</v>
      </c>
      <c r="G19" s="20">
        <v>107.6</v>
      </c>
      <c r="H19" s="20">
        <v>88.5</v>
      </c>
      <c r="I19" s="20">
        <v>97.3</v>
      </c>
      <c r="J19" s="20">
        <v>107.7</v>
      </c>
      <c r="K19" s="44">
        <v>104.7</v>
      </c>
    </row>
    <row r="20" spans="1:11" x14ac:dyDescent="0.25">
      <c r="A20" s="11" t="s">
        <v>35</v>
      </c>
      <c r="B20" s="68"/>
      <c r="C20" s="68"/>
      <c r="D20" s="47">
        <v>105.8</v>
      </c>
      <c r="E20" s="20">
        <v>105.2</v>
      </c>
      <c r="F20" s="20">
        <v>81</v>
      </c>
      <c r="G20" s="20">
        <v>108.5</v>
      </c>
      <c r="H20" s="20">
        <v>93</v>
      </c>
      <c r="I20" s="20">
        <v>92.2</v>
      </c>
      <c r="J20" s="20">
        <v>109.4</v>
      </c>
      <c r="K20" s="44">
        <v>104.6</v>
      </c>
    </row>
    <row r="21" spans="1:11" x14ac:dyDescent="0.25">
      <c r="A21" s="11" t="s">
        <v>36</v>
      </c>
      <c r="B21" s="68"/>
      <c r="C21" s="68"/>
      <c r="D21" s="47">
        <v>105.4</v>
      </c>
      <c r="E21" s="20">
        <v>106.3</v>
      </c>
      <c r="F21" s="20">
        <v>66.3</v>
      </c>
      <c r="G21" s="20">
        <v>108.2</v>
      </c>
      <c r="H21" s="20">
        <v>94</v>
      </c>
      <c r="I21" s="20">
        <v>94.6</v>
      </c>
      <c r="J21" s="20">
        <v>111</v>
      </c>
      <c r="K21" s="44">
        <v>103.4</v>
      </c>
    </row>
    <row r="22" spans="1:11" x14ac:dyDescent="0.25">
      <c r="A22" s="11" t="s">
        <v>37</v>
      </c>
      <c r="B22" s="68"/>
      <c r="C22" s="68"/>
      <c r="D22" s="47">
        <v>104.3</v>
      </c>
      <c r="E22" s="20">
        <v>105.2</v>
      </c>
      <c r="F22" s="20">
        <v>68.3</v>
      </c>
      <c r="G22" s="20">
        <v>108.1</v>
      </c>
      <c r="H22" s="20">
        <v>92.4</v>
      </c>
      <c r="I22" s="20">
        <v>100.9</v>
      </c>
      <c r="J22" s="20">
        <v>95.2</v>
      </c>
      <c r="K22" s="44">
        <v>102.9</v>
      </c>
    </row>
    <row r="23" spans="1:11" x14ac:dyDescent="0.25">
      <c r="A23" s="11" t="s">
        <v>38</v>
      </c>
      <c r="B23" s="68"/>
      <c r="C23" s="68"/>
      <c r="D23" s="47">
        <v>104.8</v>
      </c>
      <c r="E23" s="20">
        <v>106.5</v>
      </c>
      <c r="F23" s="20">
        <v>81.8</v>
      </c>
      <c r="G23" s="20">
        <v>107.4</v>
      </c>
      <c r="H23" s="20">
        <v>89.1</v>
      </c>
      <c r="I23" s="20">
        <v>105.4</v>
      </c>
      <c r="J23" s="20">
        <v>103.9</v>
      </c>
      <c r="K23" s="44">
        <v>103.3</v>
      </c>
    </row>
    <row r="24" spans="1:11" x14ac:dyDescent="0.25">
      <c r="A24" s="11" t="s">
        <v>39</v>
      </c>
      <c r="B24" s="68"/>
      <c r="C24" s="68"/>
      <c r="D24" s="48">
        <v>104</v>
      </c>
      <c r="E24" s="25">
        <v>104.9</v>
      </c>
      <c r="F24" s="25">
        <v>83.3</v>
      </c>
      <c r="G24" s="25">
        <v>107.2</v>
      </c>
      <c r="H24" s="25">
        <v>89.3</v>
      </c>
      <c r="I24" s="25">
        <v>111.1</v>
      </c>
      <c r="J24" s="25">
        <v>103.2</v>
      </c>
      <c r="K24" s="46">
        <v>103</v>
      </c>
    </row>
    <row r="25" spans="1:11" x14ac:dyDescent="0.25">
      <c r="A25" s="11" t="s">
        <v>40</v>
      </c>
      <c r="B25" s="68"/>
      <c r="C25" s="68"/>
      <c r="D25" s="48">
        <v>103.4</v>
      </c>
      <c r="E25" s="25">
        <v>103.8</v>
      </c>
      <c r="F25" s="25">
        <v>82.8</v>
      </c>
      <c r="G25" s="25">
        <v>107.2</v>
      </c>
      <c r="H25" s="25">
        <v>88</v>
      </c>
      <c r="I25" s="25">
        <v>108.8</v>
      </c>
      <c r="J25" s="25">
        <v>103.5</v>
      </c>
      <c r="K25" s="46">
        <v>102.9</v>
      </c>
    </row>
    <row r="26" spans="1:11" x14ac:dyDescent="0.25">
      <c r="A26" s="11" t="s">
        <v>41</v>
      </c>
      <c r="B26" s="68"/>
      <c r="C26" s="68"/>
      <c r="D26" s="47">
        <v>104</v>
      </c>
      <c r="E26" s="20">
        <v>103.4</v>
      </c>
      <c r="F26" s="20">
        <v>78</v>
      </c>
      <c r="G26" s="20">
        <v>107.4</v>
      </c>
      <c r="H26" s="20">
        <v>90.7</v>
      </c>
      <c r="I26" s="20">
        <v>110.1</v>
      </c>
      <c r="J26" s="20">
        <v>103.6</v>
      </c>
      <c r="K26" s="44">
        <v>103.2</v>
      </c>
    </row>
    <row r="27" spans="1:11" x14ac:dyDescent="0.25">
      <c r="A27" s="11" t="s">
        <v>42</v>
      </c>
      <c r="B27" s="68"/>
      <c r="C27" s="68"/>
      <c r="D27" s="47">
        <v>103.6</v>
      </c>
      <c r="E27" s="20">
        <v>104.1</v>
      </c>
      <c r="F27" s="20">
        <v>82.2</v>
      </c>
      <c r="G27" s="20">
        <v>107.1</v>
      </c>
      <c r="H27" s="20">
        <v>96</v>
      </c>
      <c r="I27" s="20">
        <v>112.1</v>
      </c>
      <c r="J27" s="20">
        <v>106.4</v>
      </c>
      <c r="K27" s="44">
        <v>103.1</v>
      </c>
    </row>
    <row r="28" spans="1:11" x14ac:dyDescent="0.25">
      <c r="A28" s="11" t="s">
        <v>43</v>
      </c>
      <c r="B28" s="68"/>
      <c r="C28" s="68"/>
      <c r="D28" s="47">
        <v>102.8</v>
      </c>
      <c r="E28" s="20">
        <v>103.5</v>
      </c>
      <c r="F28" s="20">
        <v>83.6</v>
      </c>
      <c r="G28" s="20">
        <v>106.3</v>
      </c>
      <c r="H28" s="20">
        <v>100.8</v>
      </c>
      <c r="I28" s="20">
        <v>114.9</v>
      </c>
      <c r="J28" s="20">
        <v>102.4</v>
      </c>
      <c r="K28" s="44">
        <v>103</v>
      </c>
    </row>
    <row r="29" spans="1:11" x14ac:dyDescent="0.25">
      <c r="A29" s="11" t="s">
        <v>44</v>
      </c>
      <c r="B29" s="68"/>
      <c r="C29" s="68"/>
      <c r="D29" s="47">
        <v>103</v>
      </c>
      <c r="E29" s="20">
        <v>103.9</v>
      </c>
      <c r="F29" s="20">
        <v>87.3</v>
      </c>
      <c r="G29" s="20">
        <v>105.7</v>
      </c>
      <c r="H29" s="20">
        <v>105.5</v>
      </c>
      <c r="I29" s="20">
        <v>117.4</v>
      </c>
      <c r="J29" s="20">
        <v>106.3</v>
      </c>
      <c r="K29" s="44">
        <v>102.4</v>
      </c>
    </row>
    <row r="30" spans="1:11" x14ac:dyDescent="0.25">
      <c r="A30" s="11" t="s">
        <v>45</v>
      </c>
      <c r="B30" s="68"/>
      <c r="C30" s="68"/>
      <c r="D30" s="47">
        <v>102.1</v>
      </c>
      <c r="E30" s="20">
        <v>102.8</v>
      </c>
      <c r="F30" s="20">
        <v>93.5</v>
      </c>
      <c r="G30" s="20">
        <v>106.2</v>
      </c>
      <c r="H30" s="20">
        <v>109.1</v>
      </c>
      <c r="I30" s="20">
        <v>123.6</v>
      </c>
      <c r="J30" s="20">
        <v>103.5</v>
      </c>
      <c r="K30" s="44">
        <v>102.6</v>
      </c>
    </row>
    <row r="31" spans="1:11" x14ac:dyDescent="0.25">
      <c r="A31" s="11" t="s">
        <v>46</v>
      </c>
      <c r="B31" s="68"/>
      <c r="C31" s="68"/>
      <c r="D31" s="47">
        <v>102.5</v>
      </c>
      <c r="E31" s="20">
        <v>104.2</v>
      </c>
      <c r="F31" s="20">
        <v>105.2</v>
      </c>
      <c r="G31" s="20">
        <v>105.6</v>
      </c>
      <c r="H31" s="20">
        <v>118</v>
      </c>
      <c r="I31" s="20">
        <v>128.80000000000001</v>
      </c>
      <c r="J31" s="20">
        <v>101.1</v>
      </c>
      <c r="K31" s="44">
        <v>102.4</v>
      </c>
    </row>
    <row r="32" spans="1:11" x14ac:dyDescent="0.25">
      <c r="A32" s="11" t="s">
        <v>47</v>
      </c>
      <c r="B32" s="68"/>
      <c r="C32" s="68"/>
      <c r="D32" s="47">
        <v>100.2</v>
      </c>
      <c r="E32" s="20">
        <v>103.9</v>
      </c>
      <c r="F32" s="20">
        <v>132.80000000000001</v>
      </c>
      <c r="G32" s="20">
        <v>103.6</v>
      </c>
      <c r="H32" s="20">
        <v>119.8</v>
      </c>
      <c r="I32" s="20">
        <v>142.80000000000001</v>
      </c>
      <c r="J32" s="20">
        <v>105.1</v>
      </c>
      <c r="K32" s="44">
        <v>103.2</v>
      </c>
    </row>
    <row r="33" spans="1:11" x14ac:dyDescent="0.25">
      <c r="A33" s="11" t="s">
        <v>48</v>
      </c>
      <c r="B33" s="68"/>
      <c r="C33" s="68"/>
      <c r="D33" s="47">
        <v>100.1</v>
      </c>
      <c r="E33" s="20">
        <v>103.6</v>
      </c>
      <c r="F33" s="20">
        <v>155.19999999999999</v>
      </c>
      <c r="G33" s="20">
        <v>103.6</v>
      </c>
      <c r="H33" s="20">
        <v>123.1</v>
      </c>
      <c r="I33" s="20">
        <v>142.19999999999999</v>
      </c>
      <c r="J33" s="20">
        <v>109.3</v>
      </c>
      <c r="K33" s="44">
        <v>104.3</v>
      </c>
    </row>
    <row r="34" spans="1:11" x14ac:dyDescent="0.25">
      <c r="A34" s="11" t="s">
        <v>49</v>
      </c>
      <c r="B34" s="68"/>
      <c r="C34" s="68"/>
      <c r="D34" s="47">
        <v>100.6</v>
      </c>
      <c r="E34" s="20">
        <v>103.3</v>
      </c>
      <c r="F34" s="20">
        <v>153.1</v>
      </c>
      <c r="G34" s="20">
        <v>103.1</v>
      </c>
      <c r="H34" s="20">
        <v>130.4</v>
      </c>
      <c r="I34" s="20">
        <v>144.5</v>
      </c>
      <c r="J34" s="20">
        <v>107.6</v>
      </c>
      <c r="K34" s="44">
        <v>104.7</v>
      </c>
    </row>
    <row r="35" spans="1:11" x14ac:dyDescent="0.25">
      <c r="A35" s="11" t="s">
        <v>50</v>
      </c>
      <c r="B35" s="68"/>
      <c r="C35" s="68"/>
      <c r="D35" s="47">
        <v>101</v>
      </c>
      <c r="E35" s="20">
        <v>104.3</v>
      </c>
      <c r="F35" s="20">
        <v>140.4</v>
      </c>
      <c r="G35" s="20">
        <v>103.6</v>
      </c>
      <c r="H35" s="20">
        <v>144.4</v>
      </c>
      <c r="I35" s="20">
        <v>136.6</v>
      </c>
      <c r="J35" s="20">
        <v>106.6</v>
      </c>
      <c r="K35" s="44">
        <v>104.4</v>
      </c>
    </row>
    <row r="36" spans="1:11" x14ac:dyDescent="0.25">
      <c r="A36" s="11" t="s">
        <v>51</v>
      </c>
      <c r="B36" s="68"/>
      <c r="C36" s="68"/>
      <c r="D36" s="47">
        <v>102.5</v>
      </c>
      <c r="E36" s="20">
        <v>105.7</v>
      </c>
      <c r="F36" s="20">
        <v>141.4</v>
      </c>
      <c r="G36" s="20">
        <v>104.3</v>
      </c>
      <c r="H36" s="20">
        <v>159.4</v>
      </c>
      <c r="I36" s="20">
        <v>130.19999999999999</v>
      </c>
      <c r="J36" s="20">
        <v>105.5</v>
      </c>
      <c r="K36" s="44">
        <v>105</v>
      </c>
    </row>
    <row r="37" spans="1:11" x14ac:dyDescent="0.25">
      <c r="A37" s="11" t="s">
        <v>52</v>
      </c>
      <c r="B37" s="68"/>
      <c r="C37" s="68"/>
      <c r="D37" s="47">
        <v>103.7</v>
      </c>
      <c r="E37" s="20">
        <v>106.2</v>
      </c>
      <c r="F37" s="20">
        <v>140.19999999999999</v>
      </c>
      <c r="G37" s="20">
        <v>104.7</v>
      </c>
      <c r="H37" s="20">
        <v>171.5</v>
      </c>
      <c r="I37" s="20">
        <v>132.1</v>
      </c>
      <c r="J37" s="20">
        <v>106.1</v>
      </c>
      <c r="K37" s="44">
        <v>105.5</v>
      </c>
    </row>
    <row r="38" spans="1:11" x14ac:dyDescent="0.25">
      <c r="A38" s="11" t="s">
        <v>53</v>
      </c>
      <c r="B38" s="68"/>
      <c r="C38" s="68"/>
      <c r="D38" s="47">
        <v>103.8</v>
      </c>
      <c r="E38" s="20">
        <v>108.2</v>
      </c>
      <c r="F38" s="20">
        <v>150.9</v>
      </c>
      <c r="G38" s="20">
        <v>104.6</v>
      </c>
      <c r="H38" s="20">
        <v>170.6</v>
      </c>
      <c r="I38" s="20">
        <v>126.6</v>
      </c>
      <c r="J38" s="20">
        <v>108.7</v>
      </c>
      <c r="K38" s="44">
        <v>105.9</v>
      </c>
    </row>
    <row r="39" spans="1:11" x14ac:dyDescent="0.25">
      <c r="A39" s="11" t="s">
        <v>54</v>
      </c>
      <c r="B39" s="68"/>
      <c r="C39" s="68"/>
      <c r="D39" s="47">
        <v>105</v>
      </c>
      <c r="E39" s="20">
        <v>110.4</v>
      </c>
      <c r="F39" s="20">
        <v>164.3</v>
      </c>
      <c r="G39" s="20">
        <v>104.8</v>
      </c>
      <c r="H39" s="20">
        <v>165.2</v>
      </c>
      <c r="I39" s="20">
        <v>134.5</v>
      </c>
      <c r="J39" s="20">
        <v>107</v>
      </c>
      <c r="K39" s="44">
        <v>106.8</v>
      </c>
    </row>
    <row r="40" spans="1:11" x14ac:dyDescent="0.25">
      <c r="A40" s="11" t="s">
        <v>55</v>
      </c>
      <c r="B40" s="68"/>
      <c r="C40" s="68"/>
      <c r="D40" s="47">
        <v>105.6</v>
      </c>
      <c r="E40" s="20">
        <v>113.2</v>
      </c>
      <c r="F40" s="20">
        <v>165.3</v>
      </c>
      <c r="G40" s="20">
        <v>106</v>
      </c>
      <c r="H40" s="20">
        <v>160.80000000000001</v>
      </c>
      <c r="I40" s="20">
        <v>136.4</v>
      </c>
      <c r="J40" s="20">
        <v>110.3</v>
      </c>
      <c r="K40" s="44">
        <v>107.8</v>
      </c>
    </row>
    <row r="41" spans="1:11" x14ac:dyDescent="0.25">
      <c r="A41" s="11" t="s">
        <v>56</v>
      </c>
      <c r="B41" s="68"/>
      <c r="C41" s="68"/>
      <c r="D41" s="49"/>
      <c r="E41" s="10"/>
      <c r="F41" s="10"/>
      <c r="G41" s="10"/>
      <c r="H41" s="10"/>
      <c r="J41" s="20">
        <v>108.5</v>
      </c>
      <c r="K41" s="44">
        <v>108.6</v>
      </c>
    </row>
    <row r="42" spans="1:11" x14ac:dyDescent="0.25">
      <c r="A42" s="12" t="s">
        <v>57</v>
      </c>
      <c r="B42" s="66"/>
      <c r="C42" s="66"/>
      <c r="D42" s="50"/>
    </row>
    <row r="43" spans="1:11" x14ac:dyDescent="0.25">
      <c r="A43" s="12" t="s">
        <v>58</v>
      </c>
      <c r="B43" s="66"/>
      <c r="C43" s="66"/>
      <c r="D43" s="50"/>
    </row>
    <row r="44" spans="1:11" x14ac:dyDescent="0.25">
      <c r="A44" s="12" t="s">
        <v>59</v>
      </c>
      <c r="B44" s="66"/>
      <c r="C44" s="66"/>
      <c r="D44" s="50"/>
    </row>
    <row r="45" spans="1:11" x14ac:dyDescent="0.25">
      <c r="A45" s="12" t="s">
        <v>61</v>
      </c>
      <c r="B45" s="66"/>
      <c r="C45" s="66"/>
      <c r="D45" s="50"/>
    </row>
    <row r="46" spans="1:11" x14ac:dyDescent="0.25">
      <c r="A46" s="12" t="s">
        <v>62</v>
      </c>
      <c r="B46" s="66"/>
      <c r="C46" s="66"/>
      <c r="D46" s="50"/>
    </row>
    <row r="47" spans="1:11" x14ac:dyDescent="0.25">
      <c r="A47" s="12" t="s">
        <v>60</v>
      </c>
      <c r="B47" s="66"/>
      <c r="C47" s="66"/>
      <c r="D47" s="50"/>
    </row>
    <row r="48" spans="1:11" x14ac:dyDescent="0.25">
      <c r="A48" s="12" t="s">
        <v>63</v>
      </c>
      <c r="B48" s="66"/>
      <c r="C48" s="66"/>
      <c r="D48" s="50"/>
    </row>
    <row r="49" spans="1:4" x14ac:dyDescent="0.25">
      <c r="A49" s="12" t="s">
        <v>64</v>
      </c>
      <c r="B49" s="66"/>
      <c r="C49" s="66"/>
      <c r="D49" s="50"/>
    </row>
    <row r="50" spans="1:4" x14ac:dyDescent="0.25">
      <c r="A50" s="12" t="s">
        <v>65</v>
      </c>
      <c r="B50" s="66"/>
      <c r="C50" s="66"/>
      <c r="D50" s="50"/>
    </row>
    <row r="51" spans="1:4" x14ac:dyDescent="0.25">
      <c r="A51" s="12" t="s">
        <v>66</v>
      </c>
      <c r="B51" s="66"/>
      <c r="C51" s="66"/>
      <c r="D51" s="50"/>
    </row>
    <row r="52" spans="1:4" x14ac:dyDescent="0.25">
      <c r="A52" s="12" t="s">
        <v>67</v>
      </c>
      <c r="B52" s="66"/>
      <c r="C52" s="66"/>
      <c r="D52" s="50"/>
    </row>
    <row r="53" spans="1:4" x14ac:dyDescent="0.25">
      <c r="A53" s="12" t="s">
        <v>68</v>
      </c>
      <c r="B53" s="66"/>
      <c r="C53" s="66"/>
      <c r="D53" s="50"/>
    </row>
  </sheetData>
  <mergeCells count="11">
    <mergeCell ref="F3:F4"/>
    <mergeCell ref="G3:G4"/>
    <mergeCell ref="H3:H4"/>
    <mergeCell ref="I3:I4"/>
    <mergeCell ref="J3:J4"/>
    <mergeCell ref="K3:K4"/>
    <mergeCell ref="D3:D4"/>
    <mergeCell ref="E3:E4"/>
    <mergeCell ref="D1:K1"/>
    <mergeCell ref="D2:H2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A496-F63D-46AA-82E3-9E49E293DBB2}">
  <dimension ref="A1:K54"/>
  <sheetViews>
    <sheetView topLeftCell="A3" workbookViewId="0">
      <selection activeCell="C22" sqref="C22"/>
    </sheetView>
    <sheetView workbookViewId="1"/>
  </sheetViews>
  <sheetFormatPr defaultRowHeight="15" x14ac:dyDescent="0.25"/>
  <cols>
    <col min="1" max="1" width="13.5703125" customWidth="1"/>
    <col min="2" max="2" width="9.7109375" customWidth="1"/>
    <col min="3" max="3" width="9.42578125" customWidth="1"/>
    <col min="8" max="8" width="9.7109375" customWidth="1"/>
  </cols>
  <sheetData>
    <row r="1" spans="1:11" ht="15.75" thickBot="1" x14ac:dyDescent="0.3">
      <c r="A1" s="36" t="s">
        <v>85</v>
      </c>
      <c r="B1" s="67"/>
      <c r="C1" s="67"/>
      <c r="D1" s="18"/>
      <c r="E1" s="37"/>
      <c r="F1" s="28" t="s">
        <v>69</v>
      </c>
      <c r="G1" s="28"/>
      <c r="H1" s="28"/>
      <c r="I1" s="28"/>
      <c r="J1" s="28"/>
      <c r="K1" s="29"/>
    </row>
    <row r="2" spans="1:11" ht="117" customHeight="1" x14ac:dyDescent="0.25">
      <c r="A2" s="3" t="s">
        <v>1</v>
      </c>
      <c r="B2" s="17"/>
      <c r="C2" s="17"/>
      <c r="D2" s="31" t="s">
        <v>2</v>
      </c>
      <c r="E2" s="32"/>
      <c r="F2" s="32"/>
      <c r="G2" s="32"/>
      <c r="H2" s="32"/>
      <c r="I2" s="19"/>
      <c r="J2" s="15" t="s">
        <v>3</v>
      </c>
      <c r="K2" s="16" t="s">
        <v>4</v>
      </c>
    </row>
    <row r="3" spans="1:11" ht="13.9" customHeight="1" x14ac:dyDescent="0.25">
      <c r="A3" s="30" t="s">
        <v>20</v>
      </c>
      <c r="B3" s="6"/>
      <c r="C3" s="6"/>
      <c r="D3" s="27" t="s">
        <v>12</v>
      </c>
      <c r="E3" s="27" t="s">
        <v>13</v>
      </c>
      <c r="F3" s="27" t="s">
        <v>14</v>
      </c>
      <c r="G3" s="27" t="s">
        <v>15</v>
      </c>
      <c r="H3" s="27" t="s">
        <v>16</v>
      </c>
      <c r="I3" s="1" t="s">
        <v>72</v>
      </c>
      <c r="J3" s="27" t="s">
        <v>17</v>
      </c>
      <c r="K3" s="27" t="s">
        <v>18</v>
      </c>
    </row>
    <row r="4" spans="1:11" ht="14.45" customHeight="1" x14ac:dyDescent="0.25">
      <c r="A4" s="30"/>
      <c r="B4" s="6"/>
      <c r="C4" s="6"/>
      <c r="D4" s="27"/>
      <c r="E4" s="27"/>
      <c r="F4" s="27"/>
      <c r="G4" s="27"/>
      <c r="H4" s="27"/>
      <c r="I4" s="26"/>
      <c r="J4" s="27"/>
      <c r="K4" s="27"/>
    </row>
    <row r="5" spans="1:11" x14ac:dyDescent="0.25">
      <c r="A5" s="7" t="s">
        <v>19</v>
      </c>
      <c r="B5" s="8" t="s">
        <v>91</v>
      </c>
      <c r="C5" s="8" t="s">
        <v>92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70</v>
      </c>
      <c r="J5" s="8" t="s">
        <v>10</v>
      </c>
      <c r="K5" s="8" t="s">
        <v>11</v>
      </c>
    </row>
    <row r="6" spans="1:11" x14ac:dyDescent="0.25">
      <c r="A6" s="11" t="s">
        <v>21</v>
      </c>
      <c r="B6" s="68"/>
      <c r="C6" s="68"/>
      <c r="D6" s="47">
        <v>101.5</v>
      </c>
      <c r="E6" s="20">
        <v>100.7</v>
      </c>
      <c r="F6" s="20">
        <v>101.1</v>
      </c>
      <c r="G6" s="20">
        <v>102</v>
      </c>
      <c r="H6" s="20">
        <v>100.3</v>
      </c>
      <c r="I6" s="21">
        <v>98.6</v>
      </c>
      <c r="J6" s="20">
        <v>89.7</v>
      </c>
      <c r="K6" s="20">
        <v>99.8</v>
      </c>
    </row>
    <row r="7" spans="1:11" x14ac:dyDescent="0.25">
      <c r="A7" s="11" t="s">
        <v>22</v>
      </c>
      <c r="B7" s="68"/>
      <c r="C7" s="68"/>
      <c r="D7" s="47">
        <v>102.1</v>
      </c>
      <c r="E7" s="20">
        <v>99.6</v>
      </c>
      <c r="F7" s="20">
        <v>105.8</v>
      </c>
      <c r="G7" s="20">
        <v>100.8</v>
      </c>
      <c r="H7" s="20">
        <v>98.5</v>
      </c>
      <c r="I7" s="20">
        <v>105.4</v>
      </c>
      <c r="J7" s="20">
        <v>98.4</v>
      </c>
      <c r="K7" s="20">
        <v>100.4</v>
      </c>
    </row>
    <row r="8" spans="1:11" x14ac:dyDescent="0.25">
      <c r="A8" s="11" t="s">
        <v>23</v>
      </c>
      <c r="B8" s="68"/>
      <c r="C8" s="68"/>
      <c r="D8" s="47">
        <v>100.4</v>
      </c>
      <c r="E8" s="20">
        <v>99.4</v>
      </c>
      <c r="F8" s="20">
        <v>102.2</v>
      </c>
      <c r="G8" s="20">
        <v>101.7</v>
      </c>
      <c r="H8" s="20">
        <v>99</v>
      </c>
      <c r="I8" s="20">
        <v>100</v>
      </c>
      <c r="J8" s="20">
        <v>103.3</v>
      </c>
      <c r="K8" s="20">
        <v>100.3</v>
      </c>
    </row>
    <row r="9" spans="1:11" x14ac:dyDescent="0.25">
      <c r="A9" s="11" t="s">
        <v>24</v>
      </c>
      <c r="B9" s="68"/>
      <c r="C9" s="68"/>
      <c r="D9" s="47">
        <v>101.1</v>
      </c>
      <c r="E9" s="20">
        <v>99.6</v>
      </c>
      <c r="F9" s="20">
        <v>103.8</v>
      </c>
      <c r="G9" s="20">
        <v>102</v>
      </c>
      <c r="H9" s="20">
        <v>100.2</v>
      </c>
      <c r="I9" s="20">
        <v>99.9</v>
      </c>
      <c r="J9" s="20">
        <v>105.3</v>
      </c>
      <c r="K9" s="20">
        <v>101.1</v>
      </c>
    </row>
    <row r="10" spans="1:11" x14ac:dyDescent="0.25">
      <c r="A10" s="11" t="s">
        <v>25</v>
      </c>
      <c r="B10" s="68"/>
      <c r="C10" s="68"/>
      <c r="D10" s="47">
        <v>100.8</v>
      </c>
      <c r="E10" s="20">
        <v>101.2</v>
      </c>
      <c r="F10" s="20">
        <v>100.5</v>
      </c>
      <c r="G10" s="20">
        <v>100.7</v>
      </c>
      <c r="H10" s="20">
        <v>100.1</v>
      </c>
      <c r="I10" s="20">
        <v>96</v>
      </c>
      <c r="J10" s="20">
        <v>106.5</v>
      </c>
      <c r="K10" s="20">
        <v>100.2</v>
      </c>
    </row>
    <row r="11" spans="1:11" x14ac:dyDescent="0.25">
      <c r="A11" s="11" t="s">
        <v>26</v>
      </c>
      <c r="B11" s="68"/>
      <c r="C11" s="68"/>
      <c r="D11" s="47">
        <v>99.6</v>
      </c>
      <c r="E11" s="20">
        <v>99.3</v>
      </c>
      <c r="F11" s="20">
        <v>94.2</v>
      </c>
      <c r="G11" s="20">
        <v>100.1</v>
      </c>
      <c r="H11" s="20">
        <v>99.9</v>
      </c>
      <c r="I11" s="20">
        <v>98.2</v>
      </c>
      <c r="J11" s="20">
        <v>96.2</v>
      </c>
      <c r="K11" s="20">
        <v>100.3</v>
      </c>
    </row>
    <row r="12" spans="1:11" x14ac:dyDescent="0.25">
      <c r="A12" s="11" t="s">
        <v>27</v>
      </c>
      <c r="B12" s="68"/>
      <c r="C12" s="68"/>
      <c r="D12" s="47">
        <v>100.2</v>
      </c>
      <c r="E12" s="20">
        <v>101.5</v>
      </c>
      <c r="F12" s="20">
        <v>102</v>
      </c>
      <c r="G12" s="20">
        <v>100.1</v>
      </c>
      <c r="H12" s="20">
        <v>98.5</v>
      </c>
      <c r="I12" s="20">
        <v>101</v>
      </c>
      <c r="J12" s="20">
        <v>101.9</v>
      </c>
      <c r="K12" s="20">
        <v>100</v>
      </c>
    </row>
    <row r="13" spans="1:11" x14ac:dyDescent="0.25">
      <c r="A13" s="11" t="s">
        <v>28</v>
      </c>
      <c r="B13" s="68"/>
      <c r="C13" s="68"/>
      <c r="D13" s="47">
        <v>100.5</v>
      </c>
      <c r="E13" s="20">
        <v>100.8</v>
      </c>
      <c r="F13" s="20">
        <v>99.7</v>
      </c>
      <c r="G13" s="20">
        <v>100.2</v>
      </c>
      <c r="H13" s="20">
        <v>101</v>
      </c>
      <c r="I13" s="20">
        <v>101.2</v>
      </c>
      <c r="J13" s="20">
        <v>103.3</v>
      </c>
      <c r="K13" s="20">
        <v>100</v>
      </c>
    </row>
    <row r="14" spans="1:11" x14ac:dyDescent="0.25">
      <c r="A14" s="11" t="s">
        <v>29</v>
      </c>
      <c r="B14" s="68"/>
      <c r="C14" s="68"/>
      <c r="D14" s="47">
        <v>100.3</v>
      </c>
      <c r="E14" s="20">
        <v>100.2</v>
      </c>
      <c r="F14" s="20">
        <v>102.5</v>
      </c>
      <c r="G14" s="20">
        <v>100.1</v>
      </c>
      <c r="H14" s="20">
        <v>99.3</v>
      </c>
      <c r="I14" s="20">
        <v>102.6</v>
      </c>
      <c r="J14" s="20">
        <v>96.2</v>
      </c>
      <c r="K14" s="20">
        <v>100</v>
      </c>
    </row>
    <row r="15" spans="1:11" x14ac:dyDescent="0.25">
      <c r="A15" s="11" t="s">
        <v>30</v>
      </c>
      <c r="B15" s="68"/>
      <c r="C15" s="68"/>
      <c r="D15" s="47">
        <v>100</v>
      </c>
      <c r="E15" s="20">
        <v>100.1</v>
      </c>
      <c r="F15" s="20">
        <v>97</v>
      </c>
      <c r="G15" s="20">
        <v>100.2</v>
      </c>
      <c r="H15" s="20">
        <v>96.4</v>
      </c>
      <c r="I15" s="20">
        <v>99</v>
      </c>
      <c r="J15" s="20">
        <v>107.6</v>
      </c>
      <c r="K15" s="20">
        <v>100.2</v>
      </c>
    </row>
    <row r="16" spans="1:11" x14ac:dyDescent="0.25">
      <c r="A16" s="11" t="s">
        <v>31</v>
      </c>
      <c r="B16" s="68"/>
      <c r="C16" s="68"/>
      <c r="D16" s="47">
        <v>100.6</v>
      </c>
      <c r="E16" s="20">
        <v>100.5</v>
      </c>
      <c r="F16" s="20">
        <v>99.2</v>
      </c>
      <c r="G16" s="20">
        <v>100.3</v>
      </c>
      <c r="H16" s="20">
        <v>96.3</v>
      </c>
      <c r="I16" s="20">
        <v>99.6</v>
      </c>
      <c r="J16" s="20">
        <v>94.3</v>
      </c>
      <c r="K16" s="20">
        <v>100.1</v>
      </c>
    </row>
    <row r="17" spans="1:11" x14ac:dyDescent="0.25">
      <c r="A17" s="11" t="s">
        <v>32</v>
      </c>
      <c r="B17" s="68"/>
      <c r="C17" s="68"/>
      <c r="D17" s="47">
        <v>100.3</v>
      </c>
      <c r="E17" s="20">
        <v>100.1</v>
      </c>
      <c r="F17" s="20">
        <v>101.9</v>
      </c>
      <c r="G17" s="20">
        <v>100.3</v>
      </c>
      <c r="H17" s="20">
        <v>97</v>
      </c>
      <c r="I17" s="20">
        <v>101</v>
      </c>
      <c r="J17" s="20">
        <v>104.3</v>
      </c>
      <c r="K17" s="20">
        <v>100.8</v>
      </c>
    </row>
    <row r="18" spans="1:11" x14ac:dyDescent="0.25">
      <c r="A18" s="11" t="s">
        <v>33</v>
      </c>
      <c r="B18" s="68"/>
      <c r="C18" s="68"/>
      <c r="D18" s="47">
        <v>100.7</v>
      </c>
      <c r="E18" s="20">
        <v>102</v>
      </c>
      <c r="F18" s="20">
        <v>99.1</v>
      </c>
      <c r="G18" s="20">
        <v>100.8</v>
      </c>
      <c r="H18" s="20">
        <v>101.2</v>
      </c>
      <c r="I18" s="20">
        <v>99.8</v>
      </c>
      <c r="J18" s="20">
        <v>88.7</v>
      </c>
      <c r="K18" s="20">
        <v>100.9</v>
      </c>
    </row>
    <row r="19" spans="1:11" x14ac:dyDescent="0.25">
      <c r="A19" s="11" t="s">
        <v>34</v>
      </c>
      <c r="B19" s="68"/>
      <c r="C19" s="68"/>
      <c r="D19" s="47">
        <v>99.8</v>
      </c>
      <c r="E19" s="20">
        <v>99.8</v>
      </c>
      <c r="F19" s="20">
        <v>95</v>
      </c>
      <c r="G19" s="20">
        <v>100.8</v>
      </c>
      <c r="H19" s="20">
        <v>99.2</v>
      </c>
      <c r="I19" s="20">
        <v>99.1</v>
      </c>
      <c r="J19" s="20">
        <v>101.6</v>
      </c>
      <c r="K19" s="20">
        <v>100.7</v>
      </c>
    </row>
    <row r="20" spans="1:11" x14ac:dyDescent="0.25">
      <c r="A20" s="11" t="s">
        <v>35</v>
      </c>
      <c r="B20" s="68"/>
      <c r="C20" s="68"/>
      <c r="D20" s="47">
        <v>101.9</v>
      </c>
      <c r="E20" s="20">
        <v>100.1</v>
      </c>
      <c r="F20" s="20">
        <v>85.7</v>
      </c>
      <c r="G20" s="20">
        <v>102.5</v>
      </c>
      <c r="H20" s="20">
        <v>104.1</v>
      </c>
      <c r="I20" s="20">
        <v>94.9</v>
      </c>
      <c r="J20" s="20">
        <v>104.9</v>
      </c>
      <c r="K20" s="20">
        <v>100.2</v>
      </c>
    </row>
    <row r="21" spans="1:11" x14ac:dyDescent="0.25">
      <c r="A21" s="11" t="s">
        <v>36</v>
      </c>
      <c r="B21" s="68"/>
      <c r="C21" s="68"/>
      <c r="D21" s="47">
        <v>100.7</v>
      </c>
      <c r="E21" s="20">
        <v>100.6</v>
      </c>
      <c r="F21" s="20">
        <v>85</v>
      </c>
      <c r="G21" s="20">
        <v>101.7</v>
      </c>
      <c r="H21" s="20">
        <v>101.3</v>
      </c>
      <c r="I21" s="20">
        <v>102.5</v>
      </c>
      <c r="J21" s="20">
        <v>106.8</v>
      </c>
      <c r="K21" s="20">
        <v>99.9</v>
      </c>
    </row>
    <row r="22" spans="1:11" x14ac:dyDescent="0.25">
      <c r="A22" s="11" t="s">
        <v>37</v>
      </c>
      <c r="B22" s="68"/>
      <c r="C22" s="68"/>
      <c r="D22" s="47">
        <v>99.7</v>
      </c>
      <c r="E22" s="20">
        <v>100.2</v>
      </c>
      <c r="F22" s="20">
        <v>103.6</v>
      </c>
      <c r="G22" s="20">
        <v>100.7</v>
      </c>
      <c r="H22" s="20">
        <v>98.3</v>
      </c>
      <c r="I22" s="20">
        <v>102.4</v>
      </c>
      <c r="J22" s="20">
        <v>91.3</v>
      </c>
      <c r="K22" s="20">
        <v>99.8</v>
      </c>
    </row>
    <row r="23" spans="1:11" x14ac:dyDescent="0.25">
      <c r="A23" s="11" t="s">
        <v>38</v>
      </c>
      <c r="B23" s="68"/>
      <c r="C23" s="68"/>
      <c r="D23" s="47">
        <v>100</v>
      </c>
      <c r="E23" s="20">
        <v>100.5</v>
      </c>
      <c r="F23" s="20">
        <v>112.7</v>
      </c>
      <c r="G23" s="20">
        <v>99.4</v>
      </c>
      <c r="H23" s="20">
        <v>96.3</v>
      </c>
      <c r="I23" s="20">
        <v>102.6</v>
      </c>
      <c r="J23" s="20">
        <v>105</v>
      </c>
      <c r="K23" s="20">
        <v>100.6</v>
      </c>
    </row>
    <row r="24" spans="1:11" x14ac:dyDescent="0.25">
      <c r="A24" s="11" t="s">
        <v>39</v>
      </c>
      <c r="B24" s="68"/>
      <c r="C24" s="68"/>
      <c r="D24" s="48">
        <v>99.5</v>
      </c>
      <c r="E24" s="25">
        <v>99.9</v>
      </c>
      <c r="F24" s="25">
        <v>103.9</v>
      </c>
      <c r="G24" s="25">
        <v>99.9</v>
      </c>
      <c r="H24" s="25">
        <v>98.7</v>
      </c>
      <c r="I24" s="25">
        <v>106.5</v>
      </c>
      <c r="J24" s="25">
        <v>101.3</v>
      </c>
      <c r="K24" s="25">
        <v>99.8</v>
      </c>
    </row>
    <row r="25" spans="1:11" x14ac:dyDescent="0.25">
      <c r="A25" s="11" t="s">
        <v>40</v>
      </c>
      <c r="B25" s="68"/>
      <c r="C25" s="68"/>
      <c r="D25" s="48">
        <v>99.9</v>
      </c>
      <c r="E25" s="25">
        <v>99.8</v>
      </c>
      <c r="F25" s="25">
        <v>99.2</v>
      </c>
      <c r="G25" s="25">
        <v>100.2</v>
      </c>
      <c r="H25" s="25">
        <v>99.6</v>
      </c>
      <c r="I25" s="25">
        <v>99</v>
      </c>
      <c r="J25" s="25">
        <v>103.6</v>
      </c>
      <c r="K25" s="25">
        <v>99.9</v>
      </c>
    </row>
    <row r="26" spans="1:11" x14ac:dyDescent="0.25">
      <c r="A26" s="11" t="s">
        <v>41</v>
      </c>
      <c r="B26" s="68"/>
      <c r="C26" s="68"/>
      <c r="D26" s="47">
        <v>100.9</v>
      </c>
      <c r="E26" s="20">
        <v>99.7</v>
      </c>
      <c r="F26" s="20">
        <v>96.6</v>
      </c>
      <c r="G26" s="20">
        <v>100.3</v>
      </c>
      <c r="H26" s="20">
        <v>102.4</v>
      </c>
      <c r="I26" s="20">
        <v>103.8</v>
      </c>
      <c r="J26" s="20">
        <v>96.3</v>
      </c>
      <c r="K26" s="20">
        <v>100.2</v>
      </c>
    </row>
    <row r="27" spans="1:11" x14ac:dyDescent="0.25">
      <c r="A27" s="11" t="s">
        <v>42</v>
      </c>
      <c r="B27" s="68"/>
      <c r="C27" s="68"/>
      <c r="D27" s="47">
        <v>99.6</v>
      </c>
      <c r="E27" s="20">
        <v>100.7</v>
      </c>
      <c r="F27" s="20">
        <v>102.2</v>
      </c>
      <c r="G27" s="20">
        <v>100</v>
      </c>
      <c r="H27" s="20">
        <v>101.9</v>
      </c>
      <c r="I27" s="20">
        <v>100.9</v>
      </c>
      <c r="J27" s="20">
        <v>110.6</v>
      </c>
      <c r="K27" s="20">
        <v>100.1</v>
      </c>
    </row>
    <row r="28" spans="1:11" x14ac:dyDescent="0.25">
      <c r="A28" s="11" t="s">
        <v>43</v>
      </c>
      <c r="B28" s="68"/>
      <c r="C28" s="68"/>
      <c r="D28" s="47">
        <v>99.8</v>
      </c>
      <c r="E28" s="20">
        <v>99.9</v>
      </c>
      <c r="F28" s="20">
        <v>100.9</v>
      </c>
      <c r="G28" s="20">
        <v>99.6</v>
      </c>
      <c r="H28" s="20">
        <v>101.1</v>
      </c>
      <c r="I28" s="20">
        <v>102</v>
      </c>
      <c r="J28" s="20">
        <v>90.7</v>
      </c>
      <c r="K28" s="20">
        <v>100.1</v>
      </c>
    </row>
    <row r="29" spans="1:11" x14ac:dyDescent="0.25">
      <c r="A29" s="11" t="s">
        <v>44</v>
      </c>
      <c r="B29" s="68"/>
      <c r="C29" s="68"/>
      <c r="D29" s="47">
        <v>100.5</v>
      </c>
      <c r="E29" s="20">
        <v>100.7</v>
      </c>
      <c r="F29" s="20">
        <v>106.3</v>
      </c>
      <c r="G29" s="20">
        <v>99.7</v>
      </c>
      <c r="H29" s="20">
        <v>101.5</v>
      </c>
      <c r="I29" s="20">
        <v>103.1</v>
      </c>
      <c r="J29" s="20">
        <v>108.3</v>
      </c>
      <c r="K29" s="20">
        <v>100.1</v>
      </c>
    </row>
    <row r="30" spans="1:11" x14ac:dyDescent="0.25">
      <c r="A30" s="11" t="s">
        <v>45</v>
      </c>
      <c r="B30" s="68"/>
      <c r="C30" s="68"/>
      <c r="D30" s="47">
        <v>99.8</v>
      </c>
      <c r="E30" s="20">
        <v>100.7</v>
      </c>
      <c r="F30" s="20">
        <v>106.2</v>
      </c>
      <c r="G30" s="20">
        <v>101.2</v>
      </c>
      <c r="H30" s="20">
        <v>104.7</v>
      </c>
      <c r="I30" s="20">
        <v>105.1</v>
      </c>
      <c r="J30" s="20">
        <v>86.3</v>
      </c>
      <c r="K30" s="20">
        <v>101.3</v>
      </c>
    </row>
    <row r="31" spans="1:11" x14ac:dyDescent="0.25">
      <c r="A31" s="11" t="s">
        <v>46</v>
      </c>
      <c r="B31" s="68"/>
      <c r="C31" s="68"/>
      <c r="D31" s="47">
        <v>100.2</v>
      </c>
      <c r="E31" s="20">
        <v>101.2</v>
      </c>
      <c r="F31" s="20">
        <v>106.8</v>
      </c>
      <c r="G31" s="20">
        <v>100.3</v>
      </c>
      <c r="H31" s="20">
        <v>107.3</v>
      </c>
      <c r="I31" s="20">
        <v>103.3</v>
      </c>
      <c r="J31" s="20">
        <v>99.3</v>
      </c>
      <c r="K31" s="20">
        <v>100.5</v>
      </c>
    </row>
    <row r="32" spans="1:11" x14ac:dyDescent="0.25">
      <c r="A32" s="11" t="s">
        <v>47</v>
      </c>
      <c r="B32" s="68"/>
      <c r="C32" s="68"/>
      <c r="D32" s="47">
        <v>99.6</v>
      </c>
      <c r="E32" s="20">
        <v>99.8</v>
      </c>
      <c r="F32" s="20">
        <v>108.2</v>
      </c>
      <c r="G32" s="20">
        <v>100.5</v>
      </c>
      <c r="H32" s="20">
        <v>105.7</v>
      </c>
      <c r="I32" s="20">
        <v>105.2</v>
      </c>
      <c r="J32" s="20">
        <v>109.2</v>
      </c>
      <c r="K32" s="20">
        <v>101</v>
      </c>
    </row>
    <row r="33" spans="1:11" x14ac:dyDescent="0.25">
      <c r="A33" s="11" t="s">
        <v>48</v>
      </c>
      <c r="B33" s="68"/>
      <c r="C33" s="68"/>
      <c r="D33" s="47">
        <v>100.6</v>
      </c>
      <c r="E33" s="20">
        <v>100.3</v>
      </c>
      <c r="F33" s="20">
        <v>99.3</v>
      </c>
      <c r="G33" s="20">
        <v>101.8</v>
      </c>
      <c r="H33" s="20">
        <v>104.1</v>
      </c>
      <c r="I33" s="20">
        <v>102.1</v>
      </c>
      <c r="J33" s="20">
        <v>111</v>
      </c>
      <c r="K33" s="20">
        <v>100.8</v>
      </c>
    </row>
    <row r="34" spans="1:11" x14ac:dyDescent="0.25">
      <c r="A34" s="11" t="s">
        <v>49</v>
      </c>
      <c r="B34" s="68"/>
      <c r="C34" s="68"/>
      <c r="D34" s="47">
        <v>100.2</v>
      </c>
      <c r="E34" s="20">
        <v>99.9</v>
      </c>
      <c r="F34" s="20">
        <v>102.2</v>
      </c>
      <c r="G34" s="20">
        <v>100.2</v>
      </c>
      <c r="H34" s="20">
        <v>104.1</v>
      </c>
      <c r="I34" s="20">
        <v>104</v>
      </c>
      <c r="J34" s="20">
        <v>90</v>
      </c>
      <c r="K34" s="20">
        <v>100.3</v>
      </c>
    </row>
    <row r="35" spans="1:11" x14ac:dyDescent="0.25">
      <c r="A35" s="11" t="s">
        <v>50</v>
      </c>
      <c r="B35" s="68"/>
      <c r="C35" s="68"/>
      <c r="D35" s="47">
        <v>100.4</v>
      </c>
      <c r="E35" s="20">
        <v>101.5</v>
      </c>
      <c r="F35" s="20">
        <v>103.3</v>
      </c>
      <c r="G35" s="20">
        <v>99.9</v>
      </c>
      <c r="H35" s="20">
        <v>106.7</v>
      </c>
      <c r="I35" s="20">
        <v>97.1</v>
      </c>
      <c r="J35" s="20">
        <v>104</v>
      </c>
      <c r="K35" s="20">
        <v>100.1</v>
      </c>
    </row>
    <row r="36" spans="1:11" x14ac:dyDescent="0.25">
      <c r="A36" s="11" t="s">
        <v>51</v>
      </c>
      <c r="B36" s="68"/>
      <c r="C36" s="68"/>
      <c r="D36" s="47">
        <v>100.9</v>
      </c>
      <c r="E36" s="20">
        <v>101.2</v>
      </c>
      <c r="F36" s="20">
        <v>104.7</v>
      </c>
      <c r="G36" s="20">
        <v>100.5</v>
      </c>
      <c r="H36" s="20">
        <v>108.9</v>
      </c>
      <c r="I36" s="20">
        <v>101.4</v>
      </c>
      <c r="J36" s="20">
        <v>100.2</v>
      </c>
      <c r="K36" s="20">
        <v>100.4</v>
      </c>
    </row>
    <row r="37" spans="1:11" x14ac:dyDescent="0.25">
      <c r="A37" s="11" t="s">
        <v>52</v>
      </c>
      <c r="B37" s="68"/>
      <c r="C37" s="68"/>
      <c r="D37" s="47">
        <v>101</v>
      </c>
      <c r="E37" s="20">
        <v>100.3</v>
      </c>
      <c r="F37" s="20">
        <v>98.3</v>
      </c>
      <c r="G37" s="20">
        <v>100.6</v>
      </c>
      <c r="H37" s="20">
        <v>107.1</v>
      </c>
      <c r="I37" s="20">
        <v>100.5</v>
      </c>
      <c r="J37" s="20">
        <v>104.1</v>
      </c>
      <c r="K37" s="20">
        <v>100.3</v>
      </c>
    </row>
    <row r="38" spans="1:11" x14ac:dyDescent="0.25">
      <c r="A38" s="11" t="s">
        <v>53</v>
      </c>
      <c r="B38" s="68"/>
      <c r="C38" s="68"/>
      <c r="D38" s="47">
        <v>101</v>
      </c>
      <c r="E38" s="20">
        <v>101.6</v>
      </c>
      <c r="F38" s="20">
        <v>103.9</v>
      </c>
      <c r="G38" s="20">
        <v>100.2</v>
      </c>
      <c r="H38" s="20">
        <v>101.8</v>
      </c>
      <c r="I38" s="20">
        <v>99.5</v>
      </c>
      <c r="J38" s="20">
        <v>98.7</v>
      </c>
      <c r="K38" s="20">
        <v>100.7</v>
      </c>
    </row>
    <row r="39" spans="1:11" x14ac:dyDescent="0.25">
      <c r="A39" s="11" t="s">
        <v>54</v>
      </c>
      <c r="B39" s="68"/>
      <c r="C39" s="68"/>
      <c r="D39" s="47">
        <v>100.7</v>
      </c>
      <c r="E39" s="20">
        <v>102.8</v>
      </c>
      <c r="F39" s="20">
        <v>111.3</v>
      </c>
      <c r="G39" s="20">
        <v>100.2</v>
      </c>
      <c r="H39" s="20">
        <v>98.7</v>
      </c>
      <c r="I39" s="20">
        <v>107.1</v>
      </c>
      <c r="J39" s="20">
        <v>108.9</v>
      </c>
      <c r="K39" s="20">
        <v>101.1</v>
      </c>
    </row>
    <row r="40" spans="1:11" x14ac:dyDescent="0.25">
      <c r="A40" s="11" t="s">
        <v>55</v>
      </c>
      <c r="B40" s="68"/>
      <c r="C40" s="68"/>
      <c r="D40" s="47">
        <v>100.4</v>
      </c>
      <c r="E40" s="20">
        <v>102.4</v>
      </c>
      <c r="F40" s="20">
        <v>101.6</v>
      </c>
      <c r="G40" s="20">
        <v>100.7</v>
      </c>
      <c r="H40" s="20">
        <v>98.5</v>
      </c>
      <c r="I40" s="20">
        <v>103.4</v>
      </c>
      <c r="J40" s="20">
        <v>93.5</v>
      </c>
      <c r="K40" s="20">
        <v>101</v>
      </c>
    </row>
    <row r="41" spans="1:11" x14ac:dyDescent="0.25">
      <c r="A41" s="11" t="s">
        <v>56</v>
      </c>
      <c r="B41" s="68"/>
      <c r="C41" s="68"/>
      <c r="D41" s="49"/>
      <c r="E41" s="10"/>
      <c r="F41" s="10"/>
      <c r="G41" s="10"/>
      <c r="H41" s="10"/>
      <c r="J41" s="20">
        <v>106.5</v>
      </c>
      <c r="K41" s="20">
        <v>100.9</v>
      </c>
    </row>
    <row r="42" spans="1:11" x14ac:dyDescent="0.25">
      <c r="A42" s="12" t="s">
        <v>57</v>
      </c>
      <c r="B42" s="66"/>
      <c r="C42" s="66"/>
      <c r="D42" s="50"/>
    </row>
    <row r="43" spans="1:11" x14ac:dyDescent="0.25">
      <c r="A43" s="12" t="s">
        <v>58</v>
      </c>
      <c r="B43" s="66"/>
      <c r="C43" s="66"/>
      <c r="D43" s="50"/>
    </row>
    <row r="44" spans="1:11" x14ac:dyDescent="0.25">
      <c r="A44" s="12" t="s">
        <v>59</v>
      </c>
      <c r="B44" s="66"/>
      <c r="C44" s="66"/>
      <c r="D44" s="50"/>
    </row>
    <row r="45" spans="1:11" x14ac:dyDescent="0.25">
      <c r="A45" s="12" t="s">
        <v>61</v>
      </c>
      <c r="B45" s="66"/>
      <c r="C45" s="66"/>
      <c r="D45" s="50"/>
    </row>
    <row r="46" spans="1:11" x14ac:dyDescent="0.25">
      <c r="A46" s="12" t="s">
        <v>62</v>
      </c>
      <c r="B46" s="66"/>
      <c r="C46" s="66"/>
      <c r="D46" s="50"/>
    </row>
    <row r="47" spans="1:11" x14ac:dyDescent="0.25">
      <c r="A47" s="12" t="s">
        <v>60</v>
      </c>
      <c r="B47" s="66"/>
      <c r="C47" s="66"/>
      <c r="D47" s="50"/>
    </row>
    <row r="48" spans="1:11" x14ac:dyDescent="0.25">
      <c r="A48" s="12" t="s">
        <v>63</v>
      </c>
      <c r="B48" s="66"/>
      <c r="C48" s="66"/>
      <c r="D48" s="50"/>
    </row>
    <row r="49" spans="1:4" x14ac:dyDescent="0.25">
      <c r="A49" s="12" t="s">
        <v>64</v>
      </c>
      <c r="B49" s="66"/>
      <c r="C49" s="66"/>
      <c r="D49" s="50"/>
    </row>
    <row r="50" spans="1:4" x14ac:dyDescent="0.25">
      <c r="A50" s="12" t="s">
        <v>65</v>
      </c>
      <c r="B50" s="66"/>
      <c r="C50" s="66"/>
      <c r="D50" s="50"/>
    </row>
    <row r="51" spans="1:4" x14ac:dyDescent="0.25">
      <c r="A51" s="12" t="s">
        <v>66</v>
      </c>
      <c r="B51" s="66"/>
      <c r="C51" s="66"/>
      <c r="D51" s="50"/>
    </row>
    <row r="52" spans="1:4" x14ac:dyDescent="0.25">
      <c r="A52" s="12" t="s">
        <v>67</v>
      </c>
      <c r="B52" s="66"/>
      <c r="C52" s="66"/>
      <c r="D52" s="50"/>
    </row>
    <row r="53" spans="1:4" x14ac:dyDescent="0.25">
      <c r="A53" s="12" t="s">
        <v>68</v>
      </c>
      <c r="B53" s="66"/>
      <c r="C53" s="66"/>
      <c r="D53" s="50"/>
    </row>
    <row r="54" spans="1:4" x14ac:dyDescent="0.25">
      <c r="B54" s="2"/>
      <c r="C54" s="2"/>
    </row>
  </sheetData>
  <mergeCells count="11">
    <mergeCell ref="G3:G4"/>
    <mergeCell ref="H3:H4"/>
    <mergeCell ref="I3:I4"/>
    <mergeCell ref="J3:J4"/>
    <mergeCell ref="K3:K4"/>
    <mergeCell ref="D3:D4"/>
    <mergeCell ref="E3:E4"/>
    <mergeCell ref="F3:F4"/>
    <mergeCell ref="F1:K1"/>
    <mergeCell ref="D2:H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5069-F06E-48B6-9936-A3B302027FFD}">
  <dimension ref="A10:T33"/>
  <sheetViews>
    <sheetView workbookViewId="0">
      <selection activeCell="C25" sqref="C25"/>
    </sheetView>
    <sheetView workbookViewId="1"/>
  </sheetViews>
  <sheetFormatPr defaultRowHeight="15" x14ac:dyDescent="0.25"/>
  <cols>
    <col min="8" max="8" width="9.42578125" bestFit="1" customWidth="1"/>
  </cols>
  <sheetData>
    <row r="10" spans="1:10" x14ac:dyDescent="0.25">
      <c r="F10" s="23"/>
      <c r="H10" s="23"/>
      <c r="J10" s="23"/>
    </row>
    <row r="11" spans="1:10" x14ac:dyDescent="0.25">
      <c r="F11" s="23"/>
      <c r="H11" s="23"/>
      <c r="J11" s="23"/>
    </row>
    <row r="12" spans="1:10" x14ac:dyDescent="0.25">
      <c r="F12" s="23"/>
      <c r="H12" s="23"/>
      <c r="J12" s="23"/>
    </row>
    <row r="13" spans="1:10" x14ac:dyDescent="0.25">
      <c r="A13" t="s">
        <v>81</v>
      </c>
      <c r="B13" t="s">
        <v>82</v>
      </c>
      <c r="C13" t="s">
        <v>73</v>
      </c>
      <c r="F13" s="23"/>
      <c r="H13" s="23"/>
      <c r="J13" s="23"/>
    </row>
    <row r="14" spans="1:10" x14ac:dyDescent="0.25">
      <c r="A14" t="s">
        <v>74</v>
      </c>
      <c r="C14">
        <v>15</v>
      </c>
      <c r="F14" s="23"/>
      <c r="H14" s="23"/>
      <c r="J14" s="23"/>
    </row>
    <row r="15" spans="1:10" x14ac:dyDescent="0.25">
      <c r="A15" t="s">
        <v>75</v>
      </c>
      <c r="C15">
        <v>6</v>
      </c>
      <c r="F15" s="23"/>
      <c r="H15" s="23"/>
      <c r="J15" s="23"/>
    </row>
    <row r="16" spans="1:10" x14ac:dyDescent="0.25">
      <c r="A16" s="23" t="s">
        <v>76</v>
      </c>
      <c r="B16">
        <v>19.2</v>
      </c>
      <c r="C16">
        <v>4</v>
      </c>
      <c r="F16" s="23"/>
      <c r="H16" s="23"/>
      <c r="J16" s="23"/>
    </row>
    <row r="17" spans="1:20" x14ac:dyDescent="0.25">
      <c r="A17" t="s">
        <v>77</v>
      </c>
      <c r="B17">
        <v>23.5</v>
      </c>
      <c r="C17">
        <v>1</v>
      </c>
      <c r="H17" s="24"/>
    </row>
    <row r="18" spans="1:20" x14ac:dyDescent="0.25">
      <c r="A18" t="s">
        <v>78</v>
      </c>
      <c r="B18" s="23">
        <v>24.1</v>
      </c>
      <c r="C18">
        <v>9</v>
      </c>
      <c r="H18" s="23"/>
    </row>
    <row r="19" spans="1:20" x14ac:dyDescent="0.25">
      <c r="A19" t="s">
        <v>79</v>
      </c>
      <c r="B19">
        <v>8.1</v>
      </c>
      <c r="C19">
        <v>13</v>
      </c>
    </row>
    <row r="20" spans="1:20" ht="14.45" customHeight="1" x14ac:dyDescent="0.25">
      <c r="A20" t="s">
        <v>80</v>
      </c>
      <c r="B20" s="23">
        <v>24.4</v>
      </c>
      <c r="C20">
        <v>2</v>
      </c>
      <c r="H20" s="23"/>
      <c r="J20" s="35" t="s">
        <v>83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x14ac:dyDescent="0.25"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x14ac:dyDescent="0.25"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x14ac:dyDescent="0.25"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x14ac:dyDescent="0.25"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x14ac:dyDescent="0.25"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spans="1:20" x14ac:dyDescent="0.25"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spans="1:20" x14ac:dyDescent="0.25"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30" spans="1:20" ht="14.45" customHeight="1" x14ac:dyDescent="0.25">
      <c r="J30" s="35" t="s">
        <v>84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0:20" x14ac:dyDescent="0.25"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mergeCells count="2">
    <mergeCell ref="J20:T27"/>
    <mergeCell ref="J30:T3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703E2-FF3D-4C7C-908D-B9ABFFB3A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Liczydło</vt:lpstr>
      <vt:lpstr>Cfg</vt:lpstr>
      <vt:lpstr>drogówka1</vt:lpstr>
      <vt:lpstr>drogówka2</vt:lpstr>
      <vt:lpstr>drogówka3</vt:lpstr>
      <vt:lpstr>Wzorek</vt:lpstr>
      <vt:lpstr>sheetName</vt:lpstr>
      <vt:lpstr>worksheetName</vt:lpstr>
      <vt:lpstr>yearMonth</vt:lpstr>
      <vt:lpstr>yearMonthStart</vt:lpstr>
      <vt:lpstr>yearMonthStop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Marek Janicki</cp:lastModifiedBy>
  <dcterms:created xsi:type="dcterms:W3CDTF">2022-02-09T18:13:09Z</dcterms:created>
  <dcterms:modified xsi:type="dcterms:W3CDTF">2022-02-13T23:02:13Z</dcterms:modified>
</cp:coreProperties>
</file>