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75" windowWidth="18975" windowHeight="12720" activeTab="4"/>
  </bookViews>
  <sheets>
    <sheet name="Params" sheetId="2" r:id="rId1"/>
    <sheet name="Checking Account - Income" sheetId="1" r:id="rId2"/>
    <sheet name="Checking Account - Bills" sheetId="4" r:id="rId3"/>
    <sheet name="Credit Card" sheetId="6" r:id="rId4"/>
    <sheet name="Split Generator" sheetId="10" r:id="rId5"/>
    <sheet name="QIF File" sheetId="8" r:id="rId6"/>
  </sheets>
  <calcPr calcId="125725"/>
</workbook>
</file>

<file path=xl/calcChain.xml><?xml version="1.0" encoding="utf-8"?>
<calcChain xmlns="http://schemas.openxmlformats.org/spreadsheetml/2006/main">
  <c r="A23" i="10"/>
  <c r="A18"/>
  <c r="A12"/>
  <c r="A4"/>
  <c r="G4" s="1"/>
  <c r="G12"/>
  <c r="G13" s="1"/>
  <c r="G14" s="1"/>
  <c r="G15" s="1"/>
  <c r="G18"/>
  <c r="G23"/>
  <c r="G19"/>
  <c r="G20" s="1"/>
  <c r="G24"/>
  <c r="G25" s="1"/>
  <c r="G26" s="1"/>
  <c r="G27" s="1"/>
  <c r="G28" s="1"/>
  <c r="I5"/>
  <c r="I6"/>
  <c r="I7"/>
  <c r="I8"/>
  <c r="I9"/>
  <c r="I12"/>
  <c r="I13"/>
  <c r="I14"/>
  <c r="I15"/>
  <c r="I18"/>
  <c r="I19"/>
  <c r="I20"/>
  <c r="I23"/>
  <c r="I24"/>
  <c r="I25"/>
  <c r="I26"/>
  <c r="I27"/>
  <c r="I28"/>
  <c r="I4"/>
  <c r="A28"/>
  <c r="C28" s="1"/>
  <c r="H28" s="1"/>
  <c r="A27"/>
  <c r="D27" s="1"/>
  <c r="J27" s="1"/>
  <c r="A26"/>
  <c r="C26" s="1"/>
  <c r="H26" s="1"/>
  <c r="A25"/>
  <c r="D25" s="1"/>
  <c r="J25" s="1"/>
  <c r="A24"/>
  <c r="C24" s="1"/>
  <c r="H24" s="1"/>
  <c r="A20"/>
  <c r="D20" s="1"/>
  <c r="J20" s="1"/>
  <c r="A19"/>
  <c r="C19" s="1"/>
  <c r="H19" s="1"/>
  <c r="A15"/>
  <c r="C15" s="1"/>
  <c r="H15" s="1"/>
  <c r="A14"/>
  <c r="D14" s="1"/>
  <c r="J14" s="1"/>
  <c r="A13"/>
  <c r="C13" s="1"/>
  <c r="H13" s="1"/>
  <c r="A9"/>
  <c r="C9" s="1"/>
  <c r="H9" s="1"/>
  <c r="A8"/>
  <c r="C8" s="1"/>
  <c r="H8" s="1"/>
  <c r="A7"/>
  <c r="C7" s="1"/>
  <c r="H7" s="1"/>
  <c r="A6"/>
  <c r="C6" s="1"/>
  <c r="H6" s="1"/>
  <c r="A5"/>
  <c r="E28" i="4"/>
  <c r="K28" s="1"/>
  <c r="E29"/>
  <c r="K29" s="1"/>
  <c r="E30"/>
  <c r="K30" s="1"/>
  <c r="E31"/>
  <c r="K31" s="1"/>
  <c r="E32"/>
  <c r="K32" s="1"/>
  <c r="E33"/>
  <c r="K33" s="1"/>
  <c r="E34"/>
  <c r="K34" s="1"/>
  <c r="E35"/>
  <c r="K35" s="1"/>
  <c r="E36"/>
  <c r="K36" s="1"/>
  <c r="E37"/>
  <c r="K37" s="1"/>
  <c r="E38"/>
  <c r="K38" s="1"/>
  <c r="E39"/>
  <c r="K39" s="1"/>
  <c r="E40"/>
  <c r="K40" s="1"/>
  <c r="E41"/>
  <c r="K41" s="1"/>
  <c r="E42"/>
  <c r="K42" s="1"/>
  <c r="E43"/>
  <c r="K43" s="1"/>
  <c r="E44"/>
  <c r="K44" s="1"/>
  <c r="E45"/>
  <c r="K45" s="1"/>
  <c r="E46"/>
  <c r="K46" s="1"/>
  <c r="E47"/>
  <c r="K47" s="1"/>
  <c r="E48"/>
  <c r="K48" s="1"/>
  <c r="E49"/>
  <c r="K49" s="1"/>
  <c r="E50"/>
  <c r="K50" s="1"/>
  <c r="E51"/>
  <c r="K51" s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4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M4"/>
  <c r="L4"/>
  <c r="E22" i="1"/>
  <c r="E23"/>
  <c r="I23" s="1"/>
  <c r="E24"/>
  <c r="I24" s="1"/>
  <c r="E25"/>
  <c r="I25" s="1"/>
  <c r="E26"/>
  <c r="I26" s="1"/>
  <c r="E27"/>
  <c r="I27" s="1"/>
  <c r="E28"/>
  <c r="I28" s="1"/>
  <c r="E29"/>
  <c r="I29" s="1"/>
  <c r="E30"/>
  <c r="I30" s="1"/>
  <c r="E31"/>
  <c r="I31" s="1"/>
  <c r="E32"/>
  <c r="I32" s="1"/>
  <c r="E21"/>
  <c r="I21" s="1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I22"/>
  <c r="K5"/>
  <c r="K6"/>
  <c r="K7"/>
  <c r="K8"/>
  <c r="K9"/>
  <c r="K10"/>
  <c r="K11"/>
  <c r="K12"/>
  <c r="K13"/>
  <c r="K14"/>
  <c r="K15"/>
  <c r="K16"/>
  <c r="K17"/>
  <c r="K18"/>
  <c r="K19"/>
  <c r="K20"/>
  <c r="K4"/>
  <c r="J5"/>
  <c r="J6"/>
  <c r="J7"/>
  <c r="J8"/>
  <c r="J9"/>
  <c r="J10"/>
  <c r="J11"/>
  <c r="J12"/>
  <c r="J13"/>
  <c r="J14"/>
  <c r="J15"/>
  <c r="J16"/>
  <c r="J17"/>
  <c r="J18"/>
  <c r="J19"/>
  <c r="J20"/>
  <c r="J4"/>
  <c r="I5"/>
  <c r="I6"/>
  <c r="I7"/>
  <c r="I8"/>
  <c r="I9"/>
  <c r="I10"/>
  <c r="I11"/>
  <c r="I12"/>
  <c r="I13"/>
  <c r="I14"/>
  <c r="I15"/>
  <c r="I4"/>
  <c r="C27" i="10" l="1"/>
  <c r="C25"/>
  <c r="C20"/>
  <c r="C14"/>
  <c r="C5"/>
  <c r="H5" s="1"/>
  <c r="D24"/>
  <c r="D26"/>
  <c r="D28"/>
  <c r="D19"/>
  <c r="D13"/>
  <c r="D15"/>
  <c r="D5"/>
  <c r="J5" s="1"/>
  <c r="D8"/>
  <c r="D6"/>
  <c r="D9"/>
  <c r="D7"/>
  <c r="A237" i="6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4"/>
  <c r="F4" s="1"/>
  <c r="K17" i="4"/>
  <c r="K18"/>
  <c r="K19"/>
  <c r="K20"/>
  <c r="K21"/>
  <c r="K22"/>
  <c r="K23"/>
  <c r="K24"/>
  <c r="K25"/>
  <c r="K26"/>
  <c r="K27"/>
  <c r="K16"/>
  <c r="K5"/>
  <c r="K6"/>
  <c r="K7"/>
  <c r="K8"/>
  <c r="K9"/>
  <c r="K10"/>
  <c r="K11"/>
  <c r="K12"/>
  <c r="K13"/>
  <c r="K14"/>
  <c r="K15"/>
  <c r="E17" i="1"/>
  <c r="I17" s="1"/>
  <c r="E16"/>
  <c r="I16" s="1"/>
  <c r="E20"/>
  <c r="I20" s="1"/>
  <c r="E19"/>
  <c r="I19" s="1"/>
  <c r="E18"/>
  <c r="I18" s="1"/>
  <c r="B4" i="2"/>
  <c r="J9" i="10" l="1"/>
  <c r="J8"/>
  <c r="J7"/>
  <c r="J6"/>
  <c r="J26"/>
  <c r="F26" s="1"/>
  <c r="J28"/>
  <c r="F28" s="1"/>
  <c r="J24"/>
  <c r="F24" s="1"/>
  <c r="J19"/>
  <c r="F19" s="1"/>
  <c r="J15"/>
  <c r="F15" s="1"/>
  <c r="J13"/>
  <c r="F13" s="1"/>
  <c r="H27"/>
  <c r="F27" s="1"/>
  <c r="H25"/>
  <c r="F25" s="1"/>
  <c r="H20"/>
  <c r="F20" s="1"/>
  <c r="C12"/>
  <c r="H12" s="1"/>
  <c r="F12" s="1"/>
  <c r="H14"/>
  <c r="F14" s="1"/>
  <c r="C18"/>
  <c r="C4"/>
  <c r="H4" s="1"/>
  <c r="G5"/>
  <c r="C23"/>
  <c r="F77" i="6"/>
  <c r="J77" s="1"/>
  <c r="F73"/>
  <c r="J73" s="1"/>
  <c r="F69"/>
  <c r="J69" s="1"/>
  <c r="F65"/>
  <c r="J65" s="1"/>
  <c r="F61"/>
  <c r="J61" s="1"/>
  <c r="F57"/>
  <c r="J57" s="1"/>
  <c r="F53"/>
  <c r="J53" s="1"/>
  <c r="F49"/>
  <c r="J49" s="1"/>
  <c r="F45"/>
  <c r="J45" s="1"/>
  <c r="F41"/>
  <c r="J41" s="1"/>
  <c r="F37"/>
  <c r="J37" s="1"/>
  <c r="F33"/>
  <c r="J33" s="1"/>
  <c r="F29"/>
  <c r="J29" s="1"/>
  <c r="F25"/>
  <c r="J25" s="1"/>
  <c r="F23"/>
  <c r="J23" s="1"/>
  <c r="F21"/>
  <c r="J21" s="1"/>
  <c r="F19"/>
  <c r="J19" s="1"/>
  <c r="F17"/>
  <c r="J17" s="1"/>
  <c r="F15"/>
  <c r="J15" s="1"/>
  <c r="F13"/>
  <c r="J13" s="1"/>
  <c r="F11"/>
  <c r="J11" s="1"/>
  <c r="F9"/>
  <c r="J9" s="1"/>
  <c r="F7"/>
  <c r="J7" s="1"/>
  <c r="F5"/>
  <c r="J5" s="1"/>
  <c r="F101"/>
  <c r="J101" s="1"/>
  <c r="F99"/>
  <c r="J99" s="1"/>
  <c r="F97"/>
  <c r="J97" s="1"/>
  <c r="F95"/>
  <c r="J95" s="1"/>
  <c r="F93"/>
  <c r="J93" s="1"/>
  <c r="F91"/>
  <c r="J91" s="1"/>
  <c r="F89"/>
  <c r="J89" s="1"/>
  <c r="F87"/>
  <c r="J87" s="1"/>
  <c r="F85"/>
  <c r="J85" s="1"/>
  <c r="F83"/>
  <c r="J83" s="1"/>
  <c r="F81"/>
  <c r="J81" s="1"/>
  <c r="F79"/>
  <c r="J79" s="1"/>
  <c r="F166"/>
  <c r="J166" s="1"/>
  <c r="F164"/>
  <c r="J164" s="1"/>
  <c r="F162"/>
  <c r="J162" s="1"/>
  <c r="F160"/>
  <c r="J160" s="1"/>
  <c r="F158"/>
  <c r="J158" s="1"/>
  <c r="F156"/>
  <c r="J156" s="1"/>
  <c r="F154"/>
  <c r="J154" s="1"/>
  <c r="F152"/>
  <c r="J152" s="1"/>
  <c r="F150"/>
  <c r="J150" s="1"/>
  <c r="F148"/>
  <c r="J148" s="1"/>
  <c r="F146"/>
  <c r="J146" s="1"/>
  <c r="F144"/>
  <c r="J144" s="1"/>
  <c r="F142"/>
  <c r="J142" s="1"/>
  <c r="F140"/>
  <c r="J140" s="1"/>
  <c r="F138"/>
  <c r="J138" s="1"/>
  <c r="F136"/>
  <c r="J136" s="1"/>
  <c r="F134"/>
  <c r="J134" s="1"/>
  <c r="F132"/>
  <c r="J132" s="1"/>
  <c r="F130"/>
  <c r="J130" s="1"/>
  <c r="F128"/>
  <c r="J128" s="1"/>
  <c r="F126"/>
  <c r="J126" s="1"/>
  <c r="F124"/>
  <c r="J124" s="1"/>
  <c r="F122"/>
  <c r="J122" s="1"/>
  <c r="F120"/>
  <c r="J120" s="1"/>
  <c r="F118"/>
  <c r="J118" s="1"/>
  <c r="F116"/>
  <c r="J116" s="1"/>
  <c r="F114"/>
  <c r="J114" s="1"/>
  <c r="F112"/>
  <c r="J112" s="1"/>
  <c r="F110"/>
  <c r="J110" s="1"/>
  <c r="F108"/>
  <c r="J108" s="1"/>
  <c r="F106"/>
  <c r="J106" s="1"/>
  <c r="F104"/>
  <c r="J104" s="1"/>
  <c r="F236"/>
  <c r="J236" s="1"/>
  <c r="F234"/>
  <c r="J234" s="1"/>
  <c r="F232"/>
  <c r="J232" s="1"/>
  <c r="F230"/>
  <c r="J230" s="1"/>
  <c r="F228"/>
  <c r="J228" s="1"/>
  <c r="F226"/>
  <c r="J226" s="1"/>
  <c r="F224"/>
  <c r="J224" s="1"/>
  <c r="F222"/>
  <c r="J222" s="1"/>
  <c r="F220"/>
  <c r="J220" s="1"/>
  <c r="F218"/>
  <c r="J218" s="1"/>
  <c r="F216"/>
  <c r="J216" s="1"/>
  <c r="F214"/>
  <c r="J214" s="1"/>
  <c r="F212"/>
  <c r="J212" s="1"/>
  <c r="F210"/>
  <c r="J210" s="1"/>
  <c r="F208"/>
  <c r="J208" s="1"/>
  <c r="F206"/>
  <c r="J206" s="1"/>
  <c r="F204"/>
  <c r="J204" s="1"/>
  <c r="F202"/>
  <c r="J202" s="1"/>
  <c r="F200"/>
  <c r="J200" s="1"/>
  <c r="F198"/>
  <c r="J198" s="1"/>
  <c r="F196"/>
  <c r="J196" s="1"/>
  <c r="F194"/>
  <c r="J194" s="1"/>
  <c r="F192"/>
  <c r="J192" s="1"/>
  <c r="F190"/>
  <c r="J190" s="1"/>
  <c r="F188"/>
  <c r="J188" s="1"/>
  <c r="F186"/>
  <c r="J186" s="1"/>
  <c r="F184"/>
  <c r="J184" s="1"/>
  <c r="F182"/>
  <c r="J182" s="1"/>
  <c r="F180"/>
  <c r="J180" s="1"/>
  <c r="F178"/>
  <c r="J178" s="1"/>
  <c r="F176"/>
  <c r="J176" s="1"/>
  <c r="F174"/>
  <c r="J174" s="1"/>
  <c r="F172"/>
  <c r="J172" s="1"/>
  <c r="F170"/>
  <c r="J170" s="1"/>
  <c r="F168"/>
  <c r="J168" s="1"/>
  <c r="F255"/>
  <c r="J255" s="1"/>
  <c r="F253"/>
  <c r="J253" s="1"/>
  <c r="F251"/>
  <c r="J251" s="1"/>
  <c r="F249"/>
  <c r="J249" s="1"/>
  <c r="F247"/>
  <c r="J247" s="1"/>
  <c r="F245"/>
  <c r="J245" s="1"/>
  <c r="F243"/>
  <c r="J243" s="1"/>
  <c r="F241"/>
  <c r="J241" s="1"/>
  <c r="F239"/>
  <c r="J239" s="1"/>
  <c r="F237"/>
  <c r="J237" s="1"/>
  <c r="F75"/>
  <c r="J75" s="1"/>
  <c r="F71"/>
  <c r="J71" s="1"/>
  <c r="F67"/>
  <c r="J67" s="1"/>
  <c r="F63"/>
  <c r="J63" s="1"/>
  <c r="F59"/>
  <c r="J59" s="1"/>
  <c r="F55"/>
  <c r="J55" s="1"/>
  <c r="F51"/>
  <c r="J51" s="1"/>
  <c r="F47"/>
  <c r="J47" s="1"/>
  <c r="F43"/>
  <c r="J43" s="1"/>
  <c r="F39"/>
  <c r="J39" s="1"/>
  <c r="F35"/>
  <c r="J35" s="1"/>
  <c r="F31"/>
  <c r="J31" s="1"/>
  <c r="F27"/>
  <c r="J27" s="1"/>
  <c r="F76"/>
  <c r="J76" s="1"/>
  <c r="F74"/>
  <c r="J74" s="1"/>
  <c r="F72"/>
  <c r="J72" s="1"/>
  <c r="F70"/>
  <c r="J70" s="1"/>
  <c r="F68"/>
  <c r="J68" s="1"/>
  <c r="F66"/>
  <c r="J66" s="1"/>
  <c r="F64"/>
  <c r="J64" s="1"/>
  <c r="F62"/>
  <c r="J62" s="1"/>
  <c r="F60"/>
  <c r="J60" s="1"/>
  <c r="F58"/>
  <c r="J58" s="1"/>
  <c r="F56"/>
  <c r="J56" s="1"/>
  <c r="F54"/>
  <c r="J54" s="1"/>
  <c r="F52"/>
  <c r="J52" s="1"/>
  <c r="F50"/>
  <c r="J50" s="1"/>
  <c r="F48"/>
  <c r="J48" s="1"/>
  <c r="F46"/>
  <c r="J46" s="1"/>
  <c r="F44"/>
  <c r="J44" s="1"/>
  <c r="F42"/>
  <c r="J42" s="1"/>
  <c r="F40"/>
  <c r="J40" s="1"/>
  <c r="F38"/>
  <c r="J38" s="1"/>
  <c r="F36"/>
  <c r="J36" s="1"/>
  <c r="F34"/>
  <c r="J34" s="1"/>
  <c r="F32"/>
  <c r="J32" s="1"/>
  <c r="F30"/>
  <c r="J30" s="1"/>
  <c r="F28"/>
  <c r="J28" s="1"/>
  <c r="F26"/>
  <c r="J26" s="1"/>
  <c r="F24"/>
  <c r="J24" s="1"/>
  <c r="F22"/>
  <c r="J22" s="1"/>
  <c r="F20"/>
  <c r="J20" s="1"/>
  <c r="F18"/>
  <c r="J18" s="1"/>
  <c r="F16"/>
  <c r="J16" s="1"/>
  <c r="F14"/>
  <c r="J14" s="1"/>
  <c r="F12"/>
  <c r="J12" s="1"/>
  <c r="F10"/>
  <c r="J10" s="1"/>
  <c r="F8"/>
  <c r="J8" s="1"/>
  <c r="F6"/>
  <c r="J6" s="1"/>
  <c r="F102"/>
  <c r="J102" s="1"/>
  <c r="F100"/>
  <c r="J100" s="1"/>
  <c r="F98"/>
  <c r="J98" s="1"/>
  <c r="F96"/>
  <c r="J96" s="1"/>
  <c r="F94"/>
  <c r="J94" s="1"/>
  <c r="F92"/>
  <c r="J92" s="1"/>
  <c r="F90"/>
  <c r="J90" s="1"/>
  <c r="F88"/>
  <c r="J88" s="1"/>
  <c r="F86"/>
  <c r="J86" s="1"/>
  <c r="F84"/>
  <c r="J84" s="1"/>
  <c r="F82"/>
  <c r="J82" s="1"/>
  <c r="F80"/>
  <c r="J80" s="1"/>
  <c r="F78"/>
  <c r="J78" s="1"/>
  <c r="F165"/>
  <c r="J165" s="1"/>
  <c r="F163"/>
  <c r="J163" s="1"/>
  <c r="F161"/>
  <c r="J161" s="1"/>
  <c r="F159"/>
  <c r="J159" s="1"/>
  <c r="F157"/>
  <c r="J157" s="1"/>
  <c r="F155"/>
  <c r="J155" s="1"/>
  <c r="F153"/>
  <c r="J153" s="1"/>
  <c r="F151"/>
  <c r="J151" s="1"/>
  <c r="F149"/>
  <c r="J149" s="1"/>
  <c r="F147"/>
  <c r="J147" s="1"/>
  <c r="F145"/>
  <c r="J145" s="1"/>
  <c r="F143"/>
  <c r="J143" s="1"/>
  <c r="F141"/>
  <c r="J141" s="1"/>
  <c r="F139"/>
  <c r="J139" s="1"/>
  <c r="F137"/>
  <c r="J137" s="1"/>
  <c r="F135"/>
  <c r="J135" s="1"/>
  <c r="F133"/>
  <c r="J133" s="1"/>
  <c r="F131"/>
  <c r="J131" s="1"/>
  <c r="F129"/>
  <c r="J129" s="1"/>
  <c r="F127"/>
  <c r="J127" s="1"/>
  <c r="F125"/>
  <c r="J125" s="1"/>
  <c r="F123"/>
  <c r="J123" s="1"/>
  <c r="F121"/>
  <c r="J121" s="1"/>
  <c r="F119"/>
  <c r="J119" s="1"/>
  <c r="F117"/>
  <c r="J117" s="1"/>
  <c r="F115"/>
  <c r="J115" s="1"/>
  <c r="F113"/>
  <c r="J113" s="1"/>
  <c r="F111"/>
  <c r="J111" s="1"/>
  <c r="F109"/>
  <c r="J109" s="1"/>
  <c r="F107"/>
  <c r="J107" s="1"/>
  <c r="F105"/>
  <c r="J105" s="1"/>
  <c r="F103"/>
  <c r="J103" s="1"/>
  <c r="F235"/>
  <c r="J235" s="1"/>
  <c r="F233"/>
  <c r="J233" s="1"/>
  <c r="F231"/>
  <c r="J231" s="1"/>
  <c r="F229"/>
  <c r="J229" s="1"/>
  <c r="F227"/>
  <c r="J227" s="1"/>
  <c r="F225"/>
  <c r="J225" s="1"/>
  <c r="F223"/>
  <c r="J223" s="1"/>
  <c r="F221"/>
  <c r="J221" s="1"/>
  <c r="F219"/>
  <c r="J219" s="1"/>
  <c r="F217"/>
  <c r="J217" s="1"/>
  <c r="F215"/>
  <c r="J215" s="1"/>
  <c r="F213"/>
  <c r="J213" s="1"/>
  <c r="F211"/>
  <c r="J211" s="1"/>
  <c r="F209"/>
  <c r="J209" s="1"/>
  <c r="F207"/>
  <c r="J207" s="1"/>
  <c r="F205"/>
  <c r="J205" s="1"/>
  <c r="F203"/>
  <c r="J203" s="1"/>
  <c r="F201"/>
  <c r="J201" s="1"/>
  <c r="F199"/>
  <c r="J199" s="1"/>
  <c r="F197"/>
  <c r="J197" s="1"/>
  <c r="F195"/>
  <c r="J195" s="1"/>
  <c r="F193"/>
  <c r="J193" s="1"/>
  <c r="F191"/>
  <c r="J191" s="1"/>
  <c r="F189"/>
  <c r="J189" s="1"/>
  <c r="F187"/>
  <c r="J187" s="1"/>
  <c r="F185"/>
  <c r="J185" s="1"/>
  <c r="F183"/>
  <c r="J183" s="1"/>
  <c r="F181"/>
  <c r="J181" s="1"/>
  <c r="F179"/>
  <c r="J179" s="1"/>
  <c r="F177"/>
  <c r="J177" s="1"/>
  <c r="F175"/>
  <c r="J175" s="1"/>
  <c r="F173"/>
  <c r="J173" s="1"/>
  <c r="F171"/>
  <c r="J171" s="1"/>
  <c r="F169"/>
  <c r="J169" s="1"/>
  <c r="F167"/>
  <c r="J167" s="1"/>
  <c r="F254"/>
  <c r="J254" s="1"/>
  <c r="F252"/>
  <c r="J252" s="1"/>
  <c r="F250"/>
  <c r="J250" s="1"/>
  <c r="F248"/>
  <c r="J248" s="1"/>
  <c r="F246"/>
  <c r="J246" s="1"/>
  <c r="F244"/>
  <c r="J244" s="1"/>
  <c r="F242"/>
  <c r="J242" s="1"/>
  <c r="F240"/>
  <c r="J240" s="1"/>
  <c r="F238"/>
  <c r="J238" s="1"/>
  <c r="J4"/>
  <c r="D77"/>
  <c r="K77" s="1"/>
  <c r="E77"/>
  <c r="L77" s="1"/>
  <c r="D73"/>
  <c r="K73" s="1"/>
  <c r="E73"/>
  <c r="L73" s="1"/>
  <c r="D69"/>
  <c r="K69" s="1"/>
  <c r="E69"/>
  <c r="L69" s="1"/>
  <c r="D65"/>
  <c r="K65" s="1"/>
  <c r="E65"/>
  <c r="L65" s="1"/>
  <c r="D61"/>
  <c r="K61" s="1"/>
  <c r="E61"/>
  <c r="L61" s="1"/>
  <c r="D57"/>
  <c r="K57" s="1"/>
  <c r="E57"/>
  <c r="L57" s="1"/>
  <c r="D53"/>
  <c r="K53" s="1"/>
  <c r="E53"/>
  <c r="L53" s="1"/>
  <c r="D49"/>
  <c r="K49" s="1"/>
  <c r="E49"/>
  <c r="L49" s="1"/>
  <c r="D45"/>
  <c r="K45" s="1"/>
  <c r="E45"/>
  <c r="L45" s="1"/>
  <c r="D41"/>
  <c r="K41" s="1"/>
  <c r="E41"/>
  <c r="L41" s="1"/>
  <c r="D37"/>
  <c r="K37" s="1"/>
  <c r="E37"/>
  <c r="L37" s="1"/>
  <c r="D33"/>
  <c r="K33" s="1"/>
  <c r="E33"/>
  <c r="L33" s="1"/>
  <c r="D29"/>
  <c r="K29" s="1"/>
  <c r="E29"/>
  <c r="L29" s="1"/>
  <c r="D25"/>
  <c r="K25" s="1"/>
  <c r="E25"/>
  <c r="L25" s="1"/>
  <c r="D21"/>
  <c r="K21" s="1"/>
  <c r="E21"/>
  <c r="L21" s="1"/>
  <c r="D17"/>
  <c r="K17" s="1"/>
  <c r="E17"/>
  <c r="L17" s="1"/>
  <c r="D13"/>
  <c r="K13" s="1"/>
  <c r="E13"/>
  <c r="L13" s="1"/>
  <c r="D9"/>
  <c r="K9" s="1"/>
  <c r="E9"/>
  <c r="L9" s="1"/>
  <c r="D5"/>
  <c r="K5" s="1"/>
  <c r="E5"/>
  <c r="L5" s="1"/>
  <c r="D99"/>
  <c r="K99" s="1"/>
  <c r="E99"/>
  <c r="L99" s="1"/>
  <c r="D95"/>
  <c r="K95" s="1"/>
  <c r="E95"/>
  <c r="L95" s="1"/>
  <c r="D91"/>
  <c r="K91" s="1"/>
  <c r="E91"/>
  <c r="L91" s="1"/>
  <c r="D87"/>
  <c r="K87" s="1"/>
  <c r="E87"/>
  <c r="L87" s="1"/>
  <c r="D83"/>
  <c r="K83" s="1"/>
  <c r="E83"/>
  <c r="L83" s="1"/>
  <c r="D79"/>
  <c r="K79" s="1"/>
  <c r="E79"/>
  <c r="L79" s="1"/>
  <c r="D164"/>
  <c r="K164" s="1"/>
  <c r="E164"/>
  <c r="L164" s="1"/>
  <c r="D160"/>
  <c r="K160" s="1"/>
  <c r="E160"/>
  <c r="L160" s="1"/>
  <c r="D156"/>
  <c r="K156" s="1"/>
  <c r="E156"/>
  <c r="L156" s="1"/>
  <c r="D152"/>
  <c r="K152" s="1"/>
  <c r="E152"/>
  <c r="L152" s="1"/>
  <c r="D150"/>
  <c r="K150" s="1"/>
  <c r="E150"/>
  <c r="L150" s="1"/>
  <c r="D148"/>
  <c r="K148" s="1"/>
  <c r="E148"/>
  <c r="L148" s="1"/>
  <c r="D146"/>
  <c r="K146" s="1"/>
  <c r="E146"/>
  <c r="L146" s="1"/>
  <c r="D144"/>
  <c r="K144" s="1"/>
  <c r="E144"/>
  <c r="L144" s="1"/>
  <c r="D142"/>
  <c r="K142" s="1"/>
  <c r="E142"/>
  <c r="L142" s="1"/>
  <c r="D140"/>
  <c r="K140" s="1"/>
  <c r="E140"/>
  <c r="L140" s="1"/>
  <c r="D138"/>
  <c r="K138" s="1"/>
  <c r="E138"/>
  <c r="L138" s="1"/>
  <c r="D136"/>
  <c r="K136" s="1"/>
  <c r="E136"/>
  <c r="L136" s="1"/>
  <c r="D134"/>
  <c r="K134" s="1"/>
  <c r="E134"/>
  <c r="L134" s="1"/>
  <c r="D132"/>
  <c r="K132" s="1"/>
  <c r="E132"/>
  <c r="L132" s="1"/>
  <c r="D130"/>
  <c r="K130" s="1"/>
  <c r="E130"/>
  <c r="L130" s="1"/>
  <c r="D128"/>
  <c r="K128" s="1"/>
  <c r="E128"/>
  <c r="L128" s="1"/>
  <c r="D126"/>
  <c r="K126" s="1"/>
  <c r="E126"/>
  <c r="L126" s="1"/>
  <c r="D124"/>
  <c r="K124" s="1"/>
  <c r="E124"/>
  <c r="L124" s="1"/>
  <c r="D122"/>
  <c r="K122" s="1"/>
  <c r="E122"/>
  <c r="L122" s="1"/>
  <c r="D120"/>
  <c r="K120" s="1"/>
  <c r="E120"/>
  <c r="L120" s="1"/>
  <c r="D118"/>
  <c r="K118" s="1"/>
  <c r="E118"/>
  <c r="L118" s="1"/>
  <c r="D116"/>
  <c r="K116" s="1"/>
  <c r="E116"/>
  <c r="L116" s="1"/>
  <c r="D114"/>
  <c r="K114" s="1"/>
  <c r="E114"/>
  <c r="L114" s="1"/>
  <c r="D112"/>
  <c r="K112" s="1"/>
  <c r="E112"/>
  <c r="L112" s="1"/>
  <c r="D110"/>
  <c r="K110" s="1"/>
  <c r="E110"/>
  <c r="L110" s="1"/>
  <c r="D108"/>
  <c r="K108" s="1"/>
  <c r="E108"/>
  <c r="L108" s="1"/>
  <c r="D106"/>
  <c r="K106" s="1"/>
  <c r="E106"/>
  <c r="L106" s="1"/>
  <c r="D104"/>
  <c r="K104" s="1"/>
  <c r="E104"/>
  <c r="L104" s="1"/>
  <c r="D236"/>
  <c r="K236" s="1"/>
  <c r="E236"/>
  <c r="L236" s="1"/>
  <c r="D234"/>
  <c r="K234" s="1"/>
  <c r="E234"/>
  <c r="L234" s="1"/>
  <c r="D232"/>
  <c r="K232" s="1"/>
  <c r="E232"/>
  <c r="L232" s="1"/>
  <c r="D230"/>
  <c r="K230" s="1"/>
  <c r="E230"/>
  <c r="L230" s="1"/>
  <c r="D228"/>
  <c r="K228" s="1"/>
  <c r="E228"/>
  <c r="L228" s="1"/>
  <c r="D226"/>
  <c r="K226" s="1"/>
  <c r="E226"/>
  <c r="L226" s="1"/>
  <c r="D224"/>
  <c r="K224" s="1"/>
  <c r="E224"/>
  <c r="L224" s="1"/>
  <c r="D222"/>
  <c r="K222" s="1"/>
  <c r="E222"/>
  <c r="L222" s="1"/>
  <c r="D220"/>
  <c r="K220" s="1"/>
  <c r="E220"/>
  <c r="L220" s="1"/>
  <c r="D218"/>
  <c r="K218" s="1"/>
  <c r="E218"/>
  <c r="L218" s="1"/>
  <c r="D216"/>
  <c r="K216" s="1"/>
  <c r="E216"/>
  <c r="L216" s="1"/>
  <c r="D214"/>
  <c r="K214" s="1"/>
  <c r="E214"/>
  <c r="L214" s="1"/>
  <c r="D212"/>
  <c r="K212" s="1"/>
  <c r="E212"/>
  <c r="L212" s="1"/>
  <c r="D210"/>
  <c r="K210" s="1"/>
  <c r="E210"/>
  <c r="L210" s="1"/>
  <c r="D208"/>
  <c r="K208" s="1"/>
  <c r="E208"/>
  <c r="L208" s="1"/>
  <c r="D206"/>
  <c r="K206" s="1"/>
  <c r="E206"/>
  <c r="L206" s="1"/>
  <c r="D204"/>
  <c r="K204" s="1"/>
  <c r="E204"/>
  <c r="L204" s="1"/>
  <c r="D202"/>
  <c r="K202" s="1"/>
  <c r="E202"/>
  <c r="L202" s="1"/>
  <c r="D200"/>
  <c r="K200" s="1"/>
  <c r="E200"/>
  <c r="L200" s="1"/>
  <c r="D198"/>
  <c r="K198" s="1"/>
  <c r="E198"/>
  <c r="L198" s="1"/>
  <c r="D196"/>
  <c r="K196" s="1"/>
  <c r="E196"/>
  <c r="L196" s="1"/>
  <c r="D194"/>
  <c r="K194" s="1"/>
  <c r="E194"/>
  <c r="L194" s="1"/>
  <c r="D192"/>
  <c r="K192" s="1"/>
  <c r="E192"/>
  <c r="L192" s="1"/>
  <c r="D190"/>
  <c r="K190" s="1"/>
  <c r="E190"/>
  <c r="L190" s="1"/>
  <c r="D188"/>
  <c r="K188" s="1"/>
  <c r="E188"/>
  <c r="L188" s="1"/>
  <c r="D186"/>
  <c r="K186" s="1"/>
  <c r="E186"/>
  <c r="L186" s="1"/>
  <c r="D184"/>
  <c r="K184" s="1"/>
  <c r="E184"/>
  <c r="L184" s="1"/>
  <c r="D182"/>
  <c r="K182" s="1"/>
  <c r="E182"/>
  <c r="L182" s="1"/>
  <c r="D180"/>
  <c r="K180" s="1"/>
  <c r="E180"/>
  <c r="L180" s="1"/>
  <c r="D178"/>
  <c r="K178" s="1"/>
  <c r="E178"/>
  <c r="L178" s="1"/>
  <c r="D176"/>
  <c r="K176" s="1"/>
  <c r="E176"/>
  <c r="L176" s="1"/>
  <c r="D174"/>
  <c r="K174" s="1"/>
  <c r="E174"/>
  <c r="L174" s="1"/>
  <c r="D172"/>
  <c r="K172" s="1"/>
  <c r="E172"/>
  <c r="L172" s="1"/>
  <c r="D170"/>
  <c r="K170" s="1"/>
  <c r="E170"/>
  <c r="L170" s="1"/>
  <c r="D168"/>
  <c r="K168" s="1"/>
  <c r="E168"/>
  <c r="L168" s="1"/>
  <c r="D255"/>
  <c r="K255" s="1"/>
  <c r="E255"/>
  <c r="L255" s="1"/>
  <c r="D253"/>
  <c r="K253" s="1"/>
  <c r="E253"/>
  <c r="L253" s="1"/>
  <c r="D251"/>
  <c r="K251" s="1"/>
  <c r="E251"/>
  <c r="L251" s="1"/>
  <c r="D249"/>
  <c r="K249" s="1"/>
  <c r="E249"/>
  <c r="L249" s="1"/>
  <c r="D247"/>
  <c r="K247" s="1"/>
  <c r="E247"/>
  <c r="L247" s="1"/>
  <c r="D245"/>
  <c r="K245" s="1"/>
  <c r="E245"/>
  <c r="L245" s="1"/>
  <c r="D243"/>
  <c r="K243" s="1"/>
  <c r="E243"/>
  <c r="L243" s="1"/>
  <c r="D241"/>
  <c r="K241" s="1"/>
  <c r="E241"/>
  <c r="L241" s="1"/>
  <c r="D239"/>
  <c r="K239" s="1"/>
  <c r="E239"/>
  <c r="L239" s="1"/>
  <c r="D237"/>
  <c r="K237" s="1"/>
  <c r="E237"/>
  <c r="L237" s="1"/>
  <c r="D75"/>
  <c r="K75" s="1"/>
  <c r="E75"/>
  <c r="L75" s="1"/>
  <c r="D71"/>
  <c r="K71" s="1"/>
  <c r="E71"/>
  <c r="L71" s="1"/>
  <c r="D67"/>
  <c r="K67" s="1"/>
  <c r="E67"/>
  <c r="L67" s="1"/>
  <c r="D63"/>
  <c r="K63" s="1"/>
  <c r="E63"/>
  <c r="L63" s="1"/>
  <c r="D59"/>
  <c r="K59" s="1"/>
  <c r="E59"/>
  <c r="L59" s="1"/>
  <c r="D55"/>
  <c r="K55" s="1"/>
  <c r="E55"/>
  <c r="L55" s="1"/>
  <c r="D51"/>
  <c r="K51" s="1"/>
  <c r="E51"/>
  <c r="L51" s="1"/>
  <c r="D47"/>
  <c r="K47" s="1"/>
  <c r="E47"/>
  <c r="L47" s="1"/>
  <c r="D43"/>
  <c r="K43" s="1"/>
  <c r="E43"/>
  <c r="L43" s="1"/>
  <c r="D39"/>
  <c r="K39" s="1"/>
  <c r="E39"/>
  <c r="L39" s="1"/>
  <c r="D35"/>
  <c r="K35" s="1"/>
  <c r="E35"/>
  <c r="L35" s="1"/>
  <c r="D31"/>
  <c r="K31" s="1"/>
  <c r="E31"/>
  <c r="L31" s="1"/>
  <c r="D27"/>
  <c r="K27" s="1"/>
  <c r="E27"/>
  <c r="L27" s="1"/>
  <c r="D23"/>
  <c r="K23" s="1"/>
  <c r="E23"/>
  <c r="L23" s="1"/>
  <c r="D19"/>
  <c r="K19" s="1"/>
  <c r="E19"/>
  <c r="L19" s="1"/>
  <c r="D15"/>
  <c r="K15" s="1"/>
  <c r="E15"/>
  <c r="L15" s="1"/>
  <c r="D11"/>
  <c r="K11" s="1"/>
  <c r="E11"/>
  <c r="L11" s="1"/>
  <c r="D7"/>
  <c r="K7" s="1"/>
  <c r="E7"/>
  <c r="L7" s="1"/>
  <c r="D101"/>
  <c r="K101" s="1"/>
  <c r="E101"/>
  <c r="L101" s="1"/>
  <c r="D97"/>
  <c r="K97" s="1"/>
  <c r="E97"/>
  <c r="L97" s="1"/>
  <c r="D93"/>
  <c r="K93" s="1"/>
  <c r="E93"/>
  <c r="L93" s="1"/>
  <c r="D89"/>
  <c r="K89" s="1"/>
  <c r="E89"/>
  <c r="L89" s="1"/>
  <c r="D85"/>
  <c r="K85" s="1"/>
  <c r="E85"/>
  <c r="L85" s="1"/>
  <c r="D81"/>
  <c r="K81" s="1"/>
  <c r="E81"/>
  <c r="L81" s="1"/>
  <c r="D166"/>
  <c r="K166" s="1"/>
  <c r="E166"/>
  <c r="L166" s="1"/>
  <c r="D162"/>
  <c r="K162" s="1"/>
  <c r="E162"/>
  <c r="L162" s="1"/>
  <c r="D158"/>
  <c r="K158" s="1"/>
  <c r="E158"/>
  <c r="L158" s="1"/>
  <c r="D154"/>
  <c r="K154" s="1"/>
  <c r="E154"/>
  <c r="L154" s="1"/>
  <c r="D76"/>
  <c r="K76" s="1"/>
  <c r="E76"/>
  <c r="L76" s="1"/>
  <c r="D74"/>
  <c r="K74" s="1"/>
  <c r="E74"/>
  <c r="L74" s="1"/>
  <c r="D72"/>
  <c r="K72" s="1"/>
  <c r="E72"/>
  <c r="L72" s="1"/>
  <c r="D70"/>
  <c r="K70" s="1"/>
  <c r="E70"/>
  <c r="L70" s="1"/>
  <c r="D68"/>
  <c r="K68" s="1"/>
  <c r="E68"/>
  <c r="L68" s="1"/>
  <c r="D66"/>
  <c r="K66" s="1"/>
  <c r="E66"/>
  <c r="L66" s="1"/>
  <c r="D64"/>
  <c r="K64" s="1"/>
  <c r="E64"/>
  <c r="L64" s="1"/>
  <c r="D62"/>
  <c r="K62" s="1"/>
  <c r="E62"/>
  <c r="L62" s="1"/>
  <c r="D60"/>
  <c r="K60" s="1"/>
  <c r="E60"/>
  <c r="L60" s="1"/>
  <c r="D58"/>
  <c r="K58" s="1"/>
  <c r="E58"/>
  <c r="L58" s="1"/>
  <c r="D56"/>
  <c r="K56" s="1"/>
  <c r="E56"/>
  <c r="L56" s="1"/>
  <c r="D54"/>
  <c r="K54" s="1"/>
  <c r="E54"/>
  <c r="L54" s="1"/>
  <c r="D52"/>
  <c r="K52" s="1"/>
  <c r="E52"/>
  <c r="L52" s="1"/>
  <c r="D50"/>
  <c r="K50" s="1"/>
  <c r="E50"/>
  <c r="L50" s="1"/>
  <c r="D48"/>
  <c r="K48" s="1"/>
  <c r="E48"/>
  <c r="L48" s="1"/>
  <c r="D46"/>
  <c r="K46" s="1"/>
  <c r="E46"/>
  <c r="L46" s="1"/>
  <c r="D44"/>
  <c r="K44" s="1"/>
  <c r="E44"/>
  <c r="L44" s="1"/>
  <c r="D42"/>
  <c r="K42" s="1"/>
  <c r="E42"/>
  <c r="L42" s="1"/>
  <c r="D40"/>
  <c r="K40" s="1"/>
  <c r="E40"/>
  <c r="L40" s="1"/>
  <c r="D38"/>
  <c r="K38" s="1"/>
  <c r="E38"/>
  <c r="L38" s="1"/>
  <c r="D36"/>
  <c r="K36" s="1"/>
  <c r="E36"/>
  <c r="L36" s="1"/>
  <c r="D34"/>
  <c r="K34" s="1"/>
  <c r="E34"/>
  <c r="L34" s="1"/>
  <c r="D32"/>
  <c r="K32" s="1"/>
  <c r="E32"/>
  <c r="L32" s="1"/>
  <c r="D30"/>
  <c r="K30" s="1"/>
  <c r="E30"/>
  <c r="L30" s="1"/>
  <c r="D28"/>
  <c r="K28" s="1"/>
  <c r="E28"/>
  <c r="L28" s="1"/>
  <c r="D26"/>
  <c r="K26" s="1"/>
  <c r="E26"/>
  <c r="L26" s="1"/>
  <c r="D24"/>
  <c r="K24" s="1"/>
  <c r="E24"/>
  <c r="L24" s="1"/>
  <c r="D22"/>
  <c r="K22" s="1"/>
  <c r="E22"/>
  <c r="L22" s="1"/>
  <c r="D20"/>
  <c r="K20" s="1"/>
  <c r="E20"/>
  <c r="L20" s="1"/>
  <c r="D18"/>
  <c r="K18" s="1"/>
  <c r="E18"/>
  <c r="L18" s="1"/>
  <c r="D16"/>
  <c r="K16" s="1"/>
  <c r="E16"/>
  <c r="L16" s="1"/>
  <c r="D14"/>
  <c r="K14" s="1"/>
  <c r="E14"/>
  <c r="L14" s="1"/>
  <c r="D12"/>
  <c r="K12" s="1"/>
  <c r="E12"/>
  <c r="L12" s="1"/>
  <c r="D10"/>
  <c r="K10" s="1"/>
  <c r="E10"/>
  <c r="L10" s="1"/>
  <c r="D8"/>
  <c r="K8" s="1"/>
  <c r="E8"/>
  <c r="L8" s="1"/>
  <c r="D6"/>
  <c r="K6" s="1"/>
  <c r="E6"/>
  <c r="L6" s="1"/>
  <c r="D102"/>
  <c r="K102" s="1"/>
  <c r="E102"/>
  <c r="L102" s="1"/>
  <c r="D100"/>
  <c r="K100" s="1"/>
  <c r="E100"/>
  <c r="L100" s="1"/>
  <c r="D98"/>
  <c r="K98" s="1"/>
  <c r="E98"/>
  <c r="L98" s="1"/>
  <c r="D96"/>
  <c r="K96" s="1"/>
  <c r="E96"/>
  <c r="L96" s="1"/>
  <c r="D94"/>
  <c r="K94" s="1"/>
  <c r="E94"/>
  <c r="L94" s="1"/>
  <c r="D92"/>
  <c r="K92" s="1"/>
  <c r="E92"/>
  <c r="L92" s="1"/>
  <c r="D90"/>
  <c r="K90" s="1"/>
  <c r="E90"/>
  <c r="L90" s="1"/>
  <c r="D88"/>
  <c r="K88" s="1"/>
  <c r="E88"/>
  <c r="L88" s="1"/>
  <c r="D86"/>
  <c r="K86" s="1"/>
  <c r="E86"/>
  <c r="L86" s="1"/>
  <c r="D84"/>
  <c r="K84" s="1"/>
  <c r="E84"/>
  <c r="L84" s="1"/>
  <c r="D82"/>
  <c r="K82" s="1"/>
  <c r="E82"/>
  <c r="L82" s="1"/>
  <c r="D80"/>
  <c r="K80" s="1"/>
  <c r="E80"/>
  <c r="L80" s="1"/>
  <c r="D78"/>
  <c r="K78" s="1"/>
  <c r="E78"/>
  <c r="L78" s="1"/>
  <c r="D165"/>
  <c r="K165" s="1"/>
  <c r="E165"/>
  <c r="L165" s="1"/>
  <c r="D163"/>
  <c r="K163" s="1"/>
  <c r="E163"/>
  <c r="L163" s="1"/>
  <c r="D161"/>
  <c r="K161" s="1"/>
  <c r="E161"/>
  <c r="L161" s="1"/>
  <c r="D159"/>
  <c r="K159" s="1"/>
  <c r="E159"/>
  <c r="L159" s="1"/>
  <c r="D157"/>
  <c r="K157" s="1"/>
  <c r="E157"/>
  <c r="L157" s="1"/>
  <c r="D155"/>
  <c r="K155" s="1"/>
  <c r="E155"/>
  <c r="L155" s="1"/>
  <c r="D153"/>
  <c r="K153" s="1"/>
  <c r="E153"/>
  <c r="L153" s="1"/>
  <c r="D151"/>
  <c r="K151" s="1"/>
  <c r="E151"/>
  <c r="L151" s="1"/>
  <c r="D149"/>
  <c r="K149" s="1"/>
  <c r="E149"/>
  <c r="L149" s="1"/>
  <c r="D147"/>
  <c r="K147" s="1"/>
  <c r="E147"/>
  <c r="L147" s="1"/>
  <c r="D145"/>
  <c r="K145" s="1"/>
  <c r="E145"/>
  <c r="L145" s="1"/>
  <c r="D143"/>
  <c r="K143" s="1"/>
  <c r="E143"/>
  <c r="L143" s="1"/>
  <c r="D141"/>
  <c r="K141" s="1"/>
  <c r="E141"/>
  <c r="L141" s="1"/>
  <c r="D139"/>
  <c r="K139" s="1"/>
  <c r="E139"/>
  <c r="L139" s="1"/>
  <c r="D137"/>
  <c r="K137" s="1"/>
  <c r="E137"/>
  <c r="L137" s="1"/>
  <c r="D135"/>
  <c r="K135" s="1"/>
  <c r="E135"/>
  <c r="L135" s="1"/>
  <c r="D133"/>
  <c r="K133" s="1"/>
  <c r="E133"/>
  <c r="L133" s="1"/>
  <c r="D131"/>
  <c r="K131" s="1"/>
  <c r="E131"/>
  <c r="L131" s="1"/>
  <c r="D129"/>
  <c r="K129" s="1"/>
  <c r="E129"/>
  <c r="L129" s="1"/>
  <c r="D127"/>
  <c r="K127" s="1"/>
  <c r="E127"/>
  <c r="L127" s="1"/>
  <c r="D125"/>
  <c r="K125" s="1"/>
  <c r="E125"/>
  <c r="L125" s="1"/>
  <c r="D123"/>
  <c r="K123" s="1"/>
  <c r="E123"/>
  <c r="L123" s="1"/>
  <c r="D121"/>
  <c r="K121" s="1"/>
  <c r="E121"/>
  <c r="L121" s="1"/>
  <c r="D119"/>
  <c r="K119" s="1"/>
  <c r="E119"/>
  <c r="L119" s="1"/>
  <c r="D117"/>
  <c r="K117" s="1"/>
  <c r="E117"/>
  <c r="L117" s="1"/>
  <c r="D115"/>
  <c r="K115" s="1"/>
  <c r="E115"/>
  <c r="L115" s="1"/>
  <c r="D113"/>
  <c r="K113" s="1"/>
  <c r="E113"/>
  <c r="L113" s="1"/>
  <c r="D111"/>
  <c r="K111" s="1"/>
  <c r="E111"/>
  <c r="L111" s="1"/>
  <c r="D109"/>
  <c r="K109" s="1"/>
  <c r="E109"/>
  <c r="L109" s="1"/>
  <c r="D107"/>
  <c r="K107" s="1"/>
  <c r="E107"/>
  <c r="L107" s="1"/>
  <c r="D105"/>
  <c r="K105" s="1"/>
  <c r="E105"/>
  <c r="L105" s="1"/>
  <c r="D103"/>
  <c r="K103" s="1"/>
  <c r="E103"/>
  <c r="L103" s="1"/>
  <c r="D235"/>
  <c r="K235" s="1"/>
  <c r="E235"/>
  <c r="L235" s="1"/>
  <c r="D233"/>
  <c r="K233" s="1"/>
  <c r="E233"/>
  <c r="L233" s="1"/>
  <c r="D231"/>
  <c r="K231" s="1"/>
  <c r="E231"/>
  <c r="L231" s="1"/>
  <c r="D229"/>
  <c r="K229" s="1"/>
  <c r="E229"/>
  <c r="L229" s="1"/>
  <c r="D227"/>
  <c r="K227" s="1"/>
  <c r="E227"/>
  <c r="L227" s="1"/>
  <c r="D225"/>
  <c r="K225" s="1"/>
  <c r="E225"/>
  <c r="L225" s="1"/>
  <c r="D223"/>
  <c r="K223" s="1"/>
  <c r="E223"/>
  <c r="L223" s="1"/>
  <c r="D221"/>
  <c r="K221" s="1"/>
  <c r="E221"/>
  <c r="L221" s="1"/>
  <c r="D219"/>
  <c r="K219" s="1"/>
  <c r="E219"/>
  <c r="L219" s="1"/>
  <c r="D217"/>
  <c r="K217" s="1"/>
  <c r="E217"/>
  <c r="L217" s="1"/>
  <c r="D215"/>
  <c r="K215" s="1"/>
  <c r="E215"/>
  <c r="L215" s="1"/>
  <c r="D213"/>
  <c r="K213" s="1"/>
  <c r="E213"/>
  <c r="L213" s="1"/>
  <c r="D211"/>
  <c r="K211" s="1"/>
  <c r="E211"/>
  <c r="L211" s="1"/>
  <c r="D209"/>
  <c r="K209" s="1"/>
  <c r="E209"/>
  <c r="L209" s="1"/>
  <c r="D207"/>
  <c r="K207" s="1"/>
  <c r="E207"/>
  <c r="L207" s="1"/>
  <c r="D205"/>
  <c r="K205" s="1"/>
  <c r="E205"/>
  <c r="L205" s="1"/>
  <c r="D203"/>
  <c r="K203" s="1"/>
  <c r="E203"/>
  <c r="L203" s="1"/>
  <c r="D201"/>
  <c r="K201" s="1"/>
  <c r="E201"/>
  <c r="L201" s="1"/>
  <c r="D199"/>
  <c r="K199" s="1"/>
  <c r="E199"/>
  <c r="L199" s="1"/>
  <c r="D197"/>
  <c r="K197" s="1"/>
  <c r="E197"/>
  <c r="L197" s="1"/>
  <c r="D195"/>
  <c r="K195" s="1"/>
  <c r="E195"/>
  <c r="L195" s="1"/>
  <c r="D193"/>
  <c r="K193" s="1"/>
  <c r="E193"/>
  <c r="L193" s="1"/>
  <c r="D191"/>
  <c r="K191" s="1"/>
  <c r="E191"/>
  <c r="L191" s="1"/>
  <c r="D189"/>
  <c r="K189" s="1"/>
  <c r="E189"/>
  <c r="L189" s="1"/>
  <c r="D187"/>
  <c r="K187" s="1"/>
  <c r="E187"/>
  <c r="L187" s="1"/>
  <c r="D185"/>
  <c r="K185" s="1"/>
  <c r="E185"/>
  <c r="L185" s="1"/>
  <c r="D183"/>
  <c r="K183" s="1"/>
  <c r="E183"/>
  <c r="L183" s="1"/>
  <c r="D181"/>
  <c r="K181" s="1"/>
  <c r="E181"/>
  <c r="L181" s="1"/>
  <c r="D179"/>
  <c r="K179" s="1"/>
  <c r="E179"/>
  <c r="L179" s="1"/>
  <c r="D177"/>
  <c r="K177" s="1"/>
  <c r="E177"/>
  <c r="L177" s="1"/>
  <c r="D175"/>
  <c r="K175" s="1"/>
  <c r="E175"/>
  <c r="L175" s="1"/>
  <c r="D173"/>
  <c r="K173" s="1"/>
  <c r="E173"/>
  <c r="L173" s="1"/>
  <c r="D171"/>
  <c r="K171" s="1"/>
  <c r="E171"/>
  <c r="L171" s="1"/>
  <c r="D169"/>
  <c r="K169" s="1"/>
  <c r="E169"/>
  <c r="L169" s="1"/>
  <c r="D167"/>
  <c r="K167" s="1"/>
  <c r="E167"/>
  <c r="L167" s="1"/>
  <c r="D254"/>
  <c r="K254" s="1"/>
  <c r="E254"/>
  <c r="L254" s="1"/>
  <c r="D252"/>
  <c r="K252" s="1"/>
  <c r="E252"/>
  <c r="L252" s="1"/>
  <c r="D250"/>
  <c r="K250" s="1"/>
  <c r="E250"/>
  <c r="L250" s="1"/>
  <c r="D248"/>
  <c r="K248" s="1"/>
  <c r="E248"/>
  <c r="L248" s="1"/>
  <c r="D246"/>
  <c r="K246" s="1"/>
  <c r="E246"/>
  <c r="L246" s="1"/>
  <c r="D244"/>
  <c r="K244" s="1"/>
  <c r="E244"/>
  <c r="L244" s="1"/>
  <c r="D242"/>
  <c r="K242" s="1"/>
  <c r="E242"/>
  <c r="L242" s="1"/>
  <c r="D240"/>
  <c r="K240" s="1"/>
  <c r="E240"/>
  <c r="L240" s="1"/>
  <c r="D238"/>
  <c r="K238" s="1"/>
  <c r="E238"/>
  <c r="L238" s="1"/>
  <c r="D4"/>
  <c r="K4" s="1"/>
  <c r="E4"/>
  <c r="L4" s="1"/>
  <c r="K4" i="4"/>
  <c r="B21" i="1"/>
  <c r="H21" s="1"/>
  <c r="G21" s="1"/>
  <c r="B23"/>
  <c r="H23" s="1"/>
  <c r="G23" s="1"/>
  <c r="B25"/>
  <c r="H25" s="1"/>
  <c r="G25" s="1"/>
  <c r="B27"/>
  <c r="H27" s="1"/>
  <c r="G27" s="1"/>
  <c r="B29"/>
  <c r="H29" s="1"/>
  <c r="G29" s="1"/>
  <c r="B31"/>
  <c r="H31" s="1"/>
  <c r="G31" s="1"/>
  <c r="B22"/>
  <c r="H22" s="1"/>
  <c r="G22" s="1"/>
  <c r="B24"/>
  <c r="H24" s="1"/>
  <c r="G24" s="1"/>
  <c r="B26"/>
  <c r="H26" s="1"/>
  <c r="G26" s="1"/>
  <c r="B28"/>
  <c r="H28" s="1"/>
  <c r="G28" s="1"/>
  <c r="B30"/>
  <c r="H30" s="1"/>
  <c r="G30" s="1"/>
  <c r="B32"/>
  <c r="H32" s="1"/>
  <c r="G32" s="1"/>
  <c r="B4"/>
  <c r="H4" s="1"/>
  <c r="G4" s="1"/>
  <c r="B255" i="6"/>
  <c r="C255" s="1"/>
  <c r="I255" s="1"/>
  <c r="B254"/>
  <c r="C254" s="1"/>
  <c r="I254" s="1"/>
  <c r="B253"/>
  <c r="C253" s="1"/>
  <c r="I253" s="1"/>
  <c r="B252"/>
  <c r="C252" s="1"/>
  <c r="I252" s="1"/>
  <c r="B251"/>
  <c r="C251" s="1"/>
  <c r="I251" s="1"/>
  <c r="B250"/>
  <c r="C250" s="1"/>
  <c r="I250" s="1"/>
  <c r="B249"/>
  <c r="C249" s="1"/>
  <c r="I249" s="1"/>
  <c r="B248"/>
  <c r="C248" s="1"/>
  <c r="I248" s="1"/>
  <c r="B247"/>
  <c r="C247" s="1"/>
  <c r="I247" s="1"/>
  <c r="B246"/>
  <c r="C246" s="1"/>
  <c r="I246" s="1"/>
  <c r="B245"/>
  <c r="C245" s="1"/>
  <c r="I245" s="1"/>
  <c r="B244"/>
  <c r="C244" s="1"/>
  <c r="I244" s="1"/>
  <c r="B243"/>
  <c r="C243" s="1"/>
  <c r="I243" s="1"/>
  <c r="B242"/>
  <c r="C242" s="1"/>
  <c r="I242" s="1"/>
  <c r="B241"/>
  <c r="C241" s="1"/>
  <c r="I241" s="1"/>
  <c r="B240"/>
  <c r="C240" s="1"/>
  <c r="I240" s="1"/>
  <c r="B239"/>
  <c r="C239" s="1"/>
  <c r="I239" s="1"/>
  <c r="B238"/>
  <c r="C238" s="1"/>
  <c r="I238" s="1"/>
  <c r="B237"/>
  <c r="C237" s="1"/>
  <c r="I237" s="1"/>
  <c r="B236"/>
  <c r="C236" s="1"/>
  <c r="I236" s="1"/>
  <c r="B235"/>
  <c r="C235" s="1"/>
  <c r="I235" s="1"/>
  <c r="B234"/>
  <c r="C234" s="1"/>
  <c r="I234" s="1"/>
  <c r="B233"/>
  <c r="C233" s="1"/>
  <c r="I233" s="1"/>
  <c r="B232"/>
  <c r="C232" s="1"/>
  <c r="I232" s="1"/>
  <c r="B231"/>
  <c r="C231" s="1"/>
  <c r="I231" s="1"/>
  <c r="B230"/>
  <c r="C230" s="1"/>
  <c r="I230" s="1"/>
  <c r="B229"/>
  <c r="C229" s="1"/>
  <c r="I229" s="1"/>
  <c r="B228"/>
  <c r="C228" s="1"/>
  <c r="I228" s="1"/>
  <c r="B227"/>
  <c r="C227" s="1"/>
  <c r="I227" s="1"/>
  <c r="B226"/>
  <c r="C226" s="1"/>
  <c r="I226" s="1"/>
  <c r="B225"/>
  <c r="C225" s="1"/>
  <c r="I225" s="1"/>
  <c r="B224"/>
  <c r="C224" s="1"/>
  <c r="I224" s="1"/>
  <c r="B223"/>
  <c r="C223" s="1"/>
  <c r="I223" s="1"/>
  <c r="B222"/>
  <c r="C222" s="1"/>
  <c r="I222" s="1"/>
  <c r="B221"/>
  <c r="C221" s="1"/>
  <c r="I221" s="1"/>
  <c r="B220"/>
  <c r="C220" s="1"/>
  <c r="I220" s="1"/>
  <c r="B219"/>
  <c r="C219" s="1"/>
  <c r="I219" s="1"/>
  <c r="B218"/>
  <c r="C218" s="1"/>
  <c r="I218" s="1"/>
  <c r="B217"/>
  <c r="C217" s="1"/>
  <c r="I217" s="1"/>
  <c r="B216"/>
  <c r="C216" s="1"/>
  <c r="I216" s="1"/>
  <c r="B215"/>
  <c r="C215" s="1"/>
  <c r="I215" s="1"/>
  <c r="B214"/>
  <c r="C214" s="1"/>
  <c r="I214" s="1"/>
  <c r="B213"/>
  <c r="C213" s="1"/>
  <c r="I213" s="1"/>
  <c r="B212"/>
  <c r="C212" s="1"/>
  <c r="I212" s="1"/>
  <c r="B211"/>
  <c r="C211" s="1"/>
  <c r="I211" s="1"/>
  <c r="B210"/>
  <c r="C210" s="1"/>
  <c r="I210" s="1"/>
  <c r="B209"/>
  <c r="C209" s="1"/>
  <c r="I209" s="1"/>
  <c r="B208"/>
  <c r="C208" s="1"/>
  <c r="I208" s="1"/>
  <c r="B207"/>
  <c r="C207" s="1"/>
  <c r="I207" s="1"/>
  <c r="B206"/>
  <c r="C206" s="1"/>
  <c r="I206" s="1"/>
  <c r="B205"/>
  <c r="C205" s="1"/>
  <c r="I205" s="1"/>
  <c r="B204"/>
  <c r="C204" s="1"/>
  <c r="I204" s="1"/>
  <c r="B203"/>
  <c r="C203" s="1"/>
  <c r="I203" s="1"/>
  <c r="B202"/>
  <c r="C202" s="1"/>
  <c r="I202" s="1"/>
  <c r="B201"/>
  <c r="C201" s="1"/>
  <c r="I201" s="1"/>
  <c r="B200"/>
  <c r="C200" s="1"/>
  <c r="I200" s="1"/>
  <c r="B199"/>
  <c r="C199" s="1"/>
  <c r="I199" s="1"/>
  <c r="B198"/>
  <c r="C198" s="1"/>
  <c r="I198" s="1"/>
  <c r="B197"/>
  <c r="C197" s="1"/>
  <c r="I197" s="1"/>
  <c r="B196"/>
  <c r="C196" s="1"/>
  <c r="I196" s="1"/>
  <c r="B195"/>
  <c r="C195" s="1"/>
  <c r="I195" s="1"/>
  <c r="B194"/>
  <c r="C194" s="1"/>
  <c r="I194" s="1"/>
  <c r="B193"/>
  <c r="C193" s="1"/>
  <c r="I193" s="1"/>
  <c r="B192"/>
  <c r="C192" s="1"/>
  <c r="I192" s="1"/>
  <c r="B191"/>
  <c r="C191" s="1"/>
  <c r="I191" s="1"/>
  <c r="B190"/>
  <c r="C190" s="1"/>
  <c r="I190" s="1"/>
  <c r="B189"/>
  <c r="C189" s="1"/>
  <c r="I189" s="1"/>
  <c r="B188"/>
  <c r="C188" s="1"/>
  <c r="I188" s="1"/>
  <c r="B187"/>
  <c r="C187" s="1"/>
  <c r="I187" s="1"/>
  <c r="B186"/>
  <c r="C186" s="1"/>
  <c r="I186" s="1"/>
  <c r="B185"/>
  <c r="C185" s="1"/>
  <c r="I185" s="1"/>
  <c r="B184"/>
  <c r="C184" s="1"/>
  <c r="I184" s="1"/>
  <c r="B183"/>
  <c r="C183" s="1"/>
  <c r="I183" s="1"/>
  <c r="B182"/>
  <c r="C182" s="1"/>
  <c r="I182" s="1"/>
  <c r="B181"/>
  <c r="C181" s="1"/>
  <c r="I181" s="1"/>
  <c r="B180"/>
  <c r="C180" s="1"/>
  <c r="I180" s="1"/>
  <c r="B179"/>
  <c r="C179" s="1"/>
  <c r="I179" s="1"/>
  <c r="B178"/>
  <c r="C178" s="1"/>
  <c r="I178" s="1"/>
  <c r="B177"/>
  <c r="C177" s="1"/>
  <c r="I177" s="1"/>
  <c r="B176"/>
  <c r="C176" s="1"/>
  <c r="I176" s="1"/>
  <c r="B175"/>
  <c r="C175" s="1"/>
  <c r="I175" s="1"/>
  <c r="B174"/>
  <c r="C174" s="1"/>
  <c r="I174" s="1"/>
  <c r="B173"/>
  <c r="C173" s="1"/>
  <c r="I173" s="1"/>
  <c r="B172"/>
  <c r="C172" s="1"/>
  <c r="I172" s="1"/>
  <c r="B171"/>
  <c r="C171" s="1"/>
  <c r="I171" s="1"/>
  <c r="B170"/>
  <c r="C170" s="1"/>
  <c r="I170" s="1"/>
  <c r="B169"/>
  <c r="C169" s="1"/>
  <c r="I169" s="1"/>
  <c r="B168"/>
  <c r="C168" s="1"/>
  <c r="I168" s="1"/>
  <c r="B167"/>
  <c r="C167" s="1"/>
  <c r="I167" s="1"/>
  <c r="B165"/>
  <c r="C165" s="1"/>
  <c r="I165" s="1"/>
  <c r="B163"/>
  <c r="C163" s="1"/>
  <c r="I163" s="1"/>
  <c r="B161"/>
  <c r="C161" s="1"/>
  <c r="I161" s="1"/>
  <c r="B159"/>
  <c r="C159" s="1"/>
  <c r="I159" s="1"/>
  <c r="B157"/>
  <c r="C157" s="1"/>
  <c r="I157" s="1"/>
  <c r="B155"/>
  <c r="C155" s="1"/>
  <c r="I155" s="1"/>
  <c r="B153"/>
  <c r="C153" s="1"/>
  <c r="I153" s="1"/>
  <c r="B151"/>
  <c r="C151" s="1"/>
  <c r="I151" s="1"/>
  <c r="B149"/>
  <c r="C149" s="1"/>
  <c r="I149" s="1"/>
  <c r="B147"/>
  <c r="C147" s="1"/>
  <c r="I147" s="1"/>
  <c r="B145"/>
  <c r="C145" s="1"/>
  <c r="I145" s="1"/>
  <c r="B143"/>
  <c r="C143" s="1"/>
  <c r="I143" s="1"/>
  <c r="B141"/>
  <c r="C141" s="1"/>
  <c r="I141" s="1"/>
  <c r="B139"/>
  <c r="C139" s="1"/>
  <c r="I139" s="1"/>
  <c r="B137"/>
  <c r="C137" s="1"/>
  <c r="I137" s="1"/>
  <c r="B135"/>
  <c r="C135" s="1"/>
  <c r="I135" s="1"/>
  <c r="B133"/>
  <c r="C133" s="1"/>
  <c r="I133" s="1"/>
  <c r="B131"/>
  <c r="C131" s="1"/>
  <c r="I131" s="1"/>
  <c r="B129"/>
  <c r="C129" s="1"/>
  <c r="I129" s="1"/>
  <c r="B127"/>
  <c r="C127" s="1"/>
  <c r="I127" s="1"/>
  <c r="B125"/>
  <c r="C125" s="1"/>
  <c r="I125" s="1"/>
  <c r="B123"/>
  <c r="C123" s="1"/>
  <c r="I123" s="1"/>
  <c r="B121"/>
  <c r="C121" s="1"/>
  <c r="I121" s="1"/>
  <c r="B119"/>
  <c r="C119" s="1"/>
  <c r="I119" s="1"/>
  <c r="B117"/>
  <c r="C117" s="1"/>
  <c r="I117" s="1"/>
  <c r="B115"/>
  <c r="C115" s="1"/>
  <c r="I115" s="1"/>
  <c r="B113"/>
  <c r="C113" s="1"/>
  <c r="I113" s="1"/>
  <c r="B111"/>
  <c r="C111" s="1"/>
  <c r="I111" s="1"/>
  <c r="B109"/>
  <c r="C109" s="1"/>
  <c r="I109" s="1"/>
  <c r="B107"/>
  <c r="C107" s="1"/>
  <c r="I107" s="1"/>
  <c r="B105"/>
  <c r="C105" s="1"/>
  <c r="I105" s="1"/>
  <c r="B103"/>
  <c r="C103" s="1"/>
  <c r="I103" s="1"/>
  <c r="B101"/>
  <c r="C101" s="1"/>
  <c r="I101" s="1"/>
  <c r="B99"/>
  <c r="C99" s="1"/>
  <c r="I99" s="1"/>
  <c r="B97"/>
  <c r="C97" s="1"/>
  <c r="I97" s="1"/>
  <c r="B95"/>
  <c r="C95" s="1"/>
  <c r="I95" s="1"/>
  <c r="B93"/>
  <c r="C93" s="1"/>
  <c r="I93" s="1"/>
  <c r="B91"/>
  <c r="C91" s="1"/>
  <c r="I91" s="1"/>
  <c r="B89"/>
  <c r="C89" s="1"/>
  <c r="I89" s="1"/>
  <c r="B87"/>
  <c r="C87" s="1"/>
  <c r="I87" s="1"/>
  <c r="B85"/>
  <c r="C85" s="1"/>
  <c r="I85" s="1"/>
  <c r="B83"/>
  <c r="C83" s="1"/>
  <c r="I83" s="1"/>
  <c r="B81"/>
  <c r="C81" s="1"/>
  <c r="I81" s="1"/>
  <c r="B79"/>
  <c r="C79" s="1"/>
  <c r="I79" s="1"/>
  <c r="B77"/>
  <c r="C77" s="1"/>
  <c r="I77" s="1"/>
  <c r="B75"/>
  <c r="C75" s="1"/>
  <c r="I75" s="1"/>
  <c r="B73"/>
  <c r="C73" s="1"/>
  <c r="I73" s="1"/>
  <c r="B71"/>
  <c r="C71" s="1"/>
  <c r="I71" s="1"/>
  <c r="B69"/>
  <c r="C69" s="1"/>
  <c r="I69" s="1"/>
  <c r="B67"/>
  <c r="C67" s="1"/>
  <c r="I67" s="1"/>
  <c r="B65"/>
  <c r="C65" s="1"/>
  <c r="I65" s="1"/>
  <c r="B63"/>
  <c r="C63" s="1"/>
  <c r="I63" s="1"/>
  <c r="B61"/>
  <c r="C61" s="1"/>
  <c r="I61" s="1"/>
  <c r="B59"/>
  <c r="C59" s="1"/>
  <c r="I59" s="1"/>
  <c r="B57"/>
  <c r="C57" s="1"/>
  <c r="I57" s="1"/>
  <c r="B55"/>
  <c r="C55" s="1"/>
  <c r="I55" s="1"/>
  <c r="B53"/>
  <c r="C53" s="1"/>
  <c r="I53" s="1"/>
  <c r="B51"/>
  <c r="B49"/>
  <c r="B47"/>
  <c r="B45"/>
  <c r="B43"/>
  <c r="B41"/>
  <c r="B39"/>
  <c r="B37"/>
  <c r="B35"/>
  <c r="B33"/>
  <c r="C33" s="1"/>
  <c r="I33" s="1"/>
  <c r="B31"/>
  <c r="B29"/>
  <c r="B27"/>
  <c r="B25"/>
  <c r="B23"/>
  <c r="B21"/>
  <c r="B19"/>
  <c r="B17"/>
  <c r="B15"/>
  <c r="B13"/>
  <c r="B11"/>
  <c r="B9"/>
  <c r="B7"/>
  <c r="B5"/>
  <c r="B166"/>
  <c r="C166" s="1"/>
  <c r="I166" s="1"/>
  <c r="B164"/>
  <c r="C164" s="1"/>
  <c r="I164" s="1"/>
  <c r="B162"/>
  <c r="C162" s="1"/>
  <c r="I162" s="1"/>
  <c r="B160"/>
  <c r="C160" s="1"/>
  <c r="I160" s="1"/>
  <c r="B158"/>
  <c r="C158" s="1"/>
  <c r="I158" s="1"/>
  <c r="B156"/>
  <c r="C156" s="1"/>
  <c r="I156" s="1"/>
  <c r="B154"/>
  <c r="C154" s="1"/>
  <c r="I154" s="1"/>
  <c r="B152"/>
  <c r="C152" s="1"/>
  <c r="I152" s="1"/>
  <c r="B150"/>
  <c r="C150" s="1"/>
  <c r="I150" s="1"/>
  <c r="B148"/>
  <c r="C148" s="1"/>
  <c r="I148" s="1"/>
  <c r="B146"/>
  <c r="C146" s="1"/>
  <c r="I146" s="1"/>
  <c r="B144"/>
  <c r="C144" s="1"/>
  <c r="I144" s="1"/>
  <c r="B142"/>
  <c r="C142" s="1"/>
  <c r="I142" s="1"/>
  <c r="B140"/>
  <c r="C140" s="1"/>
  <c r="I140" s="1"/>
  <c r="B138"/>
  <c r="C138" s="1"/>
  <c r="I138" s="1"/>
  <c r="B136"/>
  <c r="C136" s="1"/>
  <c r="I136" s="1"/>
  <c r="B134"/>
  <c r="C134" s="1"/>
  <c r="I134" s="1"/>
  <c r="B132"/>
  <c r="C132" s="1"/>
  <c r="I132" s="1"/>
  <c r="B130"/>
  <c r="C130" s="1"/>
  <c r="I130" s="1"/>
  <c r="B128"/>
  <c r="C128" s="1"/>
  <c r="I128" s="1"/>
  <c r="B126"/>
  <c r="C126" s="1"/>
  <c r="I126" s="1"/>
  <c r="B124"/>
  <c r="C124" s="1"/>
  <c r="I124" s="1"/>
  <c r="B122"/>
  <c r="C122" s="1"/>
  <c r="I122" s="1"/>
  <c r="B120"/>
  <c r="C120" s="1"/>
  <c r="I120" s="1"/>
  <c r="B118"/>
  <c r="C118" s="1"/>
  <c r="I118" s="1"/>
  <c r="B116"/>
  <c r="C116" s="1"/>
  <c r="I116" s="1"/>
  <c r="B114"/>
  <c r="C114" s="1"/>
  <c r="I114" s="1"/>
  <c r="B112"/>
  <c r="C112" s="1"/>
  <c r="I112" s="1"/>
  <c r="B110"/>
  <c r="C110" s="1"/>
  <c r="I110" s="1"/>
  <c r="B108"/>
  <c r="C108" s="1"/>
  <c r="I108" s="1"/>
  <c r="B106"/>
  <c r="C106" s="1"/>
  <c r="I106" s="1"/>
  <c r="B104"/>
  <c r="C104" s="1"/>
  <c r="I104" s="1"/>
  <c r="B102"/>
  <c r="C102" s="1"/>
  <c r="I102" s="1"/>
  <c r="B100"/>
  <c r="C100" s="1"/>
  <c r="I100" s="1"/>
  <c r="B98"/>
  <c r="C98" s="1"/>
  <c r="I98" s="1"/>
  <c r="B96"/>
  <c r="C96" s="1"/>
  <c r="I96" s="1"/>
  <c r="B94"/>
  <c r="C94" s="1"/>
  <c r="I94" s="1"/>
  <c r="B92"/>
  <c r="C92" s="1"/>
  <c r="I92" s="1"/>
  <c r="B90"/>
  <c r="C90" s="1"/>
  <c r="I90" s="1"/>
  <c r="B88"/>
  <c r="C88" s="1"/>
  <c r="I88" s="1"/>
  <c r="B86"/>
  <c r="C86" s="1"/>
  <c r="I86" s="1"/>
  <c r="B84"/>
  <c r="C84" s="1"/>
  <c r="I84" s="1"/>
  <c r="B82"/>
  <c r="C82" s="1"/>
  <c r="I82" s="1"/>
  <c r="B80"/>
  <c r="C80" s="1"/>
  <c r="I80" s="1"/>
  <c r="B78"/>
  <c r="C78" s="1"/>
  <c r="I78" s="1"/>
  <c r="B76"/>
  <c r="C76" s="1"/>
  <c r="I76" s="1"/>
  <c r="B74"/>
  <c r="C74" s="1"/>
  <c r="I74" s="1"/>
  <c r="B72"/>
  <c r="C72" s="1"/>
  <c r="I72" s="1"/>
  <c r="B70"/>
  <c r="C70" s="1"/>
  <c r="I70" s="1"/>
  <c r="B68"/>
  <c r="C68" s="1"/>
  <c r="I68" s="1"/>
  <c r="B66"/>
  <c r="C66" s="1"/>
  <c r="I66" s="1"/>
  <c r="B64"/>
  <c r="C64" s="1"/>
  <c r="I64" s="1"/>
  <c r="B62"/>
  <c r="C62" s="1"/>
  <c r="I62" s="1"/>
  <c r="B60"/>
  <c r="C60" s="1"/>
  <c r="I60" s="1"/>
  <c r="B58"/>
  <c r="C58" s="1"/>
  <c r="I58" s="1"/>
  <c r="B56"/>
  <c r="C56" s="1"/>
  <c r="I56" s="1"/>
  <c r="B54"/>
  <c r="C54" s="1"/>
  <c r="I54" s="1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B4"/>
  <c r="B16" i="4"/>
  <c r="B17"/>
  <c r="B18"/>
  <c r="B19"/>
  <c r="B20"/>
  <c r="B21"/>
  <c r="B22"/>
  <c r="B23"/>
  <c r="B24"/>
  <c r="B25"/>
  <c r="B26"/>
  <c r="B27"/>
  <c r="B14"/>
  <c r="B10"/>
  <c r="B6"/>
  <c r="B12"/>
  <c r="B8"/>
  <c r="B15"/>
  <c r="B13"/>
  <c r="B11"/>
  <c r="B9"/>
  <c r="B7"/>
  <c r="B5"/>
  <c r="B4"/>
  <c r="J4" s="1"/>
  <c r="B39"/>
  <c r="J39" s="1"/>
  <c r="I39" s="1"/>
  <c r="B37"/>
  <c r="J37" s="1"/>
  <c r="I37" s="1"/>
  <c r="B35"/>
  <c r="J35" s="1"/>
  <c r="I35" s="1"/>
  <c r="B33"/>
  <c r="J33" s="1"/>
  <c r="I33" s="1"/>
  <c r="B31"/>
  <c r="B29"/>
  <c r="B38"/>
  <c r="J38" s="1"/>
  <c r="I38" s="1"/>
  <c r="B36"/>
  <c r="J36" s="1"/>
  <c r="I36" s="1"/>
  <c r="B34"/>
  <c r="J34" s="1"/>
  <c r="I34" s="1"/>
  <c r="B32"/>
  <c r="B30"/>
  <c r="B28"/>
  <c r="B51"/>
  <c r="J51" s="1"/>
  <c r="I51" s="1"/>
  <c r="B49"/>
  <c r="J49" s="1"/>
  <c r="I49" s="1"/>
  <c r="B47"/>
  <c r="J47" s="1"/>
  <c r="I47" s="1"/>
  <c r="B45"/>
  <c r="J45" s="1"/>
  <c r="I45" s="1"/>
  <c r="B43"/>
  <c r="J43" s="1"/>
  <c r="I43" s="1"/>
  <c r="B41"/>
  <c r="J41" s="1"/>
  <c r="I41" s="1"/>
  <c r="B50"/>
  <c r="J50" s="1"/>
  <c r="I50" s="1"/>
  <c r="B48"/>
  <c r="J48" s="1"/>
  <c r="I48" s="1"/>
  <c r="B46"/>
  <c r="J46" s="1"/>
  <c r="I46" s="1"/>
  <c r="B44"/>
  <c r="J44" s="1"/>
  <c r="I44" s="1"/>
  <c r="B42"/>
  <c r="J42" s="1"/>
  <c r="I42" s="1"/>
  <c r="B40"/>
  <c r="J40" s="1"/>
  <c r="I40" s="1"/>
  <c r="B17" i="1"/>
  <c r="H17" s="1"/>
  <c r="G17" s="1"/>
  <c r="B16"/>
  <c r="H16" s="1"/>
  <c r="G16" s="1"/>
  <c r="B20"/>
  <c r="H20" s="1"/>
  <c r="G20" s="1"/>
  <c r="B19"/>
  <c r="H19" s="1"/>
  <c r="G19" s="1"/>
  <c r="B18"/>
  <c r="H18" s="1"/>
  <c r="G18" s="1"/>
  <c r="B5" i="2"/>
  <c r="B15" i="1"/>
  <c r="H15" s="1"/>
  <c r="G15" s="1"/>
  <c r="B13"/>
  <c r="H13" s="1"/>
  <c r="G13" s="1"/>
  <c r="B11"/>
  <c r="H11" s="1"/>
  <c r="G11" s="1"/>
  <c r="B9"/>
  <c r="H9" s="1"/>
  <c r="G9" s="1"/>
  <c r="B7"/>
  <c r="H7" s="1"/>
  <c r="G7" s="1"/>
  <c r="B5"/>
  <c r="H5" s="1"/>
  <c r="G5" s="1"/>
  <c r="B14"/>
  <c r="H14" s="1"/>
  <c r="G14" s="1"/>
  <c r="B12"/>
  <c r="H12" s="1"/>
  <c r="G12" s="1"/>
  <c r="B10"/>
  <c r="H10" s="1"/>
  <c r="G10" s="1"/>
  <c r="B8"/>
  <c r="H8" s="1"/>
  <c r="G8" s="1"/>
  <c r="B6"/>
  <c r="H6" s="1"/>
  <c r="G6" s="1"/>
  <c r="G6" i="10" l="1"/>
  <c r="F5"/>
  <c r="H54" i="6"/>
  <c r="H58"/>
  <c r="H62"/>
  <c r="H66"/>
  <c r="H70"/>
  <c r="H74"/>
  <c r="H106"/>
  <c r="H110"/>
  <c r="H114"/>
  <c r="H118"/>
  <c r="H122"/>
  <c r="H126"/>
  <c r="H130"/>
  <c r="H134"/>
  <c r="H138"/>
  <c r="H142"/>
  <c r="H146"/>
  <c r="H150"/>
  <c r="F4" i="10"/>
  <c r="H18"/>
  <c r="F18" s="1"/>
  <c r="H23"/>
  <c r="F23" s="1"/>
  <c r="H78" i="6"/>
  <c r="H82"/>
  <c r="H86"/>
  <c r="H90"/>
  <c r="H94"/>
  <c r="H98"/>
  <c r="H102"/>
  <c r="H137"/>
  <c r="H154"/>
  <c r="H158"/>
  <c r="H162"/>
  <c r="H166"/>
  <c r="H55"/>
  <c r="H59"/>
  <c r="H63"/>
  <c r="H67"/>
  <c r="H71"/>
  <c r="H75"/>
  <c r="H79"/>
  <c r="H83"/>
  <c r="H87"/>
  <c r="H91"/>
  <c r="H95"/>
  <c r="H99"/>
  <c r="H97"/>
  <c r="H56"/>
  <c r="H60"/>
  <c r="H64"/>
  <c r="H68"/>
  <c r="H72"/>
  <c r="H76"/>
  <c r="H80"/>
  <c r="H84"/>
  <c r="H88"/>
  <c r="H92"/>
  <c r="H96"/>
  <c r="H100"/>
  <c r="H104"/>
  <c r="H108"/>
  <c r="H112"/>
  <c r="H116"/>
  <c r="H120"/>
  <c r="H124"/>
  <c r="H128"/>
  <c r="H132"/>
  <c r="H136"/>
  <c r="H140"/>
  <c r="H144"/>
  <c r="H148"/>
  <c r="H152"/>
  <c r="H156"/>
  <c r="H160"/>
  <c r="H164"/>
  <c r="H33"/>
  <c r="H53"/>
  <c r="H57"/>
  <c r="H61"/>
  <c r="H65"/>
  <c r="H69"/>
  <c r="H73"/>
  <c r="H77"/>
  <c r="H81"/>
  <c r="H85"/>
  <c r="H89"/>
  <c r="H93"/>
  <c r="H121"/>
  <c r="H153"/>
  <c r="H103"/>
  <c r="H107"/>
  <c r="H111"/>
  <c r="H115"/>
  <c r="H119"/>
  <c r="H123"/>
  <c r="H127"/>
  <c r="H131"/>
  <c r="H135"/>
  <c r="H139"/>
  <c r="H143"/>
  <c r="H147"/>
  <c r="H151"/>
  <c r="H155"/>
  <c r="H159"/>
  <c r="H163"/>
  <c r="H167"/>
  <c r="H169"/>
  <c r="H171"/>
  <c r="H173"/>
  <c r="H175"/>
  <c r="H177"/>
  <c r="H179"/>
  <c r="H181"/>
  <c r="H183"/>
  <c r="H185"/>
  <c r="H187"/>
  <c r="H189"/>
  <c r="H191"/>
  <c r="H193"/>
  <c r="H195"/>
  <c r="H197"/>
  <c r="H199"/>
  <c r="H201"/>
  <c r="H203"/>
  <c r="H205"/>
  <c r="H207"/>
  <c r="H209"/>
  <c r="H211"/>
  <c r="H213"/>
  <c r="H215"/>
  <c r="H217"/>
  <c r="H219"/>
  <c r="H221"/>
  <c r="H223"/>
  <c r="H225"/>
  <c r="H227"/>
  <c r="H229"/>
  <c r="H231"/>
  <c r="H233"/>
  <c r="H235"/>
  <c r="H237"/>
  <c r="H239"/>
  <c r="H241"/>
  <c r="H243"/>
  <c r="H245"/>
  <c r="H247"/>
  <c r="H249"/>
  <c r="H251"/>
  <c r="H253"/>
  <c r="H255"/>
  <c r="H101"/>
  <c r="H105"/>
  <c r="H109"/>
  <c r="H113"/>
  <c r="H117"/>
  <c r="H125"/>
  <c r="H129"/>
  <c r="H133"/>
  <c r="H141"/>
  <c r="H145"/>
  <c r="H168"/>
  <c r="H170"/>
  <c r="H172"/>
  <c r="H174"/>
  <c r="H176"/>
  <c r="H178"/>
  <c r="H180"/>
  <c r="H182"/>
  <c r="H184"/>
  <c r="H186"/>
  <c r="H188"/>
  <c r="H190"/>
  <c r="H192"/>
  <c r="H149"/>
  <c r="H157"/>
  <c r="H161"/>
  <c r="H165"/>
  <c r="H194"/>
  <c r="H196"/>
  <c r="H198"/>
  <c r="H200"/>
  <c r="H202"/>
  <c r="H204"/>
  <c r="H206"/>
  <c r="H208"/>
  <c r="H210"/>
  <c r="H212"/>
  <c r="H214"/>
  <c r="H216"/>
  <c r="H218"/>
  <c r="H220"/>
  <c r="H222"/>
  <c r="H224"/>
  <c r="H226"/>
  <c r="H230"/>
  <c r="H234"/>
  <c r="H240"/>
  <c r="H228"/>
  <c r="H232"/>
  <c r="H236"/>
  <c r="H238"/>
  <c r="H242"/>
  <c r="H244"/>
  <c r="H246"/>
  <c r="H248"/>
  <c r="H250"/>
  <c r="H252"/>
  <c r="H254"/>
  <c r="I4" i="4"/>
  <c r="C6" i="6"/>
  <c r="I6" s="1"/>
  <c r="H6" s="1"/>
  <c r="C10"/>
  <c r="I10" s="1"/>
  <c r="H10" s="1"/>
  <c r="C30"/>
  <c r="I30" s="1"/>
  <c r="H30" s="1"/>
  <c r="C34"/>
  <c r="I34" s="1"/>
  <c r="H34" s="1"/>
  <c r="C38"/>
  <c r="I38" s="1"/>
  <c r="H38" s="1"/>
  <c r="C42"/>
  <c r="I42" s="1"/>
  <c r="H42" s="1"/>
  <c r="C46"/>
  <c r="I46" s="1"/>
  <c r="H46" s="1"/>
  <c r="C50"/>
  <c r="I50" s="1"/>
  <c r="H50" s="1"/>
  <c r="C35"/>
  <c r="I35" s="1"/>
  <c r="H35" s="1"/>
  <c r="C39"/>
  <c r="I39" s="1"/>
  <c r="H39" s="1"/>
  <c r="C43"/>
  <c r="I43" s="1"/>
  <c r="H43" s="1"/>
  <c r="C47"/>
  <c r="I47" s="1"/>
  <c r="H47" s="1"/>
  <c r="C51"/>
  <c r="I51" s="1"/>
  <c r="H51" s="1"/>
  <c r="C8"/>
  <c r="I8" s="1"/>
  <c r="H8" s="1"/>
  <c r="C12"/>
  <c r="I12" s="1"/>
  <c r="H12" s="1"/>
  <c r="C16"/>
  <c r="I16" s="1"/>
  <c r="H16" s="1"/>
  <c r="C20"/>
  <c r="I20" s="1"/>
  <c r="H20" s="1"/>
  <c r="C24"/>
  <c r="I24" s="1"/>
  <c r="H24" s="1"/>
  <c r="C28"/>
  <c r="I28" s="1"/>
  <c r="H28" s="1"/>
  <c r="C32"/>
  <c r="I32" s="1"/>
  <c r="H32" s="1"/>
  <c r="C36"/>
  <c r="I36" s="1"/>
  <c r="H36" s="1"/>
  <c r="C40"/>
  <c r="I40" s="1"/>
  <c r="H40" s="1"/>
  <c r="C44"/>
  <c r="I44" s="1"/>
  <c r="H44" s="1"/>
  <c r="C48"/>
  <c r="I48" s="1"/>
  <c r="H48" s="1"/>
  <c r="C52"/>
  <c r="I52" s="1"/>
  <c r="H52" s="1"/>
  <c r="C5"/>
  <c r="I5" s="1"/>
  <c r="H5" s="1"/>
  <c r="C9"/>
  <c r="I9" s="1"/>
  <c r="H9" s="1"/>
  <c r="C13"/>
  <c r="I13" s="1"/>
  <c r="H13" s="1"/>
  <c r="C17"/>
  <c r="I17" s="1"/>
  <c r="H17" s="1"/>
  <c r="C21"/>
  <c r="I21" s="1"/>
  <c r="H21" s="1"/>
  <c r="C25"/>
  <c r="I25" s="1"/>
  <c r="H25" s="1"/>
  <c r="C29"/>
  <c r="I29" s="1"/>
  <c r="H29" s="1"/>
  <c r="C37"/>
  <c r="I37" s="1"/>
  <c r="H37" s="1"/>
  <c r="C41"/>
  <c r="I41" s="1"/>
  <c r="H41" s="1"/>
  <c r="C45"/>
  <c r="I45" s="1"/>
  <c r="H45" s="1"/>
  <c r="C49"/>
  <c r="I49" s="1"/>
  <c r="H49" s="1"/>
  <c r="J31" i="4"/>
  <c r="I31" s="1"/>
  <c r="J13"/>
  <c r="I13" s="1"/>
  <c r="J6"/>
  <c r="I6" s="1"/>
  <c r="J26"/>
  <c r="I26" s="1"/>
  <c r="J30"/>
  <c r="I30" s="1"/>
  <c r="J5"/>
  <c r="I5" s="1"/>
  <c r="J9"/>
  <c r="I9" s="1"/>
  <c r="J8"/>
  <c r="I8" s="1"/>
  <c r="J14"/>
  <c r="I14" s="1"/>
  <c r="J24"/>
  <c r="I24" s="1"/>
  <c r="J22"/>
  <c r="I22" s="1"/>
  <c r="J20"/>
  <c r="I20" s="1"/>
  <c r="J18"/>
  <c r="I18" s="1"/>
  <c r="J16"/>
  <c r="I16" s="1"/>
  <c r="J28"/>
  <c r="I28" s="1"/>
  <c r="J32"/>
  <c r="I32" s="1"/>
  <c r="J29"/>
  <c r="I29" s="1"/>
  <c r="J7"/>
  <c r="I7" s="1"/>
  <c r="J11"/>
  <c r="I11" s="1"/>
  <c r="J15"/>
  <c r="I15" s="1"/>
  <c r="J12"/>
  <c r="I12" s="1"/>
  <c r="J10"/>
  <c r="I10" s="1"/>
  <c r="J27"/>
  <c r="I27" s="1"/>
  <c r="J25"/>
  <c r="I25" s="1"/>
  <c r="J23"/>
  <c r="I23" s="1"/>
  <c r="J21"/>
  <c r="I21" s="1"/>
  <c r="J19"/>
  <c r="I19" s="1"/>
  <c r="J17"/>
  <c r="I17" s="1"/>
  <c r="C31" i="6"/>
  <c r="I31" s="1"/>
  <c r="H31" s="1"/>
  <c r="C22"/>
  <c r="I22" s="1"/>
  <c r="H22" s="1"/>
  <c r="C26"/>
  <c r="I26" s="1"/>
  <c r="H26" s="1"/>
  <c r="C19"/>
  <c r="I19" s="1"/>
  <c r="H19" s="1"/>
  <c r="C23"/>
  <c r="I23" s="1"/>
  <c r="H23" s="1"/>
  <c r="C27"/>
  <c r="I27" s="1"/>
  <c r="H27" s="1"/>
  <c r="C14"/>
  <c r="I14" s="1"/>
  <c r="H14" s="1"/>
  <c r="C18"/>
  <c r="I18" s="1"/>
  <c r="H18" s="1"/>
  <c r="C7"/>
  <c r="I7" s="1"/>
  <c r="H7" s="1"/>
  <c r="C11"/>
  <c r="I11" s="1"/>
  <c r="H11" s="1"/>
  <c r="C15"/>
  <c r="I15" s="1"/>
  <c r="H15" s="1"/>
  <c r="C4"/>
  <c r="G7" i="10" l="1"/>
  <c r="F7" s="1"/>
  <c r="F6"/>
  <c r="I4" i="6"/>
  <c r="G8" i="10" l="1"/>
  <c r="F8" s="1"/>
  <c r="H4" i="6"/>
  <c r="G9" i="10" l="1"/>
  <c r="F9" s="1"/>
</calcChain>
</file>

<file path=xl/sharedStrings.xml><?xml version="1.0" encoding="utf-8"?>
<sst xmlns="http://schemas.openxmlformats.org/spreadsheetml/2006/main" count="330" uniqueCount="87">
  <si>
    <t>GnuCash QIF Generator</t>
  </si>
  <si>
    <t>Date</t>
  </si>
  <si>
    <t>Description</t>
  </si>
  <si>
    <t>Amount</t>
  </si>
  <si>
    <t>Paycheck</t>
  </si>
  <si>
    <t>Account</t>
  </si>
  <si>
    <t>Income.Salary</t>
  </si>
  <si>
    <t>Gift from Grandma</t>
  </si>
  <si>
    <t>Income.Gifts Received</t>
  </si>
  <si>
    <t>Parameters</t>
  </si>
  <si>
    <t>Year:</t>
  </si>
  <si>
    <t>Row</t>
  </si>
  <si>
    <t>Bonus Paycheck</t>
  </si>
  <si>
    <t>Total Income:</t>
  </si>
  <si>
    <t>Income.Bonus</t>
  </si>
  <si>
    <t>Expenses.Utilities.Gas</t>
  </si>
  <si>
    <t>Expenses.Utilities.Water</t>
  </si>
  <si>
    <t>Multiplier</t>
  </si>
  <si>
    <t>Expenses.Utilities.Garbage collection</t>
  </si>
  <si>
    <t>The Gas Company</t>
  </si>
  <si>
    <t>City of Standardville</t>
  </si>
  <si>
    <t>Waste Connections</t>
  </si>
  <si>
    <t>PowerCo</t>
  </si>
  <si>
    <t>Expenses.Utilities.Electric</t>
  </si>
  <si>
    <t>Number</t>
  </si>
  <si>
    <t>Name</t>
  </si>
  <si>
    <t>Category</t>
  </si>
  <si>
    <t>Small Charge</t>
  </si>
  <si>
    <t>Big Charge</t>
  </si>
  <si>
    <t>Starbucks</t>
  </si>
  <si>
    <t>Expenses.Dining</t>
  </si>
  <si>
    <t>7-Eleven</t>
  </si>
  <si>
    <t>Jamba Juice</t>
  </si>
  <si>
    <t>Circuit City</t>
  </si>
  <si>
    <t>Expenses.Computer</t>
  </si>
  <si>
    <t>Chevron</t>
  </si>
  <si>
    <t>Expenses.Auto.Gas</t>
  </si>
  <si>
    <t>Taco Bell</t>
  </si>
  <si>
    <t>Costco</t>
  </si>
  <si>
    <t>Expenses.Supplies</t>
  </si>
  <si>
    <t>Mon</t>
  </si>
  <si>
    <t>Borders</t>
  </si>
  <si>
    <t>Expenses.Books</t>
  </si>
  <si>
    <t>Mcdonalds</t>
  </si>
  <si>
    <t>Expenses.Miscellaneous</t>
  </si>
  <si>
    <t>Burger King</t>
  </si>
  <si>
    <t>Wendy's</t>
  </si>
  <si>
    <t>Edwards Cinemas</t>
  </si>
  <si>
    <t>Expenses.Entertainment.Recreation</t>
  </si>
  <si>
    <t>Dr. Johnson</t>
  </si>
  <si>
    <t>Expenses.Medical Expenses</t>
  </si>
  <si>
    <t>Wired Magazine</t>
  </si>
  <si>
    <t>Expenses.Subscriptions</t>
  </si>
  <si>
    <t>Pizza Hut</t>
  </si>
  <si>
    <t>Walmart</t>
  </si>
  <si>
    <t>Expenses.Groceries</t>
  </si>
  <si>
    <t>Expenses.Clothes</t>
  </si>
  <si>
    <t>GAP</t>
  </si>
  <si>
    <t>Joe's Arcade</t>
  </si>
  <si>
    <t>Expenses.Hobbies</t>
  </si>
  <si>
    <t>Oil Changers</t>
  </si>
  <si>
    <t>Expenses.Auto.Repair and Maintenance</t>
  </si>
  <si>
    <t>Expenses.Auto.Parking</t>
  </si>
  <si>
    <t>Car Wash Express</t>
  </si>
  <si>
    <t>Expenses.Auto</t>
  </si>
  <si>
    <t>One Hour Cleaners</t>
  </si>
  <si>
    <t>Expenses.Laundry/Dry Cleaning</t>
  </si>
  <si>
    <t>!Type:Bank</t>
  </si>
  <si>
    <t>QIF Line</t>
  </si>
  <si>
    <t>D</t>
  </si>
  <si>
    <t>T</t>
  </si>
  <si>
    <t>P</t>
  </si>
  <si>
    <t>L</t>
  </si>
  <si>
    <t>Liabilities.Credit Card</t>
  </si>
  <si>
    <t>Payment to Credit Card</t>
  </si>
  <si>
    <t>QIF</t>
  </si>
  <si>
    <t>!Type:Ccard</t>
  </si>
  <si>
    <t>Total Amount</t>
  </si>
  <si>
    <t>Bottom</t>
  </si>
  <si>
    <t>Top</t>
  </si>
  <si>
    <t>Clothing</t>
  </si>
  <si>
    <t>Groceries</t>
  </si>
  <si>
    <t>Exepnses.Clothing</t>
  </si>
  <si>
    <t>Supplies</t>
  </si>
  <si>
    <t>Expenses.Gifts</t>
  </si>
  <si>
    <t>Expenses.Entertainment.Music/Movies</t>
  </si>
  <si>
    <t>Expenses.Education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</si>
</sst>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">
    <xf numFmtId="0" fontId="0" fillId="0" borderId="0" xfId="0"/>
    <xf numFmtId="0" fontId="3" fillId="0" borderId="1" xfId="3"/>
    <xf numFmtId="0" fontId="4" fillId="0" borderId="0" xfId="0" applyFont="1"/>
    <xf numFmtId="14" fontId="0" fillId="0" borderId="0" xfId="0" applyNumberFormat="1"/>
    <xf numFmtId="43" fontId="0" fillId="0" borderId="0" xfId="1" applyFont="1"/>
    <xf numFmtId="0" fontId="2" fillId="0" borderId="0" xfId="2"/>
    <xf numFmtId="43" fontId="0" fillId="0" borderId="0" xfId="0" applyNumberFormat="1"/>
    <xf numFmtId="49" fontId="0" fillId="0" borderId="0" xfId="0" applyNumberFormat="1"/>
    <xf numFmtId="0" fontId="0" fillId="0" borderId="0" xfId="0" applyFont="1"/>
    <xf numFmtId="0" fontId="3" fillId="0" borderId="1" xfId="3" applyNumberFormat="1"/>
    <xf numFmtId="0" fontId="0" fillId="0" borderId="0" xfId="0" applyNumberFormat="1"/>
  </cellXfs>
  <cellStyles count="4">
    <cellStyle name="Comma" xfId="1" builtinId="3"/>
    <cellStyle name="Heading 1" xfId="3" builtinId="16"/>
    <cellStyle name="Normal" xfId="0" builtinId="0"/>
    <cellStyle name="Title" xfId="2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D39" sqref="D39"/>
    </sheetView>
  </sheetViews>
  <sheetFormatPr defaultRowHeight="15"/>
  <cols>
    <col min="1" max="1" width="15.28515625" customWidth="1"/>
    <col min="2" max="2" width="13.5703125" customWidth="1"/>
  </cols>
  <sheetData>
    <row r="1" spans="1:6" ht="20.25" thickBot="1">
      <c r="A1" s="1" t="s">
        <v>0</v>
      </c>
      <c r="B1" s="1"/>
      <c r="C1" s="1"/>
      <c r="D1" s="1"/>
      <c r="E1" s="1"/>
      <c r="F1" s="1"/>
    </row>
    <row r="2" spans="1:6" ht="23.25" thickTop="1">
      <c r="A2" s="5" t="s">
        <v>9</v>
      </c>
    </row>
    <row r="4" spans="1:6">
      <c r="A4" t="s">
        <v>10</v>
      </c>
      <c r="B4">
        <f ca="1">YEAR(NOW())</f>
        <v>2008</v>
      </c>
    </row>
    <row r="5" spans="1:6">
      <c r="A5" t="s">
        <v>13</v>
      </c>
      <c r="B5" s="6">
        <f ca="1">SUM('Checking Account - Income'!E4:E500)</f>
        <v>20792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topLeftCell="D1" workbookViewId="0">
      <selection activeCell="G2" sqref="G2:K32"/>
    </sheetView>
  </sheetViews>
  <sheetFormatPr defaultRowHeight="15"/>
  <cols>
    <col min="1" max="1" width="7" customWidth="1"/>
    <col min="2" max="2" width="11.28515625" customWidth="1"/>
    <col min="3" max="3" width="50.7109375" customWidth="1"/>
    <col min="4" max="4" width="21.140625" bestFit="1" customWidth="1"/>
    <col min="5" max="5" width="12.7109375" customWidth="1"/>
    <col min="7" max="7" width="44.28515625" bestFit="1" customWidth="1"/>
    <col min="8" max="8" width="11.5703125" customWidth="1"/>
  </cols>
  <sheetData>
    <row r="1" spans="1:11" ht="20.25" thickBot="1">
      <c r="A1" s="1" t="s">
        <v>0</v>
      </c>
      <c r="B1" s="1"/>
      <c r="C1" s="1"/>
      <c r="D1" s="1"/>
      <c r="E1" s="1"/>
      <c r="F1" s="1"/>
    </row>
    <row r="2" spans="1:11" ht="15.75" thickTop="1">
      <c r="G2" s="2" t="s">
        <v>68</v>
      </c>
    </row>
    <row r="3" spans="1:11">
      <c r="A3" s="2" t="s">
        <v>11</v>
      </c>
      <c r="B3" s="2" t="s">
        <v>1</v>
      </c>
      <c r="C3" s="2" t="s">
        <v>2</v>
      </c>
      <c r="D3" s="2" t="s">
        <v>5</v>
      </c>
      <c r="E3" s="2" t="s">
        <v>3</v>
      </c>
      <c r="G3" s="8" t="s">
        <v>67</v>
      </c>
      <c r="H3" s="2" t="s">
        <v>69</v>
      </c>
      <c r="I3" s="2" t="s">
        <v>70</v>
      </c>
      <c r="J3" s="2" t="s">
        <v>71</v>
      </c>
      <c r="K3" s="2" t="s">
        <v>72</v>
      </c>
    </row>
    <row r="4" spans="1:11">
      <c r="A4">
        <v>1</v>
      </c>
      <c r="B4" s="3">
        <f ca="1">DATE(Params!$B$4,A4,1)</f>
        <v>39448</v>
      </c>
      <c r="C4" t="s">
        <v>4</v>
      </c>
      <c r="D4" t="s">
        <v>6</v>
      </c>
      <c r="E4" s="4">
        <v>1500</v>
      </c>
      <c r="G4" s="7" t="str">
        <f ca="1">CONCATENATE(H4,CHAR(10),I4,CHAR(10),J4,CHAR(10),K4,CHAR(10),"^")</f>
        <v>D1/1/2008
T1500
PPaycheck
LIncome.Salary
^</v>
      </c>
      <c r="H4" s="3" t="str">
        <f ca="1">CONCATENATE("D",MONTH(B4),"/",DAY(B4),"/",YEAR(B4))</f>
        <v>D1/1/2008</v>
      </c>
      <c r="I4" t="str">
        <f>CONCATENATE("T",E4)</f>
        <v>T1500</v>
      </c>
      <c r="J4" t="str">
        <f>CONCATENATE("P",C4)</f>
        <v>PPaycheck</v>
      </c>
      <c r="K4" t="str">
        <f>CONCATENATE("L",D4)</f>
        <v>LIncome.Salary</v>
      </c>
    </row>
    <row r="5" spans="1:11">
      <c r="A5">
        <v>2</v>
      </c>
      <c r="B5" s="3">
        <f ca="1">DATE(Params!$B$4,A5,1)</f>
        <v>39479</v>
      </c>
      <c r="C5" t="s">
        <v>4</v>
      </c>
      <c r="D5" t="s">
        <v>6</v>
      </c>
      <c r="E5" s="4">
        <v>1500</v>
      </c>
      <c r="G5" s="7" t="str">
        <f t="shared" ref="G5:G32" ca="1" si="0">CONCATENATE(H5,CHAR(10),I5,CHAR(10),J5,CHAR(10),K5,CHAR(10),"^")</f>
        <v>D2/1/2008
T1500
PPaycheck
LIncome.Salary
^</v>
      </c>
      <c r="H5" s="3" t="str">
        <f t="shared" ref="H5:H20" ca="1" si="1">CONCATENATE("D",MONTH(B5),"/",DAY(B5),"/",YEAR(B5))</f>
        <v>D2/1/2008</v>
      </c>
      <c r="I5" t="str">
        <f t="shared" ref="I5:I20" si="2">CONCATENATE("T",E5)</f>
        <v>T1500</v>
      </c>
      <c r="J5" t="str">
        <f t="shared" ref="J5:J20" si="3">CONCATENATE("P",C5)</f>
        <v>PPaycheck</v>
      </c>
      <c r="K5" t="str">
        <f t="shared" ref="K5:K20" si="4">CONCATENATE("L",D5)</f>
        <v>LIncome.Salary</v>
      </c>
    </row>
    <row r="6" spans="1:11">
      <c r="A6">
        <v>3</v>
      </c>
      <c r="B6" s="3">
        <f ca="1">DATE(Params!$B$4,A6,1)</f>
        <v>39508</v>
      </c>
      <c r="C6" t="s">
        <v>4</v>
      </c>
      <c r="D6" t="s">
        <v>6</v>
      </c>
      <c r="E6" s="4">
        <v>1500</v>
      </c>
      <c r="G6" s="7" t="str">
        <f t="shared" ca="1" si="0"/>
        <v>D3/1/2008
T1500
PPaycheck
LIncome.Salary
^</v>
      </c>
      <c r="H6" s="3" t="str">
        <f t="shared" ca="1" si="1"/>
        <v>D3/1/2008</v>
      </c>
      <c r="I6" t="str">
        <f t="shared" si="2"/>
        <v>T1500</v>
      </c>
      <c r="J6" t="str">
        <f t="shared" si="3"/>
        <v>PPaycheck</v>
      </c>
      <c r="K6" t="str">
        <f t="shared" si="4"/>
        <v>LIncome.Salary</v>
      </c>
    </row>
    <row r="7" spans="1:11">
      <c r="A7">
        <v>4</v>
      </c>
      <c r="B7" s="3">
        <f ca="1">DATE(Params!$B$4,A7,1)</f>
        <v>39539</v>
      </c>
      <c r="C7" t="s">
        <v>4</v>
      </c>
      <c r="D7" t="s">
        <v>6</v>
      </c>
      <c r="E7" s="4">
        <v>1500</v>
      </c>
      <c r="G7" s="7" t="str">
        <f t="shared" ca="1" si="0"/>
        <v>D4/1/2008
T1500
PPaycheck
LIncome.Salary
^</v>
      </c>
      <c r="H7" s="3" t="str">
        <f t="shared" ca="1" si="1"/>
        <v>D4/1/2008</v>
      </c>
      <c r="I7" t="str">
        <f t="shared" si="2"/>
        <v>T1500</v>
      </c>
      <c r="J7" t="str">
        <f t="shared" si="3"/>
        <v>PPaycheck</v>
      </c>
      <c r="K7" t="str">
        <f t="shared" si="4"/>
        <v>LIncome.Salary</v>
      </c>
    </row>
    <row r="8" spans="1:11">
      <c r="A8">
        <v>5</v>
      </c>
      <c r="B8" s="3">
        <f ca="1">DATE(Params!$B$4,A8,1)</f>
        <v>39569</v>
      </c>
      <c r="C8" t="s">
        <v>4</v>
      </c>
      <c r="D8" t="s">
        <v>6</v>
      </c>
      <c r="E8" s="4">
        <v>1500</v>
      </c>
      <c r="G8" s="7" t="str">
        <f t="shared" ca="1" si="0"/>
        <v>D5/1/2008
T1500
PPaycheck
LIncome.Salary
^</v>
      </c>
      <c r="H8" s="3" t="str">
        <f t="shared" ca="1" si="1"/>
        <v>D5/1/2008</v>
      </c>
      <c r="I8" t="str">
        <f t="shared" si="2"/>
        <v>T1500</v>
      </c>
      <c r="J8" t="str">
        <f t="shared" si="3"/>
        <v>PPaycheck</v>
      </c>
      <c r="K8" t="str">
        <f t="shared" si="4"/>
        <v>LIncome.Salary</v>
      </c>
    </row>
    <row r="9" spans="1:11">
      <c r="A9">
        <v>6</v>
      </c>
      <c r="B9" s="3">
        <f ca="1">DATE(Params!$B$4,A9,1)</f>
        <v>39600</v>
      </c>
      <c r="C9" t="s">
        <v>4</v>
      </c>
      <c r="D9" t="s">
        <v>6</v>
      </c>
      <c r="E9" s="4">
        <v>1500</v>
      </c>
      <c r="G9" s="7" t="str">
        <f t="shared" ca="1" si="0"/>
        <v>D6/1/2008
T1500
PPaycheck
LIncome.Salary
^</v>
      </c>
      <c r="H9" s="3" t="str">
        <f t="shared" ca="1" si="1"/>
        <v>D6/1/2008</v>
      </c>
      <c r="I9" t="str">
        <f t="shared" si="2"/>
        <v>T1500</v>
      </c>
      <c r="J9" t="str">
        <f t="shared" si="3"/>
        <v>PPaycheck</v>
      </c>
      <c r="K9" t="str">
        <f t="shared" si="4"/>
        <v>LIncome.Salary</v>
      </c>
    </row>
    <row r="10" spans="1:11">
      <c r="A10">
        <v>7</v>
      </c>
      <c r="B10" s="3">
        <f ca="1">DATE(Params!$B$4,A10,1)</f>
        <v>39630</v>
      </c>
      <c r="C10" t="s">
        <v>4</v>
      </c>
      <c r="D10" t="s">
        <v>6</v>
      </c>
      <c r="E10" s="4">
        <v>1500</v>
      </c>
      <c r="G10" s="7" t="str">
        <f t="shared" ca="1" si="0"/>
        <v>D7/1/2008
T1500
PPaycheck
LIncome.Salary
^</v>
      </c>
      <c r="H10" s="3" t="str">
        <f t="shared" ca="1" si="1"/>
        <v>D7/1/2008</v>
      </c>
      <c r="I10" t="str">
        <f t="shared" si="2"/>
        <v>T1500</v>
      </c>
      <c r="J10" t="str">
        <f t="shared" si="3"/>
        <v>PPaycheck</v>
      </c>
      <c r="K10" t="str">
        <f t="shared" si="4"/>
        <v>LIncome.Salary</v>
      </c>
    </row>
    <row r="11" spans="1:11">
      <c r="A11">
        <v>8</v>
      </c>
      <c r="B11" s="3">
        <f ca="1">DATE(Params!$B$4,A11,1)</f>
        <v>39661</v>
      </c>
      <c r="C11" t="s">
        <v>4</v>
      </c>
      <c r="D11" t="s">
        <v>6</v>
      </c>
      <c r="E11" s="4">
        <v>1500</v>
      </c>
      <c r="G11" s="7" t="str">
        <f t="shared" ca="1" si="0"/>
        <v>D8/1/2008
T1500
PPaycheck
LIncome.Salary
^</v>
      </c>
      <c r="H11" s="3" t="str">
        <f t="shared" ca="1" si="1"/>
        <v>D8/1/2008</v>
      </c>
      <c r="I11" t="str">
        <f t="shared" si="2"/>
        <v>T1500</v>
      </c>
      <c r="J11" t="str">
        <f t="shared" si="3"/>
        <v>PPaycheck</v>
      </c>
      <c r="K11" t="str">
        <f t="shared" si="4"/>
        <v>LIncome.Salary</v>
      </c>
    </row>
    <row r="12" spans="1:11">
      <c r="A12">
        <v>9</v>
      </c>
      <c r="B12" s="3">
        <f ca="1">DATE(Params!$B$4,A12,1)</f>
        <v>39692</v>
      </c>
      <c r="C12" t="s">
        <v>4</v>
      </c>
      <c r="D12" t="s">
        <v>6</v>
      </c>
      <c r="E12" s="4">
        <v>1500</v>
      </c>
      <c r="G12" s="7" t="str">
        <f t="shared" ca="1" si="0"/>
        <v>D9/1/2008
T1500
PPaycheck
LIncome.Salary
^</v>
      </c>
      <c r="H12" s="3" t="str">
        <f t="shared" ca="1" si="1"/>
        <v>D9/1/2008</v>
      </c>
      <c r="I12" t="str">
        <f t="shared" si="2"/>
        <v>T1500</v>
      </c>
      <c r="J12" t="str">
        <f t="shared" si="3"/>
        <v>PPaycheck</v>
      </c>
      <c r="K12" t="str">
        <f t="shared" si="4"/>
        <v>LIncome.Salary</v>
      </c>
    </row>
    <row r="13" spans="1:11">
      <c r="A13">
        <v>10</v>
      </c>
      <c r="B13" s="3">
        <f ca="1">DATE(Params!$B$4,A13,1)</f>
        <v>39722</v>
      </c>
      <c r="C13" t="s">
        <v>4</v>
      </c>
      <c r="D13" t="s">
        <v>6</v>
      </c>
      <c r="E13" s="4">
        <v>1500</v>
      </c>
      <c r="G13" s="7" t="str">
        <f t="shared" ca="1" si="0"/>
        <v>D10/1/2008
T1500
PPaycheck
LIncome.Salary
^</v>
      </c>
      <c r="H13" s="3" t="str">
        <f t="shared" ca="1" si="1"/>
        <v>D10/1/2008</v>
      </c>
      <c r="I13" t="str">
        <f t="shared" si="2"/>
        <v>T1500</v>
      </c>
      <c r="J13" t="str">
        <f t="shared" si="3"/>
        <v>PPaycheck</v>
      </c>
      <c r="K13" t="str">
        <f t="shared" si="4"/>
        <v>LIncome.Salary</v>
      </c>
    </row>
    <row r="14" spans="1:11">
      <c r="A14">
        <v>11</v>
      </c>
      <c r="B14" s="3">
        <f ca="1">DATE(Params!$B$4,A14,1)</f>
        <v>39753</v>
      </c>
      <c r="C14" t="s">
        <v>4</v>
      </c>
      <c r="D14" t="s">
        <v>6</v>
      </c>
      <c r="E14" s="4">
        <v>1500</v>
      </c>
      <c r="G14" s="7" t="str">
        <f t="shared" ca="1" si="0"/>
        <v>D11/1/2008
T1500
PPaycheck
LIncome.Salary
^</v>
      </c>
      <c r="H14" s="3" t="str">
        <f t="shared" ca="1" si="1"/>
        <v>D11/1/2008</v>
      </c>
      <c r="I14" t="str">
        <f t="shared" si="2"/>
        <v>T1500</v>
      </c>
      <c r="J14" t="str">
        <f t="shared" si="3"/>
        <v>PPaycheck</v>
      </c>
      <c r="K14" t="str">
        <f t="shared" si="4"/>
        <v>LIncome.Salary</v>
      </c>
    </row>
    <row r="15" spans="1:11">
      <c r="A15">
        <v>12</v>
      </c>
      <c r="B15" s="3">
        <f ca="1">DATE(Params!$B$4,A15,1)</f>
        <v>39783</v>
      </c>
      <c r="C15" t="s">
        <v>4</v>
      </c>
      <c r="D15" t="s">
        <v>6</v>
      </c>
      <c r="E15" s="4">
        <v>1500</v>
      </c>
      <c r="G15" s="7" t="str">
        <f t="shared" ca="1" si="0"/>
        <v>D12/1/2008
T1500
PPaycheck
LIncome.Salary
^</v>
      </c>
      <c r="H15" s="3" t="str">
        <f t="shared" ca="1" si="1"/>
        <v>D12/1/2008</v>
      </c>
      <c r="I15" t="str">
        <f t="shared" si="2"/>
        <v>T1500</v>
      </c>
      <c r="J15" t="str">
        <f t="shared" si="3"/>
        <v>PPaycheck</v>
      </c>
      <c r="K15" t="str">
        <f t="shared" si="4"/>
        <v>LIncome.Salary</v>
      </c>
    </row>
    <row r="16" spans="1:11">
      <c r="B16" s="3">
        <f ca="1">DATE(Params!$B$4,RANDBETWEEN(3,5),RANDBETWEEN(1,28))</f>
        <v>39593</v>
      </c>
      <c r="C16" t="s">
        <v>12</v>
      </c>
      <c r="D16" t="s">
        <v>14</v>
      </c>
      <c r="E16" s="4">
        <f ca="1">RANDBETWEEN(3,7)*500</f>
        <v>1500</v>
      </c>
      <c r="G16" s="7" t="str">
        <f t="shared" ca="1" si="0"/>
        <v>D5/25/2008
T1500
PBonus Paycheck
LIncome.Bonus
^</v>
      </c>
      <c r="H16" s="3" t="str">
        <f t="shared" ca="1" si="1"/>
        <v>D5/25/2008</v>
      </c>
      <c r="I16" t="str">
        <f t="shared" ca="1" si="2"/>
        <v>T1500</v>
      </c>
      <c r="J16" t="str">
        <f t="shared" si="3"/>
        <v>PBonus Paycheck</v>
      </c>
      <c r="K16" t="str">
        <f t="shared" si="4"/>
        <v>LIncome.Bonus</v>
      </c>
    </row>
    <row r="17" spans="1:11">
      <c r="B17" s="3">
        <f ca="1">DATE(Params!$B$4,RANDBETWEEN(7,10),RANDBETWEEN(1,28))</f>
        <v>39683</v>
      </c>
      <c r="C17" t="s">
        <v>12</v>
      </c>
      <c r="D17" t="s">
        <v>14</v>
      </c>
      <c r="E17" s="4">
        <f ca="1">RANDBETWEEN(7,12)*500</f>
        <v>3500</v>
      </c>
      <c r="G17" s="7" t="str">
        <f t="shared" ca="1" si="0"/>
        <v>D8/23/2008
T3500
PBonus Paycheck
LIncome.Bonus
^</v>
      </c>
      <c r="H17" s="3" t="str">
        <f t="shared" ca="1" si="1"/>
        <v>D8/23/2008</v>
      </c>
      <c r="I17" t="str">
        <f t="shared" ca="1" si="2"/>
        <v>T3500</v>
      </c>
      <c r="J17" t="str">
        <f t="shared" si="3"/>
        <v>PBonus Paycheck</v>
      </c>
      <c r="K17" t="str">
        <f t="shared" si="4"/>
        <v>LIncome.Bonus</v>
      </c>
    </row>
    <row r="18" spans="1:11">
      <c r="B18" s="3">
        <f ca="1">DATE(Params!$B$4,RANDBETWEEN(1,4),RANDBETWEEN(1,15))</f>
        <v>39480</v>
      </c>
      <c r="C18" t="s">
        <v>7</v>
      </c>
      <c r="D18" t="s">
        <v>8</v>
      </c>
      <c r="E18" s="4">
        <f ca="1">RANDBETWEEN(1,3)*50</f>
        <v>100</v>
      </c>
      <c r="G18" s="7" t="str">
        <f t="shared" ca="1" si="0"/>
        <v>D2/2/2008
T100
PGift from Grandma
LIncome.Gifts Received
^</v>
      </c>
      <c r="H18" s="3" t="str">
        <f t="shared" ca="1" si="1"/>
        <v>D2/2/2008</v>
      </c>
      <c r="I18" t="str">
        <f t="shared" ca="1" si="2"/>
        <v>T100</v>
      </c>
      <c r="J18" t="str">
        <f t="shared" si="3"/>
        <v>PGift from Grandma</v>
      </c>
      <c r="K18" t="str">
        <f t="shared" si="4"/>
        <v>LIncome.Gifts Received</v>
      </c>
    </row>
    <row r="19" spans="1:11">
      <c r="B19" s="3">
        <f ca="1">DATE(Params!$B$4,RANDBETWEEN(5,8),RANDBETWEEN(1,15))</f>
        <v>39674</v>
      </c>
      <c r="C19" t="s">
        <v>7</v>
      </c>
      <c r="D19" t="s">
        <v>8</v>
      </c>
      <c r="E19" s="4">
        <f ca="1">RANDBETWEEN(1,3)*50</f>
        <v>100</v>
      </c>
      <c r="G19" s="7" t="str">
        <f t="shared" ca="1" si="0"/>
        <v>D8/14/2008
T100
PGift from Grandma
LIncome.Gifts Received
^</v>
      </c>
      <c r="H19" s="3" t="str">
        <f t="shared" ca="1" si="1"/>
        <v>D8/14/2008</v>
      </c>
      <c r="I19" t="str">
        <f t="shared" ca="1" si="2"/>
        <v>T100</v>
      </c>
      <c r="J19" t="str">
        <f t="shared" si="3"/>
        <v>PGift from Grandma</v>
      </c>
      <c r="K19" t="str">
        <f t="shared" si="4"/>
        <v>LIncome.Gifts Received</v>
      </c>
    </row>
    <row r="20" spans="1:11">
      <c r="B20" s="3">
        <f ca="1">DATE(Params!$B$4,RANDBETWEEN(9,12),RANDBETWEEN(1,15))</f>
        <v>39692</v>
      </c>
      <c r="C20" t="s">
        <v>7</v>
      </c>
      <c r="D20" t="s">
        <v>8</v>
      </c>
      <c r="E20" s="4">
        <f ca="1">RANDBETWEEN(1,3)*50</f>
        <v>100</v>
      </c>
      <c r="G20" s="7" t="str">
        <f t="shared" ca="1" si="0"/>
        <v>D9/1/2008
T100
PGift from Grandma
LIncome.Gifts Received
^</v>
      </c>
      <c r="H20" s="3" t="str">
        <f t="shared" ca="1" si="1"/>
        <v>D9/1/2008</v>
      </c>
      <c r="I20" t="str">
        <f t="shared" ca="1" si="2"/>
        <v>T100</v>
      </c>
      <c r="J20" t="str">
        <f t="shared" si="3"/>
        <v>PGift from Grandma</v>
      </c>
      <c r="K20" t="str">
        <f t="shared" si="4"/>
        <v>LIncome.Gifts Received</v>
      </c>
    </row>
    <row r="21" spans="1:11">
      <c r="A21">
        <v>1</v>
      </c>
      <c r="B21" s="3">
        <f ca="1">DATE(Params!$B$4,A21,RANDBETWEEN(7,20))</f>
        <v>39465</v>
      </c>
      <c r="C21" t="s">
        <v>74</v>
      </c>
      <c r="D21" t="s">
        <v>73</v>
      </c>
      <c r="E21">
        <f ca="1">RANDBETWEEN(75,350)*-1</f>
        <v>-99</v>
      </c>
      <c r="G21" s="7" t="str">
        <f t="shared" ca="1" si="0"/>
        <v>D1/18/2008
T-99
PPayment to Credit Card
LLiabilities.Credit Card
^</v>
      </c>
      <c r="H21" s="3" t="str">
        <f t="shared" ref="H21:H32" ca="1" si="5">CONCATENATE("D",MONTH(B21),"/",DAY(B21),"/",YEAR(B21))</f>
        <v>D1/18/2008</v>
      </c>
      <c r="I21" t="str">
        <f t="shared" ref="I21:I32" ca="1" si="6">CONCATENATE("T",E21)</f>
        <v>T-99</v>
      </c>
      <c r="J21" t="str">
        <f t="shared" ref="J21:J32" si="7">CONCATENATE("P",C21)</f>
        <v>PPayment to Credit Card</v>
      </c>
      <c r="K21" t="str">
        <f t="shared" ref="K21:K32" si="8">CONCATENATE("L",D21)</f>
        <v>LLiabilities.Credit Card</v>
      </c>
    </row>
    <row r="22" spans="1:11">
      <c r="A22">
        <v>2</v>
      </c>
      <c r="B22" s="3">
        <f ca="1">DATE(Params!$B$4,A22,RANDBETWEEN(7,20))</f>
        <v>39491</v>
      </c>
      <c r="C22" t="s">
        <v>74</v>
      </c>
      <c r="D22" t="s">
        <v>73</v>
      </c>
      <c r="E22">
        <f t="shared" ref="E22:E32" ca="1" si="9">RANDBETWEEN(75,350)*-1</f>
        <v>-238</v>
      </c>
      <c r="G22" s="7" t="str">
        <f t="shared" ca="1" si="0"/>
        <v>D2/13/2008
T-238
PPayment to Credit Card
LLiabilities.Credit Card
^</v>
      </c>
      <c r="H22" s="3" t="str">
        <f t="shared" ca="1" si="5"/>
        <v>D2/13/2008</v>
      </c>
      <c r="I22" t="str">
        <f t="shared" ca="1" si="6"/>
        <v>T-238</v>
      </c>
      <c r="J22" t="str">
        <f t="shared" si="7"/>
        <v>PPayment to Credit Card</v>
      </c>
      <c r="K22" t="str">
        <f t="shared" si="8"/>
        <v>LLiabilities.Credit Card</v>
      </c>
    </row>
    <row r="23" spans="1:11">
      <c r="A23">
        <v>3</v>
      </c>
      <c r="B23" s="3">
        <f ca="1">DATE(Params!$B$4,A23,RANDBETWEEN(7,20))</f>
        <v>39517</v>
      </c>
      <c r="C23" t="s">
        <v>74</v>
      </c>
      <c r="D23" t="s">
        <v>73</v>
      </c>
      <c r="E23">
        <f t="shared" ca="1" si="9"/>
        <v>-89</v>
      </c>
      <c r="G23" s="7" t="str">
        <f t="shared" ca="1" si="0"/>
        <v>D3/10/2008
T-89
PPayment to Credit Card
LLiabilities.Credit Card
^</v>
      </c>
      <c r="H23" s="3" t="str">
        <f t="shared" ca="1" si="5"/>
        <v>D3/10/2008</v>
      </c>
      <c r="I23" t="str">
        <f t="shared" ca="1" si="6"/>
        <v>T-89</v>
      </c>
      <c r="J23" t="str">
        <f t="shared" si="7"/>
        <v>PPayment to Credit Card</v>
      </c>
      <c r="K23" t="str">
        <f t="shared" si="8"/>
        <v>LLiabilities.Credit Card</v>
      </c>
    </row>
    <row r="24" spans="1:11">
      <c r="A24">
        <v>4</v>
      </c>
      <c r="B24" s="3">
        <f ca="1">DATE(Params!$B$4,A24,RANDBETWEEN(7,20))</f>
        <v>39558</v>
      </c>
      <c r="C24" t="s">
        <v>74</v>
      </c>
      <c r="D24" t="s">
        <v>73</v>
      </c>
      <c r="E24">
        <f t="shared" ca="1" si="9"/>
        <v>-136</v>
      </c>
      <c r="G24" s="7" t="str">
        <f t="shared" ca="1" si="0"/>
        <v>D4/20/2008
T-136
PPayment to Credit Card
LLiabilities.Credit Card
^</v>
      </c>
      <c r="H24" s="3" t="str">
        <f t="shared" ca="1" si="5"/>
        <v>D4/20/2008</v>
      </c>
      <c r="I24" t="str">
        <f t="shared" ca="1" si="6"/>
        <v>T-136</v>
      </c>
      <c r="J24" t="str">
        <f t="shared" si="7"/>
        <v>PPayment to Credit Card</v>
      </c>
      <c r="K24" t="str">
        <f t="shared" si="8"/>
        <v>LLiabilities.Credit Card</v>
      </c>
    </row>
    <row r="25" spans="1:11">
      <c r="A25">
        <v>5</v>
      </c>
      <c r="B25" s="3">
        <f ca="1">DATE(Params!$B$4,A25,RANDBETWEEN(7,20))</f>
        <v>39587</v>
      </c>
      <c r="C25" t="s">
        <v>74</v>
      </c>
      <c r="D25" t="s">
        <v>73</v>
      </c>
      <c r="E25">
        <f t="shared" ca="1" si="9"/>
        <v>-346</v>
      </c>
      <c r="G25" s="7" t="str">
        <f t="shared" ca="1" si="0"/>
        <v>D5/19/2008
T-346
PPayment to Credit Card
LLiabilities.Credit Card
^</v>
      </c>
      <c r="H25" s="3" t="str">
        <f t="shared" ca="1" si="5"/>
        <v>D5/19/2008</v>
      </c>
      <c r="I25" t="str">
        <f t="shared" ca="1" si="6"/>
        <v>T-346</v>
      </c>
      <c r="J25" t="str">
        <f t="shared" si="7"/>
        <v>PPayment to Credit Card</v>
      </c>
      <c r="K25" t="str">
        <f t="shared" si="8"/>
        <v>LLiabilities.Credit Card</v>
      </c>
    </row>
    <row r="26" spans="1:11">
      <c r="A26">
        <v>6</v>
      </c>
      <c r="B26" s="3">
        <f ca="1">DATE(Params!$B$4,A26,RANDBETWEEN(7,20))</f>
        <v>39618</v>
      </c>
      <c r="C26" t="s">
        <v>74</v>
      </c>
      <c r="D26" t="s">
        <v>73</v>
      </c>
      <c r="E26">
        <f t="shared" ca="1" si="9"/>
        <v>-283</v>
      </c>
      <c r="G26" s="7" t="str">
        <f t="shared" ca="1" si="0"/>
        <v>D6/19/2008
T-283
PPayment to Credit Card
LLiabilities.Credit Card
^</v>
      </c>
      <c r="H26" s="3" t="str">
        <f t="shared" ca="1" si="5"/>
        <v>D6/19/2008</v>
      </c>
      <c r="I26" t="str">
        <f t="shared" ca="1" si="6"/>
        <v>T-283</v>
      </c>
      <c r="J26" t="str">
        <f t="shared" si="7"/>
        <v>PPayment to Credit Card</v>
      </c>
      <c r="K26" t="str">
        <f t="shared" si="8"/>
        <v>LLiabilities.Credit Card</v>
      </c>
    </row>
    <row r="27" spans="1:11">
      <c r="A27">
        <v>7</v>
      </c>
      <c r="B27" s="3">
        <f ca="1">DATE(Params!$B$4,A27,RANDBETWEEN(7,20))</f>
        <v>39644</v>
      </c>
      <c r="C27" t="s">
        <v>74</v>
      </c>
      <c r="D27" t="s">
        <v>73</v>
      </c>
      <c r="E27">
        <f t="shared" ca="1" si="9"/>
        <v>-332</v>
      </c>
      <c r="G27" s="7" t="str">
        <f t="shared" ca="1" si="0"/>
        <v>D7/15/2008
T-332
PPayment to Credit Card
LLiabilities.Credit Card
^</v>
      </c>
      <c r="H27" s="3" t="str">
        <f t="shared" ca="1" si="5"/>
        <v>D7/15/2008</v>
      </c>
      <c r="I27" t="str">
        <f t="shared" ca="1" si="6"/>
        <v>T-332</v>
      </c>
      <c r="J27" t="str">
        <f t="shared" si="7"/>
        <v>PPayment to Credit Card</v>
      </c>
      <c r="K27" t="str">
        <f t="shared" si="8"/>
        <v>LLiabilities.Credit Card</v>
      </c>
    </row>
    <row r="28" spans="1:11">
      <c r="A28">
        <v>8</v>
      </c>
      <c r="B28" s="3">
        <f ca="1">DATE(Params!$B$4,A28,RANDBETWEEN(7,20))</f>
        <v>39680</v>
      </c>
      <c r="C28" t="s">
        <v>74</v>
      </c>
      <c r="D28" t="s">
        <v>73</v>
      </c>
      <c r="E28">
        <f t="shared" ca="1" si="9"/>
        <v>-211</v>
      </c>
      <c r="G28" s="7" t="str">
        <f t="shared" ca="1" si="0"/>
        <v>D8/20/2008
T-211
PPayment to Credit Card
LLiabilities.Credit Card
^</v>
      </c>
      <c r="H28" s="3" t="str">
        <f t="shared" ca="1" si="5"/>
        <v>D8/20/2008</v>
      </c>
      <c r="I28" t="str">
        <f t="shared" ca="1" si="6"/>
        <v>T-211</v>
      </c>
      <c r="J28" t="str">
        <f t="shared" si="7"/>
        <v>PPayment to Credit Card</v>
      </c>
      <c r="K28" t="str">
        <f t="shared" si="8"/>
        <v>LLiabilities.Credit Card</v>
      </c>
    </row>
    <row r="29" spans="1:11">
      <c r="A29">
        <v>9</v>
      </c>
      <c r="B29" s="3">
        <f ca="1">DATE(Params!$B$4,A29,RANDBETWEEN(7,20))</f>
        <v>39703</v>
      </c>
      <c r="C29" t="s">
        <v>74</v>
      </c>
      <c r="D29" t="s">
        <v>73</v>
      </c>
      <c r="E29">
        <f t="shared" ca="1" si="9"/>
        <v>-87</v>
      </c>
      <c r="G29" s="7" t="str">
        <f t="shared" ca="1" si="0"/>
        <v>D9/12/2008
T-87
PPayment to Credit Card
LLiabilities.Credit Card
^</v>
      </c>
      <c r="H29" s="3" t="str">
        <f t="shared" ca="1" si="5"/>
        <v>D9/12/2008</v>
      </c>
      <c r="I29" t="str">
        <f t="shared" ca="1" si="6"/>
        <v>T-87</v>
      </c>
      <c r="J29" t="str">
        <f t="shared" si="7"/>
        <v>PPayment to Credit Card</v>
      </c>
      <c r="K29" t="str">
        <f t="shared" si="8"/>
        <v>LLiabilities.Credit Card</v>
      </c>
    </row>
    <row r="30" spans="1:11">
      <c r="A30">
        <v>10</v>
      </c>
      <c r="B30" s="3">
        <f ca="1">DATE(Params!$B$4,A30,RANDBETWEEN(7,20))</f>
        <v>39732</v>
      </c>
      <c r="C30" t="s">
        <v>74</v>
      </c>
      <c r="D30" t="s">
        <v>73</v>
      </c>
      <c r="E30">
        <f t="shared" ca="1" si="9"/>
        <v>-142</v>
      </c>
      <c r="G30" s="7" t="str">
        <f t="shared" ca="1" si="0"/>
        <v>D10/11/2008
T-142
PPayment to Credit Card
LLiabilities.Credit Card
^</v>
      </c>
      <c r="H30" s="3" t="str">
        <f t="shared" ca="1" si="5"/>
        <v>D10/11/2008</v>
      </c>
      <c r="I30" t="str">
        <f t="shared" ca="1" si="6"/>
        <v>T-142</v>
      </c>
      <c r="J30" t="str">
        <f t="shared" si="7"/>
        <v>PPayment to Credit Card</v>
      </c>
      <c r="K30" t="str">
        <f t="shared" si="8"/>
        <v>LLiabilities.Credit Card</v>
      </c>
    </row>
    <row r="31" spans="1:11">
      <c r="A31">
        <v>11</v>
      </c>
      <c r="B31" s="3">
        <f ca="1">DATE(Params!$B$4,A31,RANDBETWEEN(7,20))</f>
        <v>39772</v>
      </c>
      <c r="C31" t="s">
        <v>74</v>
      </c>
      <c r="D31" t="s">
        <v>73</v>
      </c>
      <c r="E31">
        <f t="shared" ca="1" si="9"/>
        <v>-347</v>
      </c>
      <c r="G31" s="7" t="str">
        <f t="shared" ca="1" si="0"/>
        <v>D11/20/2008
T-347
PPayment to Credit Card
LLiabilities.Credit Card
^</v>
      </c>
      <c r="H31" s="3" t="str">
        <f t="shared" ca="1" si="5"/>
        <v>D11/20/2008</v>
      </c>
      <c r="I31" t="str">
        <f t="shared" ca="1" si="6"/>
        <v>T-347</v>
      </c>
      <c r="J31" t="str">
        <f t="shared" si="7"/>
        <v>PPayment to Credit Card</v>
      </c>
      <c r="K31" t="str">
        <f t="shared" si="8"/>
        <v>LLiabilities.Credit Card</v>
      </c>
    </row>
    <row r="32" spans="1:11">
      <c r="A32">
        <v>12</v>
      </c>
      <c r="B32" s="3">
        <f ca="1">DATE(Params!$B$4,A32,RANDBETWEEN(7,20))</f>
        <v>39793</v>
      </c>
      <c r="C32" t="s">
        <v>74</v>
      </c>
      <c r="D32" t="s">
        <v>73</v>
      </c>
      <c r="E32">
        <f t="shared" ca="1" si="9"/>
        <v>-198</v>
      </c>
      <c r="G32" s="7" t="str">
        <f t="shared" ca="1" si="0"/>
        <v>D12/11/2008
T-198
PPayment to Credit Card
LLiabilities.Credit Card
^</v>
      </c>
      <c r="H32" s="3" t="str">
        <f t="shared" ca="1" si="5"/>
        <v>D12/11/2008</v>
      </c>
      <c r="I32" t="str">
        <f t="shared" ca="1" si="6"/>
        <v>T-198</v>
      </c>
      <c r="J32" t="str">
        <f t="shared" si="7"/>
        <v>PPayment to Credit Card</v>
      </c>
      <c r="K32" t="str">
        <f t="shared" si="8"/>
        <v>LLiabilities.Credit Card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1"/>
  <sheetViews>
    <sheetView topLeftCell="D1" workbookViewId="0">
      <selection activeCell="I3" sqref="I3:M4"/>
    </sheetView>
  </sheetViews>
  <sheetFormatPr defaultRowHeight="15"/>
  <cols>
    <col min="1" max="1" width="7" customWidth="1"/>
    <col min="2" max="2" width="11.28515625" customWidth="1"/>
    <col min="3" max="3" width="50.7109375" customWidth="1"/>
    <col min="4" max="4" width="34.28515625" customWidth="1"/>
    <col min="5" max="5" width="12.7109375" customWidth="1"/>
    <col min="6" max="6" width="11.7109375" customWidth="1"/>
  </cols>
  <sheetData>
    <row r="1" spans="1:13" ht="20.25" thickBot="1">
      <c r="A1" s="1" t="s">
        <v>0</v>
      </c>
      <c r="B1" s="1"/>
      <c r="C1" s="1"/>
      <c r="D1" s="1"/>
      <c r="E1" s="1"/>
      <c r="F1" s="1"/>
    </row>
    <row r="2" spans="1:13" ht="15.75" thickTop="1">
      <c r="I2" s="2" t="s">
        <v>68</v>
      </c>
    </row>
    <row r="3" spans="1:13">
      <c r="A3" s="2" t="s">
        <v>11</v>
      </c>
      <c r="B3" s="2" t="s">
        <v>1</v>
      </c>
      <c r="C3" s="2" t="s">
        <v>2</v>
      </c>
      <c r="D3" s="2" t="s">
        <v>5</v>
      </c>
      <c r="E3" s="2" t="s">
        <v>3</v>
      </c>
      <c r="F3" s="2" t="s">
        <v>17</v>
      </c>
      <c r="I3" s="8" t="s">
        <v>67</v>
      </c>
      <c r="J3" s="2" t="s">
        <v>69</v>
      </c>
      <c r="K3" s="2" t="s">
        <v>70</v>
      </c>
      <c r="L3" s="2" t="s">
        <v>71</v>
      </c>
      <c r="M3" s="2" t="s">
        <v>72</v>
      </c>
    </row>
    <row r="4" spans="1:13">
      <c r="A4">
        <v>1</v>
      </c>
      <c r="B4" s="3">
        <f ca="1">DATE(Params!$B$4,A4,RANDBETWEEN(2,5))</f>
        <v>39449</v>
      </c>
      <c r="C4" t="s">
        <v>19</v>
      </c>
      <c r="D4" t="s">
        <v>15</v>
      </c>
      <c r="E4" s="4">
        <f ca="1">(F4*10+RANDBETWEEN(5,25))*-1</f>
        <v>-111</v>
      </c>
      <c r="F4">
        <v>9</v>
      </c>
      <c r="I4" s="7" t="str">
        <f ca="1">CONCATENATE(J4,CHAR(10),K4,CHAR(10),L4,CHAR(10),M4,CHAR(10),"^")</f>
        <v>D1/2/2008
T-111
PThe Gas Company
LExpenses.Utilities.Gas
^</v>
      </c>
      <c r="J4" s="3" t="str">
        <f ca="1">CONCATENATE("D",MONTH(B4),"/",DAY(B4),"/",YEAR(B4))</f>
        <v>D1/2/2008</v>
      </c>
      <c r="K4" t="str">
        <f ca="1">CONCATENATE("T",E4)</f>
        <v>T-111</v>
      </c>
      <c r="L4" t="str">
        <f>CONCATENATE("P",C4)</f>
        <v>PThe Gas Company</v>
      </c>
      <c r="M4" t="str">
        <f>CONCATENATE("L",D4)</f>
        <v>LExpenses.Utilities.Gas</v>
      </c>
    </row>
    <row r="5" spans="1:13">
      <c r="A5">
        <v>2</v>
      </c>
      <c r="B5" s="3">
        <f ca="1">DATE(Params!$B$4,A5,RANDBETWEEN(2,5))</f>
        <v>39482</v>
      </c>
      <c r="C5" t="s">
        <v>19</v>
      </c>
      <c r="D5" t="s">
        <v>15</v>
      </c>
      <c r="E5" s="4">
        <f t="shared" ref="E5:E51" ca="1" si="0">(F5*10+RANDBETWEEN(5,25))*-1</f>
        <v>-95</v>
      </c>
      <c r="F5">
        <v>8</v>
      </c>
      <c r="I5" s="7" t="str">
        <f t="shared" ref="I5:I32" ca="1" si="1">CONCATENATE(J5,CHAR(10),K5,CHAR(10),L5,CHAR(10),M5,CHAR(10),"^")</f>
        <v>D2/4/2008
T-95
PThe Gas Company
LExpenses.Utilities.Gas
^</v>
      </c>
      <c r="J5" s="3" t="str">
        <f t="shared" ref="J5:J32" ca="1" si="2">CONCATENATE("D",MONTH(B5),"/",DAY(B5),"/",YEAR(B5))</f>
        <v>D2/4/2008</v>
      </c>
      <c r="K5" t="str">
        <f t="shared" ref="K5:K32" ca="1" si="3">CONCATENATE("T",E5)</f>
        <v>T-95</v>
      </c>
      <c r="L5" t="str">
        <f t="shared" ref="L5:L32" si="4">CONCATENATE("P",C5)</f>
        <v>PThe Gas Company</v>
      </c>
      <c r="M5" t="str">
        <f t="shared" ref="M5:M32" si="5">CONCATENATE("L",D5)</f>
        <v>LExpenses.Utilities.Gas</v>
      </c>
    </row>
    <row r="6" spans="1:13">
      <c r="A6">
        <v>3</v>
      </c>
      <c r="B6" s="3">
        <f ca="1">DATE(Params!$B$4,A6,RANDBETWEEN(2,5))</f>
        <v>39510</v>
      </c>
      <c r="C6" t="s">
        <v>19</v>
      </c>
      <c r="D6" t="s">
        <v>15</v>
      </c>
      <c r="E6" s="4">
        <f t="shared" ca="1" si="0"/>
        <v>-88</v>
      </c>
      <c r="F6">
        <v>7</v>
      </c>
      <c r="I6" s="7" t="str">
        <f t="shared" ca="1" si="1"/>
        <v>D3/3/2008
T-88
PThe Gas Company
LExpenses.Utilities.Gas
^</v>
      </c>
      <c r="J6" s="3" t="str">
        <f t="shared" ca="1" si="2"/>
        <v>D3/3/2008</v>
      </c>
      <c r="K6" t="str">
        <f t="shared" ca="1" si="3"/>
        <v>T-88</v>
      </c>
      <c r="L6" t="str">
        <f t="shared" si="4"/>
        <v>PThe Gas Company</v>
      </c>
      <c r="M6" t="str">
        <f t="shared" si="5"/>
        <v>LExpenses.Utilities.Gas</v>
      </c>
    </row>
    <row r="7" spans="1:13">
      <c r="A7">
        <v>4</v>
      </c>
      <c r="B7" s="3">
        <f ca="1">DATE(Params!$B$4,A7,RANDBETWEEN(2,5))</f>
        <v>39540</v>
      </c>
      <c r="C7" t="s">
        <v>19</v>
      </c>
      <c r="D7" t="s">
        <v>15</v>
      </c>
      <c r="E7" s="4">
        <f t="shared" ca="1" si="0"/>
        <v>-78</v>
      </c>
      <c r="F7">
        <v>6</v>
      </c>
      <c r="I7" s="7" t="str">
        <f t="shared" ca="1" si="1"/>
        <v>D4/2/2008
T-78
PThe Gas Company
LExpenses.Utilities.Gas
^</v>
      </c>
      <c r="J7" s="3" t="str">
        <f t="shared" ca="1" si="2"/>
        <v>D4/2/2008</v>
      </c>
      <c r="K7" t="str">
        <f t="shared" ca="1" si="3"/>
        <v>T-78</v>
      </c>
      <c r="L7" t="str">
        <f t="shared" si="4"/>
        <v>PThe Gas Company</v>
      </c>
      <c r="M7" t="str">
        <f t="shared" si="5"/>
        <v>LExpenses.Utilities.Gas</v>
      </c>
    </row>
    <row r="8" spans="1:13">
      <c r="A8">
        <v>5</v>
      </c>
      <c r="B8" s="3">
        <f ca="1">DATE(Params!$B$4,A8,RANDBETWEEN(2,5))</f>
        <v>39573</v>
      </c>
      <c r="C8" t="s">
        <v>19</v>
      </c>
      <c r="D8" t="s">
        <v>15</v>
      </c>
      <c r="E8" s="4">
        <f t="shared" ca="1" si="0"/>
        <v>-59</v>
      </c>
      <c r="F8">
        <v>5</v>
      </c>
      <c r="I8" s="7" t="str">
        <f t="shared" ca="1" si="1"/>
        <v>D5/5/2008
T-59
PThe Gas Company
LExpenses.Utilities.Gas
^</v>
      </c>
      <c r="J8" s="3" t="str">
        <f t="shared" ca="1" si="2"/>
        <v>D5/5/2008</v>
      </c>
      <c r="K8" t="str">
        <f t="shared" ca="1" si="3"/>
        <v>T-59</v>
      </c>
      <c r="L8" t="str">
        <f t="shared" si="4"/>
        <v>PThe Gas Company</v>
      </c>
      <c r="M8" t="str">
        <f t="shared" si="5"/>
        <v>LExpenses.Utilities.Gas</v>
      </c>
    </row>
    <row r="9" spans="1:13">
      <c r="A9">
        <v>6</v>
      </c>
      <c r="B9" s="3">
        <f ca="1">DATE(Params!$B$4,A9,RANDBETWEEN(2,5))</f>
        <v>39601</v>
      </c>
      <c r="C9" t="s">
        <v>19</v>
      </c>
      <c r="D9" t="s">
        <v>15</v>
      </c>
      <c r="E9" s="4">
        <f t="shared" ca="1" si="0"/>
        <v>-49</v>
      </c>
      <c r="F9">
        <v>4</v>
      </c>
      <c r="I9" s="7" t="str">
        <f t="shared" ca="1" si="1"/>
        <v>D6/2/2008
T-49
PThe Gas Company
LExpenses.Utilities.Gas
^</v>
      </c>
      <c r="J9" s="3" t="str">
        <f t="shared" ca="1" si="2"/>
        <v>D6/2/2008</v>
      </c>
      <c r="K9" t="str">
        <f t="shared" ca="1" si="3"/>
        <v>T-49</v>
      </c>
      <c r="L9" t="str">
        <f t="shared" si="4"/>
        <v>PThe Gas Company</v>
      </c>
      <c r="M9" t="str">
        <f t="shared" si="5"/>
        <v>LExpenses.Utilities.Gas</v>
      </c>
    </row>
    <row r="10" spans="1:13">
      <c r="A10">
        <v>7</v>
      </c>
      <c r="B10" s="3">
        <f ca="1">DATE(Params!$B$4,A10,RANDBETWEEN(2,5))</f>
        <v>39634</v>
      </c>
      <c r="C10" t="s">
        <v>19</v>
      </c>
      <c r="D10" t="s">
        <v>15</v>
      </c>
      <c r="E10" s="4">
        <f t="shared" ca="1" si="0"/>
        <v>-51</v>
      </c>
      <c r="F10">
        <v>4</v>
      </c>
      <c r="I10" s="7" t="str">
        <f t="shared" ca="1" si="1"/>
        <v>D7/5/2008
T-51
PThe Gas Company
LExpenses.Utilities.Gas
^</v>
      </c>
      <c r="J10" s="3" t="str">
        <f t="shared" ca="1" si="2"/>
        <v>D7/5/2008</v>
      </c>
      <c r="K10" t="str">
        <f t="shared" ca="1" si="3"/>
        <v>T-51</v>
      </c>
      <c r="L10" t="str">
        <f t="shared" si="4"/>
        <v>PThe Gas Company</v>
      </c>
      <c r="M10" t="str">
        <f t="shared" si="5"/>
        <v>LExpenses.Utilities.Gas</v>
      </c>
    </row>
    <row r="11" spans="1:13">
      <c r="A11">
        <v>8</v>
      </c>
      <c r="B11" s="3">
        <f ca="1">DATE(Params!$B$4,A11,RANDBETWEEN(2,5))</f>
        <v>39664</v>
      </c>
      <c r="C11" t="s">
        <v>19</v>
      </c>
      <c r="D11" t="s">
        <v>15</v>
      </c>
      <c r="E11" s="4">
        <f t="shared" ca="1" si="0"/>
        <v>-60</v>
      </c>
      <c r="F11">
        <v>5</v>
      </c>
      <c r="I11" s="7" t="str">
        <f t="shared" ca="1" si="1"/>
        <v>D8/4/2008
T-60
PThe Gas Company
LExpenses.Utilities.Gas
^</v>
      </c>
      <c r="J11" s="3" t="str">
        <f t="shared" ca="1" si="2"/>
        <v>D8/4/2008</v>
      </c>
      <c r="K11" t="str">
        <f t="shared" ca="1" si="3"/>
        <v>T-60</v>
      </c>
      <c r="L11" t="str">
        <f t="shared" si="4"/>
        <v>PThe Gas Company</v>
      </c>
      <c r="M11" t="str">
        <f t="shared" si="5"/>
        <v>LExpenses.Utilities.Gas</v>
      </c>
    </row>
    <row r="12" spans="1:13">
      <c r="A12">
        <v>9</v>
      </c>
      <c r="B12" s="3">
        <f ca="1">DATE(Params!$B$4,A12,RANDBETWEEN(2,5))</f>
        <v>39696</v>
      </c>
      <c r="C12" t="s">
        <v>19</v>
      </c>
      <c r="D12" t="s">
        <v>15</v>
      </c>
      <c r="E12" s="4">
        <f t="shared" ca="1" si="0"/>
        <v>-76</v>
      </c>
      <c r="F12">
        <v>6</v>
      </c>
      <c r="I12" s="7" t="str">
        <f t="shared" ca="1" si="1"/>
        <v>D9/5/2008
T-76
PThe Gas Company
LExpenses.Utilities.Gas
^</v>
      </c>
      <c r="J12" s="3" t="str">
        <f t="shared" ca="1" si="2"/>
        <v>D9/5/2008</v>
      </c>
      <c r="K12" t="str">
        <f t="shared" ca="1" si="3"/>
        <v>T-76</v>
      </c>
      <c r="L12" t="str">
        <f t="shared" si="4"/>
        <v>PThe Gas Company</v>
      </c>
      <c r="M12" t="str">
        <f t="shared" si="5"/>
        <v>LExpenses.Utilities.Gas</v>
      </c>
    </row>
    <row r="13" spans="1:13">
      <c r="A13">
        <v>10</v>
      </c>
      <c r="B13" s="3">
        <f ca="1">DATE(Params!$B$4,A13,RANDBETWEEN(2,5))</f>
        <v>39724</v>
      </c>
      <c r="C13" t="s">
        <v>19</v>
      </c>
      <c r="D13" t="s">
        <v>15</v>
      </c>
      <c r="E13" s="4">
        <f t="shared" ca="1" si="0"/>
        <v>-76</v>
      </c>
      <c r="F13">
        <v>7</v>
      </c>
      <c r="I13" s="7" t="str">
        <f t="shared" ca="1" si="1"/>
        <v>D10/3/2008
T-76
PThe Gas Company
LExpenses.Utilities.Gas
^</v>
      </c>
      <c r="J13" s="3" t="str">
        <f t="shared" ca="1" si="2"/>
        <v>D10/3/2008</v>
      </c>
      <c r="K13" t="str">
        <f t="shared" ca="1" si="3"/>
        <v>T-76</v>
      </c>
      <c r="L13" t="str">
        <f t="shared" si="4"/>
        <v>PThe Gas Company</v>
      </c>
      <c r="M13" t="str">
        <f t="shared" si="5"/>
        <v>LExpenses.Utilities.Gas</v>
      </c>
    </row>
    <row r="14" spans="1:13">
      <c r="A14">
        <v>11</v>
      </c>
      <c r="B14" s="3">
        <f ca="1">DATE(Params!$B$4,A14,RANDBETWEEN(2,5))</f>
        <v>39756</v>
      </c>
      <c r="C14" t="s">
        <v>19</v>
      </c>
      <c r="D14" t="s">
        <v>15</v>
      </c>
      <c r="E14" s="4">
        <f t="shared" ca="1" si="0"/>
        <v>-94</v>
      </c>
      <c r="F14">
        <v>8</v>
      </c>
      <c r="I14" s="7" t="str">
        <f t="shared" ca="1" si="1"/>
        <v>D11/4/2008
T-94
PThe Gas Company
LExpenses.Utilities.Gas
^</v>
      </c>
      <c r="J14" s="3" t="str">
        <f t="shared" ca="1" si="2"/>
        <v>D11/4/2008</v>
      </c>
      <c r="K14" t="str">
        <f t="shared" ca="1" si="3"/>
        <v>T-94</v>
      </c>
      <c r="L14" t="str">
        <f t="shared" si="4"/>
        <v>PThe Gas Company</v>
      </c>
      <c r="M14" t="str">
        <f t="shared" si="5"/>
        <v>LExpenses.Utilities.Gas</v>
      </c>
    </row>
    <row r="15" spans="1:13">
      <c r="A15">
        <v>12</v>
      </c>
      <c r="B15" s="3">
        <f ca="1">DATE(Params!$B$4,A15,RANDBETWEEN(2,5))</f>
        <v>39785</v>
      </c>
      <c r="C15" t="s">
        <v>19</v>
      </c>
      <c r="D15" t="s">
        <v>15</v>
      </c>
      <c r="E15" s="4">
        <f t="shared" ca="1" si="0"/>
        <v>-115</v>
      </c>
      <c r="F15">
        <v>9</v>
      </c>
      <c r="I15" s="7" t="str">
        <f t="shared" ca="1" si="1"/>
        <v>D12/3/2008
T-115
PThe Gas Company
LExpenses.Utilities.Gas
^</v>
      </c>
      <c r="J15" s="3" t="str">
        <f t="shared" ca="1" si="2"/>
        <v>D12/3/2008</v>
      </c>
      <c r="K15" t="str">
        <f t="shared" ca="1" si="3"/>
        <v>T-115</v>
      </c>
      <c r="L15" t="str">
        <f t="shared" si="4"/>
        <v>PThe Gas Company</v>
      </c>
      <c r="M15" t="str">
        <f t="shared" si="5"/>
        <v>LExpenses.Utilities.Gas</v>
      </c>
    </row>
    <row r="16" spans="1:13">
      <c r="A16">
        <v>1</v>
      </c>
      <c r="B16" s="3">
        <f ca="1">DATE(Params!$B$4,A16,RANDBETWEEN(2,5))</f>
        <v>39449</v>
      </c>
      <c r="C16" t="s">
        <v>22</v>
      </c>
      <c r="D16" t="s">
        <v>23</v>
      </c>
      <c r="E16" s="4">
        <f t="shared" ca="1" si="0"/>
        <v>-73</v>
      </c>
      <c r="F16">
        <v>6</v>
      </c>
      <c r="I16" s="7" t="str">
        <f t="shared" ca="1" si="1"/>
        <v>D1/2/2008
T-73
PPowerCo
LExpenses.Utilities.Electric
^</v>
      </c>
      <c r="J16" s="3" t="str">
        <f t="shared" ca="1" si="2"/>
        <v>D1/2/2008</v>
      </c>
      <c r="K16" t="str">
        <f t="shared" ca="1" si="3"/>
        <v>T-73</v>
      </c>
      <c r="L16" t="str">
        <f t="shared" si="4"/>
        <v>PPowerCo</v>
      </c>
      <c r="M16" t="str">
        <f t="shared" si="5"/>
        <v>LExpenses.Utilities.Electric</v>
      </c>
    </row>
    <row r="17" spans="1:13">
      <c r="A17">
        <v>2</v>
      </c>
      <c r="B17" s="3">
        <f ca="1">DATE(Params!$B$4,A17,RANDBETWEEN(2,5))</f>
        <v>39481</v>
      </c>
      <c r="C17" t="s">
        <v>22</v>
      </c>
      <c r="D17" t="s">
        <v>23</v>
      </c>
      <c r="E17" s="4">
        <f t="shared" ca="1" si="0"/>
        <v>-65</v>
      </c>
      <c r="F17">
        <v>6</v>
      </c>
      <c r="I17" s="7" t="str">
        <f t="shared" ca="1" si="1"/>
        <v>D2/3/2008
T-65
PPowerCo
LExpenses.Utilities.Electric
^</v>
      </c>
      <c r="J17" s="3" t="str">
        <f t="shared" ca="1" si="2"/>
        <v>D2/3/2008</v>
      </c>
      <c r="K17" t="str">
        <f t="shared" ca="1" si="3"/>
        <v>T-65</v>
      </c>
      <c r="L17" t="str">
        <f t="shared" si="4"/>
        <v>PPowerCo</v>
      </c>
      <c r="M17" t="str">
        <f t="shared" si="5"/>
        <v>LExpenses.Utilities.Electric</v>
      </c>
    </row>
    <row r="18" spans="1:13">
      <c r="A18">
        <v>3</v>
      </c>
      <c r="B18" s="3">
        <f ca="1">DATE(Params!$B$4,A18,RANDBETWEEN(2,5))</f>
        <v>39509</v>
      </c>
      <c r="C18" t="s">
        <v>22</v>
      </c>
      <c r="D18" t="s">
        <v>23</v>
      </c>
      <c r="E18" s="4">
        <f t="shared" ca="1" si="0"/>
        <v>-93</v>
      </c>
      <c r="F18">
        <v>7</v>
      </c>
      <c r="I18" s="7" t="str">
        <f t="shared" ca="1" si="1"/>
        <v>D3/2/2008
T-93
PPowerCo
LExpenses.Utilities.Electric
^</v>
      </c>
      <c r="J18" s="3" t="str">
        <f t="shared" ca="1" si="2"/>
        <v>D3/2/2008</v>
      </c>
      <c r="K18" t="str">
        <f t="shared" ca="1" si="3"/>
        <v>T-93</v>
      </c>
      <c r="L18" t="str">
        <f t="shared" si="4"/>
        <v>PPowerCo</v>
      </c>
      <c r="M18" t="str">
        <f t="shared" si="5"/>
        <v>LExpenses.Utilities.Electric</v>
      </c>
    </row>
    <row r="19" spans="1:13">
      <c r="A19">
        <v>4</v>
      </c>
      <c r="B19" s="3">
        <f ca="1">DATE(Params!$B$4,A19,RANDBETWEEN(2,5))</f>
        <v>39543</v>
      </c>
      <c r="C19" t="s">
        <v>22</v>
      </c>
      <c r="D19" t="s">
        <v>23</v>
      </c>
      <c r="E19" s="4">
        <f t="shared" ca="1" si="0"/>
        <v>-110</v>
      </c>
      <c r="F19">
        <v>9</v>
      </c>
      <c r="I19" s="7" t="str">
        <f t="shared" ca="1" si="1"/>
        <v>D4/5/2008
T-110
PPowerCo
LExpenses.Utilities.Electric
^</v>
      </c>
      <c r="J19" s="3" t="str">
        <f t="shared" ca="1" si="2"/>
        <v>D4/5/2008</v>
      </c>
      <c r="K19" t="str">
        <f t="shared" ca="1" si="3"/>
        <v>T-110</v>
      </c>
      <c r="L19" t="str">
        <f t="shared" si="4"/>
        <v>PPowerCo</v>
      </c>
      <c r="M19" t="str">
        <f t="shared" si="5"/>
        <v>LExpenses.Utilities.Electric</v>
      </c>
    </row>
    <row r="20" spans="1:13">
      <c r="A20">
        <v>5</v>
      </c>
      <c r="B20" s="3">
        <f ca="1">DATE(Params!$B$4,A20,RANDBETWEEN(2,5))</f>
        <v>39570</v>
      </c>
      <c r="C20" t="s">
        <v>22</v>
      </c>
      <c r="D20" t="s">
        <v>23</v>
      </c>
      <c r="E20" s="4">
        <f t="shared" ca="1" si="0"/>
        <v>-128</v>
      </c>
      <c r="F20">
        <v>12</v>
      </c>
      <c r="I20" s="7" t="str">
        <f t="shared" ca="1" si="1"/>
        <v>D5/2/2008
T-128
PPowerCo
LExpenses.Utilities.Electric
^</v>
      </c>
      <c r="J20" s="3" t="str">
        <f t="shared" ca="1" si="2"/>
        <v>D5/2/2008</v>
      </c>
      <c r="K20" t="str">
        <f t="shared" ca="1" si="3"/>
        <v>T-128</v>
      </c>
      <c r="L20" t="str">
        <f t="shared" si="4"/>
        <v>PPowerCo</v>
      </c>
      <c r="M20" t="str">
        <f t="shared" si="5"/>
        <v>LExpenses.Utilities.Electric</v>
      </c>
    </row>
    <row r="21" spans="1:13">
      <c r="A21">
        <v>6</v>
      </c>
      <c r="B21" s="3">
        <f ca="1">DATE(Params!$B$4,A21,RANDBETWEEN(2,5))</f>
        <v>39601</v>
      </c>
      <c r="C21" t="s">
        <v>22</v>
      </c>
      <c r="D21" t="s">
        <v>23</v>
      </c>
      <c r="E21" s="4">
        <f t="shared" ca="1" si="0"/>
        <v>-157</v>
      </c>
      <c r="F21">
        <v>14</v>
      </c>
      <c r="I21" s="7" t="str">
        <f t="shared" ca="1" si="1"/>
        <v>D6/2/2008
T-157
PPowerCo
LExpenses.Utilities.Electric
^</v>
      </c>
      <c r="J21" s="3" t="str">
        <f t="shared" ca="1" si="2"/>
        <v>D6/2/2008</v>
      </c>
      <c r="K21" t="str">
        <f t="shared" ca="1" si="3"/>
        <v>T-157</v>
      </c>
      <c r="L21" t="str">
        <f t="shared" si="4"/>
        <v>PPowerCo</v>
      </c>
      <c r="M21" t="str">
        <f t="shared" si="5"/>
        <v>LExpenses.Utilities.Electric</v>
      </c>
    </row>
    <row r="22" spans="1:13">
      <c r="A22">
        <v>7</v>
      </c>
      <c r="B22" s="3">
        <f ca="1">DATE(Params!$B$4,A22,RANDBETWEEN(2,5))</f>
        <v>39632</v>
      </c>
      <c r="C22" t="s">
        <v>22</v>
      </c>
      <c r="D22" t="s">
        <v>23</v>
      </c>
      <c r="E22" s="4">
        <f t="shared" ca="1" si="0"/>
        <v>-166</v>
      </c>
      <c r="F22">
        <v>16</v>
      </c>
      <c r="I22" s="7" t="str">
        <f t="shared" ca="1" si="1"/>
        <v>D7/3/2008
T-166
PPowerCo
LExpenses.Utilities.Electric
^</v>
      </c>
      <c r="J22" s="3" t="str">
        <f t="shared" ca="1" si="2"/>
        <v>D7/3/2008</v>
      </c>
      <c r="K22" t="str">
        <f t="shared" ca="1" si="3"/>
        <v>T-166</v>
      </c>
      <c r="L22" t="str">
        <f t="shared" si="4"/>
        <v>PPowerCo</v>
      </c>
      <c r="M22" t="str">
        <f t="shared" si="5"/>
        <v>LExpenses.Utilities.Electric</v>
      </c>
    </row>
    <row r="23" spans="1:13">
      <c r="A23">
        <v>8</v>
      </c>
      <c r="B23" s="3">
        <f ca="1">DATE(Params!$B$4,A23,RANDBETWEEN(2,5))</f>
        <v>39663</v>
      </c>
      <c r="C23" t="s">
        <v>22</v>
      </c>
      <c r="D23" t="s">
        <v>23</v>
      </c>
      <c r="E23" s="4">
        <f t="shared" ca="1" si="0"/>
        <v>-147</v>
      </c>
      <c r="F23">
        <v>14</v>
      </c>
      <c r="I23" s="7" t="str">
        <f t="shared" ca="1" si="1"/>
        <v>D8/3/2008
T-147
PPowerCo
LExpenses.Utilities.Electric
^</v>
      </c>
      <c r="J23" s="3" t="str">
        <f t="shared" ca="1" si="2"/>
        <v>D8/3/2008</v>
      </c>
      <c r="K23" t="str">
        <f t="shared" ca="1" si="3"/>
        <v>T-147</v>
      </c>
      <c r="L23" t="str">
        <f t="shared" si="4"/>
        <v>PPowerCo</v>
      </c>
      <c r="M23" t="str">
        <f t="shared" si="5"/>
        <v>LExpenses.Utilities.Electric</v>
      </c>
    </row>
    <row r="24" spans="1:13">
      <c r="A24">
        <v>9</v>
      </c>
      <c r="B24" s="3">
        <f ca="1">DATE(Params!$B$4,A24,RANDBETWEEN(2,5))</f>
        <v>39696</v>
      </c>
      <c r="C24" t="s">
        <v>22</v>
      </c>
      <c r="D24" t="s">
        <v>23</v>
      </c>
      <c r="E24" s="4">
        <f t="shared" ca="1" si="0"/>
        <v>-141</v>
      </c>
      <c r="F24">
        <v>12</v>
      </c>
      <c r="I24" s="7" t="str">
        <f t="shared" ca="1" si="1"/>
        <v>D9/5/2008
T-141
PPowerCo
LExpenses.Utilities.Electric
^</v>
      </c>
      <c r="J24" s="3" t="str">
        <f t="shared" ca="1" si="2"/>
        <v>D9/5/2008</v>
      </c>
      <c r="K24" t="str">
        <f t="shared" ca="1" si="3"/>
        <v>T-141</v>
      </c>
      <c r="L24" t="str">
        <f t="shared" si="4"/>
        <v>PPowerCo</v>
      </c>
      <c r="M24" t="str">
        <f t="shared" si="5"/>
        <v>LExpenses.Utilities.Electric</v>
      </c>
    </row>
    <row r="25" spans="1:13">
      <c r="A25">
        <v>10</v>
      </c>
      <c r="B25" s="3">
        <f ca="1">DATE(Params!$B$4,A25,RANDBETWEEN(2,5))</f>
        <v>39724</v>
      </c>
      <c r="C25" t="s">
        <v>22</v>
      </c>
      <c r="D25" t="s">
        <v>23</v>
      </c>
      <c r="E25" s="4">
        <f t="shared" ca="1" si="0"/>
        <v>-121</v>
      </c>
      <c r="F25">
        <v>10</v>
      </c>
      <c r="I25" s="7" t="str">
        <f t="shared" ca="1" si="1"/>
        <v>D10/3/2008
T-121
PPowerCo
LExpenses.Utilities.Electric
^</v>
      </c>
      <c r="J25" s="3" t="str">
        <f t="shared" ca="1" si="2"/>
        <v>D10/3/2008</v>
      </c>
      <c r="K25" t="str">
        <f t="shared" ca="1" si="3"/>
        <v>T-121</v>
      </c>
      <c r="L25" t="str">
        <f t="shared" si="4"/>
        <v>PPowerCo</v>
      </c>
      <c r="M25" t="str">
        <f t="shared" si="5"/>
        <v>LExpenses.Utilities.Electric</v>
      </c>
    </row>
    <row r="26" spans="1:13">
      <c r="A26">
        <v>11</v>
      </c>
      <c r="B26" s="3">
        <f ca="1">DATE(Params!$B$4,A26,RANDBETWEEN(2,5))</f>
        <v>39757</v>
      </c>
      <c r="C26" t="s">
        <v>22</v>
      </c>
      <c r="D26" t="s">
        <v>23</v>
      </c>
      <c r="E26" s="4">
        <f t="shared" ca="1" si="0"/>
        <v>-95</v>
      </c>
      <c r="F26">
        <v>8</v>
      </c>
      <c r="I26" s="7" t="str">
        <f t="shared" ca="1" si="1"/>
        <v>D11/5/2008
T-95
PPowerCo
LExpenses.Utilities.Electric
^</v>
      </c>
      <c r="J26" s="3" t="str">
        <f t="shared" ca="1" si="2"/>
        <v>D11/5/2008</v>
      </c>
      <c r="K26" t="str">
        <f t="shared" ca="1" si="3"/>
        <v>T-95</v>
      </c>
      <c r="L26" t="str">
        <f t="shared" si="4"/>
        <v>PPowerCo</v>
      </c>
      <c r="M26" t="str">
        <f t="shared" si="5"/>
        <v>LExpenses.Utilities.Electric</v>
      </c>
    </row>
    <row r="27" spans="1:13">
      <c r="A27">
        <v>12</v>
      </c>
      <c r="B27" s="3">
        <f ca="1">DATE(Params!$B$4,A27,RANDBETWEEN(2,5))</f>
        <v>39785</v>
      </c>
      <c r="C27" t="s">
        <v>22</v>
      </c>
      <c r="D27" t="s">
        <v>23</v>
      </c>
      <c r="E27" s="4">
        <f t="shared" ca="1" si="0"/>
        <v>-84</v>
      </c>
      <c r="F27">
        <v>7</v>
      </c>
      <c r="I27" s="7" t="str">
        <f t="shared" ca="1" si="1"/>
        <v>D12/3/2008
T-84
PPowerCo
LExpenses.Utilities.Electric
^</v>
      </c>
      <c r="J27" s="3" t="str">
        <f t="shared" ca="1" si="2"/>
        <v>D12/3/2008</v>
      </c>
      <c r="K27" t="str">
        <f t="shared" ca="1" si="3"/>
        <v>T-84</v>
      </c>
      <c r="L27" t="str">
        <f t="shared" si="4"/>
        <v>PPowerCo</v>
      </c>
      <c r="M27" t="str">
        <f t="shared" si="5"/>
        <v>LExpenses.Utilities.Electric</v>
      </c>
    </row>
    <row r="28" spans="1:13">
      <c r="A28">
        <v>1</v>
      </c>
      <c r="B28" s="3">
        <f ca="1">DATE(Params!$B$4,A28,RANDBETWEEN(6,10))</f>
        <v>39457</v>
      </c>
      <c r="C28" t="s">
        <v>20</v>
      </c>
      <c r="D28" t="s">
        <v>16</v>
      </c>
      <c r="E28" s="4">
        <f t="shared" ca="1" si="0"/>
        <v>-9</v>
      </c>
      <c r="I28" s="7" t="str">
        <f t="shared" ca="1" si="1"/>
        <v>D1/10/2008
T-9
PCity of Standardville
LExpenses.Utilities.Water
^</v>
      </c>
      <c r="J28" s="3" t="str">
        <f t="shared" ca="1" si="2"/>
        <v>D1/10/2008</v>
      </c>
      <c r="K28" t="str">
        <f t="shared" ca="1" si="3"/>
        <v>T-9</v>
      </c>
      <c r="L28" t="str">
        <f t="shared" si="4"/>
        <v>PCity of Standardville</v>
      </c>
      <c r="M28" t="str">
        <f t="shared" si="5"/>
        <v>LExpenses.Utilities.Water</v>
      </c>
    </row>
    <row r="29" spans="1:13">
      <c r="A29">
        <v>2</v>
      </c>
      <c r="B29" s="3">
        <f ca="1">DATE(Params!$B$4,A29,RANDBETWEEN(6,10))</f>
        <v>39484</v>
      </c>
      <c r="C29" t="s">
        <v>20</v>
      </c>
      <c r="D29" t="s">
        <v>16</v>
      </c>
      <c r="E29" s="4">
        <f t="shared" ca="1" si="0"/>
        <v>-22</v>
      </c>
      <c r="I29" s="7" t="str">
        <f t="shared" ca="1" si="1"/>
        <v>D2/6/2008
T-22
PCity of Standardville
LExpenses.Utilities.Water
^</v>
      </c>
      <c r="J29" s="3" t="str">
        <f t="shared" ca="1" si="2"/>
        <v>D2/6/2008</v>
      </c>
      <c r="K29" t="str">
        <f t="shared" ca="1" si="3"/>
        <v>T-22</v>
      </c>
      <c r="L29" t="str">
        <f t="shared" si="4"/>
        <v>PCity of Standardville</v>
      </c>
      <c r="M29" t="str">
        <f t="shared" si="5"/>
        <v>LExpenses.Utilities.Water</v>
      </c>
    </row>
    <row r="30" spans="1:13">
      <c r="A30">
        <v>3</v>
      </c>
      <c r="B30" s="3">
        <f ca="1">DATE(Params!$B$4,A30,RANDBETWEEN(6,10))</f>
        <v>39515</v>
      </c>
      <c r="C30" t="s">
        <v>20</v>
      </c>
      <c r="D30" t="s">
        <v>16</v>
      </c>
      <c r="E30" s="4">
        <f t="shared" ca="1" si="0"/>
        <v>-22</v>
      </c>
      <c r="I30" s="7" t="str">
        <f t="shared" ca="1" si="1"/>
        <v>D3/8/2008
T-22
PCity of Standardville
LExpenses.Utilities.Water
^</v>
      </c>
      <c r="J30" s="3" t="str">
        <f t="shared" ca="1" si="2"/>
        <v>D3/8/2008</v>
      </c>
      <c r="K30" t="str">
        <f t="shared" ca="1" si="3"/>
        <v>T-22</v>
      </c>
      <c r="L30" t="str">
        <f t="shared" si="4"/>
        <v>PCity of Standardville</v>
      </c>
      <c r="M30" t="str">
        <f t="shared" si="5"/>
        <v>LExpenses.Utilities.Water</v>
      </c>
    </row>
    <row r="31" spans="1:13">
      <c r="A31">
        <v>4</v>
      </c>
      <c r="B31" s="3">
        <f ca="1">DATE(Params!$B$4,A31,RANDBETWEEN(6,10))</f>
        <v>39548</v>
      </c>
      <c r="C31" t="s">
        <v>20</v>
      </c>
      <c r="D31" t="s">
        <v>16</v>
      </c>
      <c r="E31" s="4">
        <f t="shared" ca="1" si="0"/>
        <v>-17</v>
      </c>
      <c r="I31" s="7" t="str">
        <f t="shared" ca="1" si="1"/>
        <v>D4/10/2008
T-17
PCity of Standardville
LExpenses.Utilities.Water
^</v>
      </c>
      <c r="J31" s="3" t="str">
        <f t="shared" ca="1" si="2"/>
        <v>D4/10/2008</v>
      </c>
      <c r="K31" t="str">
        <f t="shared" ca="1" si="3"/>
        <v>T-17</v>
      </c>
      <c r="L31" t="str">
        <f t="shared" si="4"/>
        <v>PCity of Standardville</v>
      </c>
      <c r="M31" t="str">
        <f t="shared" si="5"/>
        <v>LExpenses.Utilities.Water</v>
      </c>
    </row>
    <row r="32" spans="1:13">
      <c r="A32">
        <v>5</v>
      </c>
      <c r="B32" s="3">
        <f ca="1">DATE(Params!$B$4,A32,RANDBETWEEN(6,10))</f>
        <v>39578</v>
      </c>
      <c r="C32" t="s">
        <v>20</v>
      </c>
      <c r="D32" t="s">
        <v>16</v>
      </c>
      <c r="E32" s="4">
        <f t="shared" ca="1" si="0"/>
        <v>-6</v>
      </c>
      <c r="I32" s="7" t="str">
        <f t="shared" ca="1" si="1"/>
        <v>D5/10/2008
T-6
PCity of Standardville
LExpenses.Utilities.Water
^</v>
      </c>
      <c r="J32" s="3" t="str">
        <f t="shared" ca="1" si="2"/>
        <v>D5/10/2008</v>
      </c>
      <c r="K32" t="str">
        <f t="shared" ca="1" si="3"/>
        <v>T-6</v>
      </c>
      <c r="L32" t="str">
        <f t="shared" si="4"/>
        <v>PCity of Standardville</v>
      </c>
      <c r="M32" t="str">
        <f t="shared" si="5"/>
        <v>LExpenses.Utilities.Water</v>
      </c>
    </row>
    <row r="33" spans="1:13">
      <c r="A33">
        <v>6</v>
      </c>
      <c r="B33" s="3">
        <f ca="1">DATE(Params!$B$4,A33,RANDBETWEEN(6,10))</f>
        <v>39606</v>
      </c>
      <c r="C33" t="s">
        <v>20</v>
      </c>
      <c r="D33" t="s">
        <v>16</v>
      </c>
      <c r="E33" s="4">
        <f t="shared" ca="1" si="0"/>
        <v>-5</v>
      </c>
      <c r="I33" s="7" t="str">
        <f t="shared" ref="I33:I51" ca="1" si="6">CONCATENATE(J33,CHAR(10),K33,CHAR(10),L33,CHAR(10),M33,CHAR(10),"^")</f>
        <v>D6/7/2008
T-5
PCity of Standardville
LExpenses.Utilities.Water
^</v>
      </c>
      <c r="J33" s="3" t="str">
        <f t="shared" ref="J33:J51" ca="1" si="7">CONCATENATE("D",MONTH(B33),"/",DAY(B33),"/",YEAR(B33))</f>
        <v>D6/7/2008</v>
      </c>
      <c r="K33" t="str">
        <f t="shared" ref="K33:K51" ca="1" si="8">CONCATENATE("T",E33)</f>
        <v>T-5</v>
      </c>
      <c r="L33" t="str">
        <f t="shared" ref="L33:L51" si="9">CONCATENATE("P",C33)</f>
        <v>PCity of Standardville</v>
      </c>
      <c r="M33" t="str">
        <f t="shared" ref="M33:M51" si="10">CONCATENATE("L",D33)</f>
        <v>LExpenses.Utilities.Water</v>
      </c>
    </row>
    <row r="34" spans="1:13">
      <c r="A34">
        <v>7</v>
      </c>
      <c r="B34" s="3">
        <f ca="1">DATE(Params!$B$4,A34,RANDBETWEEN(6,10))</f>
        <v>39637</v>
      </c>
      <c r="C34" t="s">
        <v>20</v>
      </c>
      <c r="D34" t="s">
        <v>16</v>
      </c>
      <c r="E34" s="4">
        <f t="shared" ca="1" si="0"/>
        <v>-7</v>
      </c>
      <c r="I34" s="7" t="str">
        <f t="shared" ca="1" si="6"/>
        <v>D7/8/2008
T-7
PCity of Standardville
LExpenses.Utilities.Water
^</v>
      </c>
      <c r="J34" s="3" t="str">
        <f t="shared" ca="1" si="7"/>
        <v>D7/8/2008</v>
      </c>
      <c r="K34" t="str">
        <f t="shared" ca="1" si="8"/>
        <v>T-7</v>
      </c>
      <c r="L34" t="str">
        <f t="shared" si="9"/>
        <v>PCity of Standardville</v>
      </c>
      <c r="M34" t="str">
        <f t="shared" si="10"/>
        <v>LExpenses.Utilities.Water</v>
      </c>
    </row>
    <row r="35" spans="1:13">
      <c r="A35">
        <v>8</v>
      </c>
      <c r="B35" s="3">
        <f ca="1">DATE(Params!$B$4,A35,RANDBETWEEN(6,10))</f>
        <v>39666</v>
      </c>
      <c r="C35" t="s">
        <v>20</v>
      </c>
      <c r="D35" t="s">
        <v>16</v>
      </c>
      <c r="E35" s="4">
        <f t="shared" ca="1" si="0"/>
        <v>-11</v>
      </c>
      <c r="I35" s="7" t="str">
        <f t="shared" ca="1" si="6"/>
        <v>D8/6/2008
T-11
PCity of Standardville
LExpenses.Utilities.Water
^</v>
      </c>
      <c r="J35" s="3" t="str">
        <f t="shared" ca="1" si="7"/>
        <v>D8/6/2008</v>
      </c>
      <c r="K35" t="str">
        <f t="shared" ca="1" si="8"/>
        <v>T-11</v>
      </c>
      <c r="L35" t="str">
        <f t="shared" si="9"/>
        <v>PCity of Standardville</v>
      </c>
      <c r="M35" t="str">
        <f t="shared" si="10"/>
        <v>LExpenses.Utilities.Water</v>
      </c>
    </row>
    <row r="36" spans="1:13">
      <c r="A36">
        <v>9</v>
      </c>
      <c r="B36" s="3">
        <f ca="1">DATE(Params!$B$4,A36,RANDBETWEEN(6,10))</f>
        <v>39700</v>
      </c>
      <c r="C36" t="s">
        <v>20</v>
      </c>
      <c r="D36" t="s">
        <v>16</v>
      </c>
      <c r="E36" s="4">
        <f t="shared" ca="1" si="0"/>
        <v>-20</v>
      </c>
      <c r="I36" s="7" t="str">
        <f t="shared" ca="1" si="6"/>
        <v>D9/9/2008
T-20
PCity of Standardville
LExpenses.Utilities.Water
^</v>
      </c>
      <c r="J36" s="3" t="str">
        <f t="shared" ca="1" si="7"/>
        <v>D9/9/2008</v>
      </c>
      <c r="K36" t="str">
        <f t="shared" ca="1" si="8"/>
        <v>T-20</v>
      </c>
      <c r="L36" t="str">
        <f t="shared" si="9"/>
        <v>PCity of Standardville</v>
      </c>
      <c r="M36" t="str">
        <f t="shared" si="10"/>
        <v>LExpenses.Utilities.Water</v>
      </c>
    </row>
    <row r="37" spans="1:13">
      <c r="A37">
        <v>10</v>
      </c>
      <c r="B37" s="3">
        <f ca="1">DATE(Params!$B$4,A37,RANDBETWEEN(6,10))</f>
        <v>39730</v>
      </c>
      <c r="C37" t="s">
        <v>20</v>
      </c>
      <c r="D37" t="s">
        <v>16</v>
      </c>
      <c r="E37" s="4">
        <f t="shared" ca="1" si="0"/>
        <v>-25</v>
      </c>
      <c r="I37" s="7" t="str">
        <f t="shared" ca="1" si="6"/>
        <v>D10/9/2008
T-25
PCity of Standardville
LExpenses.Utilities.Water
^</v>
      </c>
      <c r="J37" s="3" t="str">
        <f t="shared" ca="1" si="7"/>
        <v>D10/9/2008</v>
      </c>
      <c r="K37" t="str">
        <f t="shared" ca="1" si="8"/>
        <v>T-25</v>
      </c>
      <c r="L37" t="str">
        <f t="shared" si="9"/>
        <v>PCity of Standardville</v>
      </c>
      <c r="M37" t="str">
        <f t="shared" si="10"/>
        <v>LExpenses.Utilities.Water</v>
      </c>
    </row>
    <row r="38" spans="1:13">
      <c r="A38">
        <v>11</v>
      </c>
      <c r="B38" s="3">
        <f ca="1">DATE(Params!$B$4,A38,RANDBETWEEN(6,10))</f>
        <v>39759</v>
      </c>
      <c r="C38" t="s">
        <v>20</v>
      </c>
      <c r="D38" t="s">
        <v>16</v>
      </c>
      <c r="E38" s="4">
        <f t="shared" ca="1" si="0"/>
        <v>-13</v>
      </c>
      <c r="I38" s="7" t="str">
        <f t="shared" ca="1" si="6"/>
        <v>D11/7/2008
T-13
PCity of Standardville
LExpenses.Utilities.Water
^</v>
      </c>
      <c r="J38" s="3" t="str">
        <f t="shared" ca="1" si="7"/>
        <v>D11/7/2008</v>
      </c>
      <c r="K38" t="str">
        <f t="shared" ca="1" si="8"/>
        <v>T-13</v>
      </c>
      <c r="L38" t="str">
        <f t="shared" si="9"/>
        <v>PCity of Standardville</v>
      </c>
      <c r="M38" t="str">
        <f t="shared" si="10"/>
        <v>LExpenses.Utilities.Water</v>
      </c>
    </row>
    <row r="39" spans="1:13">
      <c r="A39">
        <v>12</v>
      </c>
      <c r="B39" s="3">
        <f ca="1">DATE(Params!$B$4,A39,RANDBETWEEN(6,10))</f>
        <v>39792</v>
      </c>
      <c r="C39" t="s">
        <v>20</v>
      </c>
      <c r="D39" t="s">
        <v>16</v>
      </c>
      <c r="E39" s="4">
        <f t="shared" ca="1" si="0"/>
        <v>-20</v>
      </c>
      <c r="I39" s="7" t="str">
        <f t="shared" ca="1" si="6"/>
        <v>D12/10/2008
T-20
PCity of Standardville
LExpenses.Utilities.Water
^</v>
      </c>
      <c r="J39" s="3" t="str">
        <f t="shared" ca="1" si="7"/>
        <v>D12/10/2008</v>
      </c>
      <c r="K39" t="str">
        <f t="shared" ca="1" si="8"/>
        <v>T-20</v>
      </c>
      <c r="L39" t="str">
        <f t="shared" si="9"/>
        <v>PCity of Standardville</v>
      </c>
      <c r="M39" t="str">
        <f t="shared" si="10"/>
        <v>LExpenses.Utilities.Water</v>
      </c>
    </row>
    <row r="40" spans="1:13">
      <c r="A40">
        <v>1</v>
      </c>
      <c r="B40" s="3">
        <f ca="1">DATE(Params!$B$4,A40,RANDBETWEEN(12,16))</f>
        <v>39463</v>
      </c>
      <c r="C40" t="s">
        <v>21</v>
      </c>
      <c r="D40" t="s">
        <v>18</v>
      </c>
      <c r="E40" s="4">
        <f t="shared" ca="1" si="0"/>
        <v>-8</v>
      </c>
      <c r="I40" s="7" t="str">
        <f t="shared" ca="1" si="6"/>
        <v>D1/16/2008
T-8
PWaste Connections
LExpenses.Utilities.Garbage collection
^</v>
      </c>
      <c r="J40" s="3" t="str">
        <f t="shared" ca="1" si="7"/>
        <v>D1/16/2008</v>
      </c>
      <c r="K40" t="str">
        <f t="shared" ca="1" si="8"/>
        <v>T-8</v>
      </c>
      <c r="L40" t="str">
        <f t="shared" si="9"/>
        <v>PWaste Connections</v>
      </c>
      <c r="M40" t="str">
        <f t="shared" si="10"/>
        <v>LExpenses.Utilities.Garbage collection</v>
      </c>
    </row>
    <row r="41" spans="1:13">
      <c r="A41">
        <v>2</v>
      </c>
      <c r="B41" s="3">
        <f ca="1">DATE(Params!$B$4,A41,RANDBETWEEN(12,16))</f>
        <v>39491</v>
      </c>
      <c r="C41" t="s">
        <v>21</v>
      </c>
      <c r="D41" t="s">
        <v>18</v>
      </c>
      <c r="E41" s="4">
        <f t="shared" ca="1" si="0"/>
        <v>-13</v>
      </c>
      <c r="I41" s="7" t="str">
        <f t="shared" ca="1" si="6"/>
        <v>D2/13/2008
T-13
PWaste Connections
LExpenses.Utilities.Garbage collection
^</v>
      </c>
      <c r="J41" s="3" t="str">
        <f t="shared" ca="1" si="7"/>
        <v>D2/13/2008</v>
      </c>
      <c r="K41" t="str">
        <f t="shared" ca="1" si="8"/>
        <v>T-13</v>
      </c>
      <c r="L41" t="str">
        <f t="shared" si="9"/>
        <v>PWaste Connections</v>
      </c>
      <c r="M41" t="str">
        <f t="shared" si="10"/>
        <v>LExpenses.Utilities.Garbage collection</v>
      </c>
    </row>
    <row r="42" spans="1:13">
      <c r="A42">
        <v>3</v>
      </c>
      <c r="B42" s="3">
        <f ca="1">DATE(Params!$B$4,A42,RANDBETWEEN(12,16))</f>
        <v>39519</v>
      </c>
      <c r="C42" t="s">
        <v>21</v>
      </c>
      <c r="D42" t="s">
        <v>18</v>
      </c>
      <c r="E42" s="4">
        <f t="shared" ca="1" si="0"/>
        <v>-8</v>
      </c>
      <c r="I42" s="7" t="str">
        <f t="shared" ca="1" si="6"/>
        <v>D3/12/2008
T-8
PWaste Connections
LExpenses.Utilities.Garbage collection
^</v>
      </c>
      <c r="J42" s="3" t="str">
        <f t="shared" ca="1" si="7"/>
        <v>D3/12/2008</v>
      </c>
      <c r="K42" t="str">
        <f t="shared" ca="1" si="8"/>
        <v>T-8</v>
      </c>
      <c r="L42" t="str">
        <f t="shared" si="9"/>
        <v>PWaste Connections</v>
      </c>
      <c r="M42" t="str">
        <f t="shared" si="10"/>
        <v>LExpenses.Utilities.Garbage collection</v>
      </c>
    </row>
    <row r="43" spans="1:13">
      <c r="A43">
        <v>4</v>
      </c>
      <c r="B43" s="3">
        <f ca="1">DATE(Params!$B$4,A43,RANDBETWEEN(12,16))</f>
        <v>39554</v>
      </c>
      <c r="C43" t="s">
        <v>21</v>
      </c>
      <c r="D43" t="s">
        <v>18</v>
      </c>
      <c r="E43" s="4">
        <f t="shared" ca="1" si="0"/>
        <v>-21</v>
      </c>
      <c r="I43" s="7" t="str">
        <f t="shared" ca="1" si="6"/>
        <v>D4/16/2008
T-21
PWaste Connections
LExpenses.Utilities.Garbage collection
^</v>
      </c>
      <c r="J43" s="3" t="str">
        <f t="shared" ca="1" si="7"/>
        <v>D4/16/2008</v>
      </c>
      <c r="K43" t="str">
        <f t="shared" ca="1" si="8"/>
        <v>T-21</v>
      </c>
      <c r="L43" t="str">
        <f t="shared" si="9"/>
        <v>PWaste Connections</v>
      </c>
      <c r="M43" t="str">
        <f t="shared" si="10"/>
        <v>LExpenses.Utilities.Garbage collection</v>
      </c>
    </row>
    <row r="44" spans="1:13">
      <c r="A44">
        <v>5</v>
      </c>
      <c r="B44" s="3">
        <f ca="1">DATE(Params!$B$4,A44,RANDBETWEEN(12,16))</f>
        <v>39582</v>
      </c>
      <c r="C44" t="s">
        <v>21</v>
      </c>
      <c r="D44" t="s">
        <v>18</v>
      </c>
      <c r="E44" s="4">
        <f t="shared" ca="1" si="0"/>
        <v>-23</v>
      </c>
      <c r="I44" s="7" t="str">
        <f t="shared" ca="1" si="6"/>
        <v>D5/14/2008
T-23
PWaste Connections
LExpenses.Utilities.Garbage collection
^</v>
      </c>
      <c r="J44" s="3" t="str">
        <f t="shared" ca="1" si="7"/>
        <v>D5/14/2008</v>
      </c>
      <c r="K44" t="str">
        <f t="shared" ca="1" si="8"/>
        <v>T-23</v>
      </c>
      <c r="L44" t="str">
        <f t="shared" si="9"/>
        <v>PWaste Connections</v>
      </c>
      <c r="M44" t="str">
        <f t="shared" si="10"/>
        <v>LExpenses.Utilities.Garbage collection</v>
      </c>
    </row>
    <row r="45" spans="1:13">
      <c r="A45">
        <v>6</v>
      </c>
      <c r="B45" s="3">
        <f ca="1">DATE(Params!$B$4,A45,RANDBETWEEN(12,16))</f>
        <v>39615</v>
      </c>
      <c r="C45" t="s">
        <v>21</v>
      </c>
      <c r="D45" t="s">
        <v>18</v>
      </c>
      <c r="E45" s="4">
        <f t="shared" ca="1" si="0"/>
        <v>-17</v>
      </c>
      <c r="I45" s="7" t="str">
        <f t="shared" ca="1" si="6"/>
        <v>D6/16/2008
T-17
PWaste Connections
LExpenses.Utilities.Garbage collection
^</v>
      </c>
      <c r="J45" s="3" t="str">
        <f t="shared" ca="1" si="7"/>
        <v>D6/16/2008</v>
      </c>
      <c r="K45" t="str">
        <f t="shared" ca="1" si="8"/>
        <v>T-17</v>
      </c>
      <c r="L45" t="str">
        <f t="shared" si="9"/>
        <v>PWaste Connections</v>
      </c>
      <c r="M45" t="str">
        <f t="shared" si="10"/>
        <v>LExpenses.Utilities.Garbage collection</v>
      </c>
    </row>
    <row r="46" spans="1:13">
      <c r="A46">
        <v>7</v>
      </c>
      <c r="B46" s="3">
        <f ca="1">DATE(Params!$B$4,A46,RANDBETWEEN(12,16))</f>
        <v>39643</v>
      </c>
      <c r="C46" t="s">
        <v>21</v>
      </c>
      <c r="D46" t="s">
        <v>18</v>
      </c>
      <c r="E46" s="4">
        <f t="shared" ca="1" si="0"/>
        <v>-17</v>
      </c>
      <c r="I46" s="7" t="str">
        <f t="shared" ca="1" si="6"/>
        <v>D7/14/2008
T-17
PWaste Connections
LExpenses.Utilities.Garbage collection
^</v>
      </c>
      <c r="J46" s="3" t="str">
        <f t="shared" ca="1" si="7"/>
        <v>D7/14/2008</v>
      </c>
      <c r="K46" t="str">
        <f t="shared" ca="1" si="8"/>
        <v>T-17</v>
      </c>
      <c r="L46" t="str">
        <f t="shared" si="9"/>
        <v>PWaste Connections</v>
      </c>
      <c r="M46" t="str">
        <f t="shared" si="10"/>
        <v>LExpenses.Utilities.Garbage collection</v>
      </c>
    </row>
    <row r="47" spans="1:13">
      <c r="A47">
        <v>8</v>
      </c>
      <c r="B47" s="3">
        <f ca="1">DATE(Params!$B$4,A47,RANDBETWEEN(12,16))</f>
        <v>39673</v>
      </c>
      <c r="C47" t="s">
        <v>21</v>
      </c>
      <c r="D47" t="s">
        <v>18</v>
      </c>
      <c r="E47" s="4">
        <f t="shared" ca="1" si="0"/>
        <v>-13</v>
      </c>
      <c r="I47" s="7" t="str">
        <f t="shared" ca="1" si="6"/>
        <v>D8/13/2008
T-13
PWaste Connections
LExpenses.Utilities.Garbage collection
^</v>
      </c>
      <c r="J47" s="3" t="str">
        <f t="shared" ca="1" si="7"/>
        <v>D8/13/2008</v>
      </c>
      <c r="K47" t="str">
        <f t="shared" ca="1" si="8"/>
        <v>T-13</v>
      </c>
      <c r="L47" t="str">
        <f t="shared" si="9"/>
        <v>PWaste Connections</v>
      </c>
      <c r="M47" t="str">
        <f t="shared" si="10"/>
        <v>LExpenses.Utilities.Garbage collection</v>
      </c>
    </row>
    <row r="48" spans="1:13">
      <c r="A48">
        <v>9</v>
      </c>
      <c r="B48" s="3">
        <f ca="1">DATE(Params!$B$4,A48,RANDBETWEEN(12,16))</f>
        <v>39704</v>
      </c>
      <c r="C48" t="s">
        <v>21</v>
      </c>
      <c r="D48" t="s">
        <v>18</v>
      </c>
      <c r="E48" s="4">
        <f t="shared" ca="1" si="0"/>
        <v>-12</v>
      </c>
      <c r="I48" s="7" t="str">
        <f t="shared" ca="1" si="6"/>
        <v>D9/13/2008
T-12
PWaste Connections
LExpenses.Utilities.Garbage collection
^</v>
      </c>
      <c r="J48" s="3" t="str">
        <f t="shared" ca="1" si="7"/>
        <v>D9/13/2008</v>
      </c>
      <c r="K48" t="str">
        <f t="shared" ca="1" si="8"/>
        <v>T-12</v>
      </c>
      <c r="L48" t="str">
        <f t="shared" si="9"/>
        <v>PWaste Connections</v>
      </c>
      <c r="M48" t="str">
        <f t="shared" si="10"/>
        <v>LExpenses.Utilities.Garbage collection</v>
      </c>
    </row>
    <row r="49" spans="1:13">
      <c r="A49">
        <v>10</v>
      </c>
      <c r="B49" s="3">
        <f ca="1">DATE(Params!$B$4,A49,RANDBETWEEN(12,16))</f>
        <v>39735</v>
      </c>
      <c r="C49" t="s">
        <v>21</v>
      </c>
      <c r="D49" t="s">
        <v>18</v>
      </c>
      <c r="E49" s="4">
        <f t="shared" ca="1" si="0"/>
        <v>-8</v>
      </c>
      <c r="I49" s="7" t="str">
        <f t="shared" ca="1" si="6"/>
        <v>D10/14/2008
T-8
PWaste Connections
LExpenses.Utilities.Garbage collection
^</v>
      </c>
      <c r="J49" s="3" t="str">
        <f t="shared" ca="1" si="7"/>
        <v>D10/14/2008</v>
      </c>
      <c r="K49" t="str">
        <f t="shared" ca="1" si="8"/>
        <v>T-8</v>
      </c>
      <c r="L49" t="str">
        <f t="shared" si="9"/>
        <v>PWaste Connections</v>
      </c>
      <c r="M49" t="str">
        <f t="shared" si="10"/>
        <v>LExpenses.Utilities.Garbage collection</v>
      </c>
    </row>
    <row r="50" spans="1:13">
      <c r="A50">
        <v>11</v>
      </c>
      <c r="B50" s="3">
        <f ca="1">DATE(Params!$B$4,A50,RANDBETWEEN(12,16))</f>
        <v>39767</v>
      </c>
      <c r="C50" t="s">
        <v>21</v>
      </c>
      <c r="D50" t="s">
        <v>18</v>
      </c>
      <c r="E50" s="4">
        <f t="shared" ca="1" si="0"/>
        <v>-20</v>
      </c>
      <c r="I50" s="7" t="str">
        <f t="shared" ca="1" si="6"/>
        <v>D11/15/2008
T-20
PWaste Connections
LExpenses.Utilities.Garbage collection
^</v>
      </c>
      <c r="J50" s="3" t="str">
        <f t="shared" ca="1" si="7"/>
        <v>D11/15/2008</v>
      </c>
      <c r="K50" t="str">
        <f t="shared" ca="1" si="8"/>
        <v>T-20</v>
      </c>
      <c r="L50" t="str">
        <f t="shared" si="9"/>
        <v>PWaste Connections</v>
      </c>
      <c r="M50" t="str">
        <f t="shared" si="10"/>
        <v>LExpenses.Utilities.Garbage collection</v>
      </c>
    </row>
    <row r="51" spans="1:13">
      <c r="A51">
        <v>12</v>
      </c>
      <c r="B51" s="3">
        <f ca="1">DATE(Params!$B$4,A51,RANDBETWEEN(12,16))</f>
        <v>39794</v>
      </c>
      <c r="C51" t="s">
        <v>21</v>
      </c>
      <c r="D51" t="s">
        <v>18</v>
      </c>
      <c r="E51" s="4">
        <f t="shared" ca="1" si="0"/>
        <v>-11</v>
      </c>
      <c r="I51" s="7" t="str">
        <f t="shared" ca="1" si="6"/>
        <v>D12/12/2008
T-11
PWaste Connections
LExpenses.Utilities.Garbage collection
^</v>
      </c>
      <c r="J51" s="3" t="str">
        <f t="shared" ca="1" si="7"/>
        <v>D12/12/2008</v>
      </c>
      <c r="K51" t="str">
        <f t="shared" ca="1" si="8"/>
        <v>T-11</v>
      </c>
      <c r="L51" t="str">
        <f t="shared" si="9"/>
        <v>PWaste Connections</v>
      </c>
      <c r="M51" t="str">
        <f t="shared" si="10"/>
        <v>LExpenses.Utilities.Garbage collection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55"/>
  <sheetViews>
    <sheetView workbookViewId="0">
      <selection activeCell="H2" sqref="H2:L4"/>
    </sheetView>
  </sheetViews>
  <sheetFormatPr defaultRowHeight="15"/>
  <cols>
    <col min="1" max="2" width="7" customWidth="1"/>
    <col min="3" max="3" width="11.28515625" customWidth="1"/>
    <col min="4" max="4" width="29.5703125" customWidth="1"/>
    <col min="5" max="5" width="40.140625" customWidth="1"/>
    <col min="6" max="6" width="12.7109375" customWidth="1"/>
    <col min="7" max="7" width="11.7109375" customWidth="1"/>
    <col min="11" max="11" width="14.28515625" customWidth="1"/>
    <col min="12" max="12" width="35.42578125" customWidth="1"/>
    <col min="13" max="14" width="13.140625" customWidth="1"/>
  </cols>
  <sheetData>
    <row r="1" spans="1:19" ht="20.25" thickBot="1">
      <c r="A1" s="1" t="s">
        <v>0</v>
      </c>
      <c r="B1" s="1"/>
      <c r="C1" s="1"/>
      <c r="D1" s="1"/>
      <c r="E1" s="1"/>
      <c r="F1" s="1"/>
      <c r="G1" s="1"/>
    </row>
    <row r="2" spans="1:19" ht="15.75" thickTop="1">
      <c r="H2" t="s">
        <v>75</v>
      </c>
    </row>
    <row r="3" spans="1:19">
      <c r="A3" s="2" t="s">
        <v>11</v>
      </c>
      <c r="B3" s="2" t="s">
        <v>40</v>
      </c>
      <c r="C3" s="2" t="s">
        <v>1</v>
      </c>
      <c r="D3" s="2" t="s">
        <v>2</v>
      </c>
      <c r="E3" s="2" t="s">
        <v>5</v>
      </c>
      <c r="F3" s="2" t="s">
        <v>3</v>
      </c>
      <c r="G3" s="2"/>
      <c r="H3" s="2" t="s">
        <v>76</v>
      </c>
      <c r="I3" s="2" t="s">
        <v>69</v>
      </c>
      <c r="J3" s="2" t="s">
        <v>70</v>
      </c>
      <c r="K3" s="2" t="s">
        <v>71</v>
      </c>
      <c r="L3" s="2" t="s">
        <v>72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</row>
    <row r="4" spans="1:19">
      <c r="A4">
        <f t="shared" ref="A4:A35" ca="1" si="0">RANDBETWEEN(MIN($O$4:$O$50),MAX($O$4:$O$50))</f>
        <v>10</v>
      </c>
      <c r="B4">
        <f ca="1">CEILING((ROW()-3)/FLOOR(COUNT($A$4:A$500)/12,1),1)</f>
        <v>1</v>
      </c>
      <c r="C4" s="3">
        <f ca="1">DATE(Params!$B$4,B4,RANDBETWEEN(1,28))</f>
        <v>39473</v>
      </c>
      <c r="D4" t="str">
        <f ca="1">VLOOKUP(A4,$O$4:$S$60,2)</f>
        <v>Jamba Juice</v>
      </c>
      <c r="E4" t="str">
        <f ca="1">VLOOKUP(A4,$O$4:$S$60,3)</f>
        <v>Expenses.Miscellaneous</v>
      </c>
      <c r="F4">
        <f ca="1">(VLOOKUP(A4,$O$4:$S$60,RANDBETWEEN(4,5)))*-1</f>
        <v>-4.5</v>
      </c>
      <c r="H4" s="7" t="str">
        <f ca="1">CONCATENATE(I4,CHAR(10),J4,CHAR(10),K4,CHAR(10),L4,CHAR(10),"^")</f>
        <v>D1/26/2008
T-4.5
PJamba Juice
LExpenses.Miscellaneous
^</v>
      </c>
      <c r="I4" s="3" t="str">
        <f ca="1">CONCATENATE("D",MONTH(C4),"/",DAY(C4),"/",YEAR(C4))</f>
        <v>D1/26/2008</v>
      </c>
      <c r="J4" t="str">
        <f ca="1">CONCATENATE("T",F4)</f>
        <v>T-4.5</v>
      </c>
      <c r="K4" t="str">
        <f ca="1">CONCATENATE("P",D4)</f>
        <v>PJamba Juice</v>
      </c>
      <c r="L4" t="str">
        <f ca="1">CONCATENATE("L",E4)</f>
        <v>LExpenses.Miscellaneous</v>
      </c>
      <c r="O4">
        <v>1</v>
      </c>
      <c r="P4" t="s">
        <v>29</v>
      </c>
      <c r="Q4" t="s">
        <v>44</v>
      </c>
      <c r="R4">
        <v>5</v>
      </c>
      <c r="S4">
        <v>10</v>
      </c>
    </row>
    <row r="5" spans="1:19">
      <c r="A5">
        <f t="shared" ca="1" si="0"/>
        <v>19</v>
      </c>
      <c r="B5">
        <f ca="1">CEILING((ROW()-3)/FLOOR(COUNT($A$4:A$500)/12,1),1)</f>
        <v>1</v>
      </c>
      <c r="C5" s="3">
        <f ca="1">DATE(Params!$B$4,B5,RANDBETWEEN(1,28))</f>
        <v>39471</v>
      </c>
      <c r="D5" t="str">
        <f t="shared" ref="D5:D68" ca="1" si="1">VLOOKUP(A5,$O$4:$S$60,2)</f>
        <v>Edwards Cinemas</v>
      </c>
      <c r="E5" t="str">
        <f t="shared" ref="E5:E68" ca="1" si="2">VLOOKUP(A5,$O$4:$S$60,3)</f>
        <v>Expenses.Entertainment.Recreation</v>
      </c>
      <c r="F5">
        <f t="shared" ref="F5:F68" ca="1" si="3">(VLOOKUP(A5,$O$4:$S$60,RANDBETWEEN(4,5)))*-1</f>
        <v>-22.5</v>
      </c>
      <c r="H5" s="7" t="str">
        <f t="shared" ref="H5:H68" ca="1" si="4">CONCATENATE(I5,CHAR(10),J5,CHAR(10),K5,CHAR(10),L5,CHAR(10),"^")</f>
        <v>D1/24/2008
T-22.5
PEdwards Cinemas
LExpenses.Entertainment.Recreation
^</v>
      </c>
      <c r="I5" s="3" t="str">
        <f t="shared" ref="I5:I68" ca="1" si="5">CONCATENATE("D",MONTH(C5),"/",DAY(C5),"/",YEAR(C5))</f>
        <v>D1/24/2008</v>
      </c>
      <c r="J5" t="str">
        <f t="shared" ref="J5:J68" ca="1" si="6">CONCATENATE("T",F5)</f>
        <v>T-22.5</v>
      </c>
      <c r="K5" t="str">
        <f t="shared" ref="K5:K68" ca="1" si="7">CONCATENATE("P",D5)</f>
        <v>PEdwards Cinemas</v>
      </c>
      <c r="L5" t="str">
        <f t="shared" ref="L5:L68" ca="1" si="8">CONCATENATE("L",E5)</f>
        <v>LExpenses.Entertainment.Recreation</v>
      </c>
      <c r="O5">
        <v>2</v>
      </c>
      <c r="P5" t="s">
        <v>31</v>
      </c>
      <c r="Q5" t="s">
        <v>44</v>
      </c>
      <c r="R5">
        <v>2.5</v>
      </c>
      <c r="S5">
        <v>4.75</v>
      </c>
    </row>
    <row r="6" spans="1:19">
      <c r="A6">
        <f t="shared" ca="1" si="0"/>
        <v>30</v>
      </c>
      <c r="B6">
        <f ca="1">CEILING((ROW()-3)/FLOOR(COUNT($A$4:A$500)/12,1),1)</f>
        <v>1</v>
      </c>
      <c r="C6" s="3">
        <f ca="1">DATE(Params!$B$4,B6,RANDBETWEEN(1,28))</f>
        <v>39456</v>
      </c>
      <c r="D6" t="str">
        <f t="shared" ca="1" si="1"/>
        <v>City of Standardville</v>
      </c>
      <c r="E6" t="str">
        <f t="shared" ca="1" si="2"/>
        <v>Expenses.Auto.Parking</v>
      </c>
      <c r="F6">
        <f t="shared" ca="1" si="3"/>
        <v>-5</v>
      </c>
      <c r="H6" s="7" t="str">
        <f t="shared" ca="1" si="4"/>
        <v>D1/9/2008
T-5
PCity of Standardville
LExpenses.Auto.Parking
^</v>
      </c>
      <c r="I6" s="3" t="str">
        <f t="shared" ca="1" si="5"/>
        <v>D1/9/2008</v>
      </c>
      <c r="J6" t="str">
        <f t="shared" ca="1" si="6"/>
        <v>T-5</v>
      </c>
      <c r="K6" t="str">
        <f t="shared" ca="1" si="7"/>
        <v>PCity of Standardville</v>
      </c>
      <c r="L6" t="str">
        <f t="shared" ca="1" si="8"/>
        <v>LExpenses.Auto.Parking</v>
      </c>
      <c r="O6">
        <v>3</v>
      </c>
      <c r="P6" t="s">
        <v>32</v>
      </c>
      <c r="Q6" t="s">
        <v>44</v>
      </c>
      <c r="R6">
        <v>4.5</v>
      </c>
      <c r="S6">
        <v>4.5</v>
      </c>
    </row>
    <row r="7" spans="1:19">
      <c r="A7">
        <f t="shared" ca="1" si="0"/>
        <v>4</v>
      </c>
      <c r="B7">
        <f ca="1">CEILING((ROW()-3)/FLOOR(COUNT($A$4:A$500)/12,1),1)</f>
        <v>1</v>
      </c>
      <c r="C7" s="3">
        <f ca="1">DATE(Params!$B$4,B7,RANDBETWEEN(1,28))</f>
        <v>39471</v>
      </c>
      <c r="D7" t="str">
        <f t="shared" ca="1" si="1"/>
        <v>Circuit City</v>
      </c>
      <c r="E7" t="str">
        <f t="shared" ca="1" si="2"/>
        <v>Expenses.Computer</v>
      </c>
      <c r="F7">
        <f t="shared" ca="1" si="3"/>
        <v>-30</v>
      </c>
      <c r="H7" s="7" t="str">
        <f t="shared" ca="1" si="4"/>
        <v>D1/24/2008
T-30
PCircuit City
LExpenses.Computer
^</v>
      </c>
      <c r="I7" s="3" t="str">
        <f t="shared" ca="1" si="5"/>
        <v>D1/24/2008</v>
      </c>
      <c r="J7" t="str">
        <f t="shared" ca="1" si="6"/>
        <v>T-30</v>
      </c>
      <c r="K7" t="str">
        <f t="shared" ca="1" si="7"/>
        <v>PCircuit City</v>
      </c>
      <c r="L7" t="str">
        <f t="shared" ca="1" si="8"/>
        <v>LExpenses.Computer</v>
      </c>
      <c r="O7">
        <v>4</v>
      </c>
      <c r="P7" t="s">
        <v>33</v>
      </c>
      <c r="Q7" t="s">
        <v>34</v>
      </c>
      <c r="R7">
        <v>30</v>
      </c>
      <c r="S7">
        <v>45</v>
      </c>
    </row>
    <row r="8" spans="1:19">
      <c r="A8">
        <f t="shared" ca="1" si="0"/>
        <v>31</v>
      </c>
      <c r="B8">
        <f ca="1">CEILING((ROW()-3)/FLOOR(COUNT($A$4:A$500)/12,1),1)</f>
        <v>1</v>
      </c>
      <c r="C8" s="3">
        <f ca="1">DATE(Params!$B$4,B8,RANDBETWEEN(1,28))</f>
        <v>39463</v>
      </c>
      <c r="D8" t="str">
        <f t="shared" ca="1" si="1"/>
        <v>Car Wash Express</v>
      </c>
      <c r="E8" t="str">
        <f t="shared" ca="1" si="2"/>
        <v>Expenses.Auto</v>
      </c>
      <c r="F8">
        <f t="shared" ca="1" si="3"/>
        <v>-12.95</v>
      </c>
      <c r="H8" s="7" t="str">
        <f t="shared" ca="1" si="4"/>
        <v>D1/16/2008
T-12.95
PCar Wash Express
LExpenses.Auto
^</v>
      </c>
      <c r="I8" s="3" t="str">
        <f t="shared" ca="1" si="5"/>
        <v>D1/16/2008</v>
      </c>
      <c r="J8" t="str">
        <f t="shared" ca="1" si="6"/>
        <v>T-12.95</v>
      </c>
      <c r="K8" t="str">
        <f t="shared" ca="1" si="7"/>
        <v>PCar Wash Express</v>
      </c>
      <c r="L8" t="str">
        <f t="shared" ca="1" si="8"/>
        <v>LExpenses.Auto</v>
      </c>
      <c r="O8">
        <v>5</v>
      </c>
      <c r="P8" t="s">
        <v>35</v>
      </c>
      <c r="Q8" t="s">
        <v>36</v>
      </c>
      <c r="R8">
        <v>45</v>
      </c>
      <c r="S8">
        <v>65</v>
      </c>
    </row>
    <row r="9" spans="1:19">
      <c r="A9">
        <f t="shared" ca="1" si="0"/>
        <v>20</v>
      </c>
      <c r="B9">
        <f ca="1">CEILING((ROW()-3)/FLOOR(COUNT($A$4:A$500)/12,1),1)</f>
        <v>1</v>
      </c>
      <c r="C9" s="3">
        <f ca="1">DATE(Params!$B$4,B9,RANDBETWEEN(1,28))</f>
        <v>39468</v>
      </c>
      <c r="D9" t="str">
        <f t="shared" ca="1" si="1"/>
        <v>Dr. Johnson</v>
      </c>
      <c r="E9" t="str">
        <f t="shared" ca="1" si="2"/>
        <v>Expenses.Medical Expenses</v>
      </c>
      <c r="F9">
        <f t="shared" ca="1" si="3"/>
        <v>-20</v>
      </c>
      <c r="H9" s="7" t="str">
        <f t="shared" ca="1" si="4"/>
        <v>D1/21/2008
T-20
PDr. Johnson
LExpenses.Medical Expenses
^</v>
      </c>
      <c r="I9" s="3" t="str">
        <f t="shared" ca="1" si="5"/>
        <v>D1/21/2008</v>
      </c>
      <c r="J9" t="str">
        <f t="shared" ca="1" si="6"/>
        <v>T-20</v>
      </c>
      <c r="K9" t="str">
        <f t="shared" ca="1" si="7"/>
        <v>PDr. Johnson</v>
      </c>
      <c r="L9" t="str">
        <f t="shared" ca="1" si="8"/>
        <v>LExpenses.Medical Expenses</v>
      </c>
      <c r="O9">
        <v>6</v>
      </c>
      <c r="P9" t="s">
        <v>37</v>
      </c>
      <c r="Q9" t="s">
        <v>30</v>
      </c>
      <c r="R9">
        <v>5.35</v>
      </c>
      <c r="S9">
        <v>10.5</v>
      </c>
    </row>
    <row r="10" spans="1:19">
      <c r="A10">
        <f t="shared" ca="1" si="0"/>
        <v>23</v>
      </c>
      <c r="B10">
        <f ca="1">CEILING((ROW()-3)/FLOOR(COUNT($A$4:A$500)/12,1),1)</f>
        <v>1</v>
      </c>
      <c r="C10" s="3">
        <f ca="1">DATE(Params!$B$4,B10,RANDBETWEEN(1,28))</f>
        <v>39463</v>
      </c>
      <c r="D10" t="str">
        <f t="shared" ca="1" si="1"/>
        <v>Walmart</v>
      </c>
      <c r="E10" t="str">
        <f t="shared" ca="1" si="2"/>
        <v>Expenses.Groceries</v>
      </c>
      <c r="F10">
        <f t="shared" ca="1" si="3"/>
        <v>-125</v>
      </c>
      <c r="H10" s="7" t="str">
        <f t="shared" ca="1" si="4"/>
        <v>D1/16/2008
T-125
PWalmart
LExpenses.Groceries
^</v>
      </c>
      <c r="I10" s="3" t="str">
        <f t="shared" ca="1" si="5"/>
        <v>D1/16/2008</v>
      </c>
      <c r="J10" t="str">
        <f t="shared" ca="1" si="6"/>
        <v>T-125</v>
      </c>
      <c r="K10" t="str">
        <f t="shared" ca="1" si="7"/>
        <v>PWalmart</v>
      </c>
      <c r="L10" t="str">
        <f t="shared" ca="1" si="8"/>
        <v>LExpenses.Groceries</v>
      </c>
      <c r="O10">
        <v>7</v>
      </c>
      <c r="P10" t="s">
        <v>38</v>
      </c>
      <c r="Q10" t="s">
        <v>39</v>
      </c>
      <c r="R10">
        <v>135</v>
      </c>
      <c r="S10">
        <v>210</v>
      </c>
    </row>
    <row r="11" spans="1:19">
      <c r="A11">
        <f t="shared" ca="1" si="0"/>
        <v>11</v>
      </c>
      <c r="B11">
        <f ca="1">CEILING((ROW()-3)/FLOOR(COUNT($A$4:A$500)/12,1),1)</f>
        <v>1</v>
      </c>
      <c r="C11" s="3">
        <f ca="1">DATE(Params!$B$4,B11,RANDBETWEEN(1,28))</f>
        <v>39448</v>
      </c>
      <c r="D11" t="str">
        <f t="shared" ca="1" si="1"/>
        <v>Starbucks</v>
      </c>
      <c r="E11" t="str">
        <f t="shared" ca="1" si="2"/>
        <v>Expenses.Dining</v>
      </c>
      <c r="F11">
        <f t="shared" ca="1" si="3"/>
        <v>-5</v>
      </c>
      <c r="H11" s="7" t="str">
        <f t="shared" ca="1" si="4"/>
        <v>D1/1/2008
T-5
PStarbucks
LExpenses.Dining
^</v>
      </c>
      <c r="I11" s="3" t="str">
        <f t="shared" ca="1" si="5"/>
        <v>D1/1/2008</v>
      </c>
      <c r="J11" t="str">
        <f t="shared" ca="1" si="6"/>
        <v>T-5</v>
      </c>
      <c r="K11" t="str">
        <f t="shared" ca="1" si="7"/>
        <v>PStarbucks</v>
      </c>
      <c r="L11" t="str">
        <f t="shared" ca="1" si="8"/>
        <v>LExpenses.Dining</v>
      </c>
      <c r="O11">
        <v>8</v>
      </c>
      <c r="P11" t="s">
        <v>45</v>
      </c>
      <c r="Q11" t="s">
        <v>30</v>
      </c>
      <c r="R11">
        <v>5.25</v>
      </c>
      <c r="S11">
        <v>6.35</v>
      </c>
    </row>
    <row r="12" spans="1:19">
      <c r="A12">
        <f t="shared" ca="1" si="0"/>
        <v>3</v>
      </c>
      <c r="B12">
        <f ca="1">CEILING((ROW()-3)/FLOOR(COUNT($A$4:A$500)/12,1),1)</f>
        <v>1</v>
      </c>
      <c r="C12" s="3">
        <f ca="1">DATE(Params!$B$4,B12,RANDBETWEEN(1,28))</f>
        <v>39472</v>
      </c>
      <c r="D12" t="str">
        <f t="shared" ca="1" si="1"/>
        <v>Jamba Juice</v>
      </c>
      <c r="E12" t="str">
        <f t="shared" ca="1" si="2"/>
        <v>Expenses.Miscellaneous</v>
      </c>
      <c r="F12">
        <f t="shared" ca="1" si="3"/>
        <v>-4.5</v>
      </c>
      <c r="H12" s="7" t="str">
        <f t="shared" ca="1" si="4"/>
        <v>D1/25/2008
T-4.5
PJamba Juice
LExpenses.Miscellaneous
^</v>
      </c>
      <c r="I12" s="3" t="str">
        <f t="shared" ca="1" si="5"/>
        <v>D1/25/2008</v>
      </c>
      <c r="J12" t="str">
        <f t="shared" ca="1" si="6"/>
        <v>T-4.5</v>
      </c>
      <c r="K12" t="str">
        <f t="shared" ca="1" si="7"/>
        <v>PJamba Juice</v>
      </c>
      <c r="L12" t="str">
        <f t="shared" ca="1" si="8"/>
        <v>LExpenses.Miscellaneous</v>
      </c>
      <c r="O12">
        <v>9</v>
      </c>
      <c r="P12" t="s">
        <v>31</v>
      </c>
      <c r="Q12" t="s">
        <v>44</v>
      </c>
      <c r="R12">
        <v>2.5</v>
      </c>
      <c r="S12">
        <v>4.75</v>
      </c>
    </row>
    <row r="13" spans="1:19">
      <c r="A13">
        <f t="shared" ca="1" si="0"/>
        <v>14</v>
      </c>
      <c r="B13">
        <f ca="1">CEILING((ROW()-3)/FLOOR(COUNT($A$4:A$500)/12,1),1)</f>
        <v>1</v>
      </c>
      <c r="C13" s="3">
        <f ca="1">DATE(Params!$B$4,B13,RANDBETWEEN(1,28))</f>
        <v>39456</v>
      </c>
      <c r="D13" t="str">
        <f t="shared" ca="1" si="1"/>
        <v>Starbucks</v>
      </c>
      <c r="E13" t="str">
        <f t="shared" ca="1" si="2"/>
        <v>Expenses.Dining</v>
      </c>
      <c r="F13">
        <f t="shared" ca="1" si="3"/>
        <v>-5</v>
      </c>
      <c r="H13" s="7" t="str">
        <f t="shared" ca="1" si="4"/>
        <v>D1/9/2008
T-5
PStarbucks
LExpenses.Dining
^</v>
      </c>
      <c r="I13" s="3" t="str">
        <f t="shared" ca="1" si="5"/>
        <v>D1/9/2008</v>
      </c>
      <c r="J13" t="str">
        <f t="shared" ca="1" si="6"/>
        <v>T-5</v>
      </c>
      <c r="K13" t="str">
        <f t="shared" ca="1" si="7"/>
        <v>PStarbucks</v>
      </c>
      <c r="L13" t="str">
        <f t="shared" ca="1" si="8"/>
        <v>LExpenses.Dining</v>
      </c>
      <c r="O13">
        <v>10</v>
      </c>
      <c r="P13" t="s">
        <v>32</v>
      </c>
      <c r="Q13" t="s">
        <v>44</v>
      </c>
      <c r="R13">
        <v>4.5</v>
      </c>
      <c r="S13">
        <v>4.5</v>
      </c>
    </row>
    <row r="14" spans="1:19">
      <c r="A14">
        <f t="shared" ca="1" si="0"/>
        <v>22</v>
      </c>
      <c r="B14">
        <f ca="1">CEILING((ROW()-3)/FLOOR(COUNT($A$4:A$500)/12,1),1)</f>
        <v>1</v>
      </c>
      <c r="C14" s="3">
        <f ca="1">DATE(Params!$B$4,B14,RANDBETWEEN(1,28))</f>
        <v>39448</v>
      </c>
      <c r="D14" t="str">
        <f t="shared" ca="1" si="1"/>
        <v>Pizza Hut</v>
      </c>
      <c r="E14" t="str">
        <f t="shared" ca="1" si="2"/>
        <v>Expenses.Dining</v>
      </c>
      <c r="F14">
        <f t="shared" ca="1" si="3"/>
        <v>-32</v>
      </c>
      <c r="H14" s="7" t="str">
        <f t="shared" ca="1" si="4"/>
        <v>D1/1/2008
T-32
PPizza Hut
LExpenses.Dining
^</v>
      </c>
      <c r="I14" s="3" t="str">
        <f t="shared" ca="1" si="5"/>
        <v>D1/1/2008</v>
      </c>
      <c r="J14" t="str">
        <f t="shared" ca="1" si="6"/>
        <v>T-32</v>
      </c>
      <c r="K14" t="str">
        <f t="shared" ca="1" si="7"/>
        <v>PPizza Hut</v>
      </c>
      <c r="L14" t="str">
        <f t="shared" ca="1" si="8"/>
        <v>LExpenses.Dining</v>
      </c>
      <c r="O14">
        <v>11</v>
      </c>
      <c r="P14" t="s">
        <v>29</v>
      </c>
      <c r="Q14" t="s">
        <v>30</v>
      </c>
      <c r="R14">
        <v>5</v>
      </c>
      <c r="S14">
        <v>10</v>
      </c>
    </row>
    <row r="15" spans="1:19">
      <c r="A15">
        <f t="shared" ca="1" si="0"/>
        <v>14</v>
      </c>
      <c r="B15">
        <f ca="1">CEILING((ROW()-3)/FLOOR(COUNT($A$4:A$500)/12,1),1)</f>
        <v>1</v>
      </c>
      <c r="C15" s="3">
        <f ca="1">DATE(Params!$B$4,B15,RANDBETWEEN(1,28))</f>
        <v>39470</v>
      </c>
      <c r="D15" t="str">
        <f t="shared" ca="1" si="1"/>
        <v>Starbucks</v>
      </c>
      <c r="E15" t="str">
        <f t="shared" ca="1" si="2"/>
        <v>Expenses.Dining</v>
      </c>
      <c r="F15">
        <f t="shared" ca="1" si="3"/>
        <v>-5</v>
      </c>
      <c r="H15" s="7" t="str">
        <f t="shared" ca="1" si="4"/>
        <v>D1/23/2008
T-5
PStarbucks
LExpenses.Dining
^</v>
      </c>
      <c r="I15" s="3" t="str">
        <f t="shared" ca="1" si="5"/>
        <v>D1/23/2008</v>
      </c>
      <c r="J15" t="str">
        <f t="shared" ca="1" si="6"/>
        <v>T-5</v>
      </c>
      <c r="K15" t="str">
        <f t="shared" ca="1" si="7"/>
        <v>PStarbucks</v>
      </c>
      <c r="L15" t="str">
        <f t="shared" ca="1" si="8"/>
        <v>LExpenses.Dining</v>
      </c>
      <c r="O15">
        <v>12</v>
      </c>
      <c r="P15" t="s">
        <v>31</v>
      </c>
      <c r="Q15" t="s">
        <v>44</v>
      </c>
      <c r="R15">
        <v>2.5</v>
      </c>
      <c r="S15">
        <v>4.75</v>
      </c>
    </row>
    <row r="16" spans="1:19">
      <c r="A16">
        <f t="shared" ca="1" si="0"/>
        <v>26</v>
      </c>
      <c r="B16">
        <f ca="1">CEILING((ROW()-3)/FLOOR(COUNT($A$4:A$500)/12,1),1)</f>
        <v>1</v>
      </c>
      <c r="C16" s="3">
        <f ca="1">DATE(Params!$B$4,B16,RANDBETWEEN(1,28))</f>
        <v>39472</v>
      </c>
      <c r="D16" t="str">
        <f t="shared" ca="1" si="1"/>
        <v>Walmart</v>
      </c>
      <c r="E16" t="str">
        <f t="shared" ca="1" si="2"/>
        <v>Expenses.Clothes</v>
      </c>
      <c r="F16">
        <f t="shared" ca="1" si="3"/>
        <v>-45</v>
      </c>
      <c r="H16" s="7" t="str">
        <f t="shared" ca="1" si="4"/>
        <v>D1/25/2008
T-45
PWalmart
LExpenses.Clothes
^</v>
      </c>
      <c r="I16" s="3" t="str">
        <f t="shared" ca="1" si="5"/>
        <v>D1/25/2008</v>
      </c>
      <c r="J16" t="str">
        <f t="shared" ca="1" si="6"/>
        <v>T-45</v>
      </c>
      <c r="K16" t="str">
        <f t="shared" ca="1" si="7"/>
        <v>PWalmart</v>
      </c>
      <c r="L16" t="str">
        <f t="shared" ca="1" si="8"/>
        <v>LExpenses.Clothes</v>
      </c>
      <c r="O16">
        <v>13</v>
      </c>
      <c r="P16" t="s">
        <v>46</v>
      </c>
      <c r="Q16" t="s">
        <v>30</v>
      </c>
      <c r="R16">
        <v>4.5</v>
      </c>
      <c r="S16">
        <v>4.5</v>
      </c>
    </row>
    <row r="17" spans="1:19">
      <c r="A17">
        <f t="shared" ca="1" si="0"/>
        <v>17</v>
      </c>
      <c r="B17">
        <f ca="1">CEILING((ROW()-3)/FLOOR(COUNT($A$4:A$500)/12,1),1)</f>
        <v>1</v>
      </c>
      <c r="C17" s="3">
        <f ca="1">DATE(Params!$B$4,B17,RANDBETWEEN(1,28))</f>
        <v>39475</v>
      </c>
      <c r="D17" t="str">
        <f t="shared" ca="1" si="1"/>
        <v>Borders</v>
      </c>
      <c r="E17" t="str">
        <f t="shared" ca="1" si="2"/>
        <v>Expenses.Books</v>
      </c>
      <c r="F17">
        <f t="shared" ca="1" si="3"/>
        <v>-35</v>
      </c>
      <c r="H17" s="7" t="str">
        <f t="shared" ca="1" si="4"/>
        <v>D1/28/2008
T-35
PBorders
LExpenses.Books
^</v>
      </c>
      <c r="I17" s="3" t="str">
        <f t="shared" ca="1" si="5"/>
        <v>D1/28/2008</v>
      </c>
      <c r="J17" t="str">
        <f t="shared" ca="1" si="6"/>
        <v>T-35</v>
      </c>
      <c r="K17" t="str">
        <f t="shared" ca="1" si="7"/>
        <v>PBorders</v>
      </c>
      <c r="L17" t="str">
        <f t="shared" ca="1" si="8"/>
        <v>LExpenses.Books</v>
      </c>
      <c r="O17">
        <v>14</v>
      </c>
      <c r="P17" t="s">
        <v>29</v>
      </c>
      <c r="Q17" t="s">
        <v>30</v>
      </c>
      <c r="R17">
        <v>5</v>
      </c>
      <c r="S17">
        <v>10</v>
      </c>
    </row>
    <row r="18" spans="1:19">
      <c r="A18">
        <f t="shared" ca="1" si="0"/>
        <v>25</v>
      </c>
      <c r="B18">
        <f ca="1">CEILING((ROW()-3)/FLOOR(COUNT($A$4:A$500)/12,1),1)</f>
        <v>1</v>
      </c>
      <c r="C18" s="3">
        <f ca="1">DATE(Params!$B$4,B18,RANDBETWEEN(1,28))</f>
        <v>39470</v>
      </c>
      <c r="D18" t="str">
        <f t="shared" ca="1" si="1"/>
        <v>Walmart</v>
      </c>
      <c r="E18" t="str">
        <f t="shared" ca="1" si="2"/>
        <v>Expenses.Groceries</v>
      </c>
      <c r="F18">
        <f t="shared" ca="1" si="3"/>
        <v>-20</v>
      </c>
      <c r="H18" s="7" t="str">
        <f t="shared" ca="1" si="4"/>
        <v>D1/23/2008
T-20
PWalmart
LExpenses.Groceries
^</v>
      </c>
      <c r="I18" s="3" t="str">
        <f t="shared" ca="1" si="5"/>
        <v>D1/23/2008</v>
      </c>
      <c r="J18" t="str">
        <f t="shared" ca="1" si="6"/>
        <v>T-20</v>
      </c>
      <c r="K18" t="str">
        <f t="shared" ca="1" si="7"/>
        <v>PWalmart</v>
      </c>
      <c r="L18" t="str">
        <f t="shared" ca="1" si="8"/>
        <v>LExpenses.Groceries</v>
      </c>
      <c r="O18">
        <v>15</v>
      </c>
      <c r="P18" t="s">
        <v>31</v>
      </c>
      <c r="Q18" t="s">
        <v>44</v>
      </c>
      <c r="R18">
        <v>2.5</v>
      </c>
      <c r="S18">
        <v>4.75</v>
      </c>
    </row>
    <row r="19" spans="1:19">
      <c r="A19">
        <f t="shared" ca="1" si="0"/>
        <v>2</v>
      </c>
      <c r="B19">
        <f ca="1">CEILING((ROW()-3)/FLOOR(COUNT($A$4:A$500)/12,1),1)</f>
        <v>1</v>
      </c>
      <c r="C19" s="3">
        <f ca="1">DATE(Params!$B$4,B19,RANDBETWEEN(1,28))</f>
        <v>39457</v>
      </c>
      <c r="D19" t="str">
        <f t="shared" ca="1" si="1"/>
        <v>7-Eleven</v>
      </c>
      <c r="E19" t="str">
        <f t="shared" ca="1" si="2"/>
        <v>Expenses.Miscellaneous</v>
      </c>
      <c r="F19">
        <f t="shared" ca="1" si="3"/>
        <v>-4.75</v>
      </c>
      <c r="H19" s="7" t="str">
        <f t="shared" ca="1" si="4"/>
        <v>D1/10/2008
T-4.75
P7-Eleven
LExpenses.Miscellaneous
^</v>
      </c>
      <c r="I19" s="3" t="str">
        <f t="shared" ca="1" si="5"/>
        <v>D1/10/2008</v>
      </c>
      <c r="J19" t="str">
        <f t="shared" ca="1" si="6"/>
        <v>T-4.75</v>
      </c>
      <c r="K19" t="str">
        <f t="shared" ca="1" si="7"/>
        <v>P7-Eleven</v>
      </c>
      <c r="L19" t="str">
        <f t="shared" ca="1" si="8"/>
        <v>LExpenses.Miscellaneous</v>
      </c>
      <c r="O19">
        <v>16</v>
      </c>
      <c r="P19" t="s">
        <v>32</v>
      </c>
      <c r="Q19" t="s">
        <v>44</v>
      </c>
      <c r="R19">
        <v>4.5</v>
      </c>
      <c r="S19">
        <v>4.5</v>
      </c>
    </row>
    <row r="20" spans="1:19">
      <c r="A20">
        <f t="shared" ca="1" si="0"/>
        <v>24</v>
      </c>
      <c r="B20">
        <f ca="1">CEILING((ROW()-3)/FLOOR(COUNT($A$4:A$500)/12,1),1)</f>
        <v>1</v>
      </c>
      <c r="C20" s="3">
        <f ca="1">DATE(Params!$B$4,B20,RANDBETWEEN(1,28))</f>
        <v>39449</v>
      </c>
      <c r="D20" t="str">
        <f t="shared" ca="1" si="1"/>
        <v>Walmart</v>
      </c>
      <c r="E20" t="str">
        <f t="shared" ca="1" si="2"/>
        <v>Expenses.Groceries</v>
      </c>
      <c r="F20">
        <f t="shared" ca="1" si="3"/>
        <v>-25</v>
      </c>
      <c r="H20" s="7" t="str">
        <f t="shared" ca="1" si="4"/>
        <v>D1/2/2008
T-25
PWalmart
LExpenses.Groceries
^</v>
      </c>
      <c r="I20" s="3" t="str">
        <f t="shared" ca="1" si="5"/>
        <v>D1/2/2008</v>
      </c>
      <c r="J20" t="str">
        <f t="shared" ca="1" si="6"/>
        <v>T-25</v>
      </c>
      <c r="K20" t="str">
        <f t="shared" ca="1" si="7"/>
        <v>PWalmart</v>
      </c>
      <c r="L20" t="str">
        <f t="shared" ca="1" si="8"/>
        <v>LExpenses.Groceries</v>
      </c>
      <c r="O20">
        <v>17</v>
      </c>
      <c r="P20" t="s">
        <v>41</v>
      </c>
      <c r="Q20" t="s">
        <v>42</v>
      </c>
      <c r="R20">
        <v>35</v>
      </c>
      <c r="S20">
        <v>42</v>
      </c>
    </row>
    <row r="21" spans="1:19">
      <c r="A21">
        <f t="shared" ca="1" si="0"/>
        <v>32</v>
      </c>
      <c r="B21">
        <f ca="1">CEILING((ROW()-3)/FLOOR(COUNT($A$4:A$500)/12,1),1)</f>
        <v>1</v>
      </c>
      <c r="C21" s="3">
        <f ca="1">DATE(Params!$B$4,B21,RANDBETWEEN(1,28))</f>
        <v>39456</v>
      </c>
      <c r="D21" t="str">
        <f t="shared" ca="1" si="1"/>
        <v>One Hour Cleaners</v>
      </c>
      <c r="E21" t="str">
        <f t="shared" ca="1" si="2"/>
        <v>Expenses.Laundry/Dry Cleaning</v>
      </c>
      <c r="F21">
        <f t="shared" ca="1" si="3"/>
        <v>-14.9</v>
      </c>
      <c r="H21" s="7" t="str">
        <f t="shared" ca="1" si="4"/>
        <v>D1/9/2008
T-14.9
POne Hour Cleaners
LExpenses.Laundry/Dry Cleaning
^</v>
      </c>
      <c r="I21" s="3" t="str">
        <f t="shared" ca="1" si="5"/>
        <v>D1/9/2008</v>
      </c>
      <c r="J21" t="str">
        <f t="shared" ca="1" si="6"/>
        <v>T-14.9</v>
      </c>
      <c r="K21" t="str">
        <f t="shared" ca="1" si="7"/>
        <v>POne Hour Cleaners</v>
      </c>
      <c r="L21" t="str">
        <f t="shared" ca="1" si="8"/>
        <v>LExpenses.Laundry/Dry Cleaning</v>
      </c>
      <c r="O21">
        <v>18</v>
      </c>
      <c r="P21" t="s">
        <v>43</v>
      </c>
      <c r="Q21" t="s">
        <v>30</v>
      </c>
      <c r="R21">
        <v>6.95</v>
      </c>
      <c r="S21">
        <v>7.4</v>
      </c>
    </row>
    <row r="22" spans="1:19">
      <c r="A22">
        <f t="shared" ca="1" si="0"/>
        <v>11</v>
      </c>
      <c r="B22">
        <f ca="1">CEILING((ROW()-3)/FLOOR(COUNT($A$4:A$500)/12,1),1)</f>
        <v>1</v>
      </c>
      <c r="C22" s="3">
        <f ca="1">DATE(Params!$B$4,B22,RANDBETWEEN(1,28))</f>
        <v>39460</v>
      </c>
      <c r="D22" t="str">
        <f t="shared" ca="1" si="1"/>
        <v>Starbucks</v>
      </c>
      <c r="E22" t="str">
        <f t="shared" ca="1" si="2"/>
        <v>Expenses.Dining</v>
      </c>
      <c r="F22">
        <f t="shared" ca="1" si="3"/>
        <v>-10</v>
      </c>
      <c r="H22" s="7" t="str">
        <f t="shared" ca="1" si="4"/>
        <v>D1/13/2008
T-10
PStarbucks
LExpenses.Dining
^</v>
      </c>
      <c r="I22" s="3" t="str">
        <f t="shared" ca="1" si="5"/>
        <v>D1/13/2008</v>
      </c>
      <c r="J22" t="str">
        <f t="shared" ca="1" si="6"/>
        <v>T-10</v>
      </c>
      <c r="K22" t="str">
        <f t="shared" ca="1" si="7"/>
        <v>PStarbucks</v>
      </c>
      <c r="L22" t="str">
        <f t="shared" ca="1" si="8"/>
        <v>LExpenses.Dining</v>
      </c>
      <c r="O22">
        <v>19</v>
      </c>
      <c r="P22" t="s">
        <v>47</v>
      </c>
      <c r="Q22" t="s">
        <v>48</v>
      </c>
      <c r="R22">
        <v>22.5</v>
      </c>
      <c r="S22">
        <v>33.9</v>
      </c>
    </row>
    <row r="23" spans="1:19">
      <c r="A23">
        <f t="shared" ca="1" si="0"/>
        <v>31</v>
      </c>
      <c r="B23">
        <f ca="1">CEILING((ROW()-3)/FLOOR(COUNT($A$4:A$500)/12,1),1)</f>
        <v>1</v>
      </c>
      <c r="C23" s="3">
        <f ca="1">DATE(Params!$B$4,B23,RANDBETWEEN(1,28))</f>
        <v>39450</v>
      </c>
      <c r="D23" t="str">
        <f t="shared" ca="1" si="1"/>
        <v>Car Wash Express</v>
      </c>
      <c r="E23" t="str">
        <f t="shared" ca="1" si="2"/>
        <v>Expenses.Auto</v>
      </c>
      <c r="F23">
        <f t="shared" ca="1" si="3"/>
        <v>-12.95</v>
      </c>
      <c r="H23" s="7" t="str">
        <f t="shared" ca="1" si="4"/>
        <v>D1/3/2008
T-12.95
PCar Wash Express
LExpenses.Auto
^</v>
      </c>
      <c r="I23" s="3" t="str">
        <f t="shared" ca="1" si="5"/>
        <v>D1/3/2008</v>
      </c>
      <c r="J23" t="str">
        <f t="shared" ca="1" si="6"/>
        <v>T-12.95</v>
      </c>
      <c r="K23" t="str">
        <f t="shared" ca="1" si="7"/>
        <v>PCar Wash Express</v>
      </c>
      <c r="L23" t="str">
        <f t="shared" ca="1" si="8"/>
        <v>LExpenses.Auto</v>
      </c>
      <c r="O23">
        <v>20</v>
      </c>
      <c r="P23" t="s">
        <v>49</v>
      </c>
      <c r="Q23" t="s">
        <v>50</v>
      </c>
      <c r="R23">
        <v>20</v>
      </c>
      <c r="S23">
        <v>20</v>
      </c>
    </row>
    <row r="24" spans="1:19">
      <c r="A24">
        <f t="shared" ca="1" si="0"/>
        <v>22</v>
      </c>
      <c r="B24">
        <f ca="1">CEILING((ROW()-3)/FLOOR(COUNT($A$4:A$500)/12,1),1)</f>
        <v>1</v>
      </c>
      <c r="C24" s="3">
        <f ca="1">DATE(Params!$B$4,B24,RANDBETWEEN(1,28))</f>
        <v>39457</v>
      </c>
      <c r="D24" t="str">
        <f t="shared" ca="1" si="1"/>
        <v>Pizza Hut</v>
      </c>
      <c r="E24" t="str">
        <f t="shared" ca="1" si="2"/>
        <v>Expenses.Dining</v>
      </c>
      <c r="F24">
        <f t="shared" ca="1" si="3"/>
        <v>-45</v>
      </c>
      <c r="H24" s="7" t="str">
        <f t="shared" ca="1" si="4"/>
        <v>D1/10/2008
T-45
PPizza Hut
LExpenses.Dining
^</v>
      </c>
      <c r="I24" s="3" t="str">
        <f t="shared" ca="1" si="5"/>
        <v>D1/10/2008</v>
      </c>
      <c r="J24" t="str">
        <f t="shared" ca="1" si="6"/>
        <v>T-45</v>
      </c>
      <c r="K24" t="str">
        <f t="shared" ca="1" si="7"/>
        <v>PPizza Hut</v>
      </c>
      <c r="L24" t="str">
        <f t="shared" ca="1" si="8"/>
        <v>LExpenses.Dining</v>
      </c>
      <c r="O24">
        <v>21</v>
      </c>
      <c r="P24" t="s">
        <v>51</v>
      </c>
      <c r="Q24" t="s">
        <v>52</v>
      </c>
      <c r="R24">
        <v>19.95</v>
      </c>
      <c r="S24">
        <v>19.95</v>
      </c>
    </row>
    <row r="25" spans="1:19">
      <c r="A25">
        <f t="shared" ca="1" si="0"/>
        <v>31</v>
      </c>
      <c r="B25">
        <f ca="1">CEILING((ROW()-3)/FLOOR(COUNT($A$4:A$500)/12,1),1)</f>
        <v>2</v>
      </c>
      <c r="C25" s="3">
        <f ca="1">DATE(Params!$B$4,B25,RANDBETWEEN(1,28))</f>
        <v>39490</v>
      </c>
      <c r="D25" t="str">
        <f t="shared" ca="1" si="1"/>
        <v>Car Wash Express</v>
      </c>
      <c r="E25" t="str">
        <f t="shared" ca="1" si="2"/>
        <v>Expenses.Auto</v>
      </c>
      <c r="F25">
        <f t="shared" ca="1" si="3"/>
        <v>-13.95</v>
      </c>
      <c r="H25" s="7" t="str">
        <f t="shared" ca="1" si="4"/>
        <v>D2/12/2008
T-13.95
PCar Wash Express
LExpenses.Auto
^</v>
      </c>
      <c r="I25" s="3" t="str">
        <f t="shared" ca="1" si="5"/>
        <v>D2/12/2008</v>
      </c>
      <c r="J25" t="str">
        <f t="shared" ca="1" si="6"/>
        <v>T-13.95</v>
      </c>
      <c r="K25" t="str">
        <f t="shared" ca="1" si="7"/>
        <v>PCar Wash Express</v>
      </c>
      <c r="L25" t="str">
        <f t="shared" ca="1" si="8"/>
        <v>LExpenses.Auto</v>
      </c>
      <c r="O25">
        <v>22</v>
      </c>
      <c r="P25" t="s">
        <v>53</v>
      </c>
      <c r="Q25" t="s">
        <v>30</v>
      </c>
      <c r="R25">
        <v>32</v>
      </c>
      <c r="S25">
        <v>45</v>
      </c>
    </row>
    <row r="26" spans="1:19">
      <c r="A26">
        <f t="shared" ca="1" si="0"/>
        <v>19</v>
      </c>
      <c r="B26">
        <f ca="1">CEILING((ROW()-3)/FLOOR(COUNT($A$4:A$500)/12,1),1)</f>
        <v>2</v>
      </c>
      <c r="C26" s="3">
        <f ca="1">DATE(Params!$B$4,B26,RANDBETWEEN(1,28))</f>
        <v>39504</v>
      </c>
      <c r="D26" t="str">
        <f t="shared" ca="1" si="1"/>
        <v>Edwards Cinemas</v>
      </c>
      <c r="E26" t="str">
        <f t="shared" ca="1" si="2"/>
        <v>Expenses.Entertainment.Recreation</v>
      </c>
      <c r="F26">
        <f t="shared" ca="1" si="3"/>
        <v>-33.9</v>
      </c>
      <c r="H26" s="7" t="str">
        <f t="shared" ca="1" si="4"/>
        <v>D2/26/2008
T-33.9
PEdwards Cinemas
LExpenses.Entertainment.Recreation
^</v>
      </c>
      <c r="I26" s="3" t="str">
        <f t="shared" ca="1" si="5"/>
        <v>D2/26/2008</v>
      </c>
      <c r="J26" t="str">
        <f t="shared" ca="1" si="6"/>
        <v>T-33.9</v>
      </c>
      <c r="K26" t="str">
        <f t="shared" ca="1" si="7"/>
        <v>PEdwards Cinemas</v>
      </c>
      <c r="L26" t="str">
        <f t="shared" ca="1" si="8"/>
        <v>LExpenses.Entertainment.Recreation</v>
      </c>
      <c r="O26">
        <v>23</v>
      </c>
      <c r="P26" t="s">
        <v>54</v>
      </c>
      <c r="Q26" t="s">
        <v>55</v>
      </c>
      <c r="R26">
        <v>100</v>
      </c>
      <c r="S26">
        <v>125</v>
      </c>
    </row>
    <row r="27" spans="1:19">
      <c r="A27">
        <f t="shared" ca="1" si="0"/>
        <v>6</v>
      </c>
      <c r="B27">
        <f ca="1">CEILING((ROW()-3)/FLOOR(COUNT($A$4:A$500)/12,1),1)</f>
        <v>2</v>
      </c>
      <c r="C27" s="3">
        <f ca="1">DATE(Params!$B$4,B27,RANDBETWEEN(1,28))</f>
        <v>39484</v>
      </c>
      <c r="D27" t="str">
        <f t="shared" ca="1" si="1"/>
        <v>Taco Bell</v>
      </c>
      <c r="E27" t="str">
        <f t="shared" ca="1" si="2"/>
        <v>Expenses.Dining</v>
      </c>
      <c r="F27">
        <f t="shared" ca="1" si="3"/>
        <v>-10.5</v>
      </c>
      <c r="H27" s="7" t="str">
        <f t="shared" ca="1" si="4"/>
        <v>D2/6/2008
T-10.5
PTaco Bell
LExpenses.Dining
^</v>
      </c>
      <c r="I27" s="3" t="str">
        <f t="shared" ca="1" si="5"/>
        <v>D2/6/2008</v>
      </c>
      <c r="J27" t="str">
        <f t="shared" ca="1" si="6"/>
        <v>T-10.5</v>
      </c>
      <c r="K27" t="str">
        <f t="shared" ca="1" si="7"/>
        <v>PTaco Bell</v>
      </c>
      <c r="L27" t="str">
        <f t="shared" ca="1" si="8"/>
        <v>LExpenses.Dining</v>
      </c>
      <c r="O27">
        <v>24</v>
      </c>
      <c r="P27" t="s">
        <v>54</v>
      </c>
      <c r="Q27" t="s">
        <v>55</v>
      </c>
      <c r="R27">
        <v>25</v>
      </c>
      <c r="S27">
        <v>35</v>
      </c>
    </row>
    <row r="28" spans="1:19">
      <c r="A28">
        <f t="shared" ca="1" si="0"/>
        <v>22</v>
      </c>
      <c r="B28">
        <f ca="1">CEILING((ROW()-3)/FLOOR(COUNT($A$4:A$500)/12,1),1)</f>
        <v>2</v>
      </c>
      <c r="C28" s="3">
        <f ca="1">DATE(Params!$B$4,B28,RANDBETWEEN(1,28))</f>
        <v>39500</v>
      </c>
      <c r="D28" t="str">
        <f t="shared" ca="1" si="1"/>
        <v>Pizza Hut</v>
      </c>
      <c r="E28" t="str">
        <f t="shared" ca="1" si="2"/>
        <v>Expenses.Dining</v>
      </c>
      <c r="F28">
        <f t="shared" ca="1" si="3"/>
        <v>-45</v>
      </c>
      <c r="H28" s="7" t="str">
        <f t="shared" ca="1" si="4"/>
        <v>D2/22/2008
T-45
PPizza Hut
LExpenses.Dining
^</v>
      </c>
      <c r="I28" s="3" t="str">
        <f t="shared" ca="1" si="5"/>
        <v>D2/22/2008</v>
      </c>
      <c r="J28" t="str">
        <f t="shared" ca="1" si="6"/>
        <v>T-45</v>
      </c>
      <c r="K28" t="str">
        <f t="shared" ca="1" si="7"/>
        <v>PPizza Hut</v>
      </c>
      <c r="L28" t="str">
        <f t="shared" ca="1" si="8"/>
        <v>LExpenses.Dining</v>
      </c>
      <c r="O28">
        <v>25</v>
      </c>
      <c r="P28" t="s">
        <v>54</v>
      </c>
      <c r="Q28" t="s">
        <v>55</v>
      </c>
      <c r="R28">
        <v>15</v>
      </c>
      <c r="S28">
        <v>20</v>
      </c>
    </row>
    <row r="29" spans="1:19">
      <c r="A29">
        <f t="shared" ca="1" si="0"/>
        <v>13</v>
      </c>
      <c r="B29">
        <f ca="1">CEILING((ROW()-3)/FLOOR(COUNT($A$4:A$500)/12,1),1)</f>
        <v>2</v>
      </c>
      <c r="C29" s="3">
        <f ca="1">DATE(Params!$B$4,B29,RANDBETWEEN(1,28))</f>
        <v>39479</v>
      </c>
      <c r="D29" t="str">
        <f t="shared" ca="1" si="1"/>
        <v>Wendy's</v>
      </c>
      <c r="E29" t="str">
        <f t="shared" ca="1" si="2"/>
        <v>Expenses.Dining</v>
      </c>
      <c r="F29">
        <f t="shared" ca="1" si="3"/>
        <v>-4.5</v>
      </c>
      <c r="H29" s="7" t="str">
        <f t="shared" ca="1" si="4"/>
        <v>D2/1/2008
T-4.5
PWendy's
LExpenses.Dining
^</v>
      </c>
      <c r="I29" s="3" t="str">
        <f t="shared" ca="1" si="5"/>
        <v>D2/1/2008</v>
      </c>
      <c r="J29" t="str">
        <f t="shared" ca="1" si="6"/>
        <v>T-4.5</v>
      </c>
      <c r="K29" t="str">
        <f t="shared" ca="1" si="7"/>
        <v>PWendy's</v>
      </c>
      <c r="L29" t="str">
        <f t="shared" ca="1" si="8"/>
        <v>LExpenses.Dining</v>
      </c>
      <c r="O29">
        <v>26</v>
      </c>
      <c r="P29" t="s">
        <v>54</v>
      </c>
      <c r="Q29" t="s">
        <v>56</v>
      </c>
      <c r="R29">
        <v>35</v>
      </c>
      <c r="S29">
        <v>45</v>
      </c>
    </row>
    <row r="30" spans="1:19">
      <c r="A30">
        <f t="shared" ca="1" si="0"/>
        <v>11</v>
      </c>
      <c r="B30">
        <f ca="1">CEILING((ROW()-3)/FLOOR(COUNT($A$4:A$500)/12,1),1)</f>
        <v>2</v>
      </c>
      <c r="C30" s="3">
        <f ca="1">DATE(Params!$B$4,B30,RANDBETWEEN(1,28))</f>
        <v>39495</v>
      </c>
      <c r="D30" t="str">
        <f t="shared" ca="1" si="1"/>
        <v>Starbucks</v>
      </c>
      <c r="E30" t="str">
        <f t="shared" ca="1" si="2"/>
        <v>Expenses.Dining</v>
      </c>
      <c r="F30">
        <f t="shared" ca="1" si="3"/>
        <v>-10</v>
      </c>
      <c r="H30" s="7" t="str">
        <f t="shared" ca="1" si="4"/>
        <v>D2/17/2008
T-10
PStarbucks
LExpenses.Dining
^</v>
      </c>
      <c r="I30" s="3" t="str">
        <f t="shared" ca="1" si="5"/>
        <v>D2/17/2008</v>
      </c>
      <c r="J30" t="str">
        <f t="shared" ca="1" si="6"/>
        <v>T-10</v>
      </c>
      <c r="K30" t="str">
        <f t="shared" ca="1" si="7"/>
        <v>PStarbucks</v>
      </c>
      <c r="L30" t="str">
        <f t="shared" ca="1" si="8"/>
        <v>LExpenses.Dining</v>
      </c>
      <c r="O30">
        <v>27</v>
      </c>
      <c r="P30" t="s">
        <v>57</v>
      </c>
      <c r="Q30" t="s">
        <v>56</v>
      </c>
      <c r="R30">
        <v>35</v>
      </c>
      <c r="S30">
        <v>45</v>
      </c>
    </row>
    <row r="31" spans="1:19">
      <c r="A31">
        <f t="shared" ca="1" si="0"/>
        <v>15</v>
      </c>
      <c r="B31">
        <f ca="1">CEILING((ROW()-3)/FLOOR(COUNT($A$4:A$500)/12,1),1)</f>
        <v>2</v>
      </c>
      <c r="C31" s="3">
        <f ca="1">DATE(Params!$B$4,B31,RANDBETWEEN(1,28))</f>
        <v>39487</v>
      </c>
      <c r="D31" t="str">
        <f t="shared" ca="1" si="1"/>
        <v>7-Eleven</v>
      </c>
      <c r="E31" t="str">
        <f t="shared" ca="1" si="2"/>
        <v>Expenses.Miscellaneous</v>
      </c>
      <c r="F31">
        <f t="shared" ca="1" si="3"/>
        <v>-4.75</v>
      </c>
      <c r="H31" s="7" t="str">
        <f t="shared" ca="1" si="4"/>
        <v>D2/9/2008
T-4.75
P7-Eleven
LExpenses.Miscellaneous
^</v>
      </c>
      <c r="I31" s="3" t="str">
        <f t="shared" ca="1" si="5"/>
        <v>D2/9/2008</v>
      </c>
      <c r="J31" t="str">
        <f t="shared" ca="1" si="6"/>
        <v>T-4.75</v>
      </c>
      <c r="K31" t="str">
        <f t="shared" ca="1" si="7"/>
        <v>P7-Eleven</v>
      </c>
      <c r="L31" t="str">
        <f t="shared" ca="1" si="8"/>
        <v>LExpenses.Miscellaneous</v>
      </c>
      <c r="O31">
        <v>28</v>
      </c>
      <c r="P31" t="s">
        <v>58</v>
      </c>
      <c r="Q31" t="s">
        <v>59</v>
      </c>
      <c r="R31">
        <v>15</v>
      </c>
      <c r="S31">
        <v>25</v>
      </c>
    </row>
    <row r="32" spans="1:19">
      <c r="A32">
        <f t="shared" ca="1" si="0"/>
        <v>16</v>
      </c>
      <c r="B32">
        <f ca="1">CEILING((ROW()-3)/FLOOR(COUNT($A$4:A$500)/12,1),1)</f>
        <v>2</v>
      </c>
      <c r="C32" s="3">
        <f ca="1">DATE(Params!$B$4,B32,RANDBETWEEN(1,28))</f>
        <v>39496</v>
      </c>
      <c r="D32" t="str">
        <f t="shared" ca="1" si="1"/>
        <v>Jamba Juice</v>
      </c>
      <c r="E32" t="str">
        <f t="shared" ca="1" si="2"/>
        <v>Expenses.Miscellaneous</v>
      </c>
      <c r="F32">
        <f t="shared" ca="1" si="3"/>
        <v>-4.5</v>
      </c>
      <c r="H32" s="7" t="str">
        <f t="shared" ca="1" si="4"/>
        <v>D2/18/2008
T-4.5
PJamba Juice
LExpenses.Miscellaneous
^</v>
      </c>
      <c r="I32" s="3" t="str">
        <f t="shared" ca="1" si="5"/>
        <v>D2/18/2008</v>
      </c>
      <c r="J32" t="str">
        <f t="shared" ca="1" si="6"/>
        <v>T-4.5</v>
      </c>
      <c r="K32" t="str">
        <f t="shared" ca="1" si="7"/>
        <v>PJamba Juice</v>
      </c>
      <c r="L32" t="str">
        <f t="shared" ca="1" si="8"/>
        <v>LExpenses.Miscellaneous</v>
      </c>
      <c r="O32">
        <v>29</v>
      </c>
      <c r="P32" t="s">
        <v>60</v>
      </c>
      <c r="Q32" t="s">
        <v>61</v>
      </c>
      <c r="R32">
        <v>19.95</v>
      </c>
      <c r="S32">
        <v>21.95</v>
      </c>
    </row>
    <row r="33" spans="1:19">
      <c r="A33">
        <f t="shared" ca="1" si="0"/>
        <v>17</v>
      </c>
      <c r="B33">
        <f ca="1">CEILING((ROW()-3)/FLOOR(COUNT($A$4:A$500)/12,1),1)</f>
        <v>2</v>
      </c>
      <c r="C33" s="3">
        <f ca="1">DATE(Params!$B$4,B33,RANDBETWEEN(1,28))</f>
        <v>39492</v>
      </c>
      <c r="D33" t="str">
        <f t="shared" ca="1" si="1"/>
        <v>Borders</v>
      </c>
      <c r="E33" t="str">
        <f t="shared" ca="1" si="2"/>
        <v>Expenses.Books</v>
      </c>
      <c r="F33">
        <f t="shared" ca="1" si="3"/>
        <v>-42</v>
      </c>
      <c r="H33" s="7" t="str">
        <f t="shared" ca="1" si="4"/>
        <v>D2/14/2008
T-42
PBorders
LExpenses.Books
^</v>
      </c>
      <c r="I33" s="3" t="str">
        <f t="shared" ca="1" si="5"/>
        <v>D2/14/2008</v>
      </c>
      <c r="J33" t="str">
        <f t="shared" ca="1" si="6"/>
        <v>T-42</v>
      </c>
      <c r="K33" t="str">
        <f t="shared" ca="1" si="7"/>
        <v>PBorders</v>
      </c>
      <c r="L33" t="str">
        <f t="shared" ca="1" si="8"/>
        <v>LExpenses.Books</v>
      </c>
      <c r="O33">
        <v>30</v>
      </c>
      <c r="P33" t="s">
        <v>20</v>
      </c>
      <c r="Q33" t="s">
        <v>62</v>
      </c>
      <c r="R33">
        <v>5</v>
      </c>
      <c r="S33">
        <v>5</v>
      </c>
    </row>
    <row r="34" spans="1:19">
      <c r="A34">
        <f t="shared" ca="1" si="0"/>
        <v>1</v>
      </c>
      <c r="B34">
        <f ca="1">CEILING((ROW()-3)/FLOOR(COUNT($A$4:A$500)/12,1),1)</f>
        <v>2</v>
      </c>
      <c r="C34" s="3">
        <f ca="1">DATE(Params!$B$4,B34,RANDBETWEEN(1,28))</f>
        <v>39483</v>
      </c>
      <c r="D34" t="str">
        <f t="shared" ca="1" si="1"/>
        <v>Starbucks</v>
      </c>
      <c r="E34" t="str">
        <f t="shared" ca="1" si="2"/>
        <v>Expenses.Miscellaneous</v>
      </c>
      <c r="F34">
        <f t="shared" ca="1" si="3"/>
        <v>-10</v>
      </c>
      <c r="H34" s="7" t="str">
        <f t="shared" ca="1" si="4"/>
        <v>D2/5/2008
T-10
PStarbucks
LExpenses.Miscellaneous
^</v>
      </c>
      <c r="I34" s="3" t="str">
        <f t="shared" ca="1" si="5"/>
        <v>D2/5/2008</v>
      </c>
      <c r="J34" t="str">
        <f t="shared" ca="1" si="6"/>
        <v>T-10</v>
      </c>
      <c r="K34" t="str">
        <f t="shared" ca="1" si="7"/>
        <v>PStarbucks</v>
      </c>
      <c r="L34" t="str">
        <f t="shared" ca="1" si="8"/>
        <v>LExpenses.Miscellaneous</v>
      </c>
      <c r="O34">
        <v>31</v>
      </c>
      <c r="P34" t="s">
        <v>63</v>
      </c>
      <c r="Q34" t="s">
        <v>64</v>
      </c>
      <c r="R34">
        <v>12.95</v>
      </c>
      <c r="S34">
        <v>13.95</v>
      </c>
    </row>
    <row r="35" spans="1:19">
      <c r="A35">
        <f t="shared" ca="1" si="0"/>
        <v>1</v>
      </c>
      <c r="B35">
        <f ca="1">CEILING((ROW()-3)/FLOOR(COUNT($A$4:A$500)/12,1),1)</f>
        <v>2</v>
      </c>
      <c r="C35" s="3">
        <f ca="1">DATE(Params!$B$4,B35,RANDBETWEEN(1,28))</f>
        <v>39502</v>
      </c>
      <c r="D35" t="str">
        <f t="shared" ca="1" si="1"/>
        <v>Starbucks</v>
      </c>
      <c r="E35" t="str">
        <f t="shared" ca="1" si="2"/>
        <v>Expenses.Miscellaneous</v>
      </c>
      <c r="F35">
        <f t="shared" ca="1" si="3"/>
        <v>-10</v>
      </c>
      <c r="H35" s="7" t="str">
        <f t="shared" ca="1" si="4"/>
        <v>D2/24/2008
T-10
PStarbucks
LExpenses.Miscellaneous
^</v>
      </c>
      <c r="I35" s="3" t="str">
        <f t="shared" ca="1" si="5"/>
        <v>D2/24/2008</v>
      </c>
      <c r="J35" t="str">
        <f t="shared" ca="1" si="6"/>
        <v>T-10</v>
      </c>
      <c r="K35" t="str">
        <f t="shared" ca="1" si="7"/>
        <v>PStarbucks</v>
      </c>
      <c r="L35" t="str">
        <f t="shared" ca="1" si="8"/>
        <v>LExpenses.Miscellaneous</v>
      </c>
      <c r="O35">
        <v>32</v>
      </c>
      <c r="P35" t="s">
        <v>65</v>
      </c>
      <c r="Q35" t="s">
        <v>66</v>
      </c>
      <c r="R35">
        <v>7.5</v>
      </c>
      <c r="S35">
        <v>14.9</v>
      </c>
    </row>
    <row r="36" spans="1:19">
      <c r="A36">
        <f t="shared" ref="A36:A67" ca="1" si="9">RANDBETWEEN(MIN($O$4:$O$50),MAX($O$4:$O$50))</f>
        <v>24</v>
      </c>
      <c r="B36">
        <f ca="1">CEILING((ROW()-3)/FLOOR(COUNT($A$4:A$500)/12,1),1)</f>
        <v>2</v>
      </c>
      <c r="C36" s="3">
        <f ca="1">DATE(Params!$B$4,B36,RANDBETWEEN(1,28))</f>
        <v>39492</v>
      </c>
      <c r="D36" t="str">
        <f t="shared" ca="1" si="1"/>
        <v>Walmart</v>
      </c>
      <c r="E36" t="str">
        <f t="shared" ca="1" si="2"/>
        <v>Expenses.Groceries</v>
      </c>
      <c r="F36">
        <f t="shared" ca="1" si="3"/>
        <v>-35</v>
      </c>
      <c r="H36" s="7" t="str">
        <f t="shared" ca="1" si="4"/>
        <v>D2/14/2008
T-35
PWalmart
LExpenses.Groceries
^</v>
      </c>
      <c r="I36" s="3" t="str">
        <f t="shared" ca="1" si="5"/>
        <v>D2/14/2008</v>
      </c>
      <c r="J36" t="str">
        <f t="shared" ca="1" si="6"/>
        <v>T-35</v>
      </c>
      <c r="K36" t="str">
        <f t="shared" ca="1" si="7"/>
        <v>PWalmart</v>
      </c>
      <c r="L36" t="str">
        <f t="shared" ca="1" si="8"/>
        <v>LExpenses.Groceries</v>
      </c>
    </row>
    <row r="37" spans="1:19">
      <c r="A37">
        <f t="shared" ca="1" si="9"/>
        <v>31</v>
      </c>
      <c r="B37">
        <f ca="1">CEILING((ROW()-3)/FLOOR(COUNT($A$4:A$500)/12,1),1)</f>
        <v>2</v>
      </c>
      <c r="C37" s="3">
        <f ca="1">DATE(Params!$B$4,B37,RANDBETWEEN(1,28))</f>
        <v>39484</v>
      </c>
      <c r="D37" t="str">
        <f t="shared" ca="1" si="1"/>
        <v>Car Wash Express</v>
      </c>
      <c r="E37" t="str">
        <f t="shared" ca="1" si="2"/>
        <v>Expenses.Auto</v>
      </c>
      <c r="F37">
        <f t="shared" ca="1" si="3"/>
        <v>-13.95</v>
      </c>
      <c r="H37" s="7" t="str">
        <f t="shared" ca="1" si="4"/>
        <v>D2/6/2008
T-13.95
PCar Wash Express
LExpenses.Auto
^</v>
      </c>
      <c r="I37" s="3" t="str">
        <f t="shared" ca="1" si="5"/>
        <v>D2/6/2008</v>
      </c>
      <c r="J37" t="str">
        <f t="shared" ca="1" si="6"/>
        <v>T-13.95</v>
      </c>
      <c r="K37" t="str">
        <f t="shared" ca="1" si="7"/>
        <v>PCar Wash Express</v>
      </c>
      <c r="L37" t="str">
        <f t="shared" ca="1" si="8"/>
        <v>LExpenses.Auto</v>
      </c>
    </row>
    <row r="38" spans="1:19">
      <c r="A38">
        <f t="shared" ca="1" si="9"/>
        <v>29</v>
      </c>
      <c r="B38">
        <f ca="1">CEILING((ROW()-3)/FLOOR(COUNT($A$4:A$500)/12,1),1)</f>
        <v>2</v>
      </c>
      <c r="C38" s="3">
        <f ca="1">DATE(Params!$B$4,B38,RANDBETWEEN(1,28))</f>
        <v>39500</v>
      </c>
      <c r="D38" t="str">
        <f t="shared" ca="1" si="1"/>
        <v>Oil Changers</v>
      </c>
      <c r="E38" t="str">
        <f t="shared" ca="1" si="2"/>
        <v>Expenses.Auto.Repair and Maintenance</v>
      </c>
      <c r="F38">
        <f t="shared" ca="1" si="3"/>
        <v>-21.95</v>
      </c>
      <c r="H38" s="7" t="str">
        <f t="shared" ca="1" si="4"/>
        <v>D2/22/2008
T-21.95
POil Changers
LExpenses.Auto.Repair and Maintenance
^</v>
      </c>
      <c r="I38" s="3" t="str">
        <f t="shared" ca="1" si="5"/>
        <v>D2/22/2008</v>
      </c>
      <c r="J38" t="str">
        <f t="shared" ca="1" si="6"/>
        <v>T-21.95</v>
      </c>
      <c r="K38" t="str">
        <f t="shared" ca="1" si="7"/>
        <v>POil Changers</v>
      </c>
      <c r="L38" t="str">
        <f t="shared" ca="1" si="8"/>
        <v>LExpenses.Auto.Repair and Maintenance</v>
      </c>
    </row>
    <row r="39" spans="1:19">
      <c r="A39">
        <f t="shared" ca="1" si="9"/>
        <v>20</v>
      </c>
      <c r="B39">
        <f ca="1">CEILING((ROW()-3)/FLOOR(COUNT($A$4:A$500)/12,1),1)</f>
        <v>2</v>
      </c>
      <c r="C39" s="3">
        <f ca="1">DATE(Params!$B$4,B39,RANDBETWEEN(1,28))</f>
        <v>39493</v>
      </c>
      <c r="D39" t="str">
        <f t="shared" ca="1" si="1"/>
        <v>Dr. Johnson</v>
      </c>
      <c r="E39" t="str">
        <f t="shared" ca="1" si="2"/>
        <v>Expenses.Medical Expenses</v>
      </c>
      <c r="F39">
        <f t="shared" ca="1" si="3"/>
        <v>-20</v>
      </c>
      <c r="H39" s="7" t="str">
        <f t="shared" ca="1" si="4"/>
        <v>D2/15/2008
T-20
PDr. Johnson
LExpenses.Medical Expenses
^</v>
      </c>
      <c r="I39" s="3" t="str">
        <f t="shared" ca="1" si="5"/>
        <v>D2/15/2008</v>
      </c>
      <c r="J39" t="str">
        <f t="shared" ca="1" si="6"/>
        <v>T-20</v>
      </c>
      <c r="K39" t="str">
        <f t="shared" ca="1" si="7"/>
        <v>PDr. Johnson</v>
      </c>
      <c r="L39" t="str">
        <f t="shared" ca="1" si="8"/>
        <v>LExpenses.Medical Expenses</v>
      </c>
    </row>
    <row r="40" spans="1:19">
      <c r="A40">
        <f t="shared" ca="1" si="9"/>
        <v>21</v>
      </c>
      <c r="B40">
        <f ca="1">CEILING((ROW()-3)/FLOOR(COUNT($A$4:A$500)/12,1),1)</f>
        <v>2</v>
      </c>
      <c r="C40" s="3">
        <f ca="1">DATE(Params!$B$4,B40,RANDBETWEEN(1,28))</f>
        <v>39488</v>
      </c>
      <c r="D40" t="str">
        <f t="shared" ca="1" si="1"/>
        <v>Wired Magazine</v>
      </c>
      <c r="E40" t="str">
        <f t="shared" ca="1" si="2"/>
        <v>Expenses.Subscriptions</v>
      </c>
      <c r="F40">
        <f t="shared" ca="1" si="3"/>
        <v>-19.95</v>
      </c>
      <c r="H40" s="7" t="str">
        <f t="shared" ca="1" si="4"/>
        <v>D2/10/2008
T-19.95
PWired Magazine
LExpenses.Subscriptions
^</v>
      </c>
      <c r="I40" s="3" t="str">
        <f t="shared" ca="1" si="5"/>
        <v>D2/10/2008</v>
      </c>
      <c r="J40" t="str">
        <f t="shared" ca="1" si="6"/>
        <v>T-19.95</v>
      </c>
      <c r="K40" t="str">
        <f t="shared" ca="1" si="7"/>
        <v>PWired Magazine</v>
      </c>
      <c r="L40" t="str">
        <f t="shared" ca="1" si="8"/>
        <v>LExpenses.Subscriptions</v>
      </c>
    </row>
    <row r="41" spans="1:19">
      <c r="A41">
        <f t="shared" ca="1" si="9"/>
        <v>12</v>
      </c>
      <c r="B41">
        <f ca="1">CEILING((ROW()-3)/FLOOR(COUNT($A$4:A$500)/12,1),1)</f>
        <v>2</v>
      </c>
      <c r="C41" s="3">
        <f ca="1">DATE(Params!$B$4,B41,RANDBETWEEN(1,28))</f>
        <v>39501</v>
      </c>
      <c r="D41" t="str">
        <f t="shared" ca="1" si="1"/>
        <v>7-Eleven</v>
      </c>
      <c r="E41" t="str">
        <f t="shared" ca="1" si="2"/>
        <v>Expenses.Miscellaneous</v>
      </c>
      <c r="F41">
        <f t="shared" ca="1" si="3"/>
        <v>-4.75</v>
      </c>
      <c r="H41" s="7" t="str">
        <f t="shared" ca="1" si="4"/>
        <v>D2/23/2008
T-4.75
P7-Eleven
LExpenses.Miscellaneous
^</v>
      </c>
      <c r="I41" s="3" t="str">
        <f t="shared" ca="1" si="5"/>
        <v>D2/23/2008</v>
      </c>
      <c r="J41" t="str">
        <f t="shared" ca="1" si="6"/>
        <v>T-4.75</v>
      </c>
      <c r="K41" t="str">
        <f t="shared" ca="1" si="7"/>
        <v>P7-Eleven</v>
      </c>
      <c r="L41" t="str">
        <f t="shared" ca="1" si="8"/>
        <v>LExpenses.Miscellaneous</v>
      </c>
    </row>
    <row r="42" spans="1:19">
      <c r="A42">
        <f t="shared" ca="1" si="9"/>
        <v>28</v>
      </c>
      <c r="B42">
        <f ca="1">CEILING((ROW()-3)/FLOOR(COUNT($A$4:A$500)/12,1),1)</f>
        <v>2</v>
      </c>
      <c r="C42" s="3">
        <f ca="1">DATE(Params!$B$4,B42,RANDBETWEEN(1,28))</f>
        <v>39506</v>
      </c>
      <c r="D42" t="str">
        <f t="shared" ca="1" si="1"/>
        <v>Joe's Arcade</v>
      </c>
      <c r="E42" t="str">
        <f t="shared" ca="1" si="2"/>
        <v>Expenses.Hobbies</v>
      </c>
      <c r="F42">
        <f t="shared" ca="1" si="3"/>
        <v>-15</v>
      </c>
      <c r="H42" s="7" t="str">
        <f t="shared" ca="1" si="4"/>
        <v>D2/28/2008
T-15
PJoe's Arcade
LExpenses.Hobbies
^</v>
      </c>
      <c r="I42" s="3" t="str">
        <f t="shared" ca="1" si="5"/>
        <v>D2/28/2008</v>
      </c>
      <c r="J42" t="str">
        <f t="shared" ca="1" si="6"/>
        <v>T-15</v>
      </c>
      <c r="K42" t="str">
        <f t="shared" ca="1" si="7"/>
        <v>PJoe's Arcade</v>
      </c>
      <c r="L42" t="str">
        <f t="shared" ca="1" si="8"/>
        <v>LExpenses.Hobbies</v>
      </c>
    </row>
    <row r="43" spans="1:19">
      <c r="A43">
        <f t="shared" ca="1" si="9"/>
        <v>4</v>
      </c>
      <c r="B43">
        <f ca="1">CEILING((ROW()-3)/FLOOR(COUNT($A$4:A$500)/12,1),1)</f>
        <v>2</v>
      </c>
      <c r="C43" s="3">
        <f ca="1">DATE(Params!$B$4,B43,RANDBETWEEN(1,28))</f>
        <v>39493</v>
      </c>
      <c r="D43" t="str">
        <f t="shared" ca="1" si="1"/>
        <v>Circuit City</v>
      </c>
      <c r="E43" t="str">
        <f t="shared" ca="1" si="2"/>
        <v>Expenses.Computer</v>
      </c>
      <c r="F43">
        <f t="shared" ca="1" si="3"/>
        <v>-45</v>
      </c>
      <c r="H43" s="7" t="str">
        <f t="shared" ca="1" si="4"/>
        <v>D2/15/2008
T-45
PCircuit City
LExpenses.Computer
^</v>
      </c>
      <c r="I43" s="3" t="str">
        <f t="shared" ca="1" si="5"/>
        <v>D2/15/2008</v>
      </c>
      <c r="J43" t="str">
        <f t="shared" ca="1" si="6"/>
        <v>T-45</v>
      </c>
      <c r="K43" t="str">
        <f t="shared" ca="1" si="7"/>
        <v>PCircuit City</v>
      </c>
      <c r="L43" t="str">
        <f t="shared" ca="1" si="8"/>
        <v>LExpenses.Computer</v>
      </c>
    </row>
    <row r="44" spans="1:19">
      <c r="A44">
        <f t="shared" ca="1" si="9"/>
        <v>26</v>
      </c>
      <c r="B44">
        <f ca="1">CEILING((ROW()-3)/FLOOR(COUNT($A$4:A$500)/12,1),1)</f>
        <v>2</v>
      </c>
      <c r="C44" s="3">
        <f ca="1">DATE(Params!$B$4,B44,RANDBETWEEN(1,28))</f>
        <v>39490</v>
      </c>
      <c r="D44" t="str">
        <f t="shared" ca="1" si="1"/>
        <v>Walmart</v>
      </c>
      <c r="E44" t="str">
        <f t="shared" ca="1" si="2"/>
        <v>Expenses.Clothes</v>
      </c>
      <c r="F44">
        <f t="shared" ca="1" si="3"/>
        <v>-45</v>
      </c>
      <c r="H44" s="7" t="str">
        <f t="shared" ca="1" si="4"/>
        <v>D2/12/2008
T-45
PWalmart
LExpenses.Clothes
^</v>
      </c>
      <c r="I44" s="3" t="str">
        <f t="shared" ca="1" si="5"/>
        <v>D2/12/2008</v>
      </c>
      <c r="J44" t="str">
        <f t="shared" ca="1" si="6"/>
        <v>T-45</v>
      </c>
      <c r="K44" t="str">
        <f t="shared" ca="1" si="7"/>
        <v>PWalmart</v>
      </c>
      <c r="L44" t="str">
        <f t="shared" ca="1" si="8"/>
        <v>LExpenses.Clothes</v>
      </c>
    </row>
    <row r="45" spans="1:19">
      <c r="A45">
        <f t="shared" ca="1" si="9"/>
        <v>4</v>
      </c>
      <c r="B45">
        <f ca="1">CEILING((ROW()-3)/FLOOR(COUNT($A$4:A$500)/12,1),1)</f>
        <v>2</v>
      </c>
      <c r="C45" s="3">
        <f ca="1">DATE(Params!$B$4,B45,RANDBETWEEN(1,28))</f>
        <v>39481</v>
      </c>
      <c r="D45" t="str">
        <f t="shared" ca="1" si="1"/>
        <v>Circuit City</v>
      </c>
      <c r="E45" t="str">
        <f t="shared" ca="1" si="2"/>
        <v>Expenses.Computer</v>
      </c>
      <c r="F45">
        <f t="shared" ca="1" si="3"/>
        <v>-45</v>
      </c>
      <c r="H45" s="7" t="str">
        <f t="shared" ca="1" si="4"/>
        <v>D2/3/2008
T-45
PCircuit City
LExpenses.Computer
^</v>
      </c>
      <c r="I45" s="3" t="str">
        <f t="shared" ca="1" si="5"/>
        <v>D2/3/2008</v>
      </c>
      <c r="J45" t="str">
        <f t="shared" ca="1" si="6"/>
        <v>T-45</v>
      </c>
      <c r="K45" t="str">
        <f t="shared" ca="1" si="7"/>
        <v>PCircuit City</v>
      </c>
      <c r="L45" t="str">
        <f t="shared" ca="1" si="8"/>
        <v>LExpenses.Computer</v>
      </c>
    </row>
    <row r="46" spans="1:19">
      <c r="A46">
        <f t="shared" ca="1" si="9"/>
        <v>21</v>
      </c>
      <c r="B46">
        <f ca="1">CEILING((ROW()-3)/FLOOR(COUNT($A$4:A$500)/12,1),1)</f>
        <v>3</v>
      </c>
      <c r="C46" s="3">
        <f ca="1">DATE(Params!$B$4,B46,RANDBETWEEN(1,28))</f>
        <v>39513</v>
      </c>
      <c r="D46" t="str">
        <f t="shared" ca="1" si="1"/>
        <v>Wired Magazine</v>
      </c>
      <c r="E46" t="str">
        <f t="shared" ca="1" si="2"/>
        <v>Expenses.Subscriptions</v>
      </c>
      <c r="F46">
        <f t="shared" ca="1" si="3"/>
        <v>-19.95</v>
      </c>
      <c r="H46" s="7" t="str">
        <f t="shared" ca="1" si="4"/>
        <v>D3/6/2008
T-19.95
PWired Magazine
LExpenses.Subscriptions
^</v>
      </c>
      <c r="I46" s="3" t="str">
        <f t="shared" ca="1" si="5"/>
        <v>D3/6/2008</v>
      </c>
      <c r="J46" t="str">
        <f t="shared" ca="1" si="6"/>
        <v>T-19.95</v>
      </c>
      <c r="K46" t="str">
        <f t="shared" ca="1" si="7"/>
        <v>PWired Magazine</v>
      </c>
      <c r="L46" t="str">
        <f t="shared" ca="1" si="8"/>
        <v>LExpenses.Subscriptions</v>
      </c>
    </row>
    <row r="47" spans="1:19">
      <c r="A47">
        <f t="shared" ca="1" si="9"/>
        <v>25</v>
      </c>
      <c r="B47">
        <f ca="1">CEILING((ROW()-3)/FLOOR(COUNT($A$4:A$500)/12,1),1)</f>
        <v>3</v>
      </c>
      <c r="C47" s="3">
        <f ca="1">DATE(Params!$B$4,B47,RANDBETWEEN(1,28))</f>
        <v>39515</v>
      </c>
      <c r="D47" t="str">
        <f t="shared" ca="1" si="1"/>
        <v>Walmart</v>
      </c>
      <c r="E47" t="str">
        <f t="shared" ca="1" si="2"/>
        <v>Expenses.Groceries</v>
      </c>
      <c r="F47">
        <f t="shared" ca="1" si="3"/>
        <v>-20</v>
      </c>
      <c r="H47" s="7" t="str">
        <f t="shared" ca="1" si="4"/>
        <v>D3/8/2008
T-20
PWalmart
LExpenses.Groceries
^</v>
      </c>
      <c r="I47" s="3" t="str">
        <f t="shared" ca="1" si="5"/>
        <v>D3/8/2008</v>
      </c>
      <c r="J47" t="str">
        <f t="shared" ca="1" si="6"/>
        <v>T-20</v>
      </c>
      <c r="K47" t="str">
        <f t="shared" ca="1" si="7"/>
        <v>PWalmart</v>
      </c>
      <c r="L47" t="str">
        <f t="shared" ca="1" si="8"/>
        <v>LExpenses.Groceries</v>
      </c>
    </row>
    <row r="48" spans="1:19">
      <c r="A48">
        <f t="shared" ca="1" si="9"/>
        <v>17</v>
      </c>
      <c r="B48">
        <f ca="1">CEILING((ROW()-3)/FLOOR(COUNT($A$4:A$500)/12,1),1)</f>
        <v>3</v>
      </c>
      <c r="C48" s="3">
        <f ca="1">DATE(Params!$B$4,B48,RANDBETWEEN(1,28))</f>
        <v>39512</v>
      </c>
      <c r="D48" t="str">
        <f t="shared" ca="1" si="1"/>
        <v>Borders</v>
      </c>
      <c r="E48" t="str">
        <f t="shared" ca="1" si="2"/>
        <v>Expenses.Books</v>
      </c>
      <c r="F48">
        <f t="shared" ca="1" si="3"/>
        <v>-42</v>
      </c>
      <c r="H48" s="7" t="str">
        <f t="shared" ca="1" si="4"/>
        <v>D3/5/2008
T-42
PBorders
LExpenses.Books
^</v>
      </c>
      <c r="I48" s="3" t="str">
        <f t="shared" ca="1" si="5"/>
        <v>D3/5/2008</v>
      </c>
      <c r="J48" t="str">
        <f t="shared" ca="1" si="6"/>
        <v>T-42</v>
      </c>
      <c r="K48" t="str">
        <f t="shared" ca="1" si="7"/>
        <v>PBorders</v>
      </c>
      <c r="L48" t="str">
        <f t="shared" ca="1" si="8"/>
        <v>LExpenses.Books</v>
      </c>
    </row>
    <row r="49" spans="1:12">
      <c r="A49">
        <f t="shared" ca="1" si="9"/>
        <v>32</v>
      </c>
      <c r="B49">
        <f ca="1">CEILING((ROW()-3)/FLOOR(COUNT($A$4:A$500)/12,1),1)</f>
        <v>3</v>
      </c>
      <c r="C49" s="3">
        <f ca="1">DATE(Params!$B$4,B49,RANDBETWEEN(1,28))</f>
        <v>39521</v>
      </c>
      <c r="D49" t="str">
        <f t="shared" ca="1" si="1"/>
        <v>One Hour Cleaners</v>
      </c>
      <c r="E49" t="str">
        <f t="shared" ca="1" si="2"/>
        <v>Expenses.Laundry/Dry Cleaning</v>
      </c>
      <c r="F49">
        <f t="shared" ca="1" si="3"/>
        <v>-7.5</v>
      </c>
      <c r="H49" s="7" t="str">
        <f t="shared" ca="1" si="4"/>
        <v>D3/14/2008
T-7.5
POne Hour Cleaners
LExpenses.Laundry/Dry Cleaning
^</v>
      </c>
      <c r="I49" s="3" t="str">
        <f t="shared" ca="1" si="5"/>
        <v>D3/14/2008</v>
      </c>
      <c r="J49" t="str">
        <f t="shared" ca="1" si="6"/>
        <v>T-7.5</v>
      </c>
      <c r="K49" t="str">
        <f t="shared" ca="1" si="7"/>
        <v>POne Hour Cleaners</v>
      </c>
      <c r="L49" t="str">
        <f t="shared" ca="1" si="8"/>
        <v>LExpenses.Laundry/Dry Cleaning</v>
      </c>
    </row>
    <row r="50" spans="1:12">
      <c r="A50">
        <f t="shared" ca="1" si="9"/>
        <v>29</v>
      </c>
      <c r="B50">
        <f ca="1">CEILING((ROW()-3)/FLOOR(COUNT($A$4:A$500)/12,1),1)</f>
        <v>3</v>
      </c>
      <c r="C50" s="3">
        <f ca="1">DATE(Params!$B$4,B50,RANDBETWEEN(1,28))</f>
        <v>39535</v>
      </c>
      <c r="D50" t="str">
        <f t="shared" ca="1" si="1"/>
        <v>Oil Changers</v>
      </c>
      <c r="E50" t="str">
        <f t="shared" ca="1" si="2"/>
        <v>Expenses.Auto.Repair and Maintenance</v>
      </c>
      <c r="F50">
        <f t="shared" ca="1" si="3"/>
        <v>-19.95</v>
      </c>
      <c r="H50" s="7" t="str">
        <f t="shared" ca="1" si="4"/>
        <v>D3/28/2008
T-19.95
POil Changers
LExpenses.Auto.Repair and Maintenance
^</v>
      </c>
      <c r="I50" s="3" t="str">
        <f t="shared" ca="1" si="5"/>
        <v>D3/28/2008</v>
      </c>
      <c r="J50" t="str">
        <f t="shared" ca="1" si="6"/>
        <v>T-19.95</v>
      </c>
      <c r="K50" t="str">
        <f t="shared" ca="1" si="7"/>
        <v>POil Changers</v>
      </c>
      <c r="L50" t="str">
        <f t="shared" ca="1" si="8"/>
        <v>LExpenses.Auto.Repair and Maintenance</v>
      </c>
    </row>
    <row r="51" spans="1:12">
      <c r="A51">
        <f t="shared" ca="1" si="9"/>
        <v>12</v>
      </c>
      <c r="B51">
        <f ca="1">CEILING((ROW()-3)/FLOOR(COUNT($A$4:A$500)/12,1),1)</f>
        <v>3</v>
      </c>
      <c r="C51" s="3">
        <f ca="1">DATE(Params!$B$4,B51,RANDBETWEEN(1,28))</f>
        <v>39534</v>
      </c>
      <c r="D51" t="str">
        <f t="shared" ca="1" si="1"/>
        <v>7-Eleven</v>
      </c>
      <c r="E51" t="str">
        <f t="shared" ca="1" si="2"/>
        <v>Expenses.Miscellaneous</v>
      </c>
      <c r="F51">
        <f t="shared" ca="1" si="3"/>
        <v>-2.5</v>
      </c>
      <c r="H51" s="7" t="str">
        <f t="shared" ca="1" si="4"/>
        <v>D3/27/2008
T-2.5
P7-Eleven
LExpenses.Miscellaneous
^</v>
      </c>
      <c r="I51" s="3" t="str">
        <f t="shared" ca="1" si="5"/>
        <v>D3/27/2008</v>
      </c>
      <c r="J51" t="str">
        <f t="shared" ca="1" si="6"/>
        <v>T-2.5</v>
      </c>
      <c r="K51" t="str">
        <f t="shared" ca="1" si="7"/>
        <v>P7-Eleven</v>
      </c>
      <c r="L51" t="str">
        <f t="shared" ca="1" si="8"/>
        <v>LExpenses.Miscellaneous</v>
      </c>
    </row>
    <row r="52" spans="1:12">
      <c r="A52">
        <f t="shared" ca="1" si="9"/>
        <v>27</v>
      </c>
      <c r="B52">
        <f ca="1">CEILING((ROW()-3)/FLOOR(COUNT($A$4:A$500)/12,1),1)</f>
        <v>3</v>
      </c>
      <c r="C52" s="3">
        <f ca="1">DATE(Params!$B$4,B52,RANDBETWEEN(1,28))</f>
        <v>39511</v>
      </c>
      <c r="D52" t="str">
        <f t="shared" ca="1" si="1"/>
        <v>GAP</v>
      </c>
      <c r="E52" t="str">
        <f t="shared" ca="1" si="2"/>
        <v>Expenses.Clothes</v>
      </c>
      <c r="F52">
        <f t="shared" ca="1" si="3"/>
        <v>-45</v>
      </c>
      <c r="H52" s="7" t="str">
        <f t="shared" ca="1" si="4"/>
        <v>D3/4/2008
T-45
PGAP
LExpenses.Clothes
^</v>
      </c>
      <c r="I52" s="3" t="str">
        <f t="shared" ca="1" si="5"/>
        <v>D3/4/2008</v>
      </c>
      <c r="J52" t="str">
        <f t="shared" ca="1" si="6"/>
        <v>T-45</v>
      </c>
      <c r="K52" t="str">
        <f t="shared" ca="1" si="7"/>
        <v>PGAP</v>
      </c>
      <c r="L52" t="str">
        <f t="shared" ca="1" si="8"/>
        <v>LExpenses.Clothes</v>
      </c>
    </row>
    <row r="53" spans="1:12">
      <c r="A53">
        <f t="shared" ca="1" si="9"/>
        <v>20</v>
      </c>
      <c r="B53">
        <f ca="1">CEILING((ROW()-3)/FLOOR(COUNT($A$4:A$500)/12,1),1)</f>
        <v>3</v>
      </c>
      <c r="C53" s="3">
        <f ca="1">DATE(Params!$B$4,B53,RANDBETWEEN(1,28))</f>
        <v>39511</v>
      </c>
      <c r="D53" t="str">
        <f t="shared" ca="1" si="1"/>
        <v>Dr. Johnson</v>
      </c>
      <c r="E53" t="str">
        <f t="shared" ca="1" si="2"/>
        <v>Expenses.Medical Expenses</v>
      </c>
      <c r="F53">
        <f t="shared" ca="1" si="3"/>
        <v>-20</v>
      </c>
      <c r="H53" s="7" t="str">
        <f t="shared" ca="1" si="4"/>
        <v>D3/4/2008
T-20
PDr. Johnson
LExpenses.Medical Expenses
^</v>
      </c>
      <c r="I53" s="3" t="str">
        <f t="shared" ca="1" si="5"/>
        <v>D3/4/2008</v>
      </c>
      <c r="J53" t="str">
        <f t="shared" ca="1" si="6"/>
        <v>T-20</v>
      </c>
      <c r="K53" t="str">
        <f t="shared" ca="1" si="7"/>
        <v>PDr. Johnson</v>
      </c>
      <c r="L53" t="str">
        <f t="shared" ca="1" si="8"/>
        <v>LExpenses.Medical Expenses</v>
      </c>
    </row>
    <row r="54" spans="1:12">
      <c r="A54">
        <f t="shared" ca="1" si="9"/>
        <v>14</v>
      </c>
      <c r="B54">
        <f ca="1">CEILING((ROW()-3)/FLOOR(COUNT($A$4:A$500)/12,1),1)</f>
        <v>3</v>
      </c>
      <c r="C54" s="3">
        <f ca="1">DATE(Params!$B$4,B54,RANDBETWEEN(1,28))</f>
        <v>39517</v>
      </c>
      <c r="D54" t="str">
        <f t="shared" ca="1" si="1"/>
        <v>Starbucks</v>
      </c>
      <c r="E54" t="str">
        <f t="shared" ca="1" si="2"/>
        <v>Expenses.Dining</v>
      </c>
      <c r="F54">
        <f t="shared" ca="1" si="3"/>
        <v>-5</v>
      </c>
      <c r="H54" s="7" t="str">
        <f t="shared" ca="1" si="4"/>
        <v>D3/10/2008
T-5
PStarbucks
LExpenses.Dining
^</v>
      </c>
      <c r="I54" s="3" t="str">
        <f t="shared" ca="1" si="5"/>
        <v>D3/10/2008</v>
      </c>
      <c r="J54" t="str">
        <f t="shared" ca="1" si="6"/>
        <v>T-5</v>
      </c>
      <c r="K54" t="str">
        <f t="shared" ca="1" si="7"/>
        <v>PStarbucks</v>
      </c>
      <c r="L54" t="str">
        <f t="shared" ca="1" si="8"/>
        <v>LExpenses.Dining</v>
      </c>
    </row>
    <row r="55" spans="1:12">
      <c r="A55">
        <f t="shared" ca="1" si="9"/>
        <v>7</v>
      </c>
      <c r="B55">
        <f ca="1">CEILING((ROW()-3)/FLOOR(COUNT($A$4:A$500)/12,1),1)</f>
        <v>3</v>
      </c>
      <c r="C55" s="3">
        <f ca="1">DATE(Params!$B$4,B55,RANDBETWEEN(1,28))</f>
        <v>39519</v>
      </c>
      <c r="D55" t="str">
        <f t="shared" ca="1" si="1"/>
        <v>Costco</v>
      </c>
      <c r="E55" t="str">
        <f t="shared" ca="1" si="2"/>
        <v>Expenses.Supplies</v>
      </c>
      <c r="F55">
        <f t="shared" ca="1" si="3"/>
        <v>-135</v>
      </c>
      <c r="H55" s="7" t="str">
        <f t="shared" ca="1" si="4"/>
        <v>D3/12/2008
T-135
PCostco
LExpenses.Supplies
^</v>
      </c>
      <c r="I55" s="3" t="str">
        <f t="shared" ca="1" si="5"/>
        <v>D3/12/2008</v>
      </c>
      <c r="J55" t="str">
        <f t="shared" ca="1" si="6"/>
        <v>T-135</v>
      </c>
      <c r="K55" t="str">
        <f t="shared" ca="1" si="7"/>
        <v>PCostco</v>
      </c>
      <c r="L55" t="str">
        <f t="shared" ca="1" si="8"/>
        <v>LExpenses.Supplies</v>
      </c>
    </row>
    <row r="56" spans="1:12">
      <c r="A56">
        <f t="shared" ca="1" si="9"/>
        <v>24</v>
      </c>
      <c r="B56">
        <f ca="1">CEILING((ROW()-3)/FLOOR(COUNT($A$4:A$500)/12,1),1)</f>
        <v>3</v>
      </c>
      <c r="C56" s="3">
        <f ca="1">DATE(Params!$B$4,B56,RANDBETWEEN(1,28))</f>
        <v>39518</v>
      </c>
      <c r="D56" t="str">
        <f t="shared" ca="1" si="1"/>
        <v>Walmart</v>
      </c>
      <c r="E56" t="str">
        <f t="shared" ca="1" si="2"/>
        <v>Expenses.Groceries</v>
      </c>
      <c r="F56">
        <f t="shared" ca="1" si="3"/>
        <v>-35</v>
      </c>
      <c r="H56" s="7" t="str">
        <f t="shared" ca="1" si="4"/>
        <v>D3/11/2008
T-35
PWalmart
LExpenses.Groceries
^</v>
      </c>
      <c r="I56" s="3" t="str">
        <f t="shared" ca="1" si="5"/>
        <v>D3/11/2008</v>
      </c>
      <c r="J56" t="str">
        <f t="shared" ca="1" si="6"/>
        <v>T-35</v>
      </c>
      <c r="K56" t="str">
        <f t="shared" ca="1" si="7"/>
        <v>PWalmart</v>
      </c>
      <c r="L56" t="str">
        <f t="shared" ca="1" si="8"/>
        <v>LExpenses.Groceries</v>
      </c>
    </row>
    <row r="57" spans="1:12">
      <c r="A57">
        <f t="shared" ca="1" si="9"/>
        <v>6</v>
      </c>
      <c r="B57">
        <f ca="1">CEILING((ROW()-3)/FLOOR(COUNT($A$4:A$500)/12,1),1)</f>
        <v>3</v>
      </c>
      <c r="C57" s="3">
        <f ca="1">DATE(Params!$B$4,B57,RANDBETWEEN(1,28))</f>
        <v>39519</v>
      </c>
      <c r="D57" t="str">
        <f t="shared" ca="1" si="1"/>
        <v>Taco Bell</v>
      </c>
      <c r="E57" t="str">
        <f t="shared" ca="1" si="2"/>
        <v>Expenses.Dining</v>
      </c>
      <c r="F57">
        <f t="shared" ca="1" si="3"/>
        <v>-10.5</v>
      </c>
      <c r="H57" s="7" t="str">
        <f t="shared" ca="1" si="4"/>
        <v>D3/12/2008
T-10.5
PTaco Bell
LExpenses.Dining
^</v>
      </c>
      <c r="I57" s="3" t="str">
        <f t="shared" ca="1" si="5"/>
        <v>D3/12/2008</v>
      </c>
      <c r="J57" t="str">
        <f t="shared" ca="1" si="6"/>
        <v>T-10.5</v>
      </c>
      <c r="K57" t="str">
        <f t="shared" ca="1" si="7"/>
        <v>PTaco Bell</v>
      </c>
      <c r="L57" t="str">
        <f t="shared" ca="1" si="8"/>
        <v>LExpenses.Dining</v>
      </c>
    </row>
    <row r="58" spans="1:12">
      <c r="A58">
        <f t="shared" ca="1" si="9"/>
        <v>29</v>
      </c>
      <c r="B58">
        <f ca="1">CEILING((ROW()-3)/FLOOR(COUNT($A$4:A$500)/12,1),1)</f>
        <v>3</v>
      </c>
      <c r="C58" s="3">
        <f ca="1">DATE(Params!$B$4,B58,RANDBETWEEN(1,28))</f>
        <v>39516</v>
      </c>
      <c r="D58" t="str">
        <f t="shared" ca="1" si="1"/>
        <v>Oil Changers</v>
      </c>
      <c r="E58" t="str">
        <f t="shared" ca="1" si="2"/>
        <v>Expenses.Auto.Repair and Maintenance</v>
      </c>
      <c r="F58">
        <f t="shared" ca="1" si="3"/>
        <v>-19.95</v>
      </c>
      <c r="H58" s="7" t="str">
        <f t="shared" ca="1" si="4"/>
        <v>D3/9/2008
T-19.95
POil Changers
LExpenses.Auto.Repair and Maintenance
^</v>
      </c>
      <c r="I58" s="3" t="str">
        <f t="shared" ca="1" si="5"/>
        <v>D3/9/2008</v>
      </c>
      <c r="J58" t="str">
        <f t="shared" ca="1" si="6"/>
        <v>T-19.95</v>
      </c>
      <c r="K58" t="str">
        <f t="shared" ca="1" si="7"/>
        <v>POil Changers</v>
      </c>
      <c r="L58" t="str">
        <f t="shared" ca="1" si="8"/>
        <v>LExpenses.Auto.Repair and Maintenance</v>
      </c>
    </row>
    <row r="59" spans="1:12">
      <c r="A59">
        <f t="shared" ca="1" si="9"/>
        <v>20</v>
      </c>
      <c r="B59">
        <f ca="1">CEILING((ROW()-3)/FLOOR(COUNT($A$4:A$500)/12,1),1)</f>
        <v>3</v>
      </c>
      <c r="C59" s="3">
        <f ca="1">DATE(Params!$B$4,B59,RANDBETWEEN(1,28))</f>
        <v>39528</v>
      </c>
      <c r="D59" t="str">
        <f t="shared" ca="1" si="1"/>
        <v>Dr. Johnson</v>
      </c>
      <c r="E59" t="str">
        <f t="shared" ca="1" si="2"/>
        <v>Expenses.Medical Expenses</v>
      </c>
      <c r="F59">
        <f t="shared" ca="1" si="3"/>
        <v>-20</v>
      </c>
      <c r="H59" s="7" t="str">
        <f t="shared" ca="1" si="4"/>
        <v>D3/21/2008
T-20
PDr. Johnson
LExpenses.Medical Expenses
^</v>
      </c>
      <c r="I59" s="3" t="str">
        <f t="shared" ca="1" si="5"/>
        <v>D3/21/2008</v>
      </c>
      <c r="J59" t="str">
        <f t="shared" ca="1" si="6"/>
        <v>T-20</v>
      </c>
      <c r="K59" t="str">
        <f t="shared" ca="1" si="7"/>
        <v>PDr. Johnson</v>
      </c>
      <c r="L59" t="str">
        <f t="shared" ca="1" si="8"/>
        <v>LExpenses.Medical Expenses</v>
      </c>
    </row>
    <row r="60" spans="1:12">
      <c r="A60">
        <f t="shared" ca="1" si="9"/>
        <v>15</v>
      </c>
      <c r="B60">
        <f ca="1">CEILING((ROW()-3)/FLOOR(COUNT($A$4:A$500)/12,1),1)</f>
        <v>3</v>
      </c>
      <c r="C60" s="3">
        <f ca="1">DATE(Params!$B$4,B60,RANDBETWEEN(1,28))</f>
        <v>39509</v>
      </c>
      <c r="D60" t="str">
        <f t="shared" ca="1" si="1"/>
        <v>7-Eleven</v>
      </c>
      <c r="E60" t="str">
        <f t="shared" ca="1" si="2"/>
        <v>Expenses.Miscellaneous</v>
      </c>
      <c r="F60">
        <f t="shared" ca="1" si="3"/>
        <v>-4.75</v>
      </c>
      <c r="H60" s="7" t="str">
        <f t="shared" ca="1" si="4"/>
        <v>D3/2/2008
T-4.75
P7-Eleven
LExpenses.Miscellaneous
^</v>
      </c>
      <c r="I60" s="3" t="str">
        <f t="shared" ca="1" si="5"/>
        <v>D3/2/2008</v>
      </c>
      <c r="J60" t="str">
        <f t="shared" ca="1" si="6"/>
        <v>T-4.75</v>
      </c>
      <c r="K60" t="str">
        <f t="shared" ca="1" si="7"/>
        <v>P7-Eleven</v>
      </c>
      <c r="L60" t="str">
        <f t="shared" ca="1" si="8"/>
        <v>LExpenses.Miscellaneous</v>
      </c>
    </row>
    <row r="61" spans="1:12">
      <c r="A61">
        <f t="shared" ca="1" si="9"/>
        <v>30</v>
      </c>
      <c r="B61">
        <f ca="1">CEILING((ROW()-3)/FLOOR(COUNT($A$4:A$500)/12,1),1)</f>
        <v>3</v>
      </c>
      <c r="C61" s="3">
        <f ca="1">DATE(Params!$B$4,B61,RANDBETWEEN(1,28))</f>
        <v>39532</v>
      </c>
      <c r="D61" t="str">
        <f t="shared" ca="1" si="1"/>
        <v>City of Standardville</v>
      </c>
      <c r="E61" t="str">
        <f t="shared" ca="1" si="2"/>
        <v>Expenses.Auto.Parking</v>
      </c>
      <c r="F61">
        <f t="shared" ca="1" si="3"/>
        <v>-5</v>
      </c>
      <c r="H61" s="7" t="str">
        <f t="shared" ca="1" si="4"/>
        <v>D3/25/2008
T-5
PCity of Standardville
LExpenses.Auto.Parking
^</v>
      </c>
      <c r="I61" s="3" t="str">
        <f t="shared" ca="1" si="5"/>
        <v>D3/25/2008</v>
      </c>
      <c r="J61" t="str">
        <f t="shared" ca="1" si="6"/>
        <v>T-5</v>
      </c>
      <c r="K61" t="str">
        <f t="shared" ca="1" si="7"/>
        <v>PCity of Standardville</v>
      </c>
      <c r="L61" t="str">
        <f t="shared" ca="1" si="8"/>
        <v>LExpenses.Auto.Parking</v>
      </c>
    </row>
    <row r="62" spans="1:12">
      <c r="A62">
        <f t="shared" ca="1" si="9"/>
        <v>27</v>
      </c>
      <c r="B62">
        <f ca="1">CEILING((ROW()-3)/FLOOR(COUNT($A$4:A$500)/12,1),1)</f>
        <v>3</v>
      </c>
      <c r="C62" s="3">
        <f ca="1">DATE(Params!$B$4,B62,RANDBETWEEN(1,28))</f>
        <v>39518</v>
      </c>
      <c r="D62" t="str">
        <f t="shared" ca="1" si="1"/>
        <v>GAP</v>
      </c>
      <c r="E62" t="str">
        <f t="shared" ca="1" si="2"/>
        <v>Expenses.Clothes</v>
      </c>
      <c r="F62">
        <f t="shared" ca="1" si="3"/>
        <v>-45</v>
      </c>
      <c r="H62" s="7" t="str">
        <f t="shared" ca="1" si="4"/>
        <v>D3/11/2008
T-45
PGAP
LExpenses.Clothes
^</v>
      </c>
      <c r="I62" s="3" t="str">
        <f t="shared" ca="1" si="5"/>
        <v>D3/11/2008</v>
      </c>
      <c r="J62" t="str">
        <f t="shared" ca="1" si="6"/>
        <v>T-45</v>
      </c>
      <c r="K62" t="str">
        <f t="shared" ca="1" si="7"/>
        <v>PGAP</v>
      </c>
      <c r="L62" t="str">
        <f t="shared" ca="1" si="8"/>
        <v>LExpenses.Clothes</v>
      </c>
    </row>
    <row r="63" spans="1:12">
      <c r="A63">
        <f t="shared" ca="1" si="9"/>
        <v>3</v>
      </c>
      <c r="B63">
        <f ca="1">CEILING((ROW()-3)/FLOOR(COUNT($A$4:A$500)/12,1),1)</f>
        <v>3</v>
      </c>
      <c r="C63" s="3">
        <f ca="1">DATE(Params!$B$4,B63,RANDBETWEEN(1,28))</f>
        <v>39511</v>
      </c>
      <c r="D63" t="str">
        <f t="shared" ca="1" si="1"/>
        <v>Jamba Juice</v>
      </c>
      <c r="E63" t="str">
        <f t="shared" ca="1" si="2"/>
        <v>Expenses.Miscellaneous</v>
      </c>
      <c r="F63">
        <f t="shared" ca="1" si="3"/>
        <v>-4.5</v>
      </c>
      <c r="H63" s="7" t="str">
        <f t="shared" ca="1" si="4"/>
        <v>D3/4/2008
T-4.5
PJamba Juice
LExpenses.Miscellaneous
^</v>
      </c>
      <c r="I63" s="3" t="str">
        <f t="shared" ca="1" si="5"/>
        <v>D3/4/2008</v>
      </c>
      <c r="J63" t="str">
        <f t="shared" ca="1" si="6"/>
        <v>T-4.5</v>
      </c>
      <c r="K63" t="str">
        <f t="shared" ca="1" si="7"/>
        <v>PJamba Juice</v>
      </c>
      <c r="L63" t="str">
        <f t="shared" ca="1" si="8"/>
        <v>LExpenses.Miscellaneous</v>
      </c>
    </row>
    <row r="64" spans="1:12">
      <c r="A64">
        <f t="shared" ca="1" si="9"/>
        <v>1</v>
      </c>
      <c r="B64">
        <f ca="1">CEILING((ROW()-3)/FLOOR(COUNT($A$4:A$500)/12,1),1)</f>
        <v>3</v>
      </c>
      <c r="C64" s="3">
        <f ca="1">DATE(Params!$B$4,B64,RANDBETWEEN(1,28))</f>
        <v>39529</v>
      </c>
      <c r="D64" t="str">
        <f t="shared" ca="1" si="1"/>
        <v>Starbucks</v>
      </c>
      <c r="E64" t="str">
        <f t="shared" ca="1" si="2"/>
        <v>Expenses.Miscellaneous</v>
      </c>
      <c r="F64">
        <f t="shared" ca="1" si="3"/>
        <v>-5</v>
      </c>
      <c r="H64" s="7" t="str">
        <f t="shared" ca="1" si="4"/>
        <v>D3/22/2008
T-5
PStarbucks
LExpenses.Miscellaneous
^</v>
      </c>
      <c r="I64" s="3" t="str">
        <f t="shared" ca="1" si="5"/>
        <v>D3/22/2008</v>
      </c>
      <c r="J64" t="str">
        <f t="shared" ca="1" si="6"/>
        <v>T-5</v>
      </c>
      <c r="K64" t="str">
        <f t="shared" ca="1" si="7"/>
        <v>PStarbucks</v>
      </c>
      <c r="L64" t="str">
        <f t="shared" ca="1" si="8"/>
        <v>LExpenses.Miscellaneous</v>
      </c>
    </row>
    <row r="65" spans="1:12">
      <c r="A65">
        <f t="shared" ca="1" si="9"/>
        <v>29</v>
      </c>
      <c r="B65">
        <f ca="1">CEILING((ROW()-3)/FLOOR(COUNT($A$4:A$500)/12,1),1)</f>
        <v>3</v>
      </c>
      <c r="C65" s="3">
        <f ca="1">DATE(Params!$B$4,B65,RANDBETWEEN(1,28))</f>
        <v>39530</v>
      </c>
      <c r="D65" t="str">
        <f t="shared" ca="1" si="1"/>
        <v>Oil Changers</v>
      </c>
      <c r="E65" t="str">
        <f t="shared" ca="1" si="2"/>
        <v>Expenses.Auto.Repair and Maintenance</v>
      </c>
      <c r="F65">
        <f t="shared" ca="1" si="3"/>
        <v>-19.95</v>
      </c>
      <c r="H65" s="7" t="str">
        <f t="shared" ca="1" si="4"/>
        <v>D3/23/2008
T-19.95
POil Changers
LExpenses.Auto.Repair and Maintenance
^</v>
      </c>
      <c r="I65" s="3" t="str">
        <f t="shared" ca="1" si="5"/>
        <v>D3/23/2008</v>
      </c>
      <c r="J65" t="str">
        <f t="shared" ca="1" si="6"/>
        <v>T-19.95</v>
      </c>
      <c r="K65" t="str">
        <f t="shared" ca="1" si="7"/>
        <v>POil Changers</v>
      </c>
      <c r="L65" t="str">
        <f t="shared" ca="1" si="8"/>
        <v>LExpenses.Auto.Repair and Maintenance</v>
      </c>
    </row>
    <row r="66" spans="1:12">
      <c r="A66">
        <f t="shared" ca="1" si="9"/>
        <v>21</v>
      </c>
      <c r="B66">
        <f ca="1">CEILING((ROW()-3)/FLOOR(COUNT($A$4:A$500)/12,1),1)</f>
        <v>3</v>
      </c>
      <c r="C66" s="3">
        <f ca="1">DATE(Params!$B$4,B66,RANDBETWEEN(1,28))</f>
        <v>39512</v>
      </c>
      <c r="D66" t="str">
        <f t="shared" ca="1" si="1"/>
        <v>Wired Magazine</v>
      </c>
      <c r="E66" t="str">
        <f t="shared" ca="1" si="2"/>
        <v>Expenses.Subscriptions</v>
      </c>
      <c r="F66">
        <f t="shared" ca="1" si="3"/>
        <v>-19.95</v>
      </c>
      <c r="H66" s="7" t="str">
        <f t="shared" ca="1" si="4"/>
        <v>D3/5/2008
T-19.95
PWired Magazine
LExpenses.Subscriptions
^</v>
      </c>
      <c r="I66" s="3" t="str">
        <f t="shared" ca="1" si="5"/>
        <v>D3/5/2008</v>
      </c>
      <c r="J66" t="str">
        <f t="shared" ca="1" si="6"/>
        <v>T-19.95</v>
      </c>
      <c r="K66" t="str">
        <f t="shared" ca="1" si="7"/>
        <v>PWired Magazine</v>
      </c>
      <c r="L66" t="str">
        <f t="shared" ca="1" si="8"/>
        <v>LExpenses.Subscriptions</v>
      </c>
    </row>
    <row r="67" spans="1:12">
      <c r="A67">
        <f t="shared" ca="1" si="9"/>
        <v>10</v>
      </c>
      <c r="B67">
        <f ca="1">CEILING((ROW()-3)/FLOOR(COUNT($A$4:A$500)/12,1),1)</f>
        <v>4</v>
      </c>
      <c r="C67" s="3">
        <f ca="1">DATE(Params!$B$4,B67,RANDBETWEEN(1,28))</f>
        <v>39539</v>
      </c>
      <c r="D67" t="str">
        <f t="shared" ca="1" si="1"/>
        <v>Jamba Juice</v>
      </c>
      <c r="E67" t="str">
        <f t="shared" ca="1" si="2"/>
        <v>Expenses.Miscellaneous</v>
      </c>
      <c r="F67">
        <f t="shared" ca="1" si="3"/>
        <v>-4.5</v>
      </c>
      <c r="H67" s="7" t="str">
        <f t="shared" ca="1" si="4"/>
        <v>D4/1/2008
T-4.5
PJamba Juice
LExpenses.Miscellaneous
^</v>
      </c>
      <c r="I67" s="3" t="str">
        <f t="shared" ca="1" si="5"/>
        <v>D4/1/2008</v>
      </c>
      <c r="J67" t="str">
        <f t="shared" ca="1" si="6"/>
        <v>T-4.5</v>
      </c>
      <c r="K67" t="str">
        <f t="shared" ca="1" si="7"/>
        <v>PJamba Juice</v>
      </c>
      <c r="L67" t="str">
        <f t="shared" ca="1" si="8"/>
        <v>LExpenses.Miscellaneous</v>
      </c>
    </row>
    <row r="68" spans="1:12">
      <c r="A68">
        <f t="shared" ref="A68:A99" ca="1" si="10">RANDBETWEEN(MIN($O$4:$O$50),MAX($O$4:$O$50))</f>
        <v>9</v>
      </c>
      <c r="B68">
        <f ca="1">CEILING((ROW()-3)/FLOOR(COUNT($A$4:A$500)/12,1),1)</f>
        <v>4</v>
      </c>
      <c r="C68" s="3">
        <f ca="1">DATE(Params!$B$4,B68,RANDBETWEEN(1,28))</f>
        <v>39562</v>
      </c>
      <c r="D68" t="str">
        <f t="shared" ca="1" si="1"/>
        <v>7-Eleven</v>
      </c>
      <c r="E68" t="str">
        <f t="shared" ca="1" si="2"/>
        <v>Expenses.Miscellaneous</v>
      </c>
      <c r="F68">
        <f t="shared" ca="1" si="3"/>
        <v>-2.5</v>
      </c>
      <c r="H68" s="7" t="str">
        <f t="shared" ca="1" si="4"/>
        <v>D4/24/2008
T-2.5
P7-Eleven
LExpenses.Miscellaneous
^</v>
      </c>
      <c r="I68" s="3" t="str">
        <f t="shared" ca="1" si="5"/>
        <v>D4/24/2008</v>
      </c>
      <c r="J68" t="str">
        <f t="shared" ca="1" si="6"/>
        <v>T-2.5</v>
      </c>
      <c r="K68" t="str">
        <f t="shared" ca="1" si="7"/>
        <v>P7-Eleven</v>
      </c>
      <c r="L68" t="str">
        <f t="shared" ca="1" si="8"/>
        <v>LExpenses.Miscellaneous</v>
      </c>
    </row>
    <row r="69" spans="1:12">
      <c r="A69">
        <f t="shared" ca="1" si="10"/>
        <v>9</v>
      </c>
      <c r="B69">
        <f ca="1">CEILING((ROW()-3)/FLOOR(COUNT($A$4:A$500)/12,1),1)</f>
        <v>4</v>
      </c>
      <c r="C69" s="3">
        <f ca="1">DATE(Params!$B$4,B69,RANDBETWEEN(1,28))</f>
        <v>39561</v>
      </c>
      <c r="D69" t="str">
        <f t="shared" ref="D69:D132" ca="1" si="11">VLOOKUP(A69,$O$4:$S$60,2)</f>
        <v>7-Eleven</v>
      </c>
      <c r="E69" t="str">
        <f t="shared" ref="E69:E132" ca="1" si="12">VLOOKUP(A69,$O$4:$S$60,3)</f>
        <v>Expenses.Miscellaneous</v>
      </c>
      <c r="F69">
        <f t="shared" ref="F69:F132" ca="1" si="13">(VLOOKUP(A69,$O$4:$S$60,RANDBETWEEN(4,5)))*-1</f>
        <v>-2.5</v>
      </c>
      <c r="H69" s="7" t="str">
        <f t="shared" ref="H69:H132" ca="1" si="14">CONCATENATE(I69,CHAR(10),J69,CHAR(10),K69,CHAR(10),L69,CHAR(10),"^")</f>
        <v>D4/23/2008
T-2.5
P7-Eleven
LExpenses.Miscellaneous
^</v>
      </c>
      <c r="I69" s="3" t="str">
        <f t="shared" ref="I69:I132" ca="1" si="15">CONCATENATE("D",MONTH(C69),"/",DAY(C69),"/",YEAR(C69))</f>
        <v>D4/23/2008</v>
      </c>
      <c r="J69" t="str">
        <f t="shared" ref="J69:J132" ca="1" si="16">CONCATENATE("T",F69)</f>
        <v>T-2.5</v>
      </c>
      <c r="K69" t="str">
        <f t="shared" ref="K69:K132" ca="1" si="17">CONCATENATE("P",D69)</f>
        <v>P7-Eleven</v>
      </c>
      <c r="L69" t="str">
        <f t="shared" ref="L69:L132" ca="1" si="18">CONCATENATE("L",E69)</f>
        <v>LExpenses.Miscellaneous</v>
      </c>
    </row>
    <row r="70" spans="1:12">
      <c r="A70">
        <f t="shared" ca="1" si="10"/>
        <v>32</v>
      </c>
      <c r="B70">
        <f ca="1">CEILING((ROW()-3)/FLOOR(COUNT($A$4:A$500)/12,1),1)</f>
        <v>4</v>
      </c>
      <c r="C70" s="3">
        <f ca="1">DATE(Params!$B$4,B70,RANDBETWEEN(1,28))</f>
        <v>39539</v>
      </c>
      <c r="D70" t="str">
        <f t="shared" ca="1" si="11"/>
        <v>One Hour Cleaners</v>
      </c>
      <c r="E70" t="str">
        <f t="shared" ca="1" si="12"/>
        <v>Expenses.Laundry/Dry Cleaning</v>
      </c>
      <c r="F70">
        <f t="shared" ca="1" si="13"/>
        <v>-7.5</v>
      </c>
      <c r="H70" s="7" t="str">
        <f t="shared" ca="1" si="14"/>
        <v>D4/1/2008
T-7.5
POne Hour Cleaners
LExpenses.Laundry/Dry Cleaning
^</v>
      </c>
      <c r="I70" s="3" t="str">
        <f t="shared" ca="1" si="15"/>
        <v>D4/1/2008</v>
      </c>
      <c r="J70" t="str">
        <f t="shared" ca="1" si="16"/>
        <v>T-7.5</v>
      </c>
      <c r="K70" t="str">
        <f t="shared" ca="1" si="17"/>
        <v>POne Hour Cleaners</v>
      </c>
      <c r="L70" t="str">
        <f t="shared" ca="1" si="18"/>
        <v>LExpenses.Laundry/Dry Cleaning</v>
      </c>
    </row>
    <row r="71" spans="1:12">
      <c r="A71">
        <f t="shared" ca="1" si="10"/>
        <v>15</v>
      </c>
      <c r="B71">
        <f ca="1">CEILING((ROW()-3)/FLOOR(COUNT($A$4:A$500)/12,1),1)</f>
        <v>4</v>
      </c>
      <c r="C71" s="3">
        <f ca="1">DATE(Params!$B$4,B71,RANDBETWEEN(1,28))</f>
        <v>39564</v>
      </c>
      <c r="D71" t="str">
        <f t="shared" ca="1" si="11"/>
        <v>7-Eleven</v>
      </c>
      <c r="E71" t="str">
        <f t="shared" ca="1" si="12"/>
        <v>Expenses.Miscellaneous</v>
      </c>
      <c r="F71">
        <f t="shared" ca="1" si="13"/>
        <v>-4.75</v>
      </c>
      <c r="H71" s="7" t="str">
        <f t="shared" ca="1" si="14"/>
        <v>D4/26/2008
T-4.75
P7-Eleven
LExpenses.Miscellaneous
^</v>
      </c>
      <c r="I71" s="3" t="str">
        <f t="shared" ca="1" si="15"/>
        <v>D4/26/2008</v>
      </c>
      <c r="J71" t="str">
        <f t="shared" ca="1" si="16"/>
        <v>T-4.75</v>
      </c>
      <c r="K71" t="str">
        <f t="shared" ca="1" si="17"/>
        <v>P7-Eleven</v>
      </c>
      <c r="L71" t="str">
        <f t="shared" ca="1" si="18"/>
        <v>LExpenses.Miscellaneous</v>
      </c>
    </row>
    <row r="72" spans="1:12">
      <c r="A72">
        <f t="shared" ca="1" si="10"/>
        <v>5</v>
      </c>
      <c r="B72">
        <f ca="1">CEILING((ROW()-3)/FLOOR(COUNT($A$4:A$500)/12,1),1)</f>
        <v>4</v>
      </c>
      <c r="C72" s="3">
        <f ca="1">DATE(Params!$B$4,B72,RANDBETWEEN(1,28))</f>
        <v>39550</v>
      </c>
      <c r="D72" t="str">
        <f t="shared" ca="1" si="11"/>
        <v>Chevron</v>
      </c>
      <c r="E72" t="str">
        <f t="shared" ca="1" si="12"/>
        <v>Expenses.Auto.Gas</v>
      </c>
      <c r="F72">
        <f t="shared" ca="1" si="13"/>
        <v>-45</v>
      </c>
      <c r="H72" s="7" t="str">
        <f t="shared" ca="1" si="14"/>
        <v>D4/12/2008
T-45
PChevron
LExpenses.Auto.Gas
^</v>
      </c>
      <c r="I72" s="3" t="str">
        <f t="shared" ca="1" si="15"/>
        <v>D4/12/2008</v>
      </c>
      <c r="J72" t="str">
        <f t="shared" ca="1" si="16"/>
        <v>T-45</v>
      </c>
      <c r="K72" t="str">
        <f t="shared" ca="1" si="17"/>
        <v>PChevron</v>
      </c>
      <c r="L72" t="str">
        <f t="shared" ca="1" si="18"/>
        <v>LExpenses.Auto.Gas</v>
      </c>
    </row>
    <row r="73" spans="1:12">
      <c r="A73">
        <f t="shared" ca="1" si="10"/>
        <v>19</v>
      </c>
      <c r="B73">
        <f ca="1">CEILING((ROW()-3)/FLOOR(COUNT($A$4:A$500)/12,1),1)</f>
        <v>4</v>
      </c>
      <c r="C73" s="3">
        <f ca="1">DATE(Params!$B$4,B73,RANDBETWEEN(1,28))</f>
        <v>39545</v>
      </c>
      <c r="D73" t="str">
        <f t="shared" ca="1" si="11"/>
        <v>Edwards Cinemas</v>
      </c>
      <c r="E73" t="str">
        <f t="shared" ca="1" si="12"/>
        <v>Expenses.Entertainment.Recreation</v>
      </c>
      <c r="F73">
        <f t="shared" ca="1" si="13"/>
        <v>-33.9</v>
      </c>
      <c r="H73" s="7" t="str">
        <f t="shared" ca="1" si="14"/>
        <v>D4/7/2008
T-33.9
PEdwards Cinemas
LExpenses.Entertainment.Recreation
^</v>
      </c>
      <c r="I73" s="3" t="str">
        <f t="shared" ca="1" si="15"/>
        <v>D4/7/2008</v>
      </c>
      <c r="J73" t="str">
        <f t="shared" ca="1" si="16"/>
        <v>T-33.9</v>
      </c>
      <c r="K73" t="str">
        <f t="shared" ca="1" si="17"/>
        <v>PEdwards Cinemas</v>
      </c>
      <c r="L73" t="str">
        <f t="shared" ca="1" si="18"/>
        <v>LExpenses.Entertainment.Recreation</v>
      </c>
    </row>
    <row r="74" spans="1:12">
      <c r="A74">
        <f t="shared" ca="1" si="10"/>
        <v>18</v>
      </c>
      <c r="B74">
        <f ca="1">CEILING((ROW()-3)/FLOOR(COUNT($A$4:A$500)/12,1),1)</f>
        <v>4</v>
      </c>
      <c r="C74" s="3">
        <f ca="1">DATE(Params!$B$4,B74,RANDBETWEEN(1,28))</f>
        <v>39552</v>
      </c>
      <c r="D74" t="str">
        <f t="shared" ca="1" si="11"/>
        <v>Mcdonalds</v>
      </c>
      <c r="E74" t="str">
        <f t="shared" ca="1" si="12"/>
        <v>Expenses.Dining</v>
      </c>
      <c r="F74">
        <f t="shared" ca="1" si="13"/>
        <v>-6.95</v>
      </c>
      <c r="H74" s="7" t="str">
        <f t="shared" ca="1" si="14"/>
        <v>D4/14/2008
T-6.95
PMcdonalds
LExpenses.Dining
^</v>
      </c>
      <c r="I74" s="3" t="str">
        <f t="shared" ca="1" si="15"/>
        <v>D4/14/2008</v>
      </c>
      <c r="J74" t="str">
        <f t="shared" ca="1" si="16"/>
        <v>T-6.95</v>
      </c>
      <c r="K74" t="str">
        <f t="shared" ca="1" si="17"/>
        <v>PMcdonalds</v>
      </c>
      <c r="L74" t="str">
        <f t="shared" ca="1" si="18"/>
        <v>LExpenses.Dining</v>
      </c>
    </row>
    <row r="75" spans="1:12">
      <c r="A75">
        <f t="shared" ca="1" si="10"/>
        <v>32</v>
      </c>
      <c r="B75">
        <f ca="1">CEILING((ROW()-3)/FLOOR(COUNT($A$4:A$500)/12,1),1)</f>
        <v>4</v>
      </c>
      <c r="C75" s="3">
        <f ca="1">DATE(Params!$B$4,B75,RANDBETWEEN(1,28))</f>
        <v>39559</v>
      </c>
      <c r="D75" t="str">
        <f t="shared" ca="1" si="11"/>
        <v>One Hour Cleaners</v>
      </c>
      <c r="E75" t="str">
        <f t="shared" ca="1" si="12"/>
        <v>Expenses.Laundry/Dry Cleaning</v>
      </c>
      <c r="F75">
        <f t="shared" ca="1" si="13"/>
        <v>-14.9</v>
      </c>
      <c r="H75" s="7" t="str">
        <f t="shared" ca="1" si="14"/>
        <v>D4/21/2008
T-14.9
POne Hour Cleaners
LExpenses.Laundry/Dry Cleaning
^</v>
      </c>
      <c r="I75" s="3" t="str">
        <f t="shared" ca="1" si="15"/>
        <v>D4/21/2008</v>
      </c>
      <c r="J75" t="str">
        <f t="shared" ca="1" si="16"/>
        <v>T-14.9</v>
      </c>
      <c r="K75" t="str">
        <f t="shared" ca="1" si="17"/>
        <v>POne Hour Cleaners</v>
      </c>
      <c r="L75" t="str">
        <f t="shared" ca="1" si="18"/>
        <v>LExpenses.Laundry/Dry Cleaning</v>
      </c>
    </row>
    <row r="76" spans="1:12">
      <c r="A76">
        <f t="shared" ca="1" si="10"/>
        <v>13</v>
      </c>
      <c r="B76">
        <f ca="1">CEILING((ROW()-3)/FLOOR(COUNT($A$4:A$500)/12,1),1)</f>
        <v>4</v>
      </c>
      <c r="C76" s="3">
        <f ca="1">DATE(Params!$B$4,B76,RANDBETWEEN(1,28))</f>
        <v>39562</v>
      </c>
      <c r="D76" t="str">
        <f t="shared" ca="1" si="11"/>
        <v>Wendy's</v>
      </c>
      <c r="E76" t="str">
        <f t="shared" ca="1" si="12"/>
        <v>Expenses.Dining</v>
      </c>
      <c r="F76">
        <f t="shared" ca="1" si="13"/>
        <v>-4.5</v>
      </c>
      <c r="H76" s="7" t="str">
        <f t="shared" ca="1" si="14"/>
        <v>D4/24/2008
T-4.5
PWendy's
LExpenses.Dining
^</v>
      </c>
      <c r="I76" s="3" t="str">
        <f t="shared" ca="1" si="15"/>
        <v>D4/24/2008</v>
      </c>
      <c r="J76" t="str">
        <f t="shared" ca="1" si="16"/>
        <v>T-4.5</v>
      </c>
      <c r="K76" t="str">
        <f t="shared" ca="1" si="17"/>
        <v>PWendy's</v>
      </c>
      <c r="L76" t="str">
        <f t="shared" ca="1" si="18"/>
        <v>LExpenses.Dining</v>
      </c>
    </row>
    <row r="77" spans="1:12">
      <c r="A77">
        <f t="shared" ca="1" si="10"/>
        <v>29</v>
      </c>
      <c r="B77">
        <f ca="1">CEILING((ROW()-3)/FLOOR(COUNT($A$4:A$500)/12,1),1)</f>
        <v>4</v>
      </c>
      <c r="C77" s="3">
        <f ca="1">DATE(Params!$B$4,B77,RANDBETWEEN(1,28))</f>
        <v>39550</v>
      </c>
      <c r="D77" t="str">
        <f t="shared" ca="1" si="11"/>
        <v>Oil Changers</v>
      </c>
      <c r="E77" t="str">
        <f t="shared" ca="1" si="12"/>
        <v>Expenses.Auto.Repair and Maintenance</v>
      </c>
      <c r="F77">
        <f t="shared" ca="1" si="13"/>
        <v>-19.95</v>
      </c>
      <c r="H77" s="7" t="str">
        <f t="shared" ca="1" si="14"/>
        <v>D4/12/2008
T-19.95
POil Changers
LExpenses.Auto.Repair and Maintenance
^</v>
      </c>
      <c r="I77" s="3" t="str">
        <f t="shared" ca="1" si="15"/>
        <v>D4/12/2008</v>
      </c>
      <c r="J77" t="str">
        <f t="shared" ca="1" si="16"/>
        <v>T-19.95</v>
      </c>
      <c r="K77" t="str">
        <f t="shared" ca="1" si="17"/>
        <v>POil Changers</v>
      </c>
      <c r="L77" t="str">
        <f t="shared" ca="1" si="18"/>
        <v>LExpenses.Auto.Repair and Maintenance</v>
      </c>
    </row>
    <row r="78" spans="1:12">
      <c r="A78">
        <f t="shared" ca="1" si="10"/>
        <v>28</v>
      </c>
      <c r="B78">
        <f ca="1">CEILING((ROW()-3)/FLOOR(COUNT($A$4:A$500)/12,1),1)</f>
        <v>4</v>
      </c>
      <c r="C78" s="3">
        <f ca="1">DATE(Params!$B$4,B78,RANDBETWEEN(1,28))</f>
        <v>39539</v>
      </c>
      <c r="D78" t="str">
        <f t="shared" ca="1" si="11"/>
        <v>Joe's Arcade</v>
      </c>
      <c r="E78" t="str">
        <f t="shared" ca="1" si="12"/>
        <v>Expenses.Hobbies</v>
      </c>
      <c r="F78">
        <f t="shared" ca="1" si="13"/>
        <v>-15</v>
      </c>
      <c r="H78" s="7" t="str">
        <f t="shared" ca="1" si="14"/>
        <v>D4/1/2008
T-15
PJoe's Arcade
LExpenses.Hobbies
^</v>
      </c>
      <c r="I78" s="3" t="str">
        <f t="shared" ca="1" si="15"/>
        <v>D4/1/2008</v>
      </c>
      <c r="J78" t="str">
        <f t="shared" ca="1" si="16"/>
        <v>T-15</v>
      </c>
      <c r="K78" t="str">
        <f t="shared" ca="1" si="17"/>
        <v>PJoe's Arcade</v>
      </c>
      <c r="L78" t="str">
        <f t="shared" ca="1" si="18"/>
        <v>LExpenses.Hobbies</v>
      </c>
    </row>
    <row r="79" spans="1:12">
      <c r="A79">
        <f t="shared" ca="1" si="10"/>
        <v>24</v>
      </c>
      <c r="B79">
        <f ca="1">CEILING((ROW()-3)/FLOOR(COUNT($A$4:A$500)/12,1),1)</f>
        <v>4</v>
      </c>
      <c r="C79" s="3">
        <f ca="1">DATE(Params!$B$4,B79,RANDBETWEEN(1,28))</f>
        <v>39565</v>
      </c>
      <c r="D79" t="str">
        <f t="shared" ca="1" si="11"/>
        <v>Walmart</v>
      </c>
      <c r="E79" t="str">
        <f t="shared" ca="1" si="12"/>
        <v>Expenses.Groceries</v>
      </c>
      <c r="F79">
        <f t="shared" ca="1" si="13"/>
        <v>-35</v>
      </c>
      <c r="H79" s="7" t="str">
        <f t="shared" ca="1" si="14"/>
        <v>D4/27/2008
T-35
PWalmart
LExpenses.Groceries
^</v>
      </c>
      <c r="I79" s="3" t="str">
        <f t="shared" ca="1" si="15"/>
        <v>D4/27/2008</v>
      </c>
      <c r="J79" t="str">
        <f t="shared" ca="1" si="16"/>
        <v>T-35</v>
      </c>
      <c r="K79" t="str">
        <f t="shared" ca="1" si="17"/>
        <v>PWalmart</v>
      </c>
      <c r="L79" t="str">
        <f t="shared" ca="1" si="18"/>
        <v>LExpenses.Groceries</v>
      </c>
    </row>
    <row r="80" spans="1:12">
      <c r="A80">
        <f t="shared" ca="1" si="10"/>
        <v>4</v>
      </c>
      <c r="B80">
        <f ca="1">CEILING((ROW()-3)/FLOOR(COUNT($A$4:A$500)/12,1),1)</f>
        <v>4</v>
      </c>
      <c r="C80" s="3">
        <f ca="1">DATE(Params!$B$4,B80,RANDBETWEEN(1,28))</f>
        <v>39555</v>
      </c>
      <c r="D80" t="str">
        <f t="shared" ca="1" si="11"/>
        <v>Circuit City</v>
      </c>
      <c r="E80" t="str">
        <f t="shared" ca="1" si="12"/>
        <v>Expenses.Computer</v>
      </c>
      <c r="F80">
        <f t="shared" ca="1" si="13"/>
        <v>-45</v>
      </c>
      <c r="H80" s="7" t="str">
        <f t="shared" ca="1" si="14"/>
        <v>D4/17/2008
T-45
PCircuit City
LExpenses.Computer
^</v>
      </c>
      <c r="I80" s="3" t="str">
        <f t="shared" ca="1" si="15"/>
        <v>D4/17/2008</v>
      </c>
      <c r="J80" t="str">
        <f t="shared" ca="1" si="16"/>
        <v>T-45</v>
      </c>
      <c r="K80" t="str">
        <f t="shared" ca="1" si="17"/>
        <v>PCircuit City</v>
      </c>
      <c r="L80" t="str">
        <f t="shared" ca="1" si="18"/>
        <v>LExpenses.Computer</v>
      </c>
    </row>
    <row r="81" spans="1:12">
      <c r="A81">
        <f t="shared" ca="1" si="10"/>
        <v>8</v>
      </c>
      <c r="B81">
        <f ca="1">CEILING((ROW()-3)/FLOOR(COUNT($A$4:A$500)/12,1),1)</f>
        <v>4</v>
      </c>
      <c r="C81" s="3">
        <f ca="1">DATE(Params!$B$4,B81,RANDBETWEEN(1,28))</f>
        <v>39540</v>
      </c>
      <c r="D81" t="str">
        <f t="shared" ca="1" si="11"/>
        <v>Burger King</v>
      </c>
      <c r="E81" t="str">
        <f t="shared" ca="1" si="12"/>
        <v>Expenses.Dining</v>
      </c>
      <c r="F81">
        <f t="shared" ca="1" si="13"/>
        <v>-5.25</v>
      </c>
      <c r="H81" s="7" t="str">
        <f t="shared" ca="1" si="14"/>
        <v>D4/2/2008
T-5.25
PBurger King
LExpenses.Dining
^</v>
      </c>
      <c r="I81" s="3" t="str">
        <f t="shared" ca="1" si="15"/>
        <v>D4/2/2008</v>
      </c>
      <c r="J81" t="str">
        <f t="shared" ca="1" si="16"/>
        <v>T-5.25</v>
      </c>
      <c r="K81" t="str">
        <f t="shared" ca="1" si="17"/>
        <v>PBurger King</v>
      </c>
      <c r="L81" t="str">
        <f t="shared" ca="1" si="18"/>
        <v>LExpenses.Dining</v>
      </c>
    </row>
    <row r="82" spans="1:12">
      <c r="A82">
        <f t="shared" ca="1" si="10"/>
        <v>25</v>
      </c>
      <c r="B82">
        <f ca="1">CEILING((ROW()-3)/FLOOR(COUNT($A$4:A$500)/12,1),1)</f>
        <v>4</v>
      </c>
      <c r="C82" s="3">
        <f ca="1">DATE(Params!$B$4,B82,RANDBETWEEN(1,28))</f>
        <v>39539</v>
      </c>
      <c r="D82" t="str">
        <f t="shared" ca="1" si="11"/>
        <v>Walmart</v>
      </c>
      <c r="E82" t="str">
        <f t="shared" ca="1" si="12"/>
        <v>Expenses.Groceries</v>
      </c>
      <c r="F82">
        <f t="shared" ca="1" si="13"/>
        <v>-15</v>
      </c>
      <c r="H82" s="7" t="str">
        <f t="shared" ca="1" si="14"/>
        <v>D4/1/2008
T-15
PWalmart
LExpenses.Groceries
^</v>
      </c>
      <c r="I82" s="3" t="str">
        <f t="shared" ca="1" si="15"/>
        <v>D4/1/2008</v>
      </c>
      <c r="J82" t="str">
        <f t="shared" ca="1" si="16"/>
        <v>T-15</v>
      </c>
      <c r="K82" t="str">
        <f t="shared" ca="1" si="17"/>
        <v>PWalmart</v>
      </c>
      <c r="L82" t="str">
        <f t="shared" ca="1" si="18"/>
        <v>LExpenses.Groceries</v>
      </c>
    </row>
    <row r="83" spans="1:12">
      <c r="A83">
        <f t="shared" ca="1" si="10"/>
        <v>16</v>
      </c>
      <c r="B83">
        <f ca="1">CEILING((ROW()-3)/FLOOR(COUNT($A$4:A$500)/12,1),1)</f>
        <v>4</v>
      </c>
      <c r="C83" s="3">
        <f ca="1">DATE(Params!$B$4,B83,RANDBETWEEN(1,28))</f>
        <v>39545</v>
      </c>
      <c r="D83" t="str">
        <f t="shared" ca="1" si="11"/>
        <v>Jamba Juice</v>
      </c>
      <c r="E83" t="str">
        <f t="shared" ca="1" si="12"/>
        <v>Expenses.Miscellaneous</v>
      </c>
      <c r="F83">
        <f t="shared" ca="1" si="13"/>
        <v>-4.5</v>
      </c>
      <c r="H83" s="7" t="str">
        <f t="shared" ca="1" si="14"/>
        <v>D4/7/2008
T-4.5
PJamba Juice
LExpenses.Miscellaneous
^</v>
      </c>
      <c r="I83" s="3" t="str">
        <f t="shared" ca="1" si="15"/>
        <v>D4/7/2008</v>
      </c>
      <c r="J83" t="str">
        <f t="shared" ca="1" si="16"/>
        <v>T-4.5</v>
      </c>
      <c r="K83" t="str">
        <f t="shared" ca="1" si="17"/>
        <v>PJamba Juice</v>
      </c>
      <c r="L83" t="str">
        <f t="shared" ca="1" si="18"/>
        <v>LExpenses.Miscellaneous</v>
      </c>
    </row>
    <row r="84" spans="1:12">
      <c r="A84">
        <f t="shared" ca="1" si="10"/>
        <v>16</v>
      </c>
      <c r="B84">
        <f ca="1">CEILING((ROW()-3)/FLOOR(COUNT($A$4:A$500)/12,1),1)</f>
        <v>4</v>
      </c>
      <c r="C84" s="3">
        <f ca="1">DATE(Params!$B$4,B84,RANDBETWEEN(1,28))</f>
        <v>39562</v>
      </c>
      <c r="D84" t="str">
        <f t="shared" ca="1" si="11"/>
        <v>Jamba Juice</v>
      </c>
      <c r="E84" t="str">
        <f t="shared" ca="1" si="12"/>
        <v>Expenses.Miscellaneous</v>
      </c>
      <c r="F84">
        <f t="shared" ca="1" si="13"/>
        <v>-4.5</v>
      </c>
      <c r="H84" s="7" t="str">
        <f t="shared" ca="1" si="14"/>
        <v>D4/24/2008
T-4.5
PJamba Juice
LExpenses.Miscellaneous
^</v>
      </c>
      <c r="I84" s="3" t="str">
        <f t="shared" ca="1" si="15"/>
        <v>D4/24/2008</v>
      </c>
      <c r="J84" t="str">
        <f t="shared" ca="1" si="16"/>
        <v>T-4.5</v>
      </c>
      <c r="K84" t="str">
        <f t="shared" ca="1" si="17"/>
        <v>PJamba Juice</v>
      </c>
      <c r="L84" t="str">
        <f t="shared" ca="1" si="18"/>
        <v>LExpenses.Miscellaneous</v>
      </c>
    </row>
    <row r="85" spans="1:12">
      <c r="A85">
        <f t="shared" ca="1" si="10"/>
        <v>27</v>
      </c>
      <c r="B85">
        <f ca="1">CEILING((ROW()-3)/FLOOR(COUNT($A$4:A$500)/12,1),1)</f>
        <v>4</v>
      </c>
      <c r="C85" s="3">
        <f ca="1">DATE(Params!$B$4,B85,RANDBETWEEN(1,28))</f>
        <v>39563</v>
      </c>
      <c r="D85" t="str">
        <f t="shared" ca="1" si="11"/>
        <v>GAP</v>
      </c>
      <c r="E85" t="str">
        <f t="shared" ca="1" si="12"/>
        <v>Expenses.Clothes</v>
      </c>
      <c r="F85">
        <f t="shared" ca="1" si="13"/>
        <v>-45</v>
      </c>
      <c r="H85" s="7" t="str">
        <f t="shared" ca="1" si="14"/>
        <v>D4/25/2008
T-45
PGAP
LExpenses.Clothes
^</v>
      </c>
      <c r="I85" s="3" t="str">
        <f t="shared" ca="1" si="15"/>
        <v>D4/25/2008</v>
      </c>
      <c r="J85" t="str">
        <f t="shared" ca="1" si="16"/>
        <v>T-45</v>
      </c>
      <c r="K85" t="str">
        <f t="shared" ca="1" si="17"/>
        <v>PGAP</v>
      </c>
      <c r="L85" t="str">
        <f t="shared" ca="1" si="18"/>
        <v>LExpenses.Clothes</v>
      </c>
    </row>
    <row r="86" spans="1:12">
      <c r="A86">
        <f t="shared" ca="1" si="10"/>
        <v>24</v>
      </c>
      <c r="B86">
        <f ca="1">CEILING((ROW()-3)/FLOOR(COUNT($A$4:A$500)/12,1),1)</f>
        <v>4</v>
      </c>
      <c r="C86" s="3">
        <f ca="1">DATE(Params!$B$4,B86,RANDBETWEEN(1,28))</f>
        <v>39552</v>
      </c>
      <c r="D86" t="str">
        <f t="shared" ca="1" si="11"/>
        <v>Walmart</v>
      </c>
      <c r="E86" t="str">
        <f t="shared" ca="1" si="12"/>
        <v>Expenses.Groceries</v>
      </c>
      <c r="F86">
        <f t="shared" ca="1" si="13"/>
        <v>-25</v>
      </c>
      <c r="H86" s="7" t="str">
        <f t="shared" ca="1" si="14"/>
        <v>D4/14/2008
T-25
PWalmart
LExpenses.Groceries
^</v>
      </c>
      <c r="I86" s="3" t="str">
        <f t="shared" ca="1" si="15"/>
        <v>D4/14/2008</v>
      </c>
      <c r="J86" t="str">
        <f t="shared" ca="1" si="16"/>
        <v>T-25</v>
      </c>
      <c r="K86" t="str">
        <f t="shared" ca="1" si="17"/>
        <v>PWalmart</v>
      </c>
      <c r="L86" t="str">
        <f t="shared" ca="1" si="18"/>
        <v>LExpenses.Groceries</v>
      </c>
    </row>
    <row r="87" spans="1:12">
      <c r="A87">
        <f t="shared" ca="1" si="10"/>
        <v>4</v>
      </c>
      <c r="B87">
        <f ca="1">CEILING((ROW()-3)/FLOOR(COUNT($A$4:A$500)/12,1),1)</f>
        <v>4</v>
      </c>
      <c r="C87" s="3">
        <f ca="1">DATE(Params!$B$4,B87,RANDBETWEEN(1,28))</f>
        <v>39560</v>
      </c>
      <c r="D87" t="str">
        <f t="shared" ca="1" si="11"/>
        <v>Circuit City</v>
      </c>
      <c r="E87" t="str">
        <f t="shared" ca="1" si="12"/>
        <v>Expenses.Computer</v>
      </c>
      <c r="F87">
        <f t="shared" ca="1" si="13"/>
        <v>-30</v>
      </c>
      <c r="H87" s="7" t="str">
        <f t="shared" ca="1" si="14"/>
        <v>D4/22/2008
T-30
PCircuit City
LExpenses.Computer
^</v>
      </c>
      <c r="I87" s="3" t="str">
        <f t="shared" ca="1" si="15"/>
        <v>D4/22/2008</v>
      </c>
      <c r="J87" t="str">
        <f t="shared" ca="1" si="16"/>
        <v>T-30</v>
      </c>
      <c r="K87" t="str">
        <f t="shared" ca="1" si="17"/>
        <v>PCircuit City</v>
      </c>
      <c r="L87" t="str">
        <f t="shared" ca="1" si="18"/>
        <v>LExpenses.Computer</v>
      </c>
    </row>
    <row r="88" spans="1:12">
      <c r="A88">
        <f t="shared" ca="1" si="10"/>
        <v>23</v>
      </c>
      <c r="B88">
        <f ca="1">CEILING((ROW()-3)/FLOOR(COUNT($A$4:A$500)/12,1),1)</f>
        <v>5</v>
      </c>
      <c r="C88" s="3">
        <f ca="1">DATE(Params!$B$4,B88,RANDBETWEEN(1,28))</f>
        <v>39596</v>
      </c>
      <c r="D88" t="str">
        <f t="shared" ca="1" si="11"/>
        <v>Walmart</v>
      </c>
      <c r="E88" t="str">
        <f t="shared" ca="1" si="12"/>
        <v>Expenses.Groceries</v>
      </c>
      <c r="F88">
        <f t="shared" ca="1" si="13"/>
        <v>-125</v>
      </c>
      <c r="H88" s="7" t="str">
        <f t="shared" ca="1" si="14"/>
        <v>D5/28/2008
T-125
PWalmart
LExpenses.Groceries
^</v>
      </c>
      <c r="I88" s="3" t="str">
        <f t="shared" ca="1" si="15"/>
        <v>D5/28/2008</v>
      </c>
      <c r="J88" t="str">
        <f t="shared" ca="1" si="16"/>
        <v>T-125</v>
      </c>
      <c r="K88" t="str">
        <f t="shared" ca="1" si="17"/>
        <v>PWalmart</v>
      </c>
      <c r="L88" t="str">
        <f t="shared" ca="1" si="18"/>
        <v>LExpenses.Groceries</v>
      </c>
    </row>
    <row r="89" spans="1:12">
      <c r="A89">
        <f t="shared" ca="1" si="10"/>
        <v>18</v>
      </c>
      <c r="B89">
        <f ca="1">CEILING((ROW()-3)/FLOOR(COUNT($A$4:A$500)/12,1),1)</f>
        <v>5</v>
      </c>
      <c r="C89" s="3">
        <f ca="1">DATE(Params!$B$4,B89,RANDBETWEEN(1,28))</f>
        <v>39574</v>
      </c>
      <c r="D89" t="str">
        <f t="shared" ca="1" si="11"/>
        <v>Mcdonalds</v>
      </c>
      <c r="E89" t="str">
        <f t="shared" ca="1" si="12"/>
        <v>Expenses.Dining</v>
      </c>
      <c r="F89">
        <f t="shared" ca="1" si="13"/>
        <v>-7.4</v>
      </c>
      <c r="H89" s="7" t="str">
        <f t="shared" ca="1" si="14"/>
        <v>D5/6/2008
T-7.4
PMcdonalds
LExpenses.Dining
^</v>
      </c>
      <c r="I89" s="3" t="str">
        <f t="shared" ca="1" si="15"/>
        <v>D5/6/2008</v>
      </c>
      <c r="J89" t="str">
        <f t="shared" ca="1" si="16"/>
        <v>T-7.4</v>
      </c>
      <c r="K89" t="str">
        <f t="shared" ca="1" si="17"/>
        <v>PMcdonalds</v>
      </c>
      <c r="L89" t="str">
        <f t="shared" ca="1" si="18"/>
        <v>LExpenses.Dining</v>
      </c>
    </row>
    <row r="90" spans="1:12">
      <c r="A90">
        <f t="shared" ca="1" si="10"/>
        <v>28</v>
      </c>
      <c r="B90">
        <f ca="1">CEILING((ROW()-3)/FLOOR(COUNT($A$4:A$500)/12,1),1)</f>
        <v>5</v>
      </c>
      <c r="C90" s="3">
        <f ca="1">DATE(Params!$B$4,B90,RANDBETWEEN(1,28))</f>
        <v>39578</v>
      </c>
      <c r="D90" t="str">
        <f t="shared" ca="1" si="11"/>
        <v>Joe's Arcade</v>
      </c>
      <c r="E90" t="str">
        <f t="shared" ca="1" si="12"/>
        <v>Expenses.Hobbies</v>
      </c>
      <c r="F90">
        <f t="shared" ca="1" si="13"/>
        <v>-25</v>
      </c>
      <c r="H90" s="7" t="str">
        <f t="shared" ca="1" si="14"/>
        <v>D5/10/2008
T-25
PJoe's Arcade
LExpenses.Hobbies
^</v>
      </c>
      <c r="I90" s="3" t="str">
        <f t="shared" ca="1" si="15"/>
        <v>D5/10/2008</v>
      </c>
      <c r="J90" t="str">
        <f t="shared" ca="1" si="16"/>
        <v>T-25</v>
      </c>
      <c r="K90" t="str">
        <f t="shared" ca="1" si="17"/>
        <v>PJoe's Arcade</v>
      </c>
      <c r="L90" t="str">
        <f t="shared" ca="1" si="18"/>
        <v>LExpenses.Hobbies</v>
      </c>
    </row>
    <row r="91" spans="1:12">
      <c r="A91">
        <f t="shared" ca="1" si="10"/>
        <v>5</v>
      </c>
      <c r="B91">
        <f ca="1">CEILING((ROW()-3)/FLOOR(COUNT($A$4:A$500)/12,1),1)</f>
        <v>5</v>
      </c>
      <c r="C91" s="3">
        <f ca="1">DATE(Params!$B$4,B91,RANDBETWEEN(1,28))</f>
        <v>39581</v>
      </c>
      <c r="D91" t="str">
        <f t="shared" ca="1" si="11"/>
        <v>Chevron</v>
      </c>
      <c r="E91" t="str">
        <f t="shared" ca="1" si="12"/>
        <v>Expenses.Auto.Gas</v>
      </c>
      <c r="F91">
        <f t="shared" ca="1" si="13"/>
        <v>-45</v>
      </c>
      <c r="H91" s="7" t="str">
        <f t="shared" ca="1" si="14"/>
        <v>D5/13/2008
T-45
PChevron
LExpenses.Auto.Gas
^</v>
      </c>
      <c r="I91" s="3" t="str">
        <f t="shared" ca="1" si="15"/>
        <v>D5/13/2008</v>
      </c>
      <c r="J91" t="str">
        <f t="shared" ca="1" si="16"/>
        <v>T-45</v>
      </c>
      <c r="K91" t="str">
        <f t="shared" ca="1" si="17"/>
        <v>PChevron</v>
      </c>
      <c r="L91" t="str">
        <f t="shared" ca="1" si="18"/>
        <v>LExpenses.Auto.Gas</v>
      </c>
    </row>
    <row r="92" spans="1:12">
      <c r="A92">
        <f t="shared" ca="1" si="10"/>
        <v>11</v>
      </c>
      <c r="B92">
        <f ca="1">CEILING((ROW()-3)/FLOOR(COUNT($A$4:A$500)/12,1),1)</f>
        <v>5</v>
      </c>
      <c r="C92" s="3">
        <f ca="1">DATE(Params!$B$4,B92,RANDBETWEEN(1,28))</f>
        <v>39585</v>
      </c>
      <c r="D92" t="str">
        <f t="shared" ca="1" si="11"/>
        <v>Starbucks</v>
      </c>
      <c r="E92" t="str">
        <f t="shared" ca="1" si="12"/>
        <v>Expenses.Dining</v>
      </c>
      <c r="F92">
        <f t="shared" ca="1" si="13"/>
        <v>-10</v>
      </c>
      <c r="H92" s="7" t="str">
        <f t="shared" ca="1" si="14"/>
        <v>D5/17/2008
T-10
PStarbucks
LExpenses.Dining
^</v>
      </c>
      <c r="I92" s="3" t="str">
        <f t="shared" ca="1" si="15"/>
        <v>D5/17/2008</v>
      </c>
      <c r="J92" t="str">
        <f t="shared" ca="1" si="16"/>
        <v>T-10</v>
      </c>
      <c r="K92" t="str">
        <f t="shared" ca="1" si="17"/>
        <v>PStarbucks</v>
      </c>
      <c r="L92" t="str">
        <f t="shared" ca="1" si="18"/>
        <v>LExpenses.Dining</v>
      </c>
    </row>
    <row r="93" spans="1:12">
      <c r="A93">
        <f t="shared" ca="1" si="10"/>
        <v>25</v>
      </c>
      <c r="B93">
        <f ca="1">CEILING((ROW()-3)/FLOOR(COUNT($A$4:A$500)/12,1),1)</f>
        <v>5</v>
      </c>
      <c r="C93" s="3">
        <f ca="1">DATE(Params!$B$4,B93,RANDBETWEEN(1,28))</f>
        <v>39578</v>
      </c>
      <c r="D93" t="str">
        <f t="shared" ca="1" si="11"/>
        <v>Walmart</v>
      </c>
      <c r="E93" t="str">
        <f t="shared" ca="1" si="12"/>
        <v>Expenses.Groceries</v>
      </c>
      <c r="F93">
        <f t="shared" ca="1" si="13"/>
        <v>-20</v>
      </c>
      <c r="H93" s="7" t="str">
        <f t="shared" ca="1" si="14"/>
        <v>D5/10/2008
T-20
PWalmart
LExpenses.Groceries
^</v>
      </c>
      <c r="I93" s="3" t="str">
        <f t="shared" ca="1" si="15"/>
        <v>D5/10/2008</v>
      </c>
      <c r="J93" t="str">
        <f t="shared" ca="1" si="16"/>
        <v>T-20</v>
      </c>
      <c r="K93" t="str">
        <f t="shared" ca="1" si="17"/>
        <v>PWalmart</v>
      </c>
      <c r="L93" t="str">
        <f t="shared" ca="1" si="18"/>
        <v>LExpenses.Groceries</v>
      </c>
    </row>
    <row r="94" spans="1:12">
      <c r="A94">
        <f t="shared" ca="1" si="10"/>
        <v>20</v>
      </c>
      <c r="B94">
        <f ca="1">CEILING((ROW()-3)/FLOOR(COUNT($A$4:A$500)/12,1),1)</f>
        <v>5</v>
      </c>
      <c r="C94" s="3">
        <f ca="1">DATE(Params!$B$4,B94,RANDBETWEEN(1,28))</f>
        <v>39591</v>
      </c>
      <c r="D94" t="str">
        <f t="shared" ca="1" si="11"/>
        <v>Dr. Johnson</v>
      </c>
      <c r="E94" t="str">
        <f t="shared" ca="1" si="12"/>
        <v>Expenses.Medical Expenses</v>
      </c>
      <c r="F94">
        <f t="shared" ca="1" si="13"/>
        <v>-20</v>
      </c>
      <c r="H94" s="7" t="str">
        <f t="shared" ca="1" si="14"/>
        <v>D5/23/2008
T-20
PDr. Johnson
LExpenses.Medical Expenses
^</v>
      </c>
      <c r="I94" s="3" t="str">
        <f t="shared" ca="1" si="15"/>
        <v>D5/23/2008</v>
      </c>
      <c r="J94" t="str">
        <f t="shared" ca="1" si="16"/>
        <v>T-20</v>
      </c>
      <c r="K94" t="str">
        <f t="shared" ca="1" si="17"/>
        <v>PDr. Johnson</v>
      </c>
      <c r="L94" t="str">
        <f t="shared" ca="1" si="18"/>
        <v>LExpenses.Medical Expenses</v>
      </c>
    </row>
    <row r="95" spans="1:12">
      <c r="A95">
        <f t="shared" ca="1" si="10"/>
        <v>31</v>
      </c>
      <c r="B95">
        <f ca="1">CEILING((ROW()-3)/FLOOR(COUNT($A$4:A$500)/12,1),1)</f>
        <v>5</v>
      </c>
      <c r="C95" s="3">
        <f ca="1">DATE(Params!$B$4,B95,RANDBETWEEN(1,28))</f>
        <v>39579</v>
      </c>
      <c r="D95" t="str">
        <f t="shared" ca="1" si="11"/>
        <v>Car Wash Express</v>
      </c>
      <c r="E95" t="str">
        <f t="shared" ca="1" si="12"/>
        <v>Expenses.Auto</v>
      </c>
      <c r="F95">
        <f t="shared" ca="1" si="13"/>
        <v>-12.95</v>
      </c>
      <c r="H95" s="7" t="str">
        <f t="shared" ca="1" si="14"/>
        <v>D5/11/2008
T-12.95
PCar Wash Express
LExpenses.Auto
^</v>
      </c>
      <c r="I95" s="3" t="str">
        <f t="shared" ca="1" si="15"/>
        <v>D5/11/2008</v>
      </c>
      <c r="J95" t="str">
        <f t="shared" ca="1" si="16"/>
        <v>T-12.95</v>
      </c>
      <c r="K95" t="str">
        <f t="shared" ca="1" si="17"/>
        <v>PCar Wash Express</v>
      </c>
      <c r="L95" t="str">
        <f t="shared" ca="1" si="18"/>
        <v>LExpenses.Auto</v>
      </c>
    </row>
    <row r="96" spans="1:12">
      <c r="A96">
        <f t="shared" ca="1" si="10"/>
        <v>8</v>
      </c>
      <c r="B96">
        <f ca="1">CEILING((ROW()-3)/FLOOR(COUNT($A$4:A$500)/12,1),1)</f>
        <v>5</v>
      </c>
      <c r="C96" s="3">
        <f ca="1">DATE(Params!$B$4,B96,RANDBETWEEN(1,28))</f>
        <v>39583</v>
      </c>
      <c r="D96" t="str">
        <f t="shared" ca="1" si="11"/>
        <v>Burger King</v>
      </c>
      <c r="E96" t="str">
        <f t="shared" ca="1" si="12"/>
        <v>Expenses.Dining</v>
      </c>
      <c r="F96">
        <f t="shared" ca="1" si="13"/>
        <v>-6.35</v>
      </c>
      <c r="H96" s="7" t="str">
        <f t="shared" ca="1" si="14"/>
        <v>D5/15/2008
T-6.35
PBurger King
LExpenses.Dining
^</v>
      </c>
      <c r="I96" s="3" t="str">
        <f t="shared" ca="1" si="15"/>
        <v>D5/15/2008</v>
      </c>
      <c r="J96" t="str">
        <f t="shared" ca="1" si="16"/>
        <v>T-6.35</v>
      </c>
      <c r="K96" t="str">
        <f t="shared" ca="1" si="17"/>
        <v>PBurger King</v>
      </c>
      <c r="L96" t="str">
        <f t="shared" ca="1" si="18"/>
        <v>LExpenses.Dining</v>
      </c>
    </row>
    <row r="97" spans="1:12">
      <c r="A97">
        <f t="shared" ca="1" si="10"/>
        <v>10</v>
      </c>
      <c r="B97">
        <f ca="1">CEILING((ROW()-3)/FLOOR(COUNT($A$4:A$500)/12,1),1)</f>
        <v>5</v>
      </c>
      <c r="C97" s="3">
        <f ca="1">DATE(Params!$B$4,B97,RANDBETWEEN(1,28))</f>
        <v>39585</v>
      </c>
      <c r="D97" t="str">
        <f t="shared" ca="1" si="11"/>
        <v>Jamba Juice</v>
      </c>
      <c r="E97" t="str">
        <f t="shared" ca="1" si="12"/>
        <v>Expenses.Miscellaneous</v>
      </c>
      <c r="F97">
        <f t="shared" ca="1" si="13"/>
        <v>-4.5</v>
      </c>
      <c r="H97" s="7" t="str">
        <f t="shared" ca="1" si="14"/>
        <v>D5/17/2008
T-4.5
PJamba Juice
LExpenses.Miscellaneous
^</v>
      </c>
      <c r="I97" s="3" t="str">
        <f t="shared" ca="1" si="15"/>
        <v>D5/17/2008</v>
      </c>
      <c r="J97" t="str">
        <f t="shared" ca="1" si="16"/>
        <v>T-4.5</v>
      </c>
      <c r="K97" t="str">
        <f t="shared" ca="1" si="17"/>
        <v>PJamba Juice</v>
      </c>
      <c r="L97" t="str">
        <f t="shared" ca="1" si="18"/>
        <v>LExpenses.Miscellaneous</v>
      </c>
    </row>
    <row r="98" spans="1:12">
      <c r="A98">
        <f t="shared" ca="1" si="10"/>
        <v>19</v>
      </c>
      <c r="B98">
        <f ca="1">CEILING((ROW()-3)/FLOOR(COUNT($A$4:A$500)/12,1),1)</f>
        <v>5</v>
      </c>
      <c r="C98" s="3">
        <f ca="1">DATE(Params!$B$4,B98,RANDBETWEEN(1,28))</f>
        <v>39575</v>
      </c>
      <c r="D98" t="str">
        <f t="shared" ca="1" si="11"/>
        <v>Edwards Cinemas</v>
      </c>
      <c r="E98" t="str">
        <f t="shared" ca="1" si="12"/>
        <v>Expenses.Entertainment.Recreation</v>
      </c>
      <c r="F98">
        <f t="shared" ca="1" si="13"/>
        <v>-33.9</v>
      </c>
      <c r="H98" s="7" t="str">
        <f t="shared" ca="1" si="14"/>
        <v>D5/7/2008
T-33.9
PEdwards Cinemas
LExpenses.Entertainment.Recreation
^</v>
      </c>
      <c r="I98" s="3" t="str">
        <f t="shared" ca="1" si="15"/>
        <v>D5/7/2008</v>
      </c>
      <c r="J98" t="str">
        <f t="shared" ca="1" si="16"/>
        <v>T-33.9</v>
      </c>
      <c r="K98" t="str">
        <f t="shared" ca="1" si="17"/>
        <v>PEdwards Cinemas</v>
      </c>
      <c r="L98" t="str">
        <f t="shared" ca="1" si="18"/>
        <v>LExpenses.Entertainment.Recreation</v>
      </c>
    </row>
    <row r="99" spans="1:12">
      <c r="A99">
        <f t="shared" ca="1" si="10"/>
        <v>9</v>
      </c>
      <c r="B99">
        <f ca="1">CEILING((ROW()-3)/FLOOR(COUNT($A$4:A$500)/12,1),1)</f>
        <v>5</v>
      </c>
      <c r="C99" s="3">
        <f ca="1">DATE(Params!$B$4,B99,RANDBETWEEN(1,28))</f>
        <v>39588</v>
      </c>
      <c r="D99" t="str">
        <f t="shared" ca="1" si="11"/>
        <v>7-Eleven</v>
      </c>
      <c r="E99" t="str">
        <f t="shared" ca="1" si="12"/>
        <v>Expenses.Miscellaneous</v>
      </c>
      <c r="F99">
        <f t="shared" ca="1" si="13"/>
        <v>-4.75</v>
      </c>
      <c r="H99" s="7" t="str">
        <f t="shared" ca="1" si="14"/>
        <v>D5/20/2008
T-4.75
P7-Eleven
LExpenses.Miscellaneous
^</v>
      </c>
      <c r="I99" s="3" t="str">
        <f t="shared" ca="1" si="15"/>
        <v>D5/20/2008</v>
      </c>
      <c r="J99" t="str">
        <f t="shared" ca="1" si="16"/>
        <v>T-4.75</v>
      </c>
      <c r="K99" t="str">
        <f t="shared" ca="1" si="17"/>
        <v>P7-Eleven</v>
      </c>
      <c r="L99" t="str">
        <f t="shared" ca="1" si="18"/>
        <v>LExpenses.Miscellaneous</v>
      </c>
    </row>
    <row r="100" spans="1:12">
      <c r="A100">
        <f t="shared" ref="A100:A131" ca="1" si="19">RANDBETWEEN(MIN($O$4:$O$50),MAX($O$4:$O$50))</f>
        <v>24</v>
      </c>
      <c r="B100">
        <f ca="1">CEILING((ROW()-3)/FLOOR(COUNT($A$4:A$500)/12,1),1)</f>
        <v>5</v>
      </c>
      <c r="C100" s="3">
        <f ca="1">DATE(Params!$B$4,B100,RANDBETWEEN(1,28))</f>
        <v>39572</v>
      </c>
      <c r="D100" t="str">
        <f t="shared" ca="1" si="11"/>
        <v>Walmart</v>
      </c>
      <c r="E100" t="str">
        <f t="shared" ca="1" si="12"/>
        <v>Expenses.Groceries</v>
      </c>
      <c r="F100">
        <f t="shared" ca="1" si="13"/>
        <v>-35</v>
      </c>
      <c r="H100" s="7" t="str">
        <f t="shared" ca="1" si="14"/>
        <v>D5/4/2008
T-35
PWalmart
LExpenses.Groceries
^</v>
      </c>
      <c r="I100" s="3" t="str">
        <f t="shared" ca="1" si="15"/>
        <v>D5/4/2008</v>
      </c>
      <c r="J100" t="str">
        <f t="shared" ca="1" si="16"/>
        <v>T-35</v>
      </c>
      <c r="K100" t="str">
        <f t="shared" ca="1" si="17"/>
        <v>PWalmart</v>
      </c>
      <c r="L100" t="str">
        <f t="shared" ca="1" si="18"/>
        <v>LExpenses.Groceries</v>
      </c>
    </row>
    <row r="101" spans="1:12">
      <c r="A101">
        <f t="shared" ca="1" si="19"/>
        <v>30</v>
      </c>
      <c r="B101">
        <f ca="1">CEILING((ROW()-3)/FLOOR(COUNT($A$4:A$500)/12,1),1)</f>
        <v>5</v>
      </c>
      <c r="C101" s="3">
        <f ca="1">DATE(Params!$B$4,B101,RANDBETWEEN(1,28))</f>
        <v>39585</v>
      </c>
      <c r="D101" t="str">
        <f t="shared" ca="1" si="11"/>
        <v>City of Standardville</v>
      </c>
      <c r="E101" t="str">
        <f t="shared" ca="1" si="12"/>
        <v>Expenses.Auto.Parking</v>
      </c>
      <c r="F101">
        <f t="shared" ca="1" si="13"/>
        <v>-5</v>
      </c>
      <c r="H101" s="7" t="str">
        <f t="shared" ca="1" si="14"/>
        <v>D5/17/2008
T-5
PCity of Standardville
LExpenses.Auto.Parking
^</v>
      </c>
      <c r="I101" s="3" t="str">
        <f t="shared" ca="1" si="15"/>
        <v>D5/17/2008</v>
      </c>
      <c r="J101" t="str">
        <f t="shared" ca="1" si="16"/>
        <v>T-5</v>
      </c>
      <c r="K101" t="str">
        <f t="shared" ca="1" si="17"/>
        <v>PCity of Standardville</v>
      </c>
      <c r="L101" t="str">
        <f t="shared" ca="1" si="18"/>
        <v>LExpenses.Auto.Parking</v>
      </c>
    </row>
    <row r="102" spans="1:12">
      <c r="A102">
        <f t="shared" ca="1" si="19"/>
        <v>4</v>
      </c>
      <c r="B102">
        <f ca="1">CEILING((ROW()-3)/FLOOR(COUNT($A$4:A$500)/12,1),1)</f>
        <v>5</v>
      </c>
      <c r="C102" s="3">
        <f ca="1">DATE(Params!$B$4,B102,RANDBETWEEN(1,28))</f>
        <v>39570</v>
      </c>
      <c r="D102" t="str">
        <f t="shared" ca="1" si="11"/>
        <v>Circuit City</v>
      </c>
      <c r="E102" t="str">
        <f t="shared" ca="1" si="12"/>
        <v>Expenses.Computer</v>
      </c>
      <c r="F102">
        <f t="shared" ca="1" si="13"/>
        <v>-30</v>
      </c>
      <c r="H102" s="7" t="str">
        <f t="shared" ca="1" si="14"/>
        <v>D5/2/2008
T-30
PCircuit City
LExpenses.Computer
^</v>
      </c>
      <c r="I102" s="3" t="str">
        <f t="shared" ca="1" si="15"/>
        <v>D5/2/2008</v>
      </c>
      <c r="J102" t="str">
        <f t="shared" ca="1" si="16"/>
        <v>T-30</v>
      </c>
      <c r="K102" t="str">
        <f t="shared" ca="1" si="17"/>
        <v>PCircuit City</v>
      </c>
      <c r="L102" t="str">
        <f t="shared" ca="1" si="18"/>
        <v>LExpenses.Computer</v>
      </c>
    </row>
    <row r="103" spans="1:12">
      <c r="A103">
        <f t="shared" ca="1" si="19"/>
        <v>4</v>
      </c>
      <c r="B103">
        <f ca="1">CEILING((ROW()-3)/FLOOR(COUNT($A$4:A$500)/12,1),1)</f>
        <v>5</v>
      </c>
      <c r="C103" s="3">
        <f ca="1">DATE(Params!$B$4,B103,RANDBETWEEN(1,28))</f>
        <v>39588</v>
      </c>
      <c r="D103" t="str">
        <f t="shared" ca="1" si="11"/>
        <v>Circuit City</v>
      </c>
      <c r="E103" t="str">
        <f t="shared" ca="1" si="12"/>
        <v>Expenses.Computer</v>
      </c>
      <c r="F103">
        <f t="shared" ca="1" si="13"/>
        <v>-45</v>
      </c>
      <c r="H103" s="7" t="str">
        <f t="shared" ca="1" si="14"/>
        <v>D5/20/2008
T-45
PCircuit City
LExpenses.Computer
^</v>
      </c>
      <c r="I103" s="3" t="str">
        <f t="shared" ca="1" si="15"/>
        <v>D5/20/2008</v>
      </c>
      <c r="J103" t="str">
        <f t="shared" ca="1" si="16"/>
        <v>T-45</v>
      </c>
      <c r="K103" t="str">
        <f t="shared" ca="1" si="17"/>
        <v>PCircuit City</v>
      </c>
      <c r="L103" t="str">
        <f t="shared" ca="1" si="18"/>
        <v>LExpenses.Computer</v>
      </c>
    </row>
    <row r="104" spans="1:12">
      <c r="A104">
        <f t="shared" ca="1" si="19"/>
        <v>30</v>
      </c>
      <c r="B104">
        <f ca="1">CEILING((ROW()-3)/FLOOR(COUNT($A$4:A$500)/12,1),1)</f>
        <v>5</v>
      </c>
      <c r="C104" s="3">
        <f ca="1">DATE(Params!$B$4,B104,RANDBETWEEN(1,28))</f>
        <v>39570</v>
      </c>
      <c r="D104" t="str">
        <f t="shared" ca="1" si="11"/>
        <v>City of Standardville</v>
      </c>
      <c r="E104" t="str">
        <f t="shared" ca="1" si="12"/>
        <v>Expenses.Auto.Parking</v>
      </c>
      <c r="F104">
        <f t="shared" ca="1" si="13"/>
        <v>-5</v>
      </c>
      <c r="H104" s="7" t="str">
        <f t="shared" ca="1" si="14"/>
        <v>D5/2/2008
T-5
PCity of Standardville
LExpenses.Auto.Parking
^</v>
      </c>
      <c r="I104" s="3" t="str">
        <f t="shared" ca="1" si="15"/>
        <v>D5/2/2008</v>
      </c>
      <c r="J104" t="str">
        <f t="shared" ca="1" si="16"/>
        <v>T-5</v>
      </c>
      <c r="K104" t="str">
        <f t="shared" ca="1" si="17"/>
        <v>PCity of Standardville</v>
      </c>
      <c r="L104" t="str">
        <f t="shared" ca="1" si="18"/>
        <v>LExpenses.Auto.Parking</v>
      </c>
    </row>
    <row r="105" spans="1:12">
      <c r="A105">
        <f t="shared" ca="1" si="19"/>
        <v>24</v>
      </c>
      <c r="B105">
        <f ca="1">CEILING((ROW()-3)/FLOOR(COUNT($A$4:A$500)/12,1),1)</f>
        <v>5</v>
      </c>
      <c r="C105" s="3">
        <f ca="1">DATE(Params!$B$4,B105,RANDBETWEEN(1,28))</f>
        <v>39591</v>
      </c>
      <c r="D105" t="str">
        <f t="shared" ca="1" si="11"/>
        <v>Walmart</v>
      </c>
      <c r="E105" t="str">
        <f t="shared" ca="1" si="12"/>
        <v>Expenses.Groceries</v>
      </c>
      <c r="F105">
        <f t="shared" ca="1" si="13"/>
        <v>-35</v>
      </c>
      <c r="H105" s="7" t="str">
        <f t="shared" ca="1" si="14"/>
        <v>D5/23/2008
T-35
PWalmart
LExpenses.Groceries
^</v>
      </c>
      <c r="I105" s="3" t="str">
        <f t="shared" ca="1" si="15"/>
        <v>D5/23/2008</v>
      </c>
      <c r="J105" t="str">
        <f t="shared" ca="1" si="16"/>
        <v>T-35</v>
      </c>
      <c r="K105" t="str">
        <f t="shared" ca="1" si="17"/>
        <v>PWalmart</v>
      </c>
      <c r="L105" t="str">
        <f t="shared" ca="1" si="18"/>
        <v>LExpenses.Groceries</v>
      </c>
    </row>
    <row r="106" spans="1:12">
      <c r="A106">
        <f t="shared" ca="1" si="19"/>
        <v>14</v>
      </c>
      <c r="B106">
        <f ca="1">CEILING((ROW()-3)/FLOOR(COUNT($A$4:A$500)/12,1),1)</f>
        <v>5</v>
      </c>
      <c r="C106" s="3">
        <f ca="1">DATE(Params!$B$4,B106,RANDBETWEEN(1,28))</f>
        <v>39570</v>
      </c>
      <c r="D106" t="str">
        <f t="shared" ca="1" si="11"/>
        <v>Starbucks</v>
      </c>
      <c r="E106" t="str">
        <f t="shared" ca="1" si="12"/>
        <v>Expenses.Dining</v>
      </c>
      <c r="F106">
        <f t="shared" ca="1" si="13"/>
        <v>-5</v>
      </c>
      <c r="H106" s="7" t="str">
        <f t="shared" ca="1" si="14"/>
        <v>D5/2/2008
T-5
PStarbucks
LExpenses.Dining
^</v>
      </c>
      <c r="I106" s="3" t="str">
        <f t="shared" ca="1" si="15"/>
        <v>D5/2/2008</v>
      </c>
      <c r="J106" t="str">
        <f t="shared" ca="1" si="16"/>
        <v>T-5</v>
      </c>
      <c r="K106" t="str">
        <f t="shared" ca="1" si="17"/>
        <v>PStarbucks</v>
      </c>
      <c r="L106" t="str">
        <f t="shared" ca="1" si="18"/>
        <v>LExpenses.Dining</v>
      </c>
    </row>
    <row r="107" spans="1:12">
      <c r="A107">
        <f t="shared" ca="1" si="19"/>
        <v>22</v>
      </c>
      <c r="B107">
        <f ca="1">CEILING((ROW()-3)/FLOOR(COUNT($A$4:A$500)/12,1),1)</f>
        <v>5</v>
      </c>
      <c r="C107" s="3">
        <f ca="1">DATE(Params!$B$4,B107,RANDBETWEEN(1,28))</f>
        <v>39578</v>
      </c>
      <c r="D107" t="str">
        <f t="shared" ca="1" si="11"/>
        <v>Pizza Hut</v>
      </c>
      <c r="E107" t="str">
        <f t="shared" ca="1" si="12"/>
        <v>Expenses.Dining</v>
      </c>
      <c r="F107">
        <f t="shared" ca="1" si="13"/>
        <v>-45</v>
      </c>
      <c r="H107" s="7" t="str">
        <f t="shared" ca="1" si="14"/>
        <v>D5/10/2008
T-45
PPizza Hut
LExpenses.Dining
^</v>
      </c>
      <c r="I107" s="3" t="str">
        <f t="shared" ca="1" si="15"/>
        <v>D5/10/2008</v>
      </c>
      <c r="J107" t="str">
        <f t="shared" ca="1" si="16"/>
        <v>T-45</v>
      </c>
      <c r="K107" t="str">
        <f t="shared" ca="1" si="17"/>
        <v>PPizza Hut</v>
      </c>
      <c r="L107" t="str">
        <f t="shared" ca="1" si="18"/>
        <v>LExpenses.Dining</v>
      </c>
    </row>
    <row r="108" spans="1:12">
      <c r="A108">
        <f t="shared" ca="1" si="19"/>
        <v>26</v>
      </c>
      <c r="B108">
        <f ca="1">CEILING((ROW()-3)/FLOOR(COUNT($A$4:A$500)/12,1),1)</f>
        <v>5</v>
      </c>
      <c r="C108" s="3">
        <f ca="1">DATE(Params!$B$4,B108,RANDBETWEEN(1,28))</f>
        <v>39594</v>
      </c>
      <c r="D108" t="str">
        <f t="shared" ca="1" si="11"/>
        <v>Walmart</v>
      </c>
      <c r="E108" t="str">
        <f t="shared" ca="1" si="12"/>
        <v>Expenses.Clothes</v>
      </c>
      <c r="F108">
        <f t="shared" ca="1" si="13"/>
        <v>-45</v>
      </c>
      <c r="H108" s="7" t="str">
        <f t="shared" ca="1" si="14"/>
        <v>D5/26/2008
T-45
PWalmart
LExpenses.Clothes
^</v>
      </c>
      <c r="I108" s="3" t="str">
        <f t="shared" ca="1" si="15"/>
        <v>D5/26/2008</v>
      </c>
      <c r="J108" t="str">
        <f t="shared" ca="1" si="16"/>
        <v>T-45</v>
      </c>
      <c r="K108" t="str">
        <f t="shared" ca="1" si="17"/>
        <v>PWalmart</v>
      </c>
      <c r="L108" t="str">
        <f t="shared" ca="1" si="18"/>
        <v>LExpenses.Clothes</v>
      </c>
    </row>
    <row r="109" spans="1:12">
      <c r="A109">
        <f t="shared" ca="1" si="19"/>
        <v>17</v>
      </c>
      <c r="B109">
        <f ca="1">CEILING((ROW()-3)/FLOOR(COUNT($A$4:A$500)/12,1),1)</f>
        <v>6</v>
      </c>
      <c r="C109" s="3">
        <f ca="1">DATE(Params!$B$4,B109,RANDBETWEEN(1,28))</f>
        <v>39604</v>
      </c>
      <c r="D109" t="str">
        <f t="shared" ca="1" si="11"/>
        <v>Borders</v>
      </c>
      <c r="E109" t="str">
        <f t="shared" ca="1" si="12"/>
        <v>Expenses.Books</v>
      </c>
      <c r="F109">
        <f t="shared" ca="1" si="13"/>
        <v>-35</v>
      </c>
      <c r="H109" s="7" t="str">
        <f t="shared" ca="1" si="14"/>
        <v>D6/5/2008
T-35
PBorders
LExpenses.Books
^</v>
      </c>
      <c r="I109" s="3" t="str">
        <f t="shared" ca="1" si="15"/>
        <v>D6/5/2008</v>
      </c>
      <c r="J109" t="str">
        <f t="shared" ca="1" si="16"/>
        <v>T-35</v>
      </c>
      <c r="K109" t="str">
        <f t="shared" ca="1" si="17"/>
        <v>PBorders</v>
      </c>
      <c r="L109" t="str">
        <f t="shared" ca="1" si="18"/>
        <v>LExpenses.Books</v>
      </c>
    </row>
    <row r="110" spans="1:12">
      <c r="A110">
        <f t="shared" ca="1" si="19"/>
        <v>9</v>
      </c>
      <c r="B110">
        <f ca="1">CEILING((ROW()-3)/FLOOR(COUNT($A$4:A$500)/12,1),1)</f>
        <v>6</v>
      </c>
      <c r="C110" s="3">
        <f ca="1">DATE(Params!$B$4,B110,RANDBETWEEN(1,28))</f>
        <v>39609</v>
      </c>
      <c r="D110" t="str">
        <f t="shared" ca="1" si="11"/>
        <v>7-Eleven</v>
      </c>
      <c r="E110" t="str">
        <f t="shared" ca="1" si="12"/>
        <v>Expenses.Miscellaneous</v>
      </c>
      <c r="F110">
        <f t="shared" ca="1" si="13"/>
        <v>-4.75</v>
      </c>
      <c r="H110" s="7" t="str">
        <f t="shared" ca="1" si="14"/>
        <v>D6/10/2008
T-4.75
P7-Eleven
LExpenses.Miscellaneous
^</v>
      </c>
      <c r="I110" s="3" t="str">
        <f t="shared" ca="1" si="15"/>
        <v>D6/10/2008</v>
      </c>
      <c r="J110" t="str">
        <f t="shared" ca="1" si="16"/>
        <v>T-4.75</v>
      </c>
      <c r="K110" t="str">
        <f t="shared" ca="1" si="17"/>
        <v>P7-Eleven</v>
      </c>
      <c r="L110" t="str">
        <f t="shared" ca="1" si="18"/>
        <v>LExpenses.Miscellaneous</v>
      </c>
    </row>
    <row r="111" spans="1:12">
      <c r="A111">
        <f t="shared" ca="1" si="19"/>
        <v>15</v>
      </c>
      <c r="B111">
        <f ca="1">CEILING((ROW()-3)/FLOOR(COUNT($A$4:A$500)/12,1),1)</f>
        <v>6</v>
      </c>
      <c r="C111" s="3">
        <f ca="1">DATE(Params!$B$4,B111,RANDBETWEEN(1,28))</f>
        <v>39627</v>
      </c>
      <c r="D111" t="str">
        <f t="shared" ca="1" si="11"/>
        <v>7-Eleven</v>
      </c>
      <c r="E111" t="str">
        <f t="shared" ca="1" si="12"/>
        <v>Expenses.Miscellaneous</v>
      </c>
      <c r="F111">
        <f t="shared" ca="1" si="13"/>
        <v>-4.75</v>
      </c>
      <c r="H111" s="7" t="str">
        <f t="shared" ca="1" si="14"/>
        <v>D6/28/2008
T-4.75
P7-Eleven
LExpenses.Miscellaneous
^</v>
      </c>
      <c r="I111" s="3" t="str">
        <f t="shared" ca="1" si="15"/>
        <v>D6/28/2008</v>
      </c>
      <c r="J111" t="str">
        <f t="shared" ca="1" si="16"/>
        <v>T-4.75</v>
      </c>
      <c r="K111" t="str">
        <f t="shared" ca="1" si="17"/>
        <v>P7-Eleven</v>
      </c>
      <c r="L111" t="str">
        <f t="shared" ca="1" si="18"/>
        <v>LExpenses.Miscellaneous</v>
      </c>
    </row>
    <row r="112" spans="1:12">
      <c r="A112">
        <f t="shared" ca="1" si="19"/>
        <v>5</v>
      </c>
      <c r="B112">
        <f ca="1">CEILING((ROW()-3)/FLOOR(COUNT($A$4:A$500)/12,1),1)</f>
        <v>6</v>
      </c>
      <c r="C112" s="3">
        <f ca="1">DATE(Params!$B$4,B112,RANDBETWEEN(1,28))</f>
        <v>39601</v>
      </c>
      <c r="D112" t="str">
        <f t="shared" ca="1" si="11"/>
        <v>Chevron</v>
      </c>
      <c r="E112" t="str">
        <f t="shared" ca="1" si="12"/>
        <v>Expenses.Auto.Gas</v>
      </c>
      <c r="F112">
        <f t="shared" ca="1" si="13"/>
        <v>-45</v>
      </c>
      <c r="H112" s="7" t="str">
        <f t="shared" ca="1" si="14"/>
        <v>D6/2/2008
T-45
PChevron
LExpenses.Auto.Gas
^</v>
      </c>
      <c r="I112" s="3" t="str">
        <f t="shared" ca="1" si="15"/>
        <v>D6/2/2008</v>
      </c>
      <c r="J112" t="str">
        <f t="shared" ca="1" si="16"/>
        <v>T-45</v>
      </c>
      <c r="K112" t="str">
        <f t="shared" ca="1" si="17"/>
        <v>PChevron</v>
      </c>
      <c r="L112" t="str">
        <f t="shared" ca="1" si="18"/>
        <v>LExpenses.Auto.Gas</v>
      </c>
    </row>
    <row r="113" spans="1:12">
      <c r="A113">
        <f t="shared" ca="1" si="19"/>
        <v>16</v>
      </c>
      <c r="B113">
        <f ca="1">CEILING((ROW()-3)/FLOOR(COUNT($A$4:A$500)/12,1),1)</f>
        <v>6</v>
      </c>
      <c r="C113" s="3">
        <f ca="1">DATE(Params!$B$4,B113,RANDBETWEEN(1,28))</f>
        <v>39620</v>
      </c>
      <c r="D113" t="str">
        <f t="shared" ca="1" si="11"/>
        <v>Jamba Juice</v>
      </c>
      <c r="E113" t="str">
        <f t="shared" ca="1" si="12"/>
        <v>Expenses.Miscellaneous</v>
      </c>
      <c r="F113">
        <f t="shared" ca="1" si="13"/>
        <v>-4.5</v>
      </c>
      <c r="H113" s="7" t="str">
        <f t="shared" ca="1" si="14"/>
        <v>D6/21/2008
T-4.5
PJamba Juice
LExpenses.Miscellaneous
^</v>
      </c>
      <c r="I113" s="3" t="str">
        <f t="shared" ca="1" si="15"/>
        <v>D6/21/2008</v>
      </c>
      <c r="J113" t="str">
        <f t="shared" ca="1" si="16"/>
        <v>T-4.5</v>
      </c>
      <c r="K113" t="str">
        <f t="shared" ca="1" si="17"/>
        <v>PJamba Juice</v>
      </c>
      <c r="L113" t="str">
        <f t="shared" ca="1" si="18"/>
        <v>LExpenses.Miscellaneous</v>
      </c>
    </row>
    <row r="114" spans="1:12">
      <c r="A114">
        <f t="shared" ca="1" si="19"/>
        <v>17</v>
      </c>
      <c r="B114">
        <f ca="1">CEILING((ROW()-3)/FLOOR(COUNT($A$4:A$500)/12,1),1)</f>
        <v>6</v>
      </c>
      <c r="C114" s="3">
        <f ca="1">DATE(Params!$B$4,B114,RANDBETWEEN(1,28))</f>
        <v>39611</v>
      </c>
      <c r="D114" t="str">
        <f t="shared" ca="1" si="11"/>
        <v>Borders</v>
      </c>
      <c r="E114" t="str">
        <f t="shared" ca="1" si="12"/>
        <v>Expenses.Books</v>
      </c>
      <c r="F114">
        <f t="shared" ca="1" si="13"/>
        <v>-42</v>
      </c>
      <c r="H114" s="7" t="str">
        <f t="shared" ca="1" si="14"/>
        <v>D6/12/2008
T-42
PBorders
LExpenses.Books
^</v>
      </c>
      <c r="I114" s="3" t="str">
        <f t="shared" ca="1" si="15"/>
        <v>D6/12/2008</v>
      </c>
      <c r="J114" t="str">
        <f t="shared" ca="1" si="16"/>
        <v>T-42</v>
      </c>
      <c r="K114" t="str">
        <f t="shared" ca="1" si="17"/>
        <v>PBorders</v>
      </c>
      <c r="L114" t="str">
        <f t="shared" ca="1" si="18"/>
        <v>LExpenses.Books</v>
      </c>
    </row>
    <row r="115" spans="1:12">
      <c r="A115">
        <f t="shared" ca="1" si="19"/>
        <v>28</v>
      </c>
      <c r="B115">
        <f ca="1">CEILING((ROW()-3)/FLOOR(COUNT($A$4:A$500)/12,1),1)</f>
        <v>6</v>
      </c>
      <c r="C115" s="3">
        <f ca="1">DATE(Params!$B$4,B115,RANDBETWEEN(1,28))</f>
        <v>39616</v>
      </c>
      <c r="D115" t="str">
        <f t="shared" ca="1" si="11"/>
        <v>Joe's Arcade</v>
      </c>
      <c r="E115" t="str">
        <f t="shared" ca="1" si="12"/>
        <v>Expenses.Hobbies</v>
      </c>
      <c r="F115">
        <f t="shared" ca="1" si="13"/>
        <v>-15</v>
      </c>
      <c r="H115" s="7" t="str">
        <f t="shared" ca="1" si="14"/>
        <v>D6/17/2008
T-15
PJoe's Arcade
LExpenses.Hobbies
^</v>
      </c>
      <c r="I115" s="3" t="str">
        <f t="shared" ca="1" si="15"/>
        <v>D6/17/2008</v>
      </c>
      <c r="J115" t="str">
        <f t="shared" ca="1" si="16"/>
        <v>T-15</v>
      </c>
      <c r="K115" t="str">
        <f t="shared" ca="1" si="17"/>
        <v>PJoe's Arcade</v>
      </c>
      <c r="L115" t="str">
        <f t="shared" ca="1" si="18"/>
        <v>LExpenses.Hobbies</v>
      </c>
    </row>
    <row r="116" spans="1:12">
      <c r="A116">
        <f t="shared" ca="1" si="19"/>
        <v>27</v>
      </c>
      <c r="B116">
        <f ca="1">CEILING((ROW()-3)/FLOOR(COUNT($A$4:A$500)/12,1),1)</f>
        <v>6</v>
      </c>
      <c r="C116" s="3">
        <f ca="1">DATE(Params!$B$4,B116,RANDBETWEEN(1,28))</f>
        <v>39625</v>
      </c>
      <c r="D116" t="str">
        <f t="shared" ca="1" si="11"/>
        <v>GAP</v>
      </c>
      <c r="E116" t="str">
        <f t="shared" ca="1" si="12"/>
        <v>Expenses.Clothes</v>
      </c>
      <c r="F116">
        <f t="shared" ca="1" si="13"/>
        <v>-35</v>
      </c>
      <c r="H116" s="7" t="str">
        <f t="shared" ca="1" si="14"/>
        <v>D6/26/2008
T-35
PGAP
LExpenses.Clothes
^</v>
      </c>
      <c r="I116" s="3" t="str">
        <f t="shared" ca="1" si="15"/>
        <v>D6/26/2008</v>
      </c>
      <c r="J116" t="str">
        <f t="shared" ca="1" si="16"/>
        <v>T-35</v>
      </c>
      <c r="K116" t="str">
        <f t="shared" ca="1" si="17"/>
        <v>PGAP</v>
      </c>
      <c r="L116" t="str">
        <f t="shared" ca="1" si="18"/>
        <v>LExpenses.Clothes</v>
      </c>
    </row>
    <row r="117" spans="1:12">
      <c r="A117">
        <f t="shared" ca="1" si="19"/>
        <v>29</v>
      </c>
      <c r="B117">
        <f ca="1">CEILING((ROW()-3)/FLOOR(COUNT($A$4:A$500)/12,1),1)</f>
        <v>6</v>
      </c>
      <c r="C117" s="3">
        <f ca="1">DATE(Params!$B$4,B117,RANDBETWEEN(1,28))</f>
        <v>39607</v>
      </c>
      <c r="D117" t="str">
        <f t="shared" ca="1" si="11"/>
        <v>Oil Changers</v>
      </c>
      <c r="E117" t="str">
        <f t="shared" ca="1" si="12"/>
        <v>Expenses.Auto.Repair and Maintenance</v>
      </c>
      <c r="F117">
        <f t="shared" ca="1" si="13"/>
        <v>-21.95</v>
      </c>
      <c r="H117" s="7" t="str">
        <f t="shared" ca="1" si="14"/>
        <v>D6/8/2008
T-21.95
POil Changers
LExpenses.Auto.Repair and Maintenance
^</v>
      </c>
      <c r="I117" s="3" t="str">
        <f t="shared" ca="1" si="15"/>
        <v>D6/8/2008</v>
      </c>
      <c r="J117" t="str">
        <f t="shared" ca="1" si="16"/>
        <v>T-21.95</v>
      </c>
      <c r="K117" t="str">
        <f t="shared" ca="1" si="17"/>
        <v>POil Changers</v>
      </c>
      <c r="L117" t="str">
        <f t="shared" ca="1" si="18"/>
        <v>LExpenses.Auto.Repair and Maintenance</v>
      </c>
    </row>
    <row r="118" spans="1:12">
      <c r="A118">
        <f t="shared" ca="1" si="19"/>
        <v>22</v>
      </c>
      <c r="B118">
        <f ca="1">CEILING((ROW()-3)/FLOOR(COUNT($A$4:A$500)/12,1),1)</f>
        <v>6</v>
      </c>
      <c r="C118" s="3">
        <f ca="1">DATE(Params!$B$4,B118,RANDBETWEEN(1,28))</f>
        <v>39614</v>
      </c>
      <c r="D118" t="str">
        <f t="shared" ca="1" si="11"/>
        <v>Pizza Hut</v>
      </c>
      <c r="E118" t="str">
        <f t="shared" ca="1" si="12"/>
        <v>Expenses.Dining</v>
      </c>
      <c r="F118">
        <f t="shared" ca="1" si="13"/>
        <v>-32</v>
      </c>
      <c r="H118" s="7" t="str">
        <f t="shared" ca="1" si="14"/>
        <v>D6/15/2008
T-32
PPizza Hut
LExpenses.Dining
^</v>
      </c>
      <c r="I118" s="3" t="str">
        <f t="shared" ca="1" si="15"/>
        <v>D6/15/2008</v>
      </c>
      <c r="J118" t="str">
        <f t="shared" ca="1" si="16"/>
        <v>T-32</v>
      </c>
      <c r="K118" t="str">
        <f t="shared" ca="1" si="17"/>
        <v>PPizza Hut</v>
      </c>
      <c r="L118" t="str">
        <f t="shared" ca="1" si="18"/>
        <v>LExpenses.Dining</v>
      </c>
    </row>
    <row r="119" spans="1:12">
      <c r="A119">
        <f t="shared" ca="1" si="19"/>
        <v>13</v>
      </c>
      <c r="B119">
        <f ca="1">CEILING((ROW()-3)/FLOOR(COUNT($A$4:A$500)/12,1),1)</f>
        <v>6</v>
      </c>
      <c r="C119" s="3">
        <f ca="1">DATE(Params!$B$4,B119,RANDBETWEEN(1,28))</f>
        <v>39600</v>
      </c>
      <c r="D119" t="str">
        <f t="shared" ca="1" si="11"/>
        <v>Wendy's</v>
      </c>
      <c r="E119" t="str">
        <f t="shared" ca="1" si="12"/>
        <v>Expenses.Dining</v>
      </c>
      <c r="F119">
        <f t="shared" ca="1" si="13"/>
        <v>-4.5</v>
      </c>
      <c r="H119" s="7" t="str">
        <f t="shared" ca="1" si="14"/>
        <v>D6/1/2008
T-4.5
PWendy's
LExpenses.Dining
^</v>
      </c>
      <c r="I119" s="3" t="str">
        <f t="shared" ca="1" si="15"/>
        <v>D6/1/2008</v>
      </c>
      <c r="J119" t="str">
        <f t="shared" ca="1" si="16"/>
        <v>T-4.5</v>
      </c>
      <c r="K119" t="str">
        <f t="shared" ca="1" si="17"/>
        <v>PWendy's</v>
      </c>
      <c r="L119" t="str">
        <f t="shared" ca="1" si="18"/>
        <v>LExpenses.Dining</v>
      </c>
    </row>
    <row r="120" spans="1:12">
      <c r="A120">
        <f t="shared" ca="1" si="19"/>
        <v>30</v>
      </c>
      <c r="B120">
        <f ca="1">CEILING((ROW()-3)/FLOOR(COUNT($A$4:A$500)/12,1),1)</f>
        <v>6</v>
      </c>
      <c r="C120" s="3">
        <f ca="1">DATE(Params!$B$4,B120,RANDBETWEEN(1,28))</f>
        <v>39601</v>
      </c>
      <c r="D120" t="str">
        <f t="shared" ca="1" si="11"/>
        <v>City of Standardville</v>
      </c>
      <c r="E120" t="str">
        <f t="shared" ca="1" si="12"/>
        <v>Expenses.Auto.Parking</v>
      </c>
      <c r="F120">
        <f t="shared" ca="1" si="13"/>
        <v>-5</v>
      </c>
      <c r="H120" s="7" t="str">
        <f t="shared" ca="1" si="14"/>
        <v>D6/2/2008
T-5
PCity of Standardville
LExpenses.Auto.Parking
^</v>
      </c>
      <c r="I120" s="3" t="str">
        <f t="shared" ca="1" si="15"/>
        <v>D6/2/2008</v>
      </c>
      <c r="J120" t="str">
        <f t="shared" ca="1" si="16"/>
        <v>T-5</v>
      </c>
      <c r="K120" t="str">
        <f t="shared" ca="1" si="17"/>
        <v>PCity of Standardville</v>
      </c>
      <c r="L120" t="str">
        <f t="shared" ca="1" si="18"/>
        <v>LExpenses.Auto.Parking</v>
      </c>
    </row>
    <row r="121" spans="1:12">
      <c r="A121">
        <f t="shared" ca="1" si="19"/>
        <v>25</v>
      </c>
      <c r="B121">
        <f ca="1">CEILING((ROW()-3)/FLOOR(COUNT($A$4:A$500)/12,1),1)</f>
        <v>6</v>
      </c>
      <c r="C121" s="3">
        <f ca="1">DATE(Params!$B$4,B121,RANDBETWEEN(1,28))</f>
        <v>39603</v>
      </c>
      <c r="D121" t="str">
        <f t="shared" ca="1" si="11"/>
        <v>Walmart</v>
      </c>
      <c r="E121" t="str">
        <f t="shared" ca="1" si="12"/>
        <v>Expenses.Groceries</v>
      </c>
      <c r="F121">
        <f t="shared" ca="1" si="13"/>
        <v>-15</v>
      </c>
      <c r="H121" s="7" t="str">
        <f t="shared" ca="1" si="14"/>
        <v>D6/4/2008
T-15
PWalmart
LExpenses.Groceries
^</v>
      </c>
      <c r="I121" s="3" t="str">
        <f t="shared" ca="1" si="15"/>
        <v>D6/4/2008</v>
      </c>
      <c r="J121" t="str">
        <f t="shared" ca="1" si="16"/>
        <v>T-15</v>
      </c>
      <c r="K121" t="str">
        <f t="shared" ca="1" si="17"/>
        <v>PWalmart</v>
      </c>
      <c r="L121" t="str">
        <f t="shared" ca="1" si="18"/>
        <v>LExpenses.Groceries</v>
      </c>
    </row>
    <row r="122" spans="1:12">
      <c r="A122">
        <f t="shared" ca="1" si="19"/>
        <v>3</v>
      </c>
      <c r="B122">
        <f ca="1">CEILING((ROW()-3)/FLOOR(COUNT($A$4:A$500)/12,1),1)</f>
        <v>6</v>
      </c>
      <c r="C122" s="3">
        <f ca="1">DATE(Params!$B$4,B122,RANDBETWEEN(1,28))</f>
        <v>39614</v>
      </c>
      <c r="D122" t="str">
        <f t="shared" ca="1" si="11"/>
        <v>Jamba Juice</v>
      </c>
      <c r="E122" t="str">
        <f t="shared" ca="1" si="12"/>
        <v>Expenses.Miscellaneous</v>
      </c>
      <c r="F122">
        <f t="shared" ca="1" si="13"/>
        <v>-4.5</v>
      </c>
      <c r="H122" s="7" t="str">
        <f t="shared" ca="1" si="14"/>
        <v>D6/15/2008
T-4.5
PJamba Juice
LExpenses.Miscellaneous
^</v>
      </c>
      <c r="I122" s="3" t="str">
        <f t="shared" ca="1" si="15"/>
        <v>D6/15/2008</v>
      </c>
      <c r="J122" t="str">
        <f t="shared" ca="1" si="16"/>
        <v>T-4.5</v>
      </c>
      <c r="K122" t="str">
        <f t="shared" ca="1" si="17"/>
        <v>PJamba Juice</v>
      </c>
      <c r="L122" t="str">
        <f t="shared" ca="1" si="18"/>
        <v>LExpenses.Miscellaneous</v>
      </c>
    </row>
    <row r="123" spans="1:12">
      <c r="A123">
        <f t="shared" ca="1" si="19"/>
        <v>9</v>
      </c>
      <c r="B123">
        <f ca="1">CEILING((ROW()-3)/FLOOR(COUNT($A$4:A$500)/12,1),1)</f>
        <v>6</v>
      </c>
      <c r="C123" s="3">
        <f ca="1">DATE(Params!$B$4,B123,RANDBETWEEN(1,28))</f>
        <v>39614</v>
      </c>
      <c r="D123" t="str">
        <f t="shared" ca="1" si="11"/>
        <v>7-Eleven</v>
      </c>
      <c r="E123" t="str">
        <f t="shared" ca="1" si="12"/>
        <v>Expenses.Miscellaneous</v>
      </c>
      <c r="F123">
        <f t="shared" ca="1" si="13"/>
        <v>-4.75</v>
      </c>
      <c r="H123" s="7" t="str">
        <f t="shared" ca="1" si="14"/>
        <v>D6/15/2008
T-4.75
P7-Eleven
LExpenses.Miscellaneous
^</v>
      </c>
      <c r="I123" s="3" t="str">
        <f t="shared" ca="1" si="15"/>
        <v>D6/15/2008</v>
      </c>
      <c r="J123" t="str">
        <f t="shared" ca="1" si="16"/>
        <v>T-4.75</v>
      </c>
      <c r="K123" t="str">
        <f t="shared" ca="1" si="17"/>
        <v>P7-Eleven</v>
      </c>
      <c r="L123" t="str">
        <f t="shared" ca="1" si="18"/>
        <v>LExpenses.Miscellaneous</v>
      </c>
    </row>
    <row r="124" spans="1:12">
      <c r="A124">
        <f t="shared" ca="1" si="19"/>
        <v>11</v>
      </c>
      <c r="B124">
        <f ca="1">CEILING((ROW()-3)/FLOOR(COUNT($A$4:A$500)/12,1),1)</f>
        <v>6</v>
      </c>
      <c r="C124" s="3">
        <f ca="1">DATE(Params!$B$4,B124,RANDBETWEEN(1,28))</f>
        <v>39626</v>
      </c>
      <c r="D124" t="str">
        <f t="shared" ca="1" si="11"/>
        <v>Starbucks</v>
      </c>
      <c r="E124" t="str">
        <f t="shared" ca="1" si="12"/>
        <v>Expenses.Dining</v>
      </c>
      <c r="F124">
        <f t="shared" ca="1" si="13"/>
        <v>-5</v>
      </c>
      <c r="H124" s="7" t="str">
        <f t="shared" ca="1" si="14"/>
        <v>D6/27/2008
T-5
PStarbucks
LExpenses.Dining
^</v>
      </c>
      <c r="I124" s="3" t="str">
        <f t="shared" ca="1" si="15"/>
        <v>D6/27/2008</v>
      </c>
      <c r="J124" t="str">
        <f t="shared" ca="1" si="16"/>
        <v>T-5</v>
      </c>
      <c r="K124" t="str">
        <f t="shared" ca="1" si="17"/>
        <v>PStarbucks</v>
      </c>
      <c r="L124" t="str">
        <f t="shared" ca="1" si="18"/>
        <v>LExpenses.Dining</v>
      </c>
    </row>
    <row r="125" spans="1:12">
      <c r="A125">
        <f t="shared" ca="1" si="19"/>
        <v>26</v>
      </c>
      <c r="B125">
        <f ca="1">CEILING((ROW()-3)/FLOOR(COUNT($A$4:A$500)/12,1),1)</f>
        <v>6</v>
      </c>
      <c r="C125" s="3">
        <f ca="1">DATE(Params!$B$4,B125,RANDBETWEEN(1,28))</f>
        <v>39610</v>
      </c>
      <c r="D125" t="str">
        <f t="shared" ca="1" si="11"/>
        <v>Walmart</v>
      </c>
      <c r="E125" t="str">
        <f t="shared" ca="1" si="12"/>
        <v>Expenses.Clothes</v>
      </c>
      <c r="F125">
        <f t="shared" ca="1" si="13"/>
        <v>-45</v>
      </c>
      <c r="H125" s="7" t="str">
        <f t="shared" ca="1" si="14"/>
        <v>D6/11/2008
T-45
PWalmart
LExpenses.Clothes
^</v>
      </c>
      <c r="I125" s="3" t="str">
        <f t="shared" ca="1" si="15"/>
        <v>D6/11/2008</v>
      </c>
      <c r="J125" t="str">
        <f t="shared" ca="1" si="16"/>
        <v>T-45</v>
      </c>
      <c r="K125" t="str">
        <f t="shared" ca="1" si="17"/>
        <v>PWalmart</v>
      </c>
      <c r="L125" t="str">
        <f t="shared" ca="1" si="18"/>
        <v>LExpenses.Clothes</v>
      </c>
    </row>
    <row r="126" spans="1:12">
      <c r="A126">
        <f t="shared" ca="1" si="19"/>
        <v>19</v>
      </c>
      <c r="B126">
        <f ca="1">CEILING((ROW()-3)/FLOOR(COUNT($A$4:A$500)/12,1),1)</f>
        <v>6</v>
      </c>
      <c r="C126" s="3">
        <f ca="1">DATE(Params!$B$4,B126,RANDBETWEEN(1,28))</f>
        <v>39611</v>
      </c>
      <c r="D126" t="str">
        <f t="shared" ca="1" si="11"/>
        <v>Edwards Cinemas</v>
      </c>
      <c r="E126" t="str">
        <f t="shared" ca="1" si="12"/>
        <v>Expenses.Entertainment.Recreation</v>
      </c>
      <c r="F126">
        <f t="shared" ca="1" si="13"/>
        <v>-22.5</v>
      </c>
      <c r="H126" s="7" t="str">
        <f t="shared" ca="1" si="14"/>
        <v>D6/12/2008
T-22.5
PEdwards Cinemas
LExpenses.Entertainment.Recreation
^</v>
      </c>
      <c r="I126" s="3" t="str">
        <f t="shared" ca="1" si="15"/>
        <v>D6/12/2008</v>
      </c>
      <c r="J126" t="str">
        <f t="shared" ca="1" si="16"/>
        <v>T-22.5</v>
      </c>
      <c r="K126" t="str">
        <f t="shared" ca="1" si="17"/>
        <v>PEdwards Cinemas</v>
      </c>
      <c r="L126" t="str">
        <f t="shared" ca="1" si="18"/>
        <v>LExpenses.Entertainment.Recreation</v>
      </c>
    </row>
    <row r="127" spans="1:12">
      <c r="A127">
        <f t="shared" ca="1" si="19"/>
        <v>20</v>
      </c>
      <c r="B127">
        <f ca="1">CEILING((ROW()-3)/FLOOR(COUNT($A$4:A$500)/12,1),1)</f>
        <v>6</v>
      </c>
      <c r="C127" s="3">
        <f ca="1">DATE(Params!$B$4,B127,RANDBETWEEN(1,28))</f>
        <v>39623</v>
      </c>
      <c r="D127" t="str">
        <f t="shared" ca="1" si="11"/>
        <v>Dr. Johnson</v>
      </c>
      <c r="E127" t="str">
        <f t="shared" ca="1" si="12"/>
        <v>Expenses.Medical Expenses</v>
      </c>
      <c r="F127">
        <f t="shared" ca="1" si="13"/>
        <v>-20</v>
      </c>
      <c r="H127" s="7" t="str">
        <f t="shared" ca="1" si="14"/>
        <v>D6/24/2008
T-20
PDr. Johnson
LExpenses.Medical Expenses
^</v>
      </c>
      <c r="I127" s="3" t="str">
        <f t="shared" ca="1" si="15"/>
        <v>D6/24/2008</v>
      </c>
      <c r="J127" t="str">
        <f t="shared" ca="1" si="16"/>
        <v>T-20</v>
      </c>
      <c r="K127" t="str">
        <f t="shared" ca="1" si="17"/>
        <v>PDr. Johnson</v>
      </c>
      <c r="L127" t="str">
        <f t="shared" ca="1" si="18"/>
        <v>LExpenses.Medical Expenses</v>
      </c>
    </row>
    <row r="128" spans="1:12">
      <c r="A128">
        <f t="shared" ca="1" si="19"/>
        <v>20</v>
      </c>
      <c r="B128">
        <f ca="1">CEILING((ROW()-3)/FLOOR(COUNT($A$4:A$500)/12,1),1)</f>
        <v>6</v>
      </c>
      <c r="C128" s="3">
        <f ca="1">DATE(Params!$B$4,B128,RANDBETWEEN(1,28))</f>
        <v>39609</v>
      </c>
      <c r="D128" t="str">
        <f t="shared" ca="1" si="11"/>
        <v>Dr. Johnson</v>
      </c>
      <c r="E128" t="str">
        <f t="shared" ca="1" si="12"/>
        <v>Expenses.Medical Expenses</v>
      </c>
      <c r="F128">
        <f t="shared" ca="1" si="13"/>
        <v>-20</v>
      </c>
      <c r="H128" s="7" t="str">
        <f t="shared" ca="1" si="14"/>
        <v>D6/10/2008
T-20
PDr. Johnson
LExpenses.Medical Expenses
^</v>
      </c>
      <c r="I128" s="3" t="str">
        <f t="shared" ca="1" si="15"/>
        <v>D6/10/2008</v>
      </c>
      <c r="J128" t="str">
        <f t="shared" ca="1" si="16"/>
        <v>T-20</v>
      </c>
      <c r="K128" t="str">
        <f t="shared" ca="1" si="17"/>
        <v>PDr. Johnson</v>
      </c>
      <c r="L128" t="str">
        <f t="shared" ca="1" si="18"/>
        <v>LExpenses.Medical Expenses</v>
      </c>
    </row>
    <row r="129" spans="1:12">
      <c r="A129">
        <f t="shared" ca="1" si="19"/>
        <v>19</v>
      </c>
      <c r="B129">
        <f ca="1">CEILING((ROW()-3)/FLOOR(COUNT($A$4:A$500)/12,1),1)</f>
        <v>6</v>
      </c>
      <c r="C129" s="3">
        <f ca="1">DATE(Params!$B$4,B129,RANDBETWEEN(1,28))</f>
        <v>39616</v>
      </c>
      <c r="D129" t="str">
        <f t="shared" ca="1" si="11"/>
        <v>Edwards Cinemas</v>
      </c>
      <c r="E129" t="str">
        <f t="shared" ca="1" si="12"/>
        <v>Expenses.Entertainment.Recreation</v>
      </c>
      <c r="F129">
        <f t="shared" ca="1" si="13"/>
        <v>-33.9</v>
      </c>
      <c r="H129" s="7" t="str">
        <f t="shared" ca="1" si="14"/>
        <v>D6/17/2008
T-33.9
PEdwards Cinemas
LExpenses.Entertainment.Recreation
^</v>
      </c>
      <c r="I129" s="3" t="str">
        <f t="shared" ca="1" si="15"/>
        <v>D6/17/2008</v>
      </c>
      <c r="J129" t="str">
        <f t="shared" ca="1" si="16"/>
        <v>T-33.9</v>
      </c>
      <c r="K129" t="str">
        <f t="shared" ca="1" si="17"/>
        <v>PEdwards Cinemas</v>
      </c>
      <c r="L129" t="str">
        <f t="shared" ca="1" si="18"/>
        <v>LExpenses.Entertainment.Recreation</v>
      </c>
    </row>
    <row r="130" spans="1:12">
      <c r="A130">
        <f t="shared" ca="1" si="19"/>
        <v>28</v>
      </c>
      <c r="B130">
        <f ca="1">CEILING((ROW()-3)/FLOOR(COUNT($A$4:A$500)/12,1),1)</f>
        <v>7</v>
      </c>
      <c r="C130" s="3">
        <f ca="1">DATE(Params!$B$4,B130,RANDBETWEEN(1,28))</f>
        <v>39651</v>
      </c>
      <c r="D130" t="str">
        <f t="shared" ca="1" si="11"/>
        <v>Joe's Arcade</v>
      </c>
      <c r="E130" t="str">
        <f t="shared" ca="1" si="12"/>
        <v>Expenses.Hobbies</v>
      </c>
      <c r="F130">
        <f t="shared" ca="1" si="13"/>
        <v>-15</v>
      </c>
      <c r="H130" s="7" t="str">
        <f t="shared" ca="1" si="14"/>
        <v>D7/22/2008
T-15
PJoe's Arcade
LExpenses.Hobbies
^</v>
      </c>
      <c r="I130" s="3" t="str">
        <f t="shared" ca="1" si="15"/>
        <v>D7/22/2008</v>
      </c>
      <c r="J130" t="str">
        <f t="shared" ca="1" si="16"/>
        <v>T-15</v>
      </c>
      <c r="K130" t="str">
        <f t="shared" ca="1" si="17"/>
        <v>PJoe's Arcade</v>
      </c>
      <c r="L130" t="str">
        <f t="shared" ca="1" si="18"/>
        <v>LExpenses.Hobbies</v>
      </c>
    </row>
    <row r="131" spans="1:12">
      <c r="A131">
        <f t="shared" ca="1" si="19"/>
        <v>3</v>
      </c>
      <c r="B131">
        <f ca="1">CEILING((ROW()-3)/FLOOR(COUNT($A$4:A$500)/12,1),1)</f>
        <v>7</v>
      </c>
      <c r="C131" s="3">
        <f ca="1">DATE(Params!$B$4,B131,RANDBETWEEN(1,28))</f>
        <v>39633</v>
      </c>
      <c r="D131" t="str">
        <f t="shared" ca="1" si="11"/>
        <v>Jamba Juice</v>
      </c>
      <c r="E131" t="str">
        <f t="shared" ca="1" si="12"/>
        <v>Expenses.Miscellaneous</v>
      </c>
      <c r="F131">
        <f t="shared" ca="1" si="13"/>
        <v>-4.5</v>
      </c>
      <c r="H131" s="7" t="str">
        <f t="shared" ca="1" si="14"/>
        <v>D7/4/2008
T-4.5
PJamba Juice
LExpenses.Miscellaneous
^</v>
      </c>
      <c r="I131" s="3" t="str">
        <f t="shared" ca="1" si="15"/>
        <v>D7/4/2008</v>
      </c>
      <c r="J131" t="str">
        <f t="shared" ca="1" si="16"/>
        <v>T-4.5</v>
      </c>
      <c r="K131" t="str">
        <f t="shared" ca="1" si="17"/>
        <v>PJamba Juice</v>
      </c>
      <c r="L131" t="str">
        <f t="shared" ca="1" si="18"/>
        <v>LExpenses.Miscellaneous</v>
      </c>
    </row>
    <row r="132" spans="1:12">
      <c r="A132">
        <f t="shared" ref="A132:A166" ca="1" si="20">RANDBETWEEN(MIN($O$4:$O$50),MAX($O$4:$O$50))</f>
        <v>21</v>
      </c>
      <c r="B132">
        <f ca="1">CEILING((ROW()-3)/FLOOR(COUNT($A$4:A$500)/12,1),1)</f>
        <v>7</v>
      </c>
      <c r="C132" s="3">
        <f ca="1">DATE(Params!$B$4,B132,RANDBETWEEN(1,28))</f>
        <v>39634</v>
      </c>
      <c r="D132" t="str">
        <f t="shared" ca="1" si="11"/>
        <v>Wired Magazine</v>
      </c>
      <c r="E132" t="str">
        <f t="shared" ca="1" si="12"/>
        <v>Expenses.Subscriptions</v>
      </c>
      <c r="F132">
        <f t="shared" ca="1" si="13"/>
        <v>-19.95</v>
      </c>
      <c r="H132" s="7" t="str">
        <f t="shared" ca="1" si="14"/>
        <v>D7/5/2008
T-19.95
PWired Magazine
LExpenses.Subscriptions
^</v>
      </c>
      <c r="I132" s="3" t="str">
        <f t="shared" ca="1" si="15"/>
        <v>D7/5/2008</v>
      </c>
      <c r="J132" t="str">
        <f t="shared" ca="1" si="16"/>
        <v>T-19.95</v>
      </c>
      <c r="K132" t="str">
        <f t="shared" ca="1" si="17"/>
        <v>PWired Magazine</v>
      </c>
      <c r="L132" t="str">
        <f t="shared" ca="1" si="18"/>
        <v>LExpenses.Subscriptions</v>
      </c>
    </row>
    <row r="133" spans="1:12">
      <c r="A133">
        <f t="shared" ca="1" si="20"/>
        <v>6</v>
      </c>
      <c r="B133">
        <f ca="1">CEILING((ROW()-3)/FLOOR(COUNT($A$4:A$500)/12,1),1)</f>
        <v>7</v>
      </c>
      <c r="C133" s="3">
        <f ca="1">DATE(Params!$B$4,B133,RANDBETWEEN(1,28))</f>
        <v>39633</v>
      </c>
      <c r="D133" t="str">
        <f t="shared" ref="D133:D196" ca="1" si="21">VLOOKUP(A133,$O$4:$S$60,2)</f>
        <v>Taco Bell</v>
      </c>
      <c r="E133" t="str">
        <f t="shared" ref="E133:E196" ca="1" si="22">VLOOKUP(A133,$O$4:$S$60,3)</f>
        <v>Expenses.Dining</v>
      </c>
      <c r="F133">
        <f t="shared" ref="F133:F196" ca="1" si="23">(VLOOKUP(A133,$O$4:$S$60,RANDBETWEEN(4,5)))*-1</f>
        <v>-5.35</v>
      </c>
      <c r="H133" s="7" t="str">
        <f t="shared" ref="H133:H196" ca="1" si="24">CONCATENATE(I133,CHAR(10),J133,CHAR(10),K133,CHAR(10),L133,CHAR(10),"^")</f>
        <v>D7/4/2008
T-5.35
PTaco Bell
LExpenses.Dining
^</v>
      </c>
      <c r="I133" s="3" t="str">
        <f t="shared" ref="I133:I196" ca="1" si="25">CONCATENATE("D",MONTH(C133),"/",DAY(C133),"/",YEAR(C133))</f>
        <v>D7/4/2008</v>
      </c>
      <c r="J133" t="str">
        <f t="shared" ref="J133:J196" ca="1" si="26">CONCATENATE("T",F133)</f>
        <v>T-5.35</v>
      </c>
      <c r="K133" t="str">
        <f t="shared" ref="K133:K196" ca="1" si="27">CONCATENATE("P",D133)</f>
        <v>PTaco Bell</v>
      </c>
      <c r="L133" t="str">
        <f t="shared" ref="L133:L196" ca="1" si="28">CONCATENATE("L",E133)</f>
        <v>LExpenses.Dining</v>
      </c>
    </row>
    <row r="134" spans="1:12">
      <c r="A134">
        <f t="shared" ca="1" si="20"/>
        <v>25</v>
      </c>
      <c r="B134">
        <f ca="1">CEILING((ROW()-3)/FLOOR(COUNT($A$4:A$500)/12,1),1)</f>
        <v>7</v>
      </c>
      <c r="C134" s="3">
        <f ca="1">DATE(Params!$B$4,B134,RANDBETWEEN(1,28))</f>
        <v>39636</v>
      </c>
      <c r="D134" t="str">
        <f t="shared" ca="1" si="21"/>
        <v>Walmart</v>
      </c>
      <c r="E134" t="str">
        <f t="shared" ca="1" si="22"/>
        <v>Expenses.Groceries</v>
      </c>
      <c r="F134">
        <f t="shared" ca="1" si="23"/>
        <v>-20</v>
      </c>
      <c r="H134" s="7" t="str">
        <f t="shared" ca="1" si="24"/>
        <v>D7/7/2008
T-20
PWalmart
LExpenses.Groceries
^</v>
      </c>
      <c r="I134" s="3" t="str">
        <f t="shared" ca="1" si="25"/>
        <v>D7/7/2008</v>
      </c>
      <c r="J134" t="str">
        <f t="shared" ca="1" si="26"/>
        <v>T-20</v>
      </c>
      <c r="K134" t="str">
        <f t="shared" ca="1" si="27"/>
        <v>PWalmart</v>
      </c>
      <c r="L134" t="str">
        <f t="shared" ca="1" si="28"/>
        <v>LExpenses.Groceries</v>
      </c>
    </row>
    <row r="135" spans="1:12">
      <c r="A135">
        <f t="shared" ca="1" si="20"/>
        <v>32</v>
      </c>
      <c r="B135">
        <f ca="1">CEILING((ROW()-3)/FLOOR(COUNT($A$4:A$500)/12,1),1)</f>
        <v>7</v>
      </c>
      <c r="C135" s="3">
        <f ca="1">DATE(Params!$B$4,B135,RANDBETWEEN(1,28))</f>
        <v>39640</v>
      </c>
      <c r="D135" t="str">
        <f t="shared" ca="1" si="21"/>
        <v>One Hour Cleaners</v>
      </c>
      <c r="E135" t="str">
        <f t="shared" ca="1" si="22"/>
        <v>Expenses.Laundry/Dry Cleaning</v>
      </c>
      <c r="F135">
        <f t="shared" ca="1" si="23"/>
        <v>-7.5</v>
      </c>
      <c r="H135" s="7" t="str">
        <f t="shared" ca="1" si="24"/>
        <v>D7/11/2008
T-7.5
POne Hour Cleaners
LExpenses.Laundry/Dry Cleaning
^</v>
      </c>
      <c r="I135" s="3" t="str">
        <f t="shared" ca="1" si="25"/>
        <v>D7/11/2008</v>
      </c>
      <c r="J135" t="str">
        <f t="shared" ca="1" si="26"/>
        <v>T-7.5</v>
      </c>
      <c r="K135" t="str">
        <f t="shared" ca="1" si="27"/>
        <v>POne Hour Cleaners</v>
      </c>
      <c r="L135" t="str">
        <f t="shared" ca="1" si="28"/>
        <v>LExpenses.Laundry/Dry Cleaning</v>
      </c>
    </row>
    <row r="136" spans="1:12">
      <c r="A136">
        <f t="shared" ca="1" si="20"/>
        <v>1</v>
      </c>
      <c r="B136">
        <f ca="1">CEILING((ROW()-3)/FLOOR(COUNT($A$4:A$500)/12,1),1)</f>
        <v>7</v>
      </c>
      <c r="C136" s="3">
        <f ca="1">DATE(Params!$B$4,B136,RANDBETWEEN(1,28))</f>
        <v>39643</v>
      </c>
      <c r="D136" t="str">
        <f t="shared" ca="1" si="21"/>
        <v>Starbucks</v>
      </c>
      <c r="E136" t="str">
        <f t="shared" ca="1" si="22"/>
        <v>Expenses.Miscellaneous</v>
      </c>
      <c r="F136">
        <f t="shared" ca="1" si="23"/>
        <v>-10</v>
      </c>
      <c r="H136" s="7" t="str">
        <f t="shared" ca="1" si="24"/>
        <v>D7/14/2008
T-10
PStarbucks
LExpenses.Miscellaneous
^</v>
      </c>
      <c r="I136" s="3" t="str">
        <f t="shared" ca="1" si="25"/>
        <v>D7/14/2008</v>
      </c>
      <c r="J136" t="str">
        <f t="shared" ca="1" si="26"/>
        <v>T-10</v>
      </c>
      <c r="K136" t="str">
        <f t="shared" ca="1" si="27"/>
        <v>PStarbucks</v>
      </c>
      <c r="L136" t="str">
        <f t="shared" ca="1" si="28"/>
        <v>LExpenses.Miscellaneous</v>
      </c>
    </row>
    <row r="137" spans="1:12">
      <c r="A137">
        <f t="shared" ca="1" si="20"/>
        <v>31</v>
      </c>
      <c r="B137">
        <f ca="1">CEILING((ROW()-3)/FLOOR(COUNT($A$4:A$500)/12,1),1)</f>
        <v>7</v>
      </c>
      <c r="C137" s="3">
        <f ca="1">DATE(Params!$B$4,B137,RANDBETWEEN(1,28))</f>
        <v>39649</v>
      </c>
      <c r="D137" t="str">
        <f t="shared" ca="1" si="21"/>
        <v>Car Wash Express</v>
      </c>
      <c r="E137" t="str">
        <f t="shared" ca="1" si="22"/>
        <v>Expenses.Auto</v>
      </c>
      <c r="F137">
        <f t="shared" ca="1" si="23"/>
        <v>-12.95</v>
      </c>
      <c r="H137" s="7" t="str">
        <f t="shared" ca="1" si="24"/>
        <v>D7/20/2008
T-12.95
PCar Wash Express
LExpenses.Auto
^</v>
      </c>
      <c r="I137" s="3" t="str">
        <f t="shared" ca="1" si="25"/>
        <v>D7/20/2008</v>
      </c>
      <c r="J137" t="str">
        <f t="shared" ca="1" si="26"/>
        <v>T-12.95</v>
      </c>
      <c r="K137" t="str">
        <f t="shared" ca="1" si="27"/>
        <v>PCar Wash Express</v>
      </c>
      <c r="L137" t="str">
        <f t="shared" ca="1" si="28"/>
        <v>LExpenses.Auto</v>
      </c>
    </row>
    <row r="138" spans="1:12">
      <c r="A138">
        <f t="shared" ca="1" si="20"/>
        <v>21</v>
      </c>
      <c r="B138">
        <f ca="1">CEILING((ROW()-3)/FLOOR(COUNT($A$4:A$500)/12,1),1)</f>
        <v>7</v>
      </c>
      <c r="C138" s="3">
        <f ca="1">DATE(Params!$B$4,B138,RANDBETWEEN(1,28))</f>
        <v>39646</v>
      </c>
      <c r="D138" t="str">
        <f t="shared" ca="1" si="21"/>
        <v>Wired Magazine</v>
      </c>
      <c r="E138" t="str">
        <f t="shared" ca="1" si="22"/>
        <v>Expenses.Subscriptions</v>
      </c>
      <c r="F138">
        <f t="shared" ca="1" si="23"/>
        <v>-19.95</v>
      </c>
      <c r="H138" s="7" t="str">
        <f t="shared" ca="1" si="24"/>
        <v>D7/17/2008
T-19.95
PWired Magazine
LExpenses.Subscriptions
^</v>
      </c>
      <c r="I138" s="3" t="str">
        <f t="shared" ca="1" si="25"/>
        <v>D7/17/2008</v>
      </c>
      <c r="J138" t="str">
        <f t="shared" ca="1" si="26"/>
        <v>T-19.95</v>
      </c>
      <c r="K138" t="str">
        <f t="shared" ca="1" si="27"/>
        <v>PWired Magazine</v>
      </c>
      <c r="L138" t="str">
        <f t="shared" ca="1" si="28"/>
        <v>LExpenses.Subscriptions</v>
      </c>
    </row>
    <row r="139" spans="1:12">
      <c r="A139">
        <f t="shared" ca="1" si="20"/>
        <v>17</v>
      </c>
      <c r="B139">
        <f ca="1">CEILING((ROW()-3)/FLOOR(COUNT($A$4:A$500)/12,1),1)</f>
        <v>7</v>
      </c>
      <c r="C139" s="3">
        <f ca="1">DATE(Params!$B$4,B139,RANDBETWEEN(1,28))</f>
        <v>39655</v>
      </c>
      <c r="D139" t="str">
        <f t="shared" ca="1" si="21"/>
        <v>Borders</v>
      </c>
      <c r="E139" t="str">
        <f t="shared" ca="1" si="22"/>
        <v>Expenses.Books</v>
      </c>
      <c r="F139">
        <f t="shared" ca="1" si="23"/>
        <v>-42</v>
      </c>
      <c r="H139" s="7" t="str">
        <f t="shared" ca="1" si="24"/>
        <v>D7/26/2008
T-42
PBorders
LExpenses.Books
^</v>
      </c>
      <c r="I139" s="3" t="str">
        <f t="shared" ca="1" si="25"/>
        <v>D7/26/2008</v>
      </c>
      <c r="J139" t="str">
        <f t="shared" ca="1" si="26"/>
        <v>T-42</v>
      </c>
      <c r="K139" t="str">
        <f t="shared" ca="1" si="27"/>
        <v>PBorders</v>
      </c>
      <c r="L139" t="str">
        <f t="shared" ca="1" si="28"/>
        <v>LExpenses.Books</v>
      </c>
    </row>
    <row r="140" spans="1:12">
      <c r="A140">
        <f t="shared" ca="1" si="20"/>
        <v>31</v>
      </c>
      <c r="B140">
        <f ca="1">CEILING((ROW()-3)/FLOOR(COUNT($A$4:A$500)/12,1),1)</f>
        <v>7</v>
      </c>
      <c r="C140" s="3">
        <f ca="1">DATE(Params!$B$4,B140,RANDBETWEEN(1,28))</f>
        <v>39650</v>
      </c>
      <c r="D140" t="str">
        <f t="shared" ca="1" si="21"/>
        <v>Car Wash Express</v>
      </c>
      <c r="E140" t="str">
        <f t="shared" ca="1" si="22"/>
        <v>Expenses.Auto</v>
      </c>
      <c r="F140">
        <f t="shared" ca="1" si="23"/>
        <v>-13.95</v>
      </c>
      <c r="H140" s="7" t="str">
        <f t="shared" ca="1" si="24"/>
        <v>D7/21/2008
T-13.95
PCar Wash Express
LExpenses.Auto
^</v>
      </c>
      <c r="I140" s="3" t="str">
        <f t="shared" ca="1" si="25"/>
        <v>D7/21/2008</v>
      </c>
      <c r="J140" t="str">
        <f t="shared" ca="1" si="26"/>
        <v>T-13.95</v>
      </c>
      <c r="K140" t="str">
        <f t="shared" ca="1" si="27"/>
        <v>PCar Wash Express</v>
      </c>
      <c r="L140" t="str">
        <f t="shared" ca="1" si="28"/>
        <v>LExpenses.Auto</v>
      </c>
    </row>
    <row r="141" spans="1:12">
      <c r="A141">
        <f t="shared" ca="1" si="20"/>
        <v>11</v>
      </c>
      <c r="B141">
        <f ca="1">CEILING((ROW()-3)/FLOOR(COUNT($A$4:A$500)/12,1),1)</f>
        <v>7</v>
      </c>
      <c r="C141" s="3">
        <f ca="1">DATE(Params!$B$4,B141,RANDBETWEEN(1,28))</f>
        <v>39635</v>
      </c>
      <c r="D141" t="str">
        <f t="shared" ca="1" si="21"/>
        <v>Starbucks</v>
      </c>
      <c r="E141" t="str">
        <f t="shared" ca="1" si="22"/>
        <v>Expenses.Dining</v>
      </c>
      <c r="F141">
        <f t="shared" ca="1" si="23"/>
        <v>-10</v>
      </c>
      <c r="H141" s="7" t="str">
        <f t="shared" ca="1" si="24"/>
        <v>D7/6/2008
T-10
PStarbucks
LExpenses.Dining
^</v>
      </c>
      <c r="I141" s="3" t="str">
        <f t="shared" ca="1" si="25"/>
        <v>D7/6/2008</v>
      </c>
      <c r="J141" t="str">
        <f t="shared" ca="1" si="26"/>
        <v>T-10</v>
      </c>
      <c r="K141" t="str">
        <f t="shared" ca="1" si="27"/>
        <v>PStarbucks</v>
      </c>
      <c r="L141" t="str">
        <f t="shared" ca="1" si="28"/>
        <v>LExpenses.Dining</v>
      </c>
    </row>
    <row r="142" spans="1:12">
      <c r="A142">
        <f t="shared" ca="1" si="20"/>
        <v>10</v>
      </c>
      <c r="B142">
        <f ca="1">CEILING((ROW()-3)/FLOOR(COUNT($A$4:A$500)/12,1),1)</f>
        <v>7</v>
      </c>
      <c r="C142" s="3">
        <f ca="1">DATE(Params!$B$4,B142,RANDBETWEEN(1,28))</f>
        <v>39644</v>
      </c>
      <c r="D142" t="str">
        <f t="shared" ca="1" si="21"/>
        <v>Jamba Juice</v>
      </c>
      <c r="E142" t="str">
        <f t="shared" ca="1" si="22"/>
        <v>Expenses.Miscellaneous</v>
      </c>
      <c r="F142">
        <f t="shared" ca="1" si="23"/>
        <v>-4.5</v>
      </c>
      <c r="H142" s="7" t="str">
        <f t="shared" ca="1" si="24"/>
        <v>D7/15/2008
T-4.5
PJamba Juice
LExpenses.Miscellaneous
^</v>
      </c>
      <c r="I142" s="3" t="str">
        <f t="shared" ca="1" si="25"/>
        <v>D7/15/2008</v>
      </c>
      <c r="J142" t="str">
        <f t="shared" ca="1" si="26"/>
        <v>T-4.5</v>
      </c>
      <c r="K142" t="str">
        <f t="shared" ca="1" si="27"/>
        <v>PJamba Juice</v>
      </c>
      <c r="L142" t="str">
        <f t="shared" ca="1" si="28"/>
        <v>LExpenses.Miscellaneous</v>
      </c>
    </row>
    <row r="143" spans="1:12">
      <c r="A143">
        <f t="shared" ca="1" si="20"/>
        <v>31</v>
      </c>
      <c r="B143">
        <f ca="1">CEILING((ROW()-3)/FLOOR(COUNT($A$4:A$500)/12,1),1)</f>
        <v>7</v>
      </c>
      <c r="C143" s="3">
        <f ca="1">DATE(Params!$B$4,B143,RANDBETWEEN(1,28))</f>
        <v>39647</v>
      </c>
      <c r="D143" t="str">
        <f t="shared" ca="1" si="21"/>
        <v>Car Wash Express</v>
      </c>
      <c r="E143" t="str">
        <f t="shared" ca="1" si="22"/>
        <v>Expenses.Auto</v>
      </c>
      <c r="F143">
        <f t="shared" ca="1" si="23"/>
        <v>-13.95</v>
      </c>
      <c r="H143" s="7" t="str">
        <f t="shared" ca="1" si="24"/>
        <v>D7/18/2008
T-13.95
PCar Wash Express
LExpenses.Auto
^</v>
      </c>
      <c r="I143" s="3" t="str">
        <f t="shared" ca="1" si="25"/>
        <v>D7/18/2008</v>
      </c>
      <c r="J143" t="str">
        <f t="shared" ca="1" si="26"/>
        <v>T-13.95</v>
      </c>
      <c r="K143" t="str">
        <f t="shared" ca="1" si="27"/>
        <v>PCar Wash Express</v>
      </c>
      <c r="L143" t="str">
        <f t="shared" ca="1" si="28"/>
        <v>LExpenses.Auto</v>
      </c>
    </row>
    <row r="144" spans="1:12">
      <c r="A144">
        <f t="shared" ca="1" si="20"/>
        <v>23</v>
      </c>
      <c r="B144">
        <f ca="1">CEILING((ROW()-3)/FLOOR(COUNT($A$4:A$500)/12,1),1)</f>
        <v>7</v>
      </c>
      <c r="C144" s="3">
        <f ca="1">DATE(Params!$B$4,B144,RANDBETWEEN(1,28))</f>
        <v>39633</v>
      </c>
      <c r="D144" t="str">
        <f t="shared" ca="1" si="21"/>
        <v>Walmart</v>
      </c>
      <c r="E144" t="str">
        <f t="shared" ca="1" si="22"/>
        <v>Expenses.Groceries</v>
      </c>
      <c r="F144">
        <f t="shared" ca="1" si="23"/>
        <v>-100</v>
      </c>
      <c r="H144" s="7" t="str">
        <f t="shared" ca="1" si="24"/>
        <v>D7/4/2008
T-100
PWalmart
LExpenses.Groceries
^</v>
      </c>
      <c r="I144" s="3" t="str">
        <f t="shared" ca="1" si="25"/>
        <v>D7/4/2008</v>
      </c>
      <c r="J144" t="str">
        <f t="shared" ca="1" si="26"/>
        <v>T-100</v>
      </c>
      <c r="K144" t="str">
        <f t="shared" ca="1" si="27"/>
        <v>PWalmart</v>
      </c>
      <c r="L144" t="str">
        <f t="shared" ca="1" si="28"/>
        <v>LExpenses.Groceries</v>
      </c>
    </row>
    <row r="145" spans="1:12">
      <c r="A145">
        <f t="shared" ca="1" si="20"/>
        <v>24</v>
      </c>
      <c r="B145">
        <f ca="1">CEILING((ROW()-3)/FLOOR(COUNT($A$4:A$500)/12,1),1)</f>
        <v>7</v>
      </c>
      <c r="C145" s="3">
        <f ca="1">DATE(Params!$B$4,B145,RANDBETWEEN(1,28))</f>
        <v>39656</v>
      </c>
      <c r="D145" t="str">
        <f t="shared" ca="1" si="21"/>
        <v>Walmart</v>
      </c>
      <c r="E145" t="str">
        <f t="shared" ca="1" si="22"/>
        <v>Expenses.Groceries</v>
      </c>
      <c r="F145">
        <f t="shared" ca="1" si="23"/>
        <v>-35</v>
      </c>
      <c r="H145" s="7" t="str">
        <f t="shared" ca="1" si="24"/>
        <v>D7/27/2008
T-35
PWalmart
LExpenses.Groceries
^</v>
      </c>
      <c r="I145" s="3" t="str">
        <f t="shared" ca="1" si="25"/>
        <v>D7/27/2008</v>
      </c>
      <c r="J145" t="str">
        <f t="shared" ca="1" si="26"/>
        <v>T-35</v>
      </c>
      <c r="K145" t="str">
        <f t="shared" ca="1" si="27"/>
        <v>PWalmart</v>
      </c>
      <c r="L145" t="str">
        <f t="shared" ca="1" si="28"/>
        <v>LExpenses.Groceries</v>
      </c>
    </row>
    <row r="146" spans="1:12">
      <c r="A146">
        <f t="shared" ca="1" si="20"/>
        <v>21</v>
      </c>
      <c r="B146">
        <f ca="1">CEILING((ROW()-3)/FLOOR(COUNT($A$4:A$500)/12,1),1)</f>
        <v>7</v>
      </c>
      <c r="C146" s="3">
        <f ca="1">DATE(Params!$B$4,B146,RANDBETWEEN(1,28))</f>
        <v>39643</v>
      </c>
      <c r="D146" t="str">
        <f t="shared" ca="1" si="21"/>
        <v>Wired Magazine</v>
      </c>
      <c r="E146" t="str">
        <f t="shared" ca="1" si="22"/>
        <v>Expenses.Subscriptions</v>
      </c>
      <c r="F146">
        <f t="shared" ca="1" si="23"/>
        <v>-19.95</v>
      </c>
      <c r="H146" s="7" t="str">
        <f t="shared" ca="1" si="24"/>
        <v>D7/14/2008
T-19.95
PWired Magazine
LExpenses.Subscriptions
^</v>
      </c>
      <c r="I146" s="3" t="str">
        <f t="shared" ca="1" si="25"/>
        <v>D7/14/2008</v>
      </c>
      <c r="J146" t="str">
        <f t="shared" ca="1" si="26"/>
        <v>T-19.95</v>
      </c>
      <c r="K146" t="str">
        <f t="shared" ca="1" si="27"/>
        <v>PWired Magazine</v>
      </c>
      <c r="L146" t="str">
        <f t="shared" ca="1" si="28"/>
        <v>LExpenses.Subscriptions</v>
      </c>
    </row>
    <row r="147" spans="1:12">
      <c r="A147">
        <f t="shared" ca="1" si="20"/>
        <v>17</v>
      </c>
      <c r="B147">
        <f ca="1">CEILING((ROW()-3)/FLOOR(COUNT($A$4:A$500)/12,1),1)</f>
        <v>7</v>
      </c>
      <c r="C147" s="3">
        <f ca="1">DATE(Params!$B$4,B147,RANDBETWEEN(1,28))</f>
        <v>39643</v>
      </c>
      <c r="D147" t="str">
        <f t="shared" ca="1" si="21"/>
        <v>Borders</v>
      </c>
      <c r="E147" t="str">
        <f t="shared" ca="1" si="22"/>
        <v>Expenses.Books</v>
      </c>
      <c r="F147">
        <f t="shared" ca="1" si="23"/>
        <v>-35</v>
      </c>
      <c r="H147" s="7" t="str">
        <f t="shared" ca="1" si="24"/>
        <v>D7/14/2008
T-35
PBorders
LExpenses.Books
^</v>
      </c>
      <c r="I147" s="3" t="str">
        <f t="shared" ca="1" si="25"/>
        <v>D7/14/2008</v>
      </c>
      <c r="J147" t="str">
        <f t="shared" ca="1" si="26"/>
        <v>T-35</v>
      </c>
      <c r="K147" t="str">
        <f t="shared" ca="1" si="27"/>
        <v>PBorders</v>
      </c>
      <c r="L147" t="str">
        <f t="shared" ca="1" si="28"/>
        <v>LExpenses.Books</v>
      </c>
    </row>
    <row r="148" spans="1:12">
      <c r="A148">
        <f t="shared" ca="1" si="20"/>
        <v>25</v>
      </c>
      <c r="B148">
        <f ca="1">CEILING((ROW()-3)/FLOOR(COUNT($A$4:A$500)/12,1),1)</f>
        <v>7</v>
      </c>
      <c r="C148" s="3">
        <f ca="1">DATE(Params!$B$4,B148,RANDBETWEEN(1,28))</f>
        <v>39634</v>
      </c>
      <c r="D148" t="str">
        <f t="shared" ca="1" si="21"/>
        <v>Walmart</v>
      </c>
      <c r="E148" t="str">
        <f t="shared" ca="1" si="22"/>
        <v>Expenses.Groceries</v>
      </c>
      <c r="F148">
        <f t="shared" ca="1" si="23"/>
        <v>-20</v>
      </c>
      <c r="H148" s="7" t="str">
        <f t="shared" ca="1" si="24"/>
        <v>D7/5/2008
T-20
PWalmart
LExpenses.Groceries
^</v>
      </c>
      <c r="I148" s="3" t="str">
        <f t="shared" ca="1" si="25"/>
        <v>D7/5/2008</v>
      </c>
      <c r="J148" t="str">
        <f t="shared" ca="1" si="26"/>
        <v>T-20</v>
      </c>
      <c r="K148" t="str">
        <f t="shared" ca="1" si="27"/>
        <v>PWalmart</v>
      </c>
      <c r="L148" t="str">
        <f t="shared" ca="1" si="28"/>
        <v>LExpenses.Groceries</v>
      </c>
    </row>
    <row r="149" spans="1:12">
      <c r="A149">
        <f t="shared" ca="1" si="20"/>
        <v>25</v>
      </c>
      <c r="B149">
        <f ca="1">CEILING((ROW()-3)/FLOOR(COUNT($A$4:A$500)/12,1),1)</f>
        <v>7</v>
      </c>
      <c r="C149" s="3">
        <f ca="1">DATE(Params!$B$4,B149,RANDBETWEEN(1,28))</f>
        <v>39652</v>
      </c>
      <c r="D149" t="str">
        <f t="shared" ca="1" si="21"/>
        <v>Walmart</v>
      </c>
      <c r="E149" t="str">
        <f t="shared" ca="1" si="22"/>
        <v>Expenses.Groceries</v>
      </c>
      <c r="F149">
        <f t="shared" ca="1" si="23"/>
        <v>-15</v>
      </c>
      <c r="H149" s="7" t="str">
        <f t="shared" ca="1" si="24"/>
        <v>D7/23/2008
T-15
PWalmart
LExpenses.Groceries
^</v>
      </c>
      <c r="I149" s="3" t="str">
        <f t="shared" ca="1" si="25"/>
        <v>D7/23/2008</v>
      </c>
      <c r="J149" t="str">
        <f t="shared" ca="1" si="26"/>
        <v>T-15</v>
      </c>
      <c r="K149" t="str">
        <f t="shared" ca="1" si="27"/>
        <v>PWalmart</v>
      </c>
      <c r="L149" t="str">
        <f t="shared" ca="1" si="28"/>
        <v>LExpenses.Groceries</v>
      </c>
    </row>
    <row r="150" spans="1:12">
      <c r="A150">
        <f t="shared" ca="1" si="20"/>
        <v>4</v>
      </c>
      <c r="B150">
        <f ca="1">CEILING((ROW()-3)/FLOOR(COUNT($A$4:A$500)/12,1),1)</f>
        <v>7</v>
      </c>
      <c r="C150" s="3">
        <f ca="1">DATE(Params!$B$4,B150,RANDBETWEEN(1,28))</f>
        <v>39655</v>
      </c>
      <c r="D150" t="str">
        <f t="shared" ca="1" si="21"/>
        <v>Circuit City</v>
      </c>
      <c r="E150" t="str">
        <f t="shared" ca="1" si="22"/>
        <v>Expenses.Computer</v>
      </c>
      <c r="F150">
        <f t="shared" ca="1" si="23"/>
        <v>-30</v>
      </c>
      <c r="H150" s="7" t="str">
        <f t="shared" ca="1" si="24"/>
        <v>D7/26/2008
T-30
PCircuit City
LExpenses.Computer
^</v>
      </c>
      <c r="I150" s="3" t="str">
        <f t="shared" ca="1" si="25"/>
        <v>D7/26/2008</v>
      </c>
      <c r="J150" t="str">
        <f t="shared" ca="1" si="26"/>
        <v>T-30</v>
      </c>
      <c r="K150" t="str">
        <f t="shared" ca="1" si="27"/>
        <v>PCircuit City</v>
      </c>
      <c r="L150" t="str">
        <f t="shared" ca="1" si="28"/>
        <v>LExpenses.Computer</v>
      </c>
    </row>
    <row r="151" spans="1:12">
      <c r="A151">
        <f t="shared" ca="1" si="20"/>
        <v>32</v>
      </c>
      <c r="B151">
        <f ca="1">CEILING((ROW()-3)/FLOOR(COUNT($A$4:A$500)/12,1),1)</f>
        <v>8</v>
      </c>
      <c r="C151" s="3">
        <f ca="1">DATE(Params!$B$4,B151,RANDBETWEEN(1,28))</f>
        <v>39684</v>
      </c>
      <c r="D151" t="str">
        <f t="shared" ca="1" si="21"/>
        <v>One Hour Cleaners</v>
      </c>
      <c r="E151" t="str">
        <f t="shared" ca="1" si="22"/>
        <v>Expenses.Laundry/Dry Cleaning</v>
      </c>
      <c r="F151">
        <f t="shared" ca="1" si="23"/>
        <v>-14.9</v>
      </c>
      <c r="H151" s="7" t="str">
        <f t="shared" ca="1" si="24"/>
        <v>D8/24/2008
T-14.9
POne Hour Cleaners
LExpenses.Laundry/Dry Cleaning
^</v>
      </c>
      <c r="I151" s="3" t="str">
        <f t="shared" ca="1" si="25"/>
        <v>D8/24/2008</v>
      </c>
      <c r="J151" t="str">
        <f t="shared" ca="1" si="26"/>
        <v>T-14.9</v>
      </c>
      <c r="K151" t="str">
        <f t="shared" ca="1" si="27"/>
        <v>POne Hour Cleaners</v>
      </c>
      <c r="L151" t="str">
        <f t="shared" ca="1" si="28"/>
        <v>LExpenses.Laundry/Dry Cleaning</v>
      </c>
    </row>
    <row r="152" spans="1:12">
      <c r="A152">
        <f t="shared" ca="1" si="20"/>
        <v>27</v>
      </c>
      <c r="B152">
        <f ca="1">CEILING((ROW()-3)/FLOOR(COUNT($A$4:A$500)/12,1),1)</f>
        <v>8</v>
      </c>
      <c r="C152" s="3">
        <f ca="1">DATE(Params!$B$4,B152,RANDBETWEEN(1,28))</f>
        <v>39664</v>
      </c>
      <c r="D152" t="str">
        <f t="shared" ca="1" si="21"/>
        <v>GAP</v>
      </c>
      <c r="E152" t="str">
        <f t="shared" ca="1" si="22"/>
        <v>Expenses.Clothes</v>
      </c>
      <c r="F152">
        <f t="shared" ca="1" si="23"/>
        <v>-45</v>
      </c>
      <c r="H152" s="7" t="str">
        <f t="shared" ca="1" si="24"/>
        <v>D8/4/2008
T-45
PGAP
LExpenses.Clothes
^</v>
      </c>
      <c r="I152" s="3" t="str">
        <f t="shared" ca="1" si="25"/>
        <v>D8/4/2008</v>
      </c>
      <c r="J152" t="str">
        <f t="shared" ca="1" si="26"/>
        <v>T-45</v>
      </c>
      <c r="K152" t="str">
        <f t="shared" ca="1" si="27"/>
        <v>PGAP</v>
      </c>
      <c r="L152" t="str">
        <f t="shared" ca="1" si="28"/>
        <v>LExpenses.Clothes</v>
      </c>
    </row>
    <row r="153" spans="1:12">
      <c r="A153">
        <f t="shared" ca="1" si="20"/>
        <v>10</v>
      </c>
      <c r="B153">
        <f ca="1">CEILING((ROW()-3)/FLOOR(COUNT($A$4:A$500)/12,1),1)</f>
        <v>8</v>
      </c>
      <c r="C153" s="3">
        <f ca="1">DATE(Params!$B$4,B153,RANDBETWEEN(1,28))</f>
        <v>39681</v>
      </c>
      <c r="D153" t="str">
        <f t="shared" ca="1" si="21"/>
        <v>Jamba Juice</v>
      </c>
      <c r="E153" t="str">
        <f t="shared" ca="1" si="22"/>
        <v>Expenses.Miscellaneous</v>
      </c>
      <c r="F153">
        <f t="shared" ca="1" si="23"/>
        <v>-4.5</v>
      </c>
      <c r="H153" s="7" t="str">
        <f t="shared" ca="1" si="24"/>
        <v>D8/21/2008
T-4.5
PJamba Juice
LExpenses.Miscellaneous
^</v>
      </c>
      <c r="I153" s="3" t="str">
        <f t="shared" ca="1" si="25"/>
        <v>D8/21/2008</v>
      </c>
      <c r="J153" t="str">
        <f t="shared" ca="1" si="26"/>
        <v>T-4.5</v>
      </c>
      <c r="K153" t="str">
        <f t="shared" ca="1" si="27"/>
        <v>PJamba Juice</v>
      </c>
      <c r="L153" t="str">
        <f t="shared" ca="1" si="28"/>
        <v>LExpenses.Miscellaneous</v>
      </c>
    </row>
    <row r="154" spans="1:12">
      <c r="A154">
        <f t="shared" ca="1" si="20"/>
        <v>28</v>
      </c>
      <c r="B154">
        <f ca="1">CEILING((ROW()-3)/FLOOR(COUNT($A$4:A$500)/12,1),1)</f>
        <v>8</v>
      </c>
      <c r="C154" s="3">
        <f ca="1">DATE(Params!$B$4,B154,RANDBETWEEN(1,28))</f>
        <v>39665</v>
      </c>
      <c r="D154" t="str">
        <f t="shared" ca="1" si="21"/>
        <v>Joe's Arcade</v>
      </c>
      <c r="E154" t="str">
        <f t="shared" ca="1" si="22"/>
        <v>Expenses.Hobbies</v>
      </c>
      <c r="F154">
        <f t="shared" ca="1" si="23"/>
        <v>-25</v>
      </c>
      <c r="H154" s="7" t="str">
        <f t="shared" ca="1" si="24"/>
        <v>D8/5/2008
T-25
PJoe's Arcade
LExpenses.Hobbies
^</v>
      </c>
      <c r="I154" s="3" t="str">
        <f t="shared" ca="1" si="25"/>
        <v>D8/5/2008</v>
      </c>
      <c r="J154" t="str">
        <f t="shared" ca="1" si="26"/>
        <v>T-25</v>
      </c>
      <c r="K154" t="str">
        <f t="shared" ca="1" si="27"/>
        <v>PJoe's Arcade</v>
      </c>
      <c r="L154" t="str">
        <f t="shared" ca="1" si="28"/>
        <v>LExpenses.Hobbies</v>
      </c>
    </row>
    <row r="155" spans="1:12">
      <c r="A155">
        <f t="shared" ca="1" si="20"/>
        <v>11</v>
      </c>
      <c r="B155">
        <f ca="1">CEILING((ROW()-3)/FLOOR(COUNT($A$4:A$500)/12,1),1)</f>
        <v>8</v>
      </c>
      <c r="C155" s="3">
        <f ca="1">DATE(Params!$B$4,B155,RANDBETWEEN(1,28))</f>
        <v>39667</v>
      </c>
      <c r="D155" t="str">
        <f t="shared" ca="1" si="21"/>
        <v>Starbucks</v>
      </c>
      <c r="E155" t="str">
        <f t="shared" ca="1" si="22"/>
        <v>Expenses.Dining</v>
      </c>
      <c r="F155">
        <f t="shared" ca="1" si="23"/>
        <v>-5</v>
      </c>
      <c r="H155" s="7" t="str">
        <f t="shared" ca="1" si="24"/>
        <v>D8/7/2008
T-5
PStarbucks
LExpenses.Dining
^</v>
      </c>
      <c r="I155" s="3" t="str">
        <f t="shared" ca="1" si="25"/>
        <v>D8/7/2008</v>
      </c>
      <c r="J155" t="str">
        <f t="shared" ca="1" si="26"/>
        <v>T-5</v>
      </c>
      <c r="K155" t="str">
        <f t="shared" ca="1" si="27"/>
        <v>PStarbucks</v>
      </c>
      <c r="L155" t="str">
        <f t="shared" ca="1" si="28"/>
        <v>LExpenses.Dining</v>
      </c>
    </row>
    <row r="156" spans="1:12">
      <c r="A156">
        <f t="shared" ca="1" si="20"/>
        <v>14</v>
      </c>
      <c r="B156">
        <f ca="1">CEILING((ROW()-3)/FLOOR(COUNT($A$4:A$500)/12,1),1)</f>
        <v>8</v>
      </c>
      <c r="C156" s="3">
        <f ca="1">DATE(Params!$B$4,B156,RANDBETWEEN(1,28))</f>
        <v>39668</v>
      </c>
      <c r="D156" t="str">
        <f t="shared" ca="1" si="21"/>
        <v>Starbucks</v>
      </c>
      <c r="E156" t="str">
        <f t="shared" ca="1" si="22"/>
        <v>Expenses.Dining</v>
      </c>
      <c r="F156">
        <f t="shared" ca="1" si="23"/>
        <v>-10</v>
      </c>
      <c r="H156" s="7" t="str">
        <f t="shared" ca="1" si="24"/>
        <v>D8/8/2008
T-10
PStarbucks
LExpenses.Dining
^</v>
      </c>
      <c r="I156" s="3" t="str">
        <f t="shared" ca="1" si="25"/>
        <v>D8/8/2008</v>
      </c>
      <c r="J156" t="str">
        <f t="shared" ca="1" si="26"/>
        <v>T-10</v>
      </c>
      <c r="K156" t="str">
        <f t="shared" ca="1" si="27"/>
        <v>PStarbucks</v>
      </c>
      <c r="L156" t="str">
        <f t="shared" ca="1" si="28"/>
        <v>LExpenses.Dining</v>
      </c>
    </row>
    <row r="157" spans="1:12">
      <c r="A157">
        <f t="shared" ca="1" si="20"/>
        <v>3</v>
      </c>
      <c r="B157">
        <f ca="1">CEILING((ROW()-3)/FLOOR(COUNT($A$4:A$500)/12,1),1)</f>
        <v>8</v>
      </c>
      <c r="C157" s="3">
        <f ca="1">DATE(Params!$B$4,B157,RANDBETWEEN(1,28))</f>
        <v>39664</v>
      </c>
      <c r="D157" t="str">
        <f t="shared" ca="1" si="21"/>
        <v>Jamba Juice</v>
      </c>
      <c r="E157" t="str">
        <f t="shared" ca="1" si="22"/>
        <v>Expenses.Miscellaneous</v>
      </c>
      <c r="F157">
        <f t="shared" ca="1" si="23"/>
        <v>-4.5</v>
      </c>
      <c r="H157" s="7" t="str">
        <f t="shared" ca="1" si="24"/>
        <v>D8/4/2008
T-4.5
PJamba Juice
LExpenses.Miscellaneous
^</v>
      </c>
      <c r="I157" s="3" t="str">
        <f t="shared" ca="1" si="25"/>
        <v>D8/4/2008</v>
      </c>
      <c r="J157" t="str">
        <f t="shared" ca="1" si="26"/>
        <v>T-4.5</v>
      </c>
      <c r="K157" t="str">
        <f t="shared" ca="1" si="27"/>
        <v>PJamba Juice</v>
      </c>
      <c r="L157" t="str">
        <f t="shared" ca="1" si="28"/>
        <v>LExpenses.Miscellaneous</v>
      </c>
    </row>
    <row r="158" spans="1:12">
      <c r="A158">
        <f t="shared" ca="1" si="20"/>
        <v>18</v>
      </c>
      <c r="B158">
        <f ca="1">CEILING((ROW()-3)/FLOOR(COUNT($A$4:A$500)/12,1),1)</f>
        <v>8</v>
      </c>
      <c r="C158" s="3">
        <f ca="1">DATE(Params!$B$4,B158,RANDBETWEEN(1,28))</f>
        <v>39662</v>
      </c>
      <c r="D158" t="str">
        <f t="shared" ca="1" si="21"/>
        <v>Mcdonalds</v>
      </c>
      <c r="E158" t="str">
        <f t="shared" ca="1" si="22"/>
        <v>Expenses.Dining</v>
      </c>
      <c r="F158">
        <f t="shared" ca="1" si="23"/>
        <v>-6.95</v>
      </c>
      <c r="H158" s="7" t="str">
        <f t="shared" ca="1" si="24"/>
        <v>D8/2/2008
T-6.95
PMcdonalds
LExpenses.Dining
^</v>
      </c>
      <c r="I158" s="3" t="str">
        <f t="shared" ca="1" si="25"/>
        <v>D8/2/2008</v>
      </c>
      <c r="J158" t="str">
        <f t="shared" ca="1" si="26"/>
        <v>T-6.95</v>
      </c>
      <c r="K158" t="str">
        <f t="shared" ca="1" si="27"/>
        <v>PMcdonalds</v>
      </c>
      <c r="L158" t="str">
        <f t="shared" ca="1" si="28"/>
        <v>LExpenses.Dining</v>
      </c>
    </row>
    <row r="159" spans="1:12">
      <c r="A159">
        <f t="shared" ca="1" si="20"/>
        <v>26</v>
      </c>
      <c r="B159">
        <f ca="1">CEILING((ROW()-3)/FLOOR(COUNT($A$4:A$500)/12,1),1)</f>
        <v>8</v>
      </c>
      <c r="C159" s="3">
        <f ca="1">DATE(Params!$B$4,B159,RANDBETWEEN(1,28))</f>
        <v>39668</v>
      </c>
      <c r="D159" t="str">
        <f t="shared" ca="1" si="21"/>
        <v>Walmart</v>
      </c>
      <c r="E159" t="str">
        <f t="shared" ca="1" si="22"/>
        <v>Expenses.Clothes</v>
      </c>
      <c r="F159">
        <f t="shared" ca="1" si="23"/>
        <v>-35</v>
      </c>
      <c r="H159" s="7" t="str">
        <f t="shared" ca="1" si="24"/>
        <v>D8/8/2008
T-35
PWalmart
LExpenses.Clothes
^</v>
      </c>
      <c r="I159" s="3" t="str">
        <f t="shared" ca="1" si="25"/>
        <v>D8/8/2008</v>
      </c>
      <c r="J159" t="str">
        <f t="shared" ca="1" si="26"/>
        <v>T-35</v>
      </c>
      <c r="K159" t="str">
        <f t="shared" ca="1" si="27"/>
        <v>PWalmart</v>
      </c>
      <c r="L159" t="str">
        <f t="shared" ca="1" si="28"/>
        <v>LExpenses.Clothes</v>
      </c>
    </row>
    <row r="160" spans="1:12">
      <c r="A160">
        <f t="shared" ca="1" si="20"/>
        <v>15</v>
      </c>
      <c r="B160">
        <f ca="1">CEILING((ROW()-3)/FLOOR(COUNT($A$4:A$500)/12,1),1)</f>
        <v>8</v>
      </c>
      <c r="C160" s="3">
        <f ca="1">DATE(Params!$B$4,B160,RANDBETWEEN(1,28))</f>
        <v>39666</v>
      </c>
      <c r="D160" t="str">
        <f t="shared" ca="1" si="21"/>
        <v>7-Eleven</v>
      </c>
      <c r="E160" t="str">
        <f t="shared" ca="1" si="22"/>
        <v>Expenses.Miscellaneous</v>
      </c>
      <c r="F160">
        <f t="shared" ca="1" si="23"/>
        <v>-4.75</v>
      </c>
      <c r="H160" s="7" t="str">
        <f t="shared" ca="1" si="24"/>
        <v>D8/6/2008
T-4.75
P7-Eleven
LExpenses.Miscellaneous
^</v>
      </c>
      <c r="I160" s="3" t="str">
        <f t="shared" ca="1" si="25"/>
        <v>D8/6/2008</v>
      </c>
      <c r="J160" t="str">
        <f t="shared" ca="1" si="26"/>
        <v>T-4.75</v>
      </c>
      <c r="K160" t="str">
        <f t="shared" ca="1" si="27"/>
        <v>P7-Eleven</v>
      </c>
      <c r="L160" t="str">
        <f t="shared" ca="1" si="28"/>
        <v>LExpenses.Miscellaneous</v>
      </c>
    </row>
    <row r="161" spans="1:12">
      <c r="A161">
        <f t="shared" ca="1" si="20"/>
        <v>14</v>
      </c>
      <c r="B161">
        <f ca="1">CEILING((ROW()-3)/FLOOR(COUNT($A$4:A$500)/12,1),1)</f>
        <v>8</v>
      </c>
      <c r="C161" s="3">
        <f ca="1">DATE(Params!$B$4,B161,RANDBETWEEN(1,28))</f>
        <v>39680</v>
      </c>
      <c r="D161" t="str">
        <f t="shared" ca="1" si="21"/>
        <v>Starbucks</v>
      </c>
      <c r="E161" t="str">
        <f t="shared" ca="1" si="22"/>
        <v>Expenses.Dining</v>
      </c>
      <c r="F161">
        <f t="shared" ca="1" si="23"/>
        <v>-5</v>
      </c>
      <c r="H161" s="7" t="str">
        <f t="shared" ca="1" si="24"/>
        <v>D8/20/2008
T-5
PStarbucks
LExpenses.Dining
^</v>
      </c>
      <c r="I161" s="3" t="str">
        <f t="shared" ca="1" si="25"/>
        <v>D8/20/2008</v>
      </c>
      <c r="J161" t="str">
        <f t="shared" ca="1" si="26"/>
        <v>T-5</v>
      </c>
      <c r="K161" t="str">
        <f t="shared" ca="1" si="27"/>
        <v>PStarbucks</v>
      </c>
      <c r="L161" t="str">
        <f t="shared" ca="1" si="28"/>
        <v>LExpenses.Dining</v>
      </c>
    </row>
    <row r="162" spans="1:12">
      <c r="A162">
        <f t="shared" ca="1" si="20"/>
        <v>1</v>
      </c>
      <c r="B162">
        <f ca="1">CEILING((ROW()-3)/FLOOR(COUNT($A$4:A$500)/12,1),1)</f>
        <v>8</v>
      </c>
      <c r="C162" s="3">
        <f ca="1">DATE(Params!$B$4,B162,RANDBETWEEN(1,28))</f>
        <v>39670</v>
      </c>
      <c r="D162" t="str">
        <f t="shared" ca="1" si="21"/>
        <v>Starbucks</v>
      </c>
      <c r="E162" t="str">
        <f t="shared" ca="1" si="22"/>
        <v>Expenses.Miscellaneous</v>
      </c>
      <c r="F162">
        <f t="shared" ca="1" si="23"/>
        <v>-10</v>
      </c>
      <c r="H162" s="7" t="str">
        <f t="shared" ca="1" si="24"/>
        <v>D8/10/2008
T-10
PStarbucks
LExpenses.Miscellaneous
^</v>
      </c>
      <c r="I162" s="3" t="str">
        <f t="shared" ca="1" si="25"/>
        <v>D8/10/2008</v>
      </c>
      <c r="J162" t="str">
        <f t="shared" ca="1" si="26"/>
        <v>T-10</v>
      </c>
      <c r="K162" t="str">
        <f t="shared" ca="1" si="27"/>
        <v>PStarbucks</v>
      </c>
      <c r="L162" t="str">
        <f t="shared" ca="1" si="28"/>
        <v>LExpenses.Miscellaneous</v>
      </c>
    </row>
    <row r="163" spans="1:12">
      <c r="A163">
        <f t="shared" ca="1" si="20"/>
        <v>13</v>
      </c>
      <c r="B163">
        <f ca="1">CEILING((ROW()-3)/FLOOR(COUNT($A$4:A$500)/12,1),1)</f>
        <v>8</v>
      </c>
      <c r="C163" s="3">
        <f ca="1">DATE(Params!$B$4,B163,RANDBETWEEN(1,28))</f>
        <v>39681</v>
      </c>
      <c r="D163" t="str">
        <f t="shared" ca="1" si="21"/>
        <v>Wendy's</v>
      </c>
      <c r="E163" t="str">
        <f t="shared" ca="1" si="22"/>
        <v>Expenses.Dining</v>
      </c>
      <c r="F163">
        <f t="shared" ca="1" si="23"/>
        <v>-4.5</v>
      </c>
      <c r="H163" s="7" t="str">
        <f t="shared" ca="1" si="24"/>
        <v>D8/21/2008
T-4.5
PWendy's
LExpenses.Dining
^</v>
      </c>
      <c r="I163" s="3" t="str">
        <f t="shared" ca="1" si="25"/>
        <v>D8/21/2008</v>
      </c>
      <c r="J163" t="str">
        <f t="shared" ca="1" si="26"/>
        <v>T-4.5</v>
      </c>
      <c r="K163" t="str">
        <f t="shared" ca="1" si="27"/>
        <v>PWendy's</v>
      </c>
      <c r="L163" t="str">
        <f t="shared" ca="1" si="28"/>
        <v>LExpenses.Dining</v>
      </c>
    </row>
    <row r="164" spans="1:12">
      <c r="A164">
        <f t="shared" ca="1" si="20"/>
        <v>6</v>
      </c>
      <c r="B164">
        <f ca="1">CEILING((ROW()-3)/FLOOR(COUNT($A$4:A$500)/12,1),1)</f>
        <v>8</v>
      </c>
      <c r="C164" s="3">
        <f ca="1">DATE(Params!$B$4,B164,RANDBETWEEN(1,28))</f>
        <v>39665</v>
      </c>
      <c r="D164" t="str">
        <f t="shared" ca="1" si="21"/>
        <v>Taco Bell</v>
      </c>
      <c r="E164" t="str">
        <f t="shared" ca="1" si="22"/>
        <v>Expenses.Dining</v>
      </c>
      <c r="F164">
        <f t="shared" ca="1" si="23"/>
        <v>-10.5</v>
      </c>
      <c r="H164" s="7" t="str">
        <f t="shared" ca="1" si="24"/>
        <v>D8/5/2008
T-10.5
PTaco Bell
LExpenses.Dining
^</v>
      </c>
      <c r="I164" s="3" t="str">
        <f t="shared" ca="1" si="25"/>
        <v>D8/5/2008</v>
      </c>
      <c r="J164" t="str">
        <f t="shared" ca="1" si="26"/>
        <v>T-10.5</v>
      </c>
      <c r="K164" t="str">
        <f t="shared" ca="1" si="27"/>
        <v>PTaco Bell</v>
      </c>
      <c r="L164" t="str">
        <f t="shared" ca="1" si="28"/>
        <v>LExpenses.Dining</v>
      </c>
    </row>
    <row r="165" spans="1:12">
      <c r="A165">
        <f t="shared" ca="1" si="20"/>
        <v>8</v>
      </c>
      <c r="B165">
        <f ca="1">CEILING((ROW()-3)/FLOOR(COUNT($A$4:A$500)/12,1),1)</f>
        <v>8</v>
      </c>
      <c r="C165" s="3">
        <f ca="1">DATE(Params!$B$4,B165,RANDBETWEEN(1,28))</f>
        <v>39662</v>
      </c>
      <c r="D165" t="str">
        <f t="shared" ca="1" si="21"/>
        <v>Burger King</v>
      </c>
      <c r="E165" t="str">
        <f t="shared" ca="1" si="22"/>
        <v>Expenses.Dining</v>
      </c>
      <c r="F165">
        <f t="shared" ca="1" si="23"/>
        <v>-5.25</v>
      </c>
      <c r="H165" s="7" t="str">
        <f t="shared" ca="1" si="24"/>
        <v>D8/2/2008
T-5.25
PBurger King
LExpenses.Dining
^</v>
      </c>
      <c r="I165" s="3" t="str">
        <f t="shared" ca="1" si="25"/>
        <v>D8/2/2008</v>
      </c>
      <c r="J165" t="str">
        <f t="shared" ca="1" si="26"/>
        <v>T-5.25</v>
      </c>
      <c r="K165" t="str">
        <f t="shared" ca="1" si="27"/>
        <v>PBurger King</v>
      </c>
      <c r="L165" t="str">
        <f t="shared" ca="1" si="28"/>
        <v>LExpenses.Dining</v>
      </c>
    </row>
    <row r="166" spans="1:12">
      <c r="A166">
        <f t="shared" ca="1" si="20"/>
        <v>15</v>
      </c>
      <c r="B166">
        <f ca="1">CEILING((ROW()-3)/FLOOR(COUNT($A$4:A$500)/12,1),1)</f>
        <v>8</v>
      </c>
      <c r="C166" s="3">
        <f ca="1">DATE(Params!$B$4,B166,RANDBETWEEN(1,28))</f>
        <v>39687</v>
      </c>
      <c r="D166" t="str">
        <f t="shared" ca="1" si="21"/>
        <v>7-Eleven</v>
      </c>
      <c r="E166" t="str">
        <f t="shared" ca="1" si="22"/>
        <v>Expenses.Miscellaneous</v>
      </c>
      <c r="F166">
        <f t="shared" ca="1" si="23"/>
        <v>-4.75</v>
      </c>
      <c r="H166" s="7" t="str">
        <f t="shared" ca="1" si="24"/>
        <v>D8/27/2008
T-4.75
P7-Eleven
LExpenses.Miscellaneous
^</v>
      </c>
      <c r="I166" s="3" t="str">
        <f t="shared" ca="1" si="25"/>
        <v>D8/27/2008</v>
      </c>
      <c r="J166" t="str">
        <f t="shared" ca="1" si="26"/>
        <v>T-4.75</v>
      </c>
      <c r="K166" t="str">
        <f t="shared" ca="1" si="27"/>
        <v>P7-Eleven</v>
      </c>
      <c r="L166" t="str">
        <f t="shared" ca="1" si="28"/>
        <v>LExpenses.Miscellaneous</v>
      </c>
    </row>
    <row r="167" spans="1:12">
      <c r="A167">
        <f t="shared" ref="A167:A230" ca="1" si="29">RANDBETWEEN(MIN($O$4:$O$50),MAX($O$4:$O$50))</f>
        <v>31</v>
      </c>
      <c r="B167">
        <f ca="1">CEILING((ROW()-3)/FLOOR(COUNT($A$4:A$500)/12,1),1)</f>
        <v>8</v>
      </c>
      <c r="C167" s="3">
        <f ca="1">DATE(Params!$B$4,B167,RANDBETWEEN(1,28))</f>
        <v>39669</v>
      </c>
      <c r="D167" t="str">
        <f t="shared" ca="1" si="21"/>
        <v>Car Wash Express</v>
      </c>
      <c r="E167" t="str">
        <f t="shared" ca="1" si="22"/>
        <v>Expenses.Auto</v>
      </c>
      <c r="F167">
        <f t="shared" ca="1" si="23"/>
        <v>-12.95</v>
      </c>
      <c r="H167" s="7" t="str">
        <f t="shared" ca="1" si="24"/>
        <v>D8/9/2008
T-12.95
PCar Wash Express
LExpenses.Auto
^</v>
      </c>
      <c r="I167" s="3" t="str">
        <f t="shared" ca="1" si="25"/>
        <v>D8/9/2008</v>
      </c>
      <c r="J167" t="str">
        <f t="shared" ca="1" si="26"/>
        <v>T-12.95</v>
      </c>
      <c r="K167" t="str">
        <f t="shared" ca="1" si="27"/>
        <v>PCar Wash Express</v>
      </c>
      <c r="L167" t="str">
        <f t="shared" ca="1" si="28"/>
        <v>LExpenses.Auto</v>
      </c>
    </row>
    <row r="168" spans="1:12">
      <c r="A168">
        <f t="shared" ca="1" si="29"/>
        <v>28</v>
      </c>
      <c r="B168">
        <f ca="1">CEILING((ROW()-3)/FLOOR(COUNT($A$4:A$500)/12,1),1)</f>
        <v>8</v>
      </c>
      <c r="C168" s="3">
        <f ca="1">DATE(Params!$B$4,B168,RANDBETWEEN(1,28))</f>
        <v>39676</v>
      </c>
      <c r="D168" t="str">
        <f t="shared" ca="1" si="21"/>
        <v>Joe's Arcade</v>
      </c>
      <c r="E168" t="str">
        <f t="shared" ca="1" si="22"/>
        <v>Expenses.Hobbies</v>
      </c>
      <c r="F168">
        <f t="shared" ca="1" si="23"/>
        <v>-15</v>
      </c>
      <c r="H168" s="7" t="str">
        <f t="shared" ca="1" si="24"/>
        <v>D8/16/2008
T-15
PJoe's Arcade
LExpenses.Hobbies
^</v>
      </c>
      <c r="I168" s="3" t="str">
        <f t="shared" ca="1" si="25"/>
        <v>D8/16/2008</v>
      </c>
      <c r="J168" t="str">
        <f t="shared" ca="1" si="26"/>
        <v>T-15</v>
      </c>
      <c r="K168" t="str">
        <f t="shared" ca="1" si="27"/>
        <v>PJoe's Arcade</v>
      </c>
      <c r="L168" t="str">
        <f t="shared" ca="1" si="28"/>
        <v>LExpenses.Hobbies</v>
      </c>
    </row>
    <row r="169" spans="1:12">
      <c r="A169">
        <f t="shared" ca="1" si="29"/>
        <v>32</v>
      </c>
      <c r="B169">
        <f ca="1">CEILING((ROW()-3)/FLOOR(COUNT($A$4:A$500)/12,1),1)</f>
        <v>8</v>
      </c>
      <c r="C169" s="3">
        <f ca="1">DATE(Params!$B$4,B169,RANDBETWEEN(1,28))</f>
        <v>39684</v>
      </c>
      <c r="D169" t="str">
        <f t="shared" ca="1" si="21"/>
        <v>One Hour Cleaners</v>
      </c>
      <c r="E169" t="str">
        <f t="shared" ca="1" si="22"/>
        <v>Expenses.Laundry/Dry Cleaning</v>
      </c>
      <c r="F169">
        <f t="shared" ca="1" si="23"/>
        <v>-7.5</v>
      </c>
      <c r="H169" s="7" t="str">
        <f t="shared" ca="1" si="24"/>
        <v>D8/24/2008
T-7.5
POne Hour Cleaners
LExpenses.Laundry/Dry Cleaning
^</v>
      </c>
      <c r="I169" s="3" t="str">
        <f t="shared" ca="1" si="25"/>
        <v>D8/24/2008</v>
      </c>
      <c r="J169" t="str">
        <f t="shared" ca="1" si="26"/>
        <v>T-7.5</v>
      </c>
      <c r="K169" t="str">
        <f t="shared" ca="1" si="27"/>
        <v>POne Hour Cleaners</v>
      </c>
      <c r="L169" t="str">
        <f t="shared" ca="1" si="28"/>
        <v>LExpenses.Laundry/Dry Cleaning</v>
      </c>
    </row>
    <row r="170" spans="1:12">
      <c r="A170">
        <f t="shared" ca="1" si="29"/>
        <v>1</v>
      </c>
      <c r="B170">
        <f ca="1">CEILING((ROW()-3)/FLOOR(COUNT($A$4:A$500)/12,1),1)</f>
        <v>8</v>
      </c>
      <c r="C170" s="3">
        <f ca="1">DATE(Params!$B$4,B170,RANDBETWEEN(1,28))</f>
        <v>39687</v>
      </c>
      <c r="D170" t="str">
        <f t="shared" ca="1" si="21"/>
        <v>Starbucks</v>
      </c>
      <c r="E170" t="str">
        <f t="shared" ca="1" si="22"/>
        <v>Expenses.Miscellaneous</v>
      </c>
      <c r="F170">
        <f t="shared" ca="1" si="23"/>
        <v>-10</v>
      </c>
      <c r="H170" s="7" t="str">
        <f t="shared" ca="1" si="24"/>
        <v>D8/27/2008
T-10
PStarbucks
LExpenses.Miscellaneous
^</v>
      </c>
      <c r="I170" s="3" t="str">
        <f t="shared" ca="1" si="25"/>
        <v>D8/27/2008</v>
      </c>
      <c r="J170" t="str">
        <f t="shared" ca="1" si="26"/>
        <v>T-10</v>
      </c>
      <c r="K170" t="str">
        <f t="shared" ca="1" si="27"/>
        <v>PStarbucks</v>
      </c>
      <c r="L170" t="str">
        <f t="shared" ca="1" si="28"/>
        <v>LExpenses.Miscellaneous</v>
      </c>
    </row>
    <row r="171" spans="1:12">
      <c r="A171">
        <f t="shared" ca="1" si="29"/>
        <v>22</v>
      </c>
      <c r="B171">
        <f ca="1">CEILING((ROW()-3)/FLOOR(COUNT($A$4:A$500)/12,1),1)</f>
        <v>8</v>
      </c>
      <c r="C171" s="3">
        <f ca="1">DATE(Params!$B$4,B171,RANDBETWEEN(1,28))</f>
        <v>39680</v>
      </c>
      <c r="D171" t="str">
        <f t="shared" ca="1" si="21"/>
        <v>Pizza Hut</v>
      </c>
      <c r="E171" t="str">
        <f t="shared" ca="1" si="22"/>
        <v>Expenses.Dining</v>
      </c>
      <c r="F171">
        <f t="shared" ca="1" si="23"/>
        <v>-45</v>
      </c>
      <c r="H171" s="7" t="str">
        <f t="shared" ca="1" si="24"/>
        <v>D8/20/2008
T-45
PPizza Hut
LExpenses.Dining
^</v>
      </c>
      <c r="I171" s="3" t="str">
        <f t="shared" ca="1" si="25"/>
        <v>D8/20/2008</v>
      </c>
      <c r="J171" t="str">
        <f t="shared" ca="1" si="26"/>
        <v>T-45</v>
      </c>
      <c r="K171" t="str">
        <f t="shared" ca="1" si="27"/>
        <v>PPizza Hut</v>
      </c>
      <c r="L171" t="str">
        <f t="shared" ca="1" si="28"/>
        <v>LExpenses.Dining</v>
      </c>
    </row>
    <row r="172" spans="1:12">
      <c r="A172">
        <f t="shared" ca="1" si="29"/>
        <v>12</v>
      </c>
      <c r="B172">
        <f ca="1">CEILING((ROW()-3)/FLOOR(COUNT($A$4:A$500)/12,1),1)</f>
        <v>9</v>
      </c>
      <c r="C172" s="3">
        <f ca="1">DATE(Params!$B$4,B172,RANDBETWEEN(1,28))</f>
        <v>39715</v>
      </c>
      <c r="D172" t="str">
        <f t="shared" ca="1" si="21"/>
        <v>7-Eleven</v>
      </c>
      <c r="E172" t="str">
        <f t="shared" ca="1" si="22"/>
        <v>Expenses.Miscellaneous</v>
      </c>
      <c r="F172">
        <f t="shared" ca="1" si="23"/>
        <v>-4.75</v>
      </c>
      <c r="H172" s="7" t="str">
        <f t="shared" ca="1" si="24"/>
        <v>D9/24/2008
T-4.75
P7-Eleven
LExpenses.Miscellaneous
^</v>
      </c>
      <c r="I172" s="3" t="str">
        <f t="shared" ca="1" si="25"/>
        <v>D9/24/2008</v>
      </c>
      <c r="J172" t="str">
        <f t="shared" ca="1" si="26"/>
        <v>T-4.75</v>
      </c>
      <c r="K172" t="str">
        <f t="shared" ca="1" si="27"/>
        <v>P7-Eleven</v>
      </c>
      <c r="L172" t="str">
        <f t="shared" ca="1" si="28"/>
        <v>LExpenses.Miscellaneous</v>
      </c>
    </row>
    <row r="173" spans="1:12">
      <c r="A173">
        <f t="shared" ca="1" si="29"/>
        <v>9</v>
      </c>
      <c r="B173">
        <f ca="1">CEILING((ROW()-3)/FLOOR(COUNT($A$4:A$500)/12,1),1)</f>
        <v>9</v>
      </c>
      <c r="C173" s="3">
        <f ca="1">DATE(Params!$B$4,B173,RANDBETWEEN(1,28))</f>
        <v>39708</v>
      </c>
      <c r="D173" t="str">
        <f t="shared" ca="1" si="21"/>
        <v>7-Eleven</v>
      </c>
      <c r="E173" t="str">
        <f t="shared" ca="1" si="22"/>
        <v>Expenses.Miscellaneous</v>
      </c>
      <c r="F173">
        <f t="shared" ca="1" si="23"/>
        <v>-4.75</v>
      </c>
      <c r="H173" s="7" t="str">
        <f t="shared" ca="1" si="24"/>
        <v>D9/17/2008
T-4.75
P7-Eleven
LExpenses.Miscellaneous
^</v>
      </c>
      <c r="I173" s="3" t="str">
        <f t="shared" ca="1" si="25"/>
        <v>D9/17/2008</v>
      </c>
      <c r="J173" t="str">
        <f t="shared" ca="1" si="26"/>
        <v>T-4.75</v>
      </c>
      <c r="K173" t="str">
        <f t="shared" ca="1" si="27"/>
        <v>P7-Eleven</v>
      </c>
      <c r="L173" t="str">
        <f t="shared" ca="1" si="28"/>
        <v>LExpenses.Miscellaneous</v>
      </c>
    </row>
    <row r="174" spans="1:12">
      <c r="A174">
        <f t="shared" ca="1" si="29"/>
        <v>17</v>
      </c>
      <c r="B174">
        <f ca="1">CEILING((ROW()-3)/FLOOR(COUNT($A$4:A$500)/12,1),1)</f>
        <v>9</v>
      </c>
      <c r="C174" s="3">
        <f ca="1">DATE(Params!$B$4,B174,RANDBETWEEN(1,28))</f>
        <v>39697</v>
      </c>
      <c r="D174" t="str">
        <f t="shared" ca="1" si="21"/>
        <v>Borders</v>
      </c>
      <c r="E174" t="str">
        <f t="shared" ca="1" si="22"/>
        <v>Expenses.Books</v>
      </c>
      <c r="F174">
        <f t="shared" ca="1" si="23"/>
        <v>-42</v>
      </c>
      <c r="H174" s="7" t="str">
        <f t="shared" ca="1" si="24"/>
        <v>D9/6/2008
T-42
PBorders
LExpenses.Books
^</v>
      </c>
      <c r="I174" s="3" t="str">
        <f t="shared" ca="1" si="25"/>
        <v>D9/6/2008</v>
      </c>
      <c r="J174" t="str">
        <f t="shared" ca="1" si="26"/>
        <v>T-42</v>
      </c>
      <c r="K174" t="str">
        <f t="shared" ca="1" si="27"/>
        <v>PBorders</v>
      </c>
      <c r="L174" t="str">
        <f t="shared" ca="1" si="28"/>
        <v>LExpenses.Books</v>
      </c>
    </row>
    <row r="175" spans="1:12">
      <c r="A175">
        <f t="shared" ca="1" si="29"/>
        <v>10</v>
      </c>
      <c r="B175">
        <f ca="1">CEILING((ROW()-3)/FLOOR(COUNT($A$4:A$500)/12,1),1)</f>
        <v>9</v>
      </c>
      <c r="C175" s="3">
        <f ca="1">DATE(Params!$B$4,B175,RANDBETWEEN(1,28))</f>
        <v>39696</v>
      </c>
      <c r="D175" t="str">
        <f t="shared" ca="1" si="21"/>
        <v>Jamba Juice</v>
      </c>
      <c r="E175" t="str">
        <f t="shared" ca="1" si="22"/>
        <v>Expenses.Miscellaneous</v>
      </c>
      <c r="F175">
        <f t="shared" ca="1" si="23"/>
        <v>-4.5</v>
      </c>
      <c r="H175" s="7" t="str">
        <f t="shared" ca="1" si="24"/>
        <v>D9/5/2008
T-4.5
PJamba Juice
LExpenses.Miscellaneous
^</v>
      </c>
      <c r="I175" s="3" t="str">
        <f t="shared" ca="1" si="25"/>
        <v>D9/5/2008</v>
      </c>
      <c r="J175" t="str">
        <f t="shared" ca="1" si="26"/>
        <v>T-4.5</v>
      </c>
      <c r="K175" t="str">
        <f t="shared" ca="1" si="27"/>
        <v>PJamba Juice</v>
      </c>
      <c r="L175" t="str">
        <f t="shared" ca="1" si="28"/>
        <v>LExpenses.Miscellaneous</v>
      </c>
    </row>
    <row r="176" spans="1:12">
      <c r="A176">
        <f t="shared" ca="1" si="29"/>
        <v>9</v>
      </c>
      <c r="B176">
        <f ca="1">CEILING((ROW()-3)/FLOOR(COUNT($A$4:A$500)/12,1),1)</f>
        <v>9</v>
      </c>
      <c r="C176" s="3">
        <f ca="1">DATE(Params!$B$4,B176,RANDBETWEEN(1,28))</f>
        <v>39718</v>
      </c>
      <c r="D176" t="str">
        <f t="shared" ca="1" si="21"/>
        <v>7-Eleven</v>
      </c>
      <c r="E176" t="str">
        <f t="shared" ca="1" si="22"/>
        <v>Expenses.Miscellaneous</v>
      </c>
      <c r="F176">
        <f t="shared" ca="1" si="23"/>
        <v>-4.75</v>
      </c>
      <c r="H176" s="7" t="str">
        <f t="shared" ca="1" si="24"/>
        <v>D9/27/2008
T-4.75
P7-Eleven
LExpenses.Miscellaneous
^</v>
      </c>
      <c r="I176" s="3" t="str">
        <f t="shared" ca="1" si="25"/>
        <v>D9/27/2008</v>
      </c>
      <c r="J176" t="str">
        <f t="shared" ca="1" si="26"/>
        <v>T-4.75</v>
      </c>
      <c r="K176" t="str">
        <f t="shared" ca="1" si="27"/>
        <v>P7-Eleven</v>
      </c>
      <c r="L176" t="str">
        <f t="shared" ca="1" si="28"/>
        <v>LExpenses.Miscellaneous</v>
      </c>
    </row>
    <row r="177" spans="1:12">
      <c r="A177">
        <f t="shared" ca="1" si="29"/>
        <v>7</v>
      </c>
      <c r="B177">
        <f ca="1">CEILING((ROW()-3)/FLOOR(COUNT($A$4:A$500)/12,1),1)</f>
        <v>9</v>
      </c>
      <c r="C177" s="3">
        <f ca="1">DATE(Params!$B$4,B177,RANDBETWEEN(1,28))</f>
        <v>39696</v>
      </c>
      <c r="D177" t="str">
        <f t="shared" ca="1" si="21"/>
        <v>Costco</v>
      </c>
      <c r="E177" t="str">
        <f t="shared" ca="1" si="22"/>
        <v>Expenses.Supplies</v>
      </c>
      <c r="F177">
        <f t="shared" ca="1" si="23"/>
        <v>-210</v>
      </c>
      <c r="H177" s="7" t="str">
        <f t="shared" ca="1" si="24"/>
        <v>D9/5/2008
T-210
PCostco
LExpenses.Supplies
^</v>
      </c>
      <c r="I177" s="3" t="str">
        <f t="shared" ca="1" si="25"/>
        <v>D9/5/2008</v>
      </c>
      <c r="J177" t="str">
        <f t="shared" ca="1" si="26"/>
        <v>T-210</v>
      </c>
      <c r="K177" t="str">
        <f t="shared" ca="1" si="27"/>
        <v>PCostco</v>
      </c>
      <c r="L177" t="str">
        <f t="shared" ca="1" si="28"/>
        <v>LExpenses.Supplies</v>
      </c>
    </row>
    <row r="178" spans="1:12">
      <c r="A178">
        <f t="shared" ca="1" si="29"/>
        <v>10</v>
      </c>
      <c r="B178">
        <f ca="1">CEILING((ROW()-3)/FLOOR(COUNT($A$4:A$500)/12,1),1)</f>
        <v>9</v>
      </c>
      <c r="C178" s="3">
        <f ca="1">DATE(Params!$B$4,B178,RANDBETWEEN(1,28))</f>
        <v>39714</v>
      </c>
      <c r="D178" t="str">
        <f t="shared" ca="1" si="21"/>
        <v>Jamba Juice</v>
      </c>
      <c r="E178" t="str">
        <f t="shared" ca="1" si="22"/>
        <v>Expenses.Miscellaneous</v>
      </c>
      <c r="F178">
        <f t="shared" ca="1" si="23"/>
        <v>-4.5</v>
      </c>
      <c r="H178" s="7" t="str">
        <f t="shared" ca="1" si="24"/>
        <v>D9/23/2008
T-4.5
PJamba Juice
LExpenses.Miscellaneous
^</v>
      </c>
      <c r="I178" s="3" t="str">
        <f t="shared" ca="1" si="25"/>
        <v>D9/23/2008</v>
      </c>
      <c r="J178" t="str">
        <f t="shared" ca="1" si="26"/>
        <v>T-4.5</v>
      </c>
      <c r="K178" t="str">
        <f t="shared" ca="1" si="27"/>
        <v>PJamba Juice</v>
      </c>
      <c r="L178" t="str">
        <f t="shared" ca="1" si="28"/>
        <v>LExpenses.Miscellaneous</v>
      </c>
    </row>
    <row r="179" spans="1:12">
      <c r="A179">
        <f t="shared" ca="1" si="29"/>
        <v>7</v>
      </c>
      <c r="B179">
        <f ca="1">CEILING((ROW()-3)/FLOOR(COUNT($A$4:A$500)/12,1),1)</f>
        <v>9</v>
      </c>
      <c r="C179" s="3">
        <f ca="1">DATE(Params!$B$4,B179,RANDBETWEEN(1,28))</f>
        <v>39704</v>
      </c>
      <c r="D179" t="str">
        <f t="shared" ca="1" si="21"/>
        <v>Costco</v>
      </c>
      <c r="E179" t="str">
        <f t="shared" ca="1" si="22"/>
        <v>Expenses.Supplies</v>
      </c>
      <c r="F179">
        <f t="shared" ca="1" si="23"/>
        <v>-210</v>
      </c>
      <c r="H179" s="7" t="str">
        <f t="shared" ca="1" si="24"/>
        <v>D9/13/2008
T-210
PCostco
LExpenses.Supplies
^</v>
      </c>
      <c r="I179" s="3" t="str">
        <f t="shared" ca="1" si="25"/>
        <v>D9/13/2008</v>
      </c>
      <c r="J179" t="str">
        <f t="shared" ca="1" si="26"/>
        <v>T-210</v>
      </c>
      <c r="K179" t="str">
        <f t="shared" ca="1" si="27"/>
        <v>PCostco</v>
      </c>
      <c r="L179" t="str">
        <f t="shared" ca="1" si="28"/>
        <v>LExpenses.Supplies</v>
      </c>
    </row>
    <row r="180" spans="1:12">
      <c r="A180">
        <f t="shared" ca="1" si="29"/>
        <v>4</v>
      </c>
      <c r="B180">
        <f ca="1">CEILING((ROW()-3)/FLOOR(COUNT($A$4:A$500)/12,1),1)</f>
        <v>9</v>
      </c>
      <c r="C180" s="3">
        <f ca="1">DATE(Params!$B$4,B180,RANDBETWEEN(1,28))</f>
        <v>39695</v>
      </c>
      <c r="D180" t="str">
        <f t="shared" ca="1" si="21"/>
        <v>Circuit City</v>
      </c>
      <c r="E180" t="str">
        <f t="shared" ca="1" si="22"/>
        <v>Expenses.Computer</v>
      </c>
      <c r="F180">
        <f t="shared" ca="1" si="23"/>
        <v>-45</v>
      </c>
      <c r="H180" s="7" t="str">
        <f t="shared" ca="1" si="24"/>
        <v>D9/4/2008
T-45
PCircuit City
LExpenses.Computer
^</v>
      </c>
      <c r="I180" s="3" t="str">
        <f t="shared" ca="1" si="25"/>
        <v>D9/4/2008</v>
      </c>
      <c r="J180" t="str">
        <f t="shared" ca="1" si="26"/>
        <v>T-45</v>
      </c>
      <c r="K180" t="str">
        <f t="shared" ca="1" si="27"/>
        <v>PCircuit City</v>
      </c>
      <c r="L180" t="str">
        <f t="shared" ca="1" si="28"/>
        <v>LExpenses.Computer</v>
      </c>
    </row>
    <row r="181" spans="1:12">
      <c r="A181">
        <f t="shared" ca="1" si="29"/>
        <v>14</v>
      </c>
      <c r="B181">
        <f ca="1">CEILING((ROW()-3)/FLOOR(COUNT($A$4:A$500)/12,1),1)</f>
        <v>9</v>
      </c>
      <c r="C181" s="3">
        <f ca="1">DATE(Params!$B$4,B181,RANDBETWEEN(1,28))</f>
        <v>39714</v>
      </c>
      <c r="D181" t="str">
        <f t="shared" ca="1" si="21"/>
        <v>Starbucks</v>
      </c>
      <c r="E181" t="str">
        <f t="shared" ca="1" si="22"/>
        <v>Expenses.Dining</v>
      </c>
      <c r="F181">
        <f t="shared" ca="1" si="23"/>
        <v>-10</v>
      </c>
      <c r="H181" s="7" t="str">
        <f t="shared" ca="1" si="24"/>
        <v>D9/23/2008
T-10
PStarbucks
LExpenses.Dining
^</v>
      </c>
      <c r="I181" s="3" t="str">
        <f t="shared" ca="1" si="25"/>
        <v>D9/23/2008</v>
      </c>
      <c r="J181" t="str">
        <f t="shared" ca="1" si="26"/>
        <v>T-10</v>
      </c>
      <c r="K181" t="str">
        <f t="shared" ca="1" si="27"/>
        <v>PStarbucks</v>
      </c>
      <c r="L181" t="str">
        <f t="shared" ca="1" si="28"/>
        <v>LExpenses.Dining</v>
      </c>
    </row>
    <row r="182" spans="1:12">
      <c r="A182">
        <f t="shared" ca="1" si="29"/>
        <v>18</v>
      </c>
      <c r="B182">
        <f ca="1">CEILING((ROW()-3)/FLOOR(COUNT($A$4:A$500)/12,1),1)</f>
        <v>9</v>
      </c>
      <c r="C182" s="3">
        <f ca="1">DATE(Params!$B$4,B182,RANDBETWEEN(1,28))</f>
        <v>39708</v>
      </c>
      <c r="D182" t="str">
        <f t="shared" ca="1" si="21"/>
        <v>Mcdonalds</v>
      </c>
      <c r="E182" t="str">
        <f t="shared" ca="1" si="22"/>
        <v>Expenses.Dining</v>
      </c>
      <c r="F182">
        <f t="shared" ca="1" si="23"/>
        <v>-6.95</v>
      </c>
      <c r="H182" s="7" t="str">
        <f t="shared" ca="1" si="24"/>
        <v>D9/17/2008
T-6.95
PMcdonalds
LExpenses.Dining
^</v>
      </c>
      <c r="I182" s="3" t="str">
        <f t="shared" ca="1" si="25"/>
        <v>D9/17/2008</v>
      </c>
      <c r="J182" t="str">
        <f t="shared" ca="1" si="26"/>
        <v>T-6.95</v>
      </c>
      <c r="K182" t="str">
        <f t="shared" ca="1" si="27"/>
        <v>PMcdonalds</v>
      </c>
      <c r="L182" t="str">
        <f t="shared" ca="1" si="28"/>
        <v>LExpenses.Dining</v>
      </c>
    </row>
    <row r="183" spans="1:12">
      <c r="A183">
        <f t="shared" ca="1" si="29"/>
        <v>19</v>
      </c>
      <c r="B183">
        <f ca="1">CEILING((ROW()-3)/FLOOR(COUNT($A$4:A$500)/12,1),1)</f>
        <v>9</v>
      </c>
      <c r="C183" s="3">
        <f ca="1">DATE(Params!$B$4,B183,RANDBETWEEN(1,28))</f>
        <v>39718</v>
      </c>
      <c r="D183" t="str">
        <f t="shared" ca="1" si="21"/>
        <v>Edwards Cinemas</v>
      </c>
      <c r="E183" t="str">
        <f t="shared" ca="1" si="22"/>
        <v>Expenses.Entertainment.Recreation</v>
      </c>
      <c r="F183">
        <f t="shared" ca="1" si="23"/>
        <v>-33.9</v>
      </c>
      <c r="H183" s="7" t="str">
        <f t="shared" ca="1" si="24"/>
        <v>D9/27/2008
T-33.9
PEdwards Cinemas
LExpenses.Entertainment.Recreation
^</v>
      </c>
      <c r="I183" s="3" t="str">
        <f t="shared" ca="1" si="25"/>
        <v>D9/27/2008</v>
      </c>
      <c r="J183" t="str">
        <f t="shared" ca="1" si="26"/>
        <v>T-33.9</v>
      </c>
      <c r="K183" t="str">
        <f t="shared" ca="1" si="27"/>
        <v>PEdwards Cinemas</v>
      </c>
      <c r="L183" t="str">
        <f t="shared" ca="1" si="28"/>
        <v>LExpenses.Entertainment.Recreation</v>
      </c>
    </row>
    <row r="184" spans="1:12">
      <c r="A184">
        <f t="shared" ca="1" si="29"/>
        <v>17</v>
      </c>
      <c r="B184">
        <f ca="1">CEILING((ROW()-3)/FLOOR(COUNT($A$4:A$500)/12,1),1)</f>
        <v>9</v>
      </c>
      <c r="C184" s="3">
        <f ca="1">DATE(Params!$B$4,B184,RANDBETWEEN(1,28))</f>
        <v>39699</v>
      </c>
      <c r="D184" t="str">
        <f t="shared" ca="1" si="21"/>
        <v>Borders</v>
      </c>
      <c r="E184" t="str">
        <f t="shared" ca="1" si="22"/>
        <v>Expenses.Books</v>
      </c>
      <c r="F184">
        <f t="shared" ca="1" si="23"/>
        <v>-42</v>
      </c>
      <c r="H184" s="7" t="str">
        <f t="shared" ca="1" si="24"/>
        <v>D9/8/2008
T-42
PBorders
LExpenses.Books
^</v>
      </c>
      <c r="I184" s="3" t="str">
        <f t="shared" ca="1" si="25"/>
        <v>D9/8/2008</v>
      </c>
      <c r="J184" t="str">
        <f t="shared" ca="1" si="26"/>
        <v>T-42</v>
      </c>
      <c r="K184" t="str">
        <f t="shared" ca="1" si="27"/>
        <v>PBorders</v>
      </c>
      <c r="L184" t="str">
        <f t="shared" ca="1" si="28"/>
        <v>LExpenses.Books</v>
      </c>
    </row>
    <row r="185" spans="1:12">
      <c r="A185">
        <f t="shared" ca="1" si="29"/>
        <v>2</v>
      </c>
      <c r="B185">
        <f ca="1">CEILING((ROW()-3)/FLOOR(COUNT($A$4:A$500)/12,1),1)</f>
        <v>9</v>
      </c>
      <c r="C185" s="3">
        <f ca="1">DATE(Params!$B$4,B185,RANDBETWEEN(1,28))</f>
        <v>39697</v>
      </c>
      <c r="D185" t="str">
        <f t="shared" ca="1" si="21"/>
        <v>7-Eleven</v>
      </c>
      <c r="E185" t="str">
        <f t="shared" ca="1" si="22"/>
        <v>Expenses.Miscellaneous</v>
      </c>
      <c r="F185">
        <f t="shared" ca="1" si="23"/>
        <v>-2.5</v>
      </c>
      <c r="H185" s="7" t="str">
        <f t="shared" ca="1" si="24"/>
        <v>D9/6/2008
T-2.5
P7-Eleven
LExpenses.Miscellaneous
^</v>
      </c>
      <c r="I185" s="3" t="str">
        <f t="shared" ca="1" si="25"/>
        <v>D9/6/2008</v>
      </c>
      <c r="J185" t="str">
        <f t="shared" ca="1" si="26"/>
        <v>T-2.5</v>
      </c>
      <c r="K185" t="str">
        <f t="shared" ca="1" si="27"/>
        <v>P7-Eleven</v>
      </c>
      <c r="L185" t="str">
        <f t="shared" ca="1" si="28"/>
        <v>LExpenses.Miscellaneous</v>
      </c>
    </row>
    <row r="186" spans="1:12">
      <c r="A186">
        <f t="shared" ca="1" si="29"/>
        <v>13</v>
      </c>
      <c r="B186">
        <f ca="1">CEILING((ROW()-3)/FLOOR(COUNT($A$4:A$500)/12,1),1)</f>
        <v>9</v>
      </c>
      <c r="C186" s="3">
        <f ca="1">DATE(Params!$B$4,B186,RANDBETWEEN(1,28))</f>
        <v>39710</v>
      </c>
      <c r="D186" t="str">
        <f t="shared" ca="1" si="21"/>
        <v>Wendy's</v>
      </c>
      <c r="E186" t="str">
        <f t="shared" ca="1" si="22"/>
        <v>Expenses.Dining</v>
      </c>
      <c r="F186">
        <f t="shared" ca="1" si="23"/>
        <v>-4.5</v>
      </c>
      <c r="H186" s="7" t="str">
        <f t="shared" ca="1" si="24"/>
        <v>D9/19/2008
T-4.5
PWendy's
LExpenses.Dining
^</v>
      </c>
      <c r="I186" s="3" t="str">
        <f t="shared" ca="1" si="25"/>
        <v>D9/19/2008</v>
      </c>
      <c r="J186" t="str">
        <f t="shared" ca="1" si="26"/>
        <v>T-4.5</v>
      </c>
      <c r="K186" t="str">
        <f t="shared" ca="1" si="27"/>
        <v>PWendy's</v>
      </c>
      <c r="L186" t="str">
        <f t="shared" ca="1" si="28"/>
        <v>LExpenses.Dining</v>
      </c>
    </row>
    <row r="187" spans="1:12">
      <c r="A187">
        <f t="shared" ca="1" si="29"/>
        <v>12</v>
      </c>
      <c r="B187">
        <f ca="1">CEILING((ROW()-3)/FLOOR(COUNT($A$4:A$500)/12,1),1)</f>
        <v>9</v>
      </c>
      <c r="C187" s="3">
        <f ca="1">DATE(Params!$B$4,B187,RANDBETWEEN(1,28))</f>
        <v>39699</v>
      </c>
      <c r="D187" t="str">
        <f t="shared" ca="1" si="21"/>
        <v>7-Eleven</v>
      </c>
      <c r="E187" t="str">
        <f t="shared" ca="1" si="22"/>
        <v>Expenses.Miscellaneous</v>
      </c>
      <c r="F187">
        <f t="shared" ca="1" si="23"/>
        <v>-2.5</v>
      </c>
      <c r="H187" s="7" t="str">
        <f t="shared" ca="1" si="24"/>
        <v>D9/8/2008
T-2.5
P7-Eleven
LExpenses.Miscellaneous
^</v>
      </c>
      <c r="I187" s="3" t="str">
        <f t="shared" ca="1" si="25"/>
        <v>D9/8/2008</v>
      </c>
      <c r="J187" t="str">
        <f t="shared" ca="1" si="26"/>
        <v>T-2.5</v>
      </c>
      <c r="K187" t="str">
        <f t="shared" ca="1" si="27"/>
        <v>P7-Eleven</v>
      </c>
      <c r="L187" t="str">
        <f t="shared" ca="1" si="28"/>
        <v>LExpenses.Miscellaneous</v>
      </c>
    </row>
    <row r="188" spans="1:12">
      <c r="A188">
        <f t="shared" ca="1" si="29"/>
        <v>6</v>
      </c>
      <c r="B188">
        <f ca="1">CEILING((ROW()-3)/FLOOR(COUNT($A$4:A$500)/12,1),1)</f>
        <v>9</v>
      </c>
      <c r="C188" s="3">
        <f ca="1">DATE(Params!$B$4,B188,RANDBETWEEN(1,28))</f>
        <v>39700</v>
      </c>
      <c r="D188" t="str">
        <f t="shared" ca="1" si="21"/>
        <v>Taco Bell</v>
      </c>
      <c r="E188" t="str">
        <f t="shared" ca="1" si="22"/>
        <v>Expenses.Dining</v>
      </c>
      <c r="F188">
        <f t="shared" ca="1" si="23"/>
        <v>-5.35</v>
      </c>
      <c r="H188" s="7" t="str">
        <f t="shared" ca="1" si="24"/>
        <v>D9/9/2008
T-5.35
PTaco Bell
LExpenses.Dining
^</v>
      </c>
      <c r="I188" s="3" t="str">
        <f t="shared" ca="1" si="25"/>
        <v>D9/9/2008</v>
      </c>
      <c r="J188" t="str">
        <f t="shared" ca="1" si="26"/>
        <v>T-5.35</v>
      </c>
      <c r="K188" t="str">
        <f t="shared" ca="1" si="27"/>
        <v>PTaco Bell</v>
      </c>
      <c r="L188" t="str">
        <f t="shared" ca="1" si="28"/>
        <v>LExpenses.Dining</v>
      </c>
    </row>
    <row r="189" spans="1:12">
      <c r="A189">
        <f t="shared" ca="1" si="29"/>
        <v>29</v>
      </c>
      <c r="B189">
        <f ca="1">CEILING((ROW()-3)/FLOOR(COUNT($A$4:A$500)/12,1),1)</f>
        <v>9</v>
      </c>
      <c r="C189" s="3">
        <f ca="1">DATE(Params!$B$4,B189,RANDBETWEEN(1,28))</f>
        <v>39717</v>
      </c>
      <c r="D189" t="str">
        <f t="shared" ca="1" si="21"/>
        <v>Oil Changers</v>
      </c>
      <c r="E189" t="str">
        <f t="shared" ca="1" si="22"/>
        <v>Expenses.Auto.Repair and Maintenance</v>
      </c>
      <c r="F189">
        <f t="shared" ca="1" si="23"/>
        <v>-21.95</v>
      </c>
      <c r="H189" s="7" t="str">
        <f t="shared" ca="1" si="24"/>
        <v>D9/26/2008
T-21.95
POil Changers
LExpenses.Auto.Repair and Maintenance
^</v>
      </c>
      <c r="I189" s="3" t="str">
        <f t="shared" ca="1" si="25"/>
        <v>D9/26/2008</v>
      </c>
      <c r="J189" t="str">
        <f t="shared" ca="1" si="26"/>
        <v>T-21.95</v>
      </c>
      <c r="K189" t="str">
        <f t="shared" ca="1" si="27"/>
        <v>POil Changers</v>
      </c>
      <c r="L189" t="str">
        <f t="shared" ca="1" si="28"/>
        <v>LExpenses.Auto.Repair and Maintenance</v>
      </c>
    </row>
    <row r="190" spans="1:12">
      <c r="A190">
        <f t="shared" ca="1" si="29"/>
        <v>17</v>
      </c>
      <c r="B190">
        <f ca="1">CEILING((ROW()-3)/FLOOR(COUNT($A$4:A$500)/12,1),1)</f>
        <v>9</v>
      </c>
      <c r="C190" s="3">
        <f ca="1">DATE(Params!$B$4,B190,RANDBETWEEN(1,28))</f>
        <v>39704</v>
      </c>
      <c r="D190" t="str">
        <f t="shared" ca="1" si="21"/>
        <v>Borders</v>
      </c>
      <c r="E190" t="str">
        <f t="shared" ca="1" si="22"/>
        <v>Expenses.Books</v>
      </c>
      <c r="F190">
        <f t="shared" ca="1" si="23"/>
        <v>-42</v>
      </c>
      <c r="H190" s="7" t="str">
        <f t="shared" ca="1" si="24"/>
        <v>D9/13/2008
T-42
PBorders
LExpenses.Books
^</v>
      </c>
      <c r="I190" s="3" t="str">
        <f t="shared" ca="1" si="25"/>
        <v>D9/13/2008</v>
      </c>
      <c r="J190" t="str">
        <f t="shared" ca="1" si="26"/>
        <v>T-42</v>
      </c>
      <c r="K190" t="str">
        <f t="shared" ca="1" si="27"/>
        <v>PBorders</v>
      </c>
      <c r="L190" t="str">
        <f t="shared" ca="1" si="28"/>
        <v>LExpenses.Books</v>
      </c>
    </row>
    <row r="191" spans="1:12">
      <c r="A191">
        <f t="shared" ca="1" si="29"/>
        <v>20</v>
      </c>
      <c r="B191">
        <f ca="1">CEILING((ROW()-3)/FLOOR(COUNT($A$4:A$500)/12,1),1)</f>
        <v>9</v>
      </c>
      <c r="C191" s="3">
        <f ca="1">DATE(Params!$B$4,B191,RANDBETWEEN(1,28))</f>
        <v>39713</v>
      </c>
      <c r="D191" t="str">
        <f t="shared" ca="1" si="21"/>
        <v>Dr. Johnson</v>
      </c>
      <c r="E191" t="str">
        <f t="shared" ca="1" si="22"/>
        <v>Expenses.Medical Expenses</v>
      </c>
      <c r="F191">
        <f t="shared" ca="1" si="23"/>
        <v>-20</v>
      </c>
      <c r="H191" s="7" t="str">
        <f t="shared" ca="1" si="24"/>
        <v>D9/22/2008
T-20
PDr. Johnson
LExpenses.Medical Expenses
^</v>
      </c>
      <c r="I191" s="3" t="str">
        <f t="shared" ca="1" si="25"/>
        <v>D9/22/2008</v>
      </c>
      <c r="J191" t="str">
        <f t="shared" ca="1" si="26"/>
        <v>T-20</v>
      </c>
      <c r="K191" t="str">
        <f t="shared" ca="1" si="27"/>
        <v>PDr. Johnson</v>
      </c>
      <c r="L191" t="str">
        <f t="shared" ca="1" si="28"/>
        <v>LExpenses.Medical Expenses</v>
      </c>
    </row>
    <row r="192" spans="1:12">
      <c r="A192">
        <f t="shared" ca="1" si="29"/>
        <v>20</v>
      </c>
      <c r="B192">
        <f ca="1">CEILING((ROW()-3)/FLOOR(COUNT($A$4:A$500)/12,1),1)</f>
        <v>9</v>
      </c>
      <c r="C192" s="3">
        <f ca="1">DATE(Params!$B$4,B192,RANDBETWEEN(1,28))</f>
        <v>39707</v>
      </c>
      <c r="D192" t="str">
        <f t="shared" ca="1" si="21"/>
        <v>Dr. Johnson</v>
      </c>
      <c r="E192" t="str">
        <f t="shared" ca="1" si="22"/>
        <v>Expenses.Medical Expenses</v>
      </c>
      <c r="F192">
        <f t="shared" ca="1" si="23"/>
        <v>-20</v>
      </c>
      <c r="H192" s="7" t="str">
        <f t="shared" ca="1" si="24"/>
        <v>D9/16/2008
T-20
PDr. Johnson
LExpenses.Medical Expenses
^</v>
      </c>
      <c r="I192" s="3" t="str">
        <f t="shared" ca="1" si="25"/>
        <v>D9/16/2008</v>
      </c>
      <c r="J192" t="str">
        <f t="shared" ca="1" si="26"/>
        <v>T-20</v>
      </c>
      <c r="K192" t="str">
        <f t="shared" ca="1" si="27"/>
        <v>PDr. Johnson</v>
      </c>
      <c r="L192" t="str">
        <f t="shared" ca="1" si="28"/>
        <v>LExpenses.Medical Expenses</v>
      </c>
    </row>
    <row r="193" spans="1:12">
      <c r="A193">
        <f t="shared" ca="1" si="29"/>
        <v>12</v>
      </c>
      <c r="B193">
        <f ca="1">CEILING((ROW()-3)/FLOOR(COUNT($A$4:A$500)/12,1),1)</f>
        <v>10</v>
      </c>
      <c r="C193" s="3">
        <f ca="1">DATE(Params!$B$4,B193,RANDBETWEEN(1,28))</f>
        <v>39722</v>
      </c>
      <c r="D193" t="str">
        <f t="shared" ca="1" si="21"/>
        <v>7-Eleven</v>
      </c>
      <c r="E193" t="str">
        <f t="shared" ca="1" si="22"/>
        <v>Expenses.Miscellaneous</v>
      </c>
      <c r="F193">
        <f t="shared" ca="1" si="23"/>
        <v>-2.5</v>
      </c>
      <c r="H193" s="7" t="str">
        <f t="shared" ca="1" si="24"/>
        <v>D10/1/2008
T-2.5
P7-Eleven
LExpenses.Miscellaneous
^</v>
      </c>
      <c r="I193" s="3" t="str">
        <f t="shared" ca="1" si="25"/>
        <v>D10/1/2008</v>
      </c>
      <c r="J193" t="str">
        <f t="shared" ca="1" si="26"/>
        <v>T-2.5</v>
      </c>
      <c r="K193" t="str">
        <f t="shared" ca="1" si="27"/>
        <v>P7-Eleven</v>
      </c>
      <c r="L193" t="str">
        <f t="shared" ca="1" si="28"/>
        <v>LExpenses.Miscellaneous</v>
      </c>
    </row>
    <row r="194" spans="1:12">
      <c r="A194">
        <f t="shared" ca="1" si="29"/>
        <v>28</v>
      </c>
      <c r="B194">
        <f ca="1">CEILING((ROW()-3)/FLOOR(COUNT($A$4:A$500)/12,1),1)</f>
        <v>10</v>
      </c>
      <c r="C194" s="3">
        <f ca="1">DATE(Params!$B$4,B194,RANDBETWEEN(1,28))</f>
        <v>39743</v>
      </c>
      <c r="D194" t="str">
        <f t="shared" ca="1" si="21"/>
        <v>Joe's Arcade</v>
      </c>
      <c r="E194" t="str">
        <f t="shared" ca="1" si="22"/>
        <v>Expenses.Hobbies</v>
      </c>
      <c r="F194">
        <f t="shared" ca="1" si="23"/>
        <v>-15</v>
      </c>
      <c r="H194" s="7" t="str">
        <f t="shared" ca="1" si="24"/>
        <v>D10/22/2008
T-15
PJoe's Arcade
LExpenses.Hobbies
^</v>
      </c>
      <c r="I194" s="3" t="str">
        <f t="shared" ca="1" si="25"/>
        <v>D10/22/2008</v>
      </c>
      <c r="J194" t="str">
        <f t="shared" ca="1" si="26"/>
        <v>T-15</v>
      </c>
      <c r="K194" t="str">
        <f t="shared" ca="1" si="27"/>
        <v>PJoe's Arcade</v>
      </c>
      <c r="L194" t="str">
        <f t="shared" ca="1" si="28"/>
        <v>LExpenses.Hobbies</v>
      </c>
    </row>
    <row r="195" spans="1:12">
      <c r="A195">
        <f t="shared" ca="1" si="29"/>
        <v>3</v>
      </c>
      <c r="B195">
        <f ca="1">CEILING((ROW()-3)/FLOOR(COUNT($A$4:A$500)/12,1),1)</f>
        <v>10</v>
      </c>
      <c r="C195" s="3">
        <f ca="1">DATE(Params!$B$4,B195,RANDBETWEEN(1,28))</f>
        <v>39729</v>
      </c>
      <c r="D195" t="str">
        <f t="shared" ca="1" si="21"/>
        <v>Jamba Juice</v>
      </c>
      <c r="E195" t="str">
        <f t="shared" ca="1" si="22"/>
        <v>Expenses.Miscellaneous</v>
      </c>
      <c r="F195">
        <f t="shared" ca="1" si="23"/>
        <v>-4.5</v>
      </c>
      <c r="H195" s="7" t="str">
        <f t="shared" ca="1" si="24"/>
        <v>D10/8/2008
T-4.5
PJamba Juice
LExpenses.Miscellaneous
^</v>
      </c>
      <c r="I195" s="3" t="str">
        <f t="shared" ca="1" si="25"/>
        <v>D10/8/2008</v>
      </c>
      <c r="J195" t="str">
        <f t="shared" ca="1" si="26"/>
        <v>T-4.5</v>
      </c>
      <c r="K195" t="str">
        <f t="shared" ca="1" si="27"/>
        <v>PJamba Juice</v>
      </c>
      <c r="L195" t="str">
        <f t="shared" ca="1" si="28"/>
        <v>LExpenses.Miscellaneous</v>
      </c>
    </row>
    <row r="196" spans="1:12">
      <c r="A196">
        <f t="shared" ca="1" si="29"/>
        <v>3</v>
      </c>
      <c r="B196">
        <f ca="1">CEILING((ROW()-3)/FLOOR(COUNT($A$4:A$500)/12,1),1)</f>
        <v>10</v>
      </c>
      <c r="C196" s="3">
        <f ca="1">DATE(Params!$B$4,B196,RANDBETWEEN(1,28))</f>
        <v>39724</v>
      </c>
      <c r="D196" t="str">
        <f t="shared" ca="1" si="21"/>
        <v>Jamba Juice</v>
      </c>
      <c r="E196" t="str">
        <f t="shared" ca="1" si="22"/>
        <v>Expenses.Miscellaneous</v>
      </c>
      <c r="F196">
        <f t="shared" ca="1" si="23"/>
        <v>-4.5</v>
      </c>
      <c r="H196" s="7" t="str">
        <f t="shared" ca="1" si="24"/>
        <v>D10/3/2008
T-4.5
PJamba Juice
LExpenses.Miscellaneous
^</v>
      </c>
      <c r="I196" s="3" t="str">
        <f t="shared" ca="1" si="25"/>
        <v>D10/3/2008</v>
      </c>
      <c r="J196" t="str">
        <f t="shared" ca="1" si="26"/>
        <v>T-4.5</v>
      </c>
      <c r="K196" t="str">
        <f t="shared" ca="1" si="27"/>
        <v>PJamba Juice</v>
      </c>
      <c r="L196" t="str">
        <f t="shared" ca="1" si="28"/>
        <v>LExpenses.Miscellaneous</v>
      </c>
    </row>
    <row r="197" spans="1:12">
      <c r="A197">
        <f t="shared" ca="1" si="29"/>
        <v>7</v>
      </c>
      <c r="B197">
        <f ca="1">CEILING((ROW()-3)/FLOOR(COUNT($A$4:A$500)/12,1),1)</f>
        <v>10</v>
      </c>
      <c r="C197" s="3">
        <f ca="1">DATE(Params!$B$4,B197,RANDBETWEEN(1,28))</f>
        <v>39730</v>
      </c>
      <c r="D197" t="str">
        <f t="shared" ref="D197:D255" ca="1" si="30">VLOOKUP(A197,$O$4:$S$60,2)</f>
        <v>Costco</v>
      </c>
      <c r="E197" t="str">
        <f t="shared" ref="E197:E255" ca="1" si="31">VLOOKUP(A197,$O$4:$S$60,3)</f>
        <v>Expenses.Supplies</v>
      </c>
      <c r="F197">
        <f t="shared" ref="F197:F255" ca="1" si="32">(VLOOKUP(A197,$O$4:$S$60,RANDBETWEEN(4,5)))*-1</f>
        <v>-135</v>
      </c>
      <c r="H197" s="7" t="str">
        <f t="shared" ref="H197:H255" ca="1" si="33">CONCATENATE(I197,CHAR(10),J197,CHAR(10),K197,CHAR(10),L197,CHAR(10),"^")</f>
        <v>D10/9/2008
T-135
PCostco
LExpenses.Supplies
^</v>
      </c>
      <c r="I197" s="3" t="str">
        <f t="shared" ref="I197:I255" ca="1" si="34">CONCATENATE("D",MONTH(C197),"/",DAY(C197),"/",YEAR(C197))</f>
        <v>D10/9/2008</v>
      </c>
      <c r="J197" t="str">
        <f t="shared" ref="J197:J255" ca="1" si="35">CONCATENATE("T",F197)</f>
        <v>T-135</v>
      </c>
      <c r="K197" t="str">
        <f t="shared" ref="K197:K255" ca="1" si="36">CONCATENATE("P",D197)</f>
        <v>PCostco</v>
      </c>
      <c r="L197" t="str">
        <f t="shared" ref="L197:L255" ca="1" si="37">CONCATENATE("L",E197)</f>
        <v>LExpenses.Supplies</v>
      </c>
    </row>
    <row r="198" spans="1:12">
      <c r="A198">
        <f t="shared" ca="1" si="29"/>
        <v>6</v>
      </c>
      <c r="B198">
        <f ca="1">CEILING((ROW()-3)/FLOOR(COUNT($A$4:A$500)/12,1),1)</f>
        <v>10</v>
      </c>
      <c r="C198" s="3">
        <f ca="1">DATE(Params!$B$4,B198,RANDBETWEEN(1,28))</f>
        <v>39748</v>
      </c>
      <c r="D198" t="str">
        <f t="shared" ca="1" si="30"/>
        <v>Taco Bell</v>
      </c>
      <c r="E198" t="str">
        <f t="shared" ca="1" si="31"/>
        <v>Expenses.Dining</v>
      </c>
      <c r="F198">
        <f t="shared" ca="1" si="32"/>
        <v>-10.5</v>
      </c>
      <c r="H198" s="7" t="str">
        <f t="shared" ca="1" si="33"/>
        <v>D10/27/2008
T-10.5
PTaco Bell
LExpenses.Dining
^</v>
      </c>
      <c r="I198" s="3" t="str">
        <f t="shared" ca="1" si="34"/>
        <v>D10/27/2008</v>
      </c>
      <c r="J198" t="str">
        <f t="shared" ca="1" si="35"/>
        <v>T-10.5</v>
      </c>
      <c r="K198" t="str">
        <f t="shared" ca="1" si="36"/>
        <v>PTaco Bell</v>
      </c>
      <c r="L198" t="str">
        <f t="shared" ca="1" si="37"/>
        <v>LExpenses.Dining</v>
      </c>
    </row>
    <row r="199" spans="1:12">
      <c r="A199">
        <f t="shared" ca="1" si="29"/>
        <v>15</v>
      </c>
      <c r="B199">
        <f ca="1">CEILING((ROW()-3)/FLOOR(COUNT($A$4:A$500)/12,1),1)</f>
        <v>10</v>
      </c>
      <c r="C199" s="3">
        <f ca="1">DATE(Params!$B$4,B199,RANDBETWEEN(1,28))</f>
        <v>39733</v>
      </c>
      <c r="D199" t="str">
        <f t="shared" ca="1" si="30"/>
        <v>7-Eleven</v>
      </c>
      <c r="E199" t="str">
        <f t="shared" ca="1" si="31"/>
        <v>Expenses.Miscellaneous</v>
      </c>
      <c r="F199">
        <f t="shared" ca="1" si="32"/>
        <v>-4.75</v>
      </c>
      <c r="H199" s="7" t="str">
        <f t="shared" ca="1" si="33"/>
        <v>D10/12/2008
T-4.75
P7-Eleven
LExpenses.Miscellaneous
^</v>
      </c>
      <c r="I199" s="3" t="str">
        <f t="shared" ca="1" si="34"/>
        <v>D10/12/2008</v>
      </c>
      <c r="J199" t="str">
        <f t="shared" ca="1" si="35"/>
        <v>T-4.75</v>
      </c>
      <c r="K199" t="str">
        <f t="shared" ca="1" si="36"/>
        <v>P7-Eleven</v>
      </c>
      <c r="L199" t="str">
        <f t="shared" ca="1" si="37"/>
        <v>LExpenses.Miscellaneous</v>
      </c>
    </row>
    <row r="200" spans="1:12">
      <c r="A200">
        <f t="shared" ca="1" si="29"/>
        <v>15</v>
      </c>
      <c r="B200">
        <f ca="1">CEILING((ROW()-3)/FLOOR(COUNT($A$4:A$500)/12,1),1)</f>
        <v>10</v>
      </c>
      <c r="C200" s="3">
        <f ca="1">DATE(Params!$B$4,B200,RANDBETWEEN(1,28))</f>
        <v>39749</v>
      </c>
      <c r="D200" t="str">
        <f t="shared" ca="1" si="30"/>
        <v>7-Eleven</v>
      </c>
      <c r="E200" t="str">
        <f t="shared" ca="1" si="31"/>
        <v>Expenses.Miscellaneous</v>
      </c>
      <c r="F200">
        <f t="shared" ca="1" si="32"/>
        <v>-2.5</v>
      </c>
      <c r="H200" s="7" t="str">
        <f t="shared" ca="1" si="33"/>
        <v>D10/28/2008
T-2.5
P7-Eleven
LExpenses.Miscellaneous
^</v>
      </c>
      <c r="I200" s="3" t="str">
        <f t="shared" ca="1" si="34"/>
        <v>D10/28/2008</v>
      </c>
      <c r="J200" t="str">
        <f t="shared" ca="1" si="35"/>
        <v>T-2.5</v>
      </c>
      <c r="K200" t="str">
        <f t="shared" ca="1" si="36"/>
        <v>P7-Eleven</v>
      </c>
      <c r="L200" t="str">
        <f t="shared" ca="1" si="37"/>
        <v>LExpenses.Miscellaneous</v>
      </c>
    </row>
    <row r="201" spans="1:12">
      <c r="A201">
        <f t="shared" ca="1" si="29"/>
        <v>29</v>
      </c>
      <c r="B201">
        <f ca="1">CEILING((ROW()-3)/FLOOR(COUNT($A$4:A$500)/12,1),1)</f>
        <v>10</v>
      </c>
      <c r="C201" s="3">
        <f ca="1">DATE(Params!$B$4,B201,RANDBETWEEN(1,28))</f>
        <v>39737</v>
      </c>
      <c r="D201" t="str">
        <f t="shared" ca="1" si="30"/>
        <v>Oil Changers</v>
      </c>
      <c r="E201" t="str">
        <f t="shared" ca="1" si="31"/>
        <v>Expenses.Auto.Repair and Maintenance</v>
      </c>
      <c r="F201">
        <f t="shared" ca="1" si="32"/>
        <v>-21.95</v>
      </c>
      <c r="H201" s="7" t="str">
        <f t="shared" ca="1" si="33"/>
        <v>D10/16/2008
T-21.95
POil Changers
LExpenses.Auto.Repair and Maintenance
^</v>
      </c>
      <c r="I201" s="3" t="str">
        <f t="shared" ca="1" si="34"/>
        <v>D10/16/2008</v>
      </c>
      <c r="J201" t="str">
        <f t="shared" ca="1" si="35"/>
        <v>T-21.95</v>
      </c>
      <c r="K201" t="str">
        <f t="shared" ca="1" si="36"/>
        <v>POil Changers</v>
      </c>
      <c r="L201" t="str">
        <f t="shared" ca="1" si="37"/>
        <v>LExpenses.Auto.Repair and Maintenance</v>
      </c>
    </row>
    <row r="202" spans="1:12">
      <c r="A202">
        <f t="shared" ca="1" si="29"/>
        <v>12</v>
      </c>
      <c r="B202">
        <f ca="1">CEILING((ROW()-3)/FLOOR(COUNT($A$4:A$500)/12,1),1)</f>
        <v>10</v>
      </c>
      <c r="C202" s="3">
        <f ca="1">DATE(Params!$B$4,B202,RANDBETWEEN(1,28))</f>
        <v>39725</v>
      </c>
      <c r="D202" t="str">
        <f t="shared" ca="1" si="30"/>
        <v>7-Eleven</v>
      </c>
      <c r="E202" t="str">
        <f t="shared" ca="1" si="31"/>
        <v>Expenses.Miscellaneous</v>
      </c>
      <c r="F202">
        <f t="shared" ca="1" si="32"/>
        <v>-2.5</v>
      </c>
      <c r="H202" s="7" t="str">
        <f t="shared" ca="1" si="33"/>
        <v>D10/4/2008
T-2.5
P7-Eleven
LExpenses.Miscellaneous
^</v>
      </c>
      <c r="I202" s="3" t="str">
        <f t="shared" ca="1" si="34"/>
        <v>D10/4/2008</v>
      </c>
      <c r="J202" t="str">
        <f t="shared" ca="1" si="35"/>
        <v>T-2.5</v>
      </c>
      <c r="K202" t="str">
        <f t="shared" ca="1" si="36"/>
        <v>P7-Eleven</v>
      </c>
      <c r="L202" t="str">
        <f t="shared" ca="1" si="37"/>
        <v>LExpenses.Miscellaneous</v>
      </c>
    </row>
    <row r="203" spans="1:12">
      <c r="A203">
        <f t="shared" ca="1" si="29"/>
        <v>2</v>
      </c>
      <c r="B203">
        <f ca="1">CEILING((ROW()-3)/FLOOR(COUNT($A$4:A$500)/12,1),1)</f>
        <v>10</v>
      </c>
      <c r="C203" s="3">
        <f ca="1">DATE(Params!$B$4,B203,RANDBETWEEN(1,28))</f>
        <v>39734</v>
      </c>
      <c r="D203" t="str">
        <f t="shared" ca="1" si="30"/>
        <v>7-Eleven</v>
      </c>
      <c r="E203" t="str">
        <f t="shared" ca="1" si="31"/>
        <v>Expenses.Miscellaneous</v>
      </c>
      <c r="F203">
        <f t="shared" ca="1" si="32"/>
        <v>-2.5</v>
      </c>
      <c r="H203" s="7" t="str">
        <f t="shared" ca="1" si="33"/>
        <v>D10/13/2008
T-2.5
P7-Eleven
LExpenses.Miscellaneous
^</v>
      </c>
      <c r="I203" s="3" t="str">
        <f t="shared" ca="1" si="34"/>
        <v>D10/13/2008</v>
      </c>
      <c r="J203" t="str">
        <f t="shared" ca="1" si="35"/>
        <v>T-2.5</v>
      </c>
      <c r="K203" t="str">
        <f t="shared" ca="1" si="36"/>
        <v>P7-Eleven</v>
      </c>
      <c r="L203" t="str">
        <f t="shared" ca="1" si="37"/>
        <v>LExpenses.Miscellaneous</v>
      </c>
    </row>
    <row r="204" spans="1:12">
      <c r="A204">
        <f t="shared" ca="1" si="29"/>
        <v>12</v>
      </c>
      <c r="B204">
        <f ca="1">CEILING((ROW()-3)/FLOOR(COUNT($A$4:A$500)/12,1),1)</f>
        <v>10</v>
      </c>
      <c r="C204" s="3">
        <f ca="1">DATE(Params!$B$4,B204,RANDBETWEEN(1,28))</f>
        <v>39724</v>
      </c>
      <c r="D204" t="str">
        <f t="shared" ca="1" si="30"/>
        <v>7-Eleven</v>
      </c>
      <c r="E204" t="str">
        <f t="shared" ca="1" si="31"/>
        <v>Expenses.Miscellaneous</v>
      </c>
      <c r="F204">
        <f t="shared" ca="1" si="32"/>
        <v>-4.75</v>
      </c>
      <c r="H204" s="7" t="str">
        <f t="shared" ca="1" si="33"/>
        <v>D10/3/2008
T-4.75
P7-Eleven
LExpenses.Miscellaneous
^</v>
      </c>
      <c r="I204" s="3" t="str">
        <f t="shared" ca="1" si="34"/>
        <v>D10/3/2008</v>
      </c>
      <c r="J204" t="str">
        <f t="shared" ca="1" si="35"/>
        <v>T-4.75</v>
      </c>
      <c r="K204" t="str">
        <f t="shared" ca="1" si="36"/>
        <v>P7-Eleven</v>
      </c>
      <c r="L204" t="str">
        <f t="shared" ca="1" si="37"/>
        <v>LExpenses.Miscellaneous</v>
      </c>
    </row>
    <row r="205" spans="1:12">
      <c r="A205">
        <f t="shared" ca="1" si="29"/>
        <v>15</v>
      </c>
      <c r="B205">
        <f ca="1">CEILING((ROW()-3)/FLOOR(COUNT($A$4:A$500)/12,1),1)</f>
        <v>10</v>
      </c>
      <c r="C205" s="3">
        <f ca="1">DATE(Params!$B$4,B205,RANDBETWEEN(1,28))</f>
        <v>39742</v>
      </c>
      <c r="D205" t="str">
        <f t="shared" ca="1" si="30"/>
        <v>7-Eleven</v>
      </c>
      <c r="E205" t="str">
        <f t="shared" ca="1" si="31"/>
        <v>Expenses.Miscellaneous</v>
      </c>
      <c r="F205">
        <f t="shared" ca="1" si="32"/>
        <v>-2.5</v>
      </c>
      <c r="H205" s="7" t="str">
        <f t="shared" ca="1" si="33"/>
        <v>D10/21/2008
T-2.5
P7-Eleven
LExpenses.Miscellaneous
^</v>
      </c>
      <c r="I205" s="3" t="str">
        <f t="shared" ca="1" si="34"/>
        <v>D10/21/2008</v>
      </c>
      <c r="J205" t="str">
        <f t="shared" ca="1" si="35"/>
        <v>T-2.5</v>
      </c>
      <c r="K205" t="str">
        <f t="shared" ca="1" si="36"/>
        <v>P7-Eleven</v>
      </c>
      <c r="L205" t="str">
        <f t="shared" ca="1" si="37"/>
        <v>LExpenses.Miscellaneous</v>
      </c>
    </row>
    <row r="206" spans="1:12">
      <c r="A206">
        <f t="shared" ca="1" si="29"/>
        <v>7</v>
      </c>
      <c r="B206">
        <f ca="1">CEILING((ROW()-3)/FLOOR(COUNT($A$4:A$500)/12,1),1)</f>
        <v>10</v>
      </c>
      <c r="C206" s="3">
        <f ca="1">DATE(Params!$B$4,B206,RANDBETWEEN(1,28))</f>
        <v>39744</v>
      </c>
      <c r="D206" t="str">
        <f t="shared" ca="1" si="30"/>
        <v>Costco</v>
      </c>
      <c r="E206" t="str">
        <f t="shared" ca="1" si="31"/>
        <v>Expenses.Supplies</v>
      </c>
      <c r="F206">
        <f t="shared" ca="1" si="32"/>
        <v>-135</v>
      </c>
      <c r="H206" s="7" t="str">
        <f t="shared" ca="1" si="33"/>
        <v>D10/23/2008
T-135
PCostco
LExpenses.Supplies
^</v>
      </c>
      <c r="I206" s="3" t="str">
        <f t="shared" ca="1" si="34"/>
        <v>D10/23/2008</v>
      </c>
      <c r="J206" t="str">
        <f t="shared" ca="1" si="35"/>
        <v>T-135</v>
      </c>
      <c r="K206" t="str">
        <f t="shared" ca="1" si="36"/>
        <v>PCostco</v>
      </c>
      <c r="L206" t="str">
        <f t="shared" ca="1" si="37"/>
        <v>LExpenses.Supplies</v>
      </c>
    </row>
    <row r="207" spans="1:12">
      <c r="A207">
        <f t="shared" ca="1" si="29"/>
        <v>6</v>
      </c>
      <c r="B207">
        <f ca="1">CEILING((ROW()-3)/FLOOR(COUNT($A$4:A$500)/12,1),1)</f>
        <v>10</v>
      </c>
      <c r="C207" s="3">
        <f ca="1">DATE(Params!$B$4,B207,RANDBETWEEN(1,28))</f>
        <v>39738</v>
      </c>
      <c r="D207" t="str">
        <f t="shared" ca="1" si="30"/>
        <v>Taco Bell</v>
      </c>
      <c r="E207" t="str">
        <f t="shared" ca="1" si="31"/>
        <v>Expenses.Dining</v>
      </c>
      <c r="F207">
        <f t="shared" ca="1" si="32"/>
        <v>-10.5</v>
      </c>
      <c r="H207" s="7" t="str">
        <f t="shared" ca="1" si="33"/>
        <v>D10/17/2008
T-10.5
PTaco Bell
LExpenses.Dining
^</v>
      </c>
      <c r="I207" s="3" t="str">
        <f t="shared" ca="1" si="34"/>
        <v>D10/17/2008</v>
      </c>
      <c r="J207" t="str">
        <f t="shared" ca="1" si="35"/>
        <v>T-10.5</v>
      </c>
      <c r="K207" t="str">
        <f t="shared" ca="1" si="36"/>
        <v>PTaco Bell</v>
      </c>
      <c r="L207" t="str">
        <f t="shared" ca="1" si="37"/>
        <v>LExpenses.Dining</v>
      </c>
    </row>
    <row r="208" spans="1:12">
      <c r="A208">
        <f t="shared" ca="1" si="29"/>
        <v>5</v>
      </c>
      <c r="B208">
        <f ca="1">CEILING((ROW()-3)/FLOOR(COUNT($A$4:A$500)/12,1),1)</f>
        <v>10</v>
      </c>
      <c r="C208" s="3">
        <f ca="1">DATE(Params!$B$4,B208,RANDBETWEEN(1,28))</f>
        <v>39727</v>
      </c>
      <c r="D208" t="str">
        <f t="shared" ca="1" si="30"/>
        <v>Chevron</v>
      </c>
      <c r="E208" t="str">
        <f t="shared" ca="1" si="31"/>
        <v>Expenses.Auto.Gas</v>
      </c>
      <c r="F208">
        <f t="shared" ca="1" si="32"/>
        <v>-65</v>
      </c>
      <c r="H208" s="7" t="str">
        <f t="shared" ca="1" si="33"/>
        <v>D10/6/2008
T-65
PChevron
LExpenses.Auto.Gas
^</v>
      </c>
      <c r="I208" s="3" t="str">
        <f t="shared" ca="1" si="34"/>
        <v>D10/6/2008</v>
      </c>
      <c r="J208" t="str">
        <f t="shared" ca="1" si="35"/>
        <v>T-65</v>
      </c>
      <c r="K208" t="str">
        <f t="shared" ca="1" si="36"/>
        <v>PChevron</v>
      </c>
      <c r="L208" t="str">
        <f t="shared" ca="1" si="37"/>
        <v>LExpenses.Auto.Gas</v>
      </c>
    </row>
    <row r="209" spans="1:12">
      <c r="A209">
        <f t="shared" ca="1" si="29"/>
        <v>2</v>
      </c>
      <c r="B209">
        <f ca="1">CEILING((ROW()-3)/FLOOR(COUNT($A$4:A$500)/12,1),1)</f>
        <v>10</v>
      </c>
      <c r="C209" s="3">
        <f ca="1">DATE(Params!$B$4,B209,RANDBETWEEN(1,28))</f>
        <v>39748</v>
      </c>
      <c r="D209" t="str">
        <f t="shared" ca="1" si="30"/>
        <v>7-Eleven</v>
      </c>
      <c r="E209" t="str">
        <f t="shared" ca="1" si="31"/>
        <v>Expenses.Miscellaneous</v>
      </c>
      <c r="F209">
        <f t="shared" ca="1" si="32"/>
        <v>-2.5</v>
      </c>
      <c r="H209" s="7" t="str">
        <f t="shared" ca="1" si="33"/>
        <v>D10/27/2008
T-2.5
P7-Eleven
LExpenses.Miscellaneous
^</v>
      </c>
      <c r="I209" s="3" t="str">
        <f t="shared" ca="1" si="34"/>
        <v>D10/27/2008</v>
      </c>
      <c r="J209" t="str">
        <f t="shared" ca="1" si="35"/>
        <v>T-2.5</v>
      </c>
      <c r="K209" t="str">
        <f t="shared" ca="1" si="36"/>
        <v>P7-Eleven</v>
      </c>
      <c r="L209" t="str">
        <f t="shared" ca="1" si="37"/>
        <v>LExpenses.Miscellaneous</v>
      </c>
    </row>
    <row r="210" spans="1:12">
      <c r="A210">
        <f t="shared" ca="1" si="29"/>
        <v>4</v>
      </c>
      <c r="B210">
        <f ca="1">CEILING((ROW()-3)/FLOOR(COUNT($A$4:A$500)/12,1),1)</f>
        <v>10</v>
      </c>
      <c r="C210" s="3">
        <f ca="1">DATE(Params!$B$4,B210,RANDBETWEEN(1,28))</f>
        <v>39743</v>
      </c>
      <c r="D210" t="str">
        <f t="shared" ca="1" si="30"/>
        <v>Circuit City</v>
      </c>
      <c r="E210" t="str">
        <f t="shared" ca="1" si="31"/>
        <v>Expenses.Computer</v>
      </c>
      <c r="F210">
        <f t="shared" ca="1" si="32"/>
        <v>-45</v>
      </c>
      <c r="H210" s="7" t="str">
        <f t="shared" ca="1" si="33"/>
        <v>D10/22/2008
T-45
PCircuit City
LExpenses.Computer
^</v>
      </c>
      <c r="I210" s="3" t="str">
        <f t="shared" ca="1" si="34"/>
        <v>D10/22/2008</v>
      </c>
      <c r="J210" t="str">
        <f t="shared" ca="1" si="35"/>
        <v>T-45</v>
      </c>
      <c r="K210" t="str">
        <f t="shared" ca="1" si="36"/>
        <v>PCircuit City</v>
      </c>
      <c r="L210" t="str">
        <f t="shared" ca="1" si="37"/>
        <v>LExpenses.Computer</v>
      </c>
    </row>
    <row r="211" spans="1:12">
      <c r="A211">
        <f t="shared" ca="1" si="29"/>
        <v>14</v>
      </c>
      <c r="B211">
        <f ca="1">CEILING((ROW()-3)/FLOOR(COUNT($A$4:A$500)/12,1),1)</f>
        <v>10</v>
      </c>
      <c r="C211" s="3">
        <f ca="1">DATE(Params!$B$4,B211,RANDBETWEEN(1,28))</f>
        <v>39744</v>
      </c>
      <c r="D211" t="str">
        <f t="shared" ca="1" si="30"/>
        <v>Starbucks</v>
      </c>
      <c r="E211" t="str">
        <f t="shared" ca="1" si="31"/>
        <v>Expenses.Dining</v>
      </c>
      <c r="F211">
        <f t="shared" ca="1" si="32"/>
        <v>-10</v>
      </c>
      <c r="H211" s="7" t="str">
        <f t="shared" ca="1" si="33"/>
        <v>D10/23/2008
T-10
PStarbucks
LExpenses.Dining
^</v>
      </c>
      <c r="I211" s="3" t="str">
        <f t="shared" ca="1" si="34"/>
        <v>D10/23/2008</v>
      </c>
      <c r="J211" t="str">
        <f t="shared" ca="1" si="35"/>
        <v>T-10</v>
      </c>
      <c r="K211" t="str">
        <f t="shared" ca="1" si="36"/>
        <v>PStarbucks</v>
      </c>
      <c r="L211" t="str">
        <f t="shared" ca="1" si="37"/>
        <v>LExpenses.Dining</v>
      </c>
    </row>
    <row r="212" spans="1:12">
      <c r="A212">
        <f t="shared" ca="1" si="29"/>
        <v>7</v>
      </c>
      <c r="B212">
        <f ca="1">CEILING((ROW()-3)/FLOOR(COUNT($A$4:A$500)/12,1),1)</f>
        <v>10</v>
      </c>
      <c r="C212" s="3">
        <f ca="1">DATE(Params!$B$4,B212,RANDBETWEEN(1,28))</f>
        <v>39730</v>
      </c>
      <c r="D212" t="str">
        <f t="shared" ca="1" si="30"/>
        <v>Costco</v>
      </c>
      <c r="E212" t="str">
        <f t="shared" ca="1" si="31"/>
        <v>Expenses.Supplies</v>
      </c>
      <c r="F212">
        <f t="shared" ca="1" si="32"/>
        <v>-210</v>
      </c>
      <c r="H212" s="7" t="str">
        <f t="shared" ca="1" si="33"/>
        <v>D10/9/2008
T-210
PCostco
LExpenses.Supplies
^</v>
      </c>
      <c r="I212" s="3" t="str">
        <f t="shared" ca="1" si="34"/>
        <v>D10/9/2008</v>
      </c>
      <c r="J212" t="str">
        <f t="shared" ca="1" si="35"/>
        <v>T-210</v>
      </c>
      <c r="K212" t="str">
        <f t="shared" ca="1" si="36"/>
        <v>PCostco</v>
      </c>
      <c r="L212" t="str">
        <f t="shared" ca="1" si="37"/>
        <v>LExpenses.Supplies</v>
      </c>
    </row>
    <row r="213" spans="1:12">
      <c r="A213">
        <f t="shared" ca="1" si="29"/>
        <v>6</v>
      </c>
      <c r="B213">
        <f ca="1">CEILING((ROW()-3)/FLOOR(COUNT($A$4:A$500)/12,1),1)</f>
        <v>10</v>
      </c>
      <c r="C213" s="3">
        <f ca="1">DATE(Params!$B$4,B213,RANDBETWEEN(1,28))</f>
        <v>39727</v>
      </c>
      <c r="D213" t="str">
        <f t="shared" ca="1" si="30"/>
        <v>Taco Bell</v>
      </c>
      <c r="E213" t="str">
        <f t="shared" ca="1" si="31"/>
        <v>Expenses.Dining</v>
      </c>
      <c r="F213">
        <f t="shared" ca="1" si="32"/>
        <v>-5.35</v>
      </c>
      <c r="H213" s="7" t="str">
        <f t="shared" ca="1" si="33"/>
        <v>D10/6/2008
T-5.35
PTaco Bell
LExpenses.Dining
^</v>
      </c>
      <c r="I213" s="3" t="str">
        <f t="shared" ca="1" si="34"/>
        <v>D10/6/2008</v>
      </c>
      <c r="J213" t="str">
        <f t="shared" ca="1" si="35"/>
        <v>T-5.35</v>
      </c>
      <c r="K213" t="str">
        <f t="shared" ca="1" si="36"/>
        <v>PTaco Bell</v>
      </c>
      <c r="L213" t="str">
        <f t="shared" ca="1" si="37"/>
        <v>LExpenses.Dining</v>
      </c>
    </row>
    <row r="214" spans="1:12">
      <c r="A214">
        <f t="shared" ca="1" si="29"/>
        <v>10</v>
      </c>
      <c r="B214">
        <f ca="1">CEILING((ROW()-3)/FLOOR(COUNT($A$4:A$500)/12,1),1)</f>
        <v>11</v>
      </c>
      <c r="C214" s="3">
        <f ca="1">DATE(Params!$B$4,B214,RANDBETWEEN(1,28))</f>
        <v>39777</v>
      </c>
      <c r="D214" t="str">
        <f t="shared" ca="1" si="30"/>
        <v>Jamba Juice</v>
      </c>
      <c r="E214" t="str">
        <f t="shared" ca="1" si="31"/>
        <v>Expenses.Miscellaneous</v>
      </c>
      <c r="F214">
        <f t="shared" ca="1" si="32"/>
        <v>-4.5</v>
      </c>
      <c r="H214" s="7" t="str">
        <f t="shared" ca="1" si="33"/>
        <v>D11/25/2008
T-4.5
PJamba Juice
LExpenses.Miscellaneous
^</v>
      </c>
      <c r="I214" s="3" t="str">
        <f t="shared" ca="1" si="34"/>
        <v>D11/25/2008</v>
      </c>
      <c r="J214" t="str">
        <f t="shared" ca="1" si="35"/>
        <v>T-4.5</v>
      </c>
      <c r="K214" t="str">
        <f t="shared" ca="1" si="36"/>
        <v>PJamba Juice</v>
      </c>
      <c r="L214" t="str">
        <f t="shared" ca="1" si="37"/>
        <v>LExpenses.Miscellaneous</v>
      </c>
    </row>
    <row r="215" spans="1:12">
      <c r="A215">
        <f t="shared" ca="1" si="29"/>
        <v>15</v>
      </c>
      <c r="B215">
        <f ca="1">CEILING((ROW()-3)/FLOOR(COUNT($A$4:A$500)/12,1),1)</f>
        <v>11</v>
      </c>
      <c r="C215" s="3">
        <f ca="1">DATE(Params!$B$4,B215,RANDBETWEEN(1,28))</f>
        <v>39773</v>
      </c>
      <c r="D215" t="str">
        <f t="shared" ca="1" si="30"/>
        <v>7-Eleven</v>
      </c>
      <c r="E215" t="str">
        <f t="shared" ca="1" si="31"/>
        <v>Expenses.Miscellaneous</v>
      </c>
      <c r="F215">
        <f t="shared" ca="1" si="32"/>
        <v>-4.75</v>
      </c>
      <c r="H215" s="7" t="str">
        <f t="shared" ca="1" si="33"/>
        <v>D11/21/2008
T-4.75
P7-Eleven
LExpenses.Miscellaneous
^</v>
      </c>
      <c r="I215" s="3" t="str">
        <f t="shared" ca="1" si="34"/>
        <v>D11/21/2008</v>
      </c>
      <c r="J215" t="str">
        <f t="shared" ca="1" si="35"/>
        <v>T-4.75</v>
      </c>
      <c r="K215" t="str">
        <f t="shared" ca="1" si="36"/>
        <v>P7-Eleven</v>
      </c>
      <c r="L215" t="str">
        <f t="shared" ca="1" si="37"/>
        <v>LExpenses.Miscellaneous</v>
      </c>
    </row>
    <row r="216" spans="1:12">
      <c r="A216">
        <f t="shared" ca="1" si="29"/>
        <v>8</v>
      </c>
      <c r="B216">
        <f ca="1">CEILING((ROW()-3)/FLOOR(COUNT($A$4:A$500)/12,1),1)</f>
        <v>11</v>
      </c>
      <c r="C216" s="3">
        <f ca="1">DATE(Params!$B$4,B216,RANDBETWEEN(1,28))</f>
        <v>39762</v>
      </c>
      <c r="D216" t="str">
        <f t="shared" ca="1" si="30"/>
        <v>Burger King</v>
      </c>
      <c r="E216" t="str">
        <f t="shared" ca="1" si="31"/>
        <v>Expenses.Dining</v>
      </c>
      <c r="F216">
        <f t="shared" ca="1" si="32"/>
        <v>-6.35</v>
      </c>
      <c r="H216" s="7" t="str">
        <f t="shared" ca="1" si="33"/>
        <v>D11/10/2008
T-6.35
PBurger King
LExpenses.Dining
^</v>
      </c>
      <c r="I216" s="3" t="str">
        <f t="shared" ca="1" si="34"/>
        <v>D11/10/2008</v>
      </c>
      <c r="J216" t="str">
        <f t="shared" ca="1" si="35"/>
        <v>T-6.35</v>
      </c>
      <c r="K216" t="str">
        <f t="shared" ca="1" si="36"/>
        <v>PBurger King</v>
      </c>
      <c r="L216" t="str">
        <f t="shared" ca="1" si="37"/>
        <v>LExpenses.Dining</v>
      </c>
    </row>
    <row r="217" spans="1:12">
      <c r="A217">
        <f t="shared" ca="1" si="29"/>
        <v>2</v>
      </c>
      <c r="B217">
        <f ca="1">CEILING((ROW()-3)/FLOOR(COUNT($A$4:A$500)/12,1),1)</f>
        <v>11</v>
      </c>
      <c r="C217" s="3">
        <f ca="1">DATE(Params!$B$4,B217,RANDBETWEEN(1,28))</f>
        <v>39768</v>
      </c>
      <c r="D217" t="str">
        <f t="shared" ca="1" si="30"/>
        <v>7-Eleven</v>
      </c>
      <c r="E217" t="str">
        <f t="shared" ca="1" si="31"/>
        <v>Expenses.Miscellaneous</v>
      </c>
      <c r="F217">
        <f t="shared" ca="1" si="32"/>
        <v>-4.75</v>
      </c>
      <c r="H217" s="7" t="str">
        <f t="shared" ca="1" si="33"/>
        <v>D11/16/2008
T-4.75
P7-Eleven
LExpenses.Miscellaneous
^</v>
      </c>
      <c r="I217" s="3" t="str">
        <f t="shared" ca="1" si="34"/>
        <v>D11/16/2008</v>
      </c>
      <c r="J217" t="str">
        <f t="shared" ca="1" si="35"/>
        <v>T-4.75</v>
      </c>
      <c r="K217" t="str">
        <f t="shared" ca="1" si="36"/>
        <v>P7-Eleven</v>
      </c>
      <c r="L217" t="str">
        <f t="shared" ca="1" si="37"/>
        <v>LExpenses.Miscellaneous</v>
      </c>
    </row>
    <row r="218" spans="1:12">
      <c r="A218">
        <f t="shared" ca="1" si="29"/>
        <v>14</v>
      </c>
      <c r="B218">
        <f ca="1">CEILING((ROW()-3)/FLOOR(COUNT($A$4:A$500)/12,1),1)</f>
        <v>11</v>
      </c>
      <c r="C218" s="3">
        <f ca="1">DATE(Params!$B$4,B218,RANDBETWEEN(1,28))</f>
        <v>39765</v>
      </c>
      <c r="D218" t="str">
        <f t="shared" ca="1" si="30"/>
        <v>Starbucks</v>
      </c>
      <c r="E218" t="str">
        <f t="shared" ca="1" si="31"/>
        <v>Expenses.Dining</v>
      </c>
      <c r="F218">
        <f t="shared" ca="1" si="32"/>
        <v>-5</v>
      </c>
      <c r="H218" s="7" t="str">
        <f t="shared" ca="1" si="33"/>
        <v>D11/13/2008
T-5
PStarbucks
LExpenses.Dining
^</v>
      </c>
      <c r="I218" s="3" t="str">
        <f t="shared" ca="1" si="34"/>
        <v>D11/13/2008</v>
      </c>
      <c r="J218" t="str">
        <f t="shared" ca="1" si="35"/>
        <v>T-5</v>
      </c>
      <c r="K218" t="str">
        <f t="shared" ca="1" si="36"/>
        <v>PStarbucks</v>
      </c>
      <c r="L218" t="str">
        <f t="shared" ca="1" si="37"/>
        <v>LExpenses.Dining</v>
      </c>
    </row>
    <row r="219" spans="1:12">
      <c r="A219">
        <f t="shared" ca="1" si="29"/>
        <v>8</v>
      </c>
      <c r="B219">
        <f ca="1">CEILING((ROW()-3)/FLOOR(COUNT($A$4:A$500)/12,1),1)</f>
        <v>11</v>
      </c>
      <c r="C219" s="3">
        <f ca="1">DATE(Params!$B$4,B219,RANDBETWEEN(1,28))</f>
        <v>39764</v>
      </c>
      <c r="D219" t="str">
        <f t="shared" ca="1" si="30"/>
        <v>Burger King</v>
      </c>
      <c r="E219" t="str">
        <f t="shared" ca="1" si="31"/>
        <v>Expenses.Dining</v>
      </c>
      <c r="F219">
        <f t="shared" ca="1" si="32"/>
        <v>-6.35</v>
      </c>
      <c r="H219" s="7" t="str">
        <f t="shared" ca="1" si="33"/>
        <v>D11/12/2008
T-6.35
PBurger King
LExpenses.Dining
^</v>
      </c>
      <c r="I219" s="3" t="str">
        <f t="shared" ca="1" si="34"/>
        <v>D11/12/2008</v>
      </c>
      <c r="J219" t="str">
        <f t="shared" ca="1" si="35"/>
        <v>T-6.35</v>
      </c>
      <c r="K219" t="str">
        <f t="shared" ca="1" si="36"/>
        <v>PBurger King</v>
      </c>
      <c r="L219" t="str">
        <f t="shared" ca="1" si="37"/>
        <v>LExpenses.Dining</v>
      </c>
    </row>
    <row r="220" spans="1:12">
      <c r="A220">
        <f t="shared" ca="1" si="29"/>
        <v>24</v>
      </c>
      <c r="B220">
        <f ca="1">CEILING((ROW()-3)/FLOOR(COUNT($A$4:A$500)/12,1),1)</f>
        <v>11</v>
      </c>
      <c r="C220" s="3">
        <f ca="1">DATE(Params!$B$4,B220,RANDBETWEEN(1,28))</f>
        <v>39761</v>
      </c>
      <c r="D220" t="str">
        <f t="shared" ca="1" si="30"/>
        <v>Walmart</v>
      </c>
      <c r="E220" t="str">
        <f t="shared" ca="1" si="31"/>
        <v>Expenses.Groceries</v>
      </c>
      <c r="F220">
        <f t="shared" ca="1" si="32"/>
        <v>-25</v>
      </c>
      <c r="H220" s="7" t="str">
        <f t="shared" ca="1" si="33"/>
        <v>D11/9/2008
T-25
PWalmart
LExpenses.Groceries
^</v>
      </c>
      <c r="I220" s="3" t="str">
        <f t="shared" ca="1" si="34"/>
        <v>D11/9/2008</v>
      </c>
      <c r="J220" t="str">
        <f t="shared" ca="1" si="35"/>
        <v>T-25</v>
      </c>
      <c r="K220" t="str">
        <f t="shared" ca="1" si="36"/>
        <v>PWalmart</v>
      </c>
      <c r="L220" t="str">
        <f t="shared" ca="1" si="37"/>
        <v>LExpenses.Groceries</v>
      </c>
    </row>
    <row r="221" spans="1:12">
      <c r="A221">
        <f t="shared" ca="1" si="29"/>
        <v>1</v>
      </c>
      <c r="B221">
        <f ca="1">CEILING((ROW()-3)/FLOOR(COUNT($A$4:A$500)/12,1),1)</f>
        <v>11</v>
      </c>
      <c r="C221" s="3">
        <f ca="1">DATE(Params!$B$4,B221,RANDBETWEEN(1,28))</f>
        <v>39779</v>
      </c>
      <c r="D221" t="str">
        <f t="shared" ca="1" si="30"/>
        <v>Starbucks</v>
      </c>
      <c r="E221" t="str">
        <f t="shared" ca="1" si="31"/>
        <v>Expenses.Miscellaneous</v>
      </c>
      <c r="F221">
        <f t="shared" ca="1" si="32"/>
        <v>-10</v>
      </c>
      <c r="H221" s="7" t="str">
        <f t="shared" ca="1" si="33"/>
        <v>D11/27/2008
T-10
PStarbucks
LExpenses.Miscellaneous
^</v>
      </c>
      <c r="I221" s="3" t="str">
        <f t="shared" ca="1" si="34"/>
        <v>D11/27/2008</v>
      </c>
      <c r="J221" t="str">
        <f t="shared" ca="1" si="35"/>
        <v>T-10</v>
      </c>
      <c r="K221" t="str">
        <f t="shared" ca="1" si="36"/>
        <v>PStarbucks</v>
      </c>
      <c r="L221" t="str">
        <f t="shared" ca="1" si="37"/>
        <v>LExpenses.Miscellaneous</v>
      </c>
    </row>
    <row r="222" spans="1:12">
      <c r="A222">
        <f t="shared" ca="1" si="29"/>
        <v>24</v>
      </c>
      <c r="B222">
        <f ca="1">CEILING((ROW()-3)/FLOOR(COUNT($A$4:A$500)/12,1),1)</f>
        <v>11</v>
      </c>
      <c r="C222" s="3">
        <f ca="1">DATE(Params!$B$4,B222,RANDBETWEEN(1,28))</f>
        <v>39765</v>
      </c>
      <c r="D222" t="str">
        <f t="shared" ca="1" si="30"/>
        <v>Walmart</v>
      </c>
      <c r="E222" t="str">
        <f t="shared" ca="1" si="31"/>
        <v>Expenses.Groceries</v>
      </c>
      <c r="F222">
        <f t="shared" ca="1" si="32"/>
        <v>-35</v>
      </c>
      <c r="H222" s="7" t="str">
        <f t="shared" ca="1" si="33"/>
        <v>D11/13/2008
T-35
PWalmart
LExpenses.Groceries
^</v>
      </c>
      <c r="I222" s="3" t="str">
        <f t="shared" ca="1" si="34"/>
        <v>D11/13/2008</v>
      </c>
      <c r="J222" t="str">
        <f t="shared" ca="1" si="35"/>
        <v>T-35</v>
      </c>
      <c r="K222" t="str">
        <f t="shared" ca="1" si="36"/>
        <v>PWalmart</v>
      </c>
      <c r="L222" t="str">
        <f t="shared" ca="1" si="37"/>
        <v>LExpenses.Groceries</v>
      </c>
    </row>
    <row r="223" spans="1:12">
      <c r="A223">
        <f t="shared" ca="1" si="29"/>
        <v>23</v>
      </c>
      <c r="B223">
        <f ca="1">CEILING((ROW()-3)/FLOOR(COUNT($A$4:A$500)/12,1),1)</f>
        <v>11</v>
      </c>
      <c r="C223" s="3">
        <f ca="1">DATE(Params!$B$4,B223,RANDBETWEEN(1,28))</f>
        <v>39764</v>
      </c>
      <c r="D223" t="str">
        <f t="shared" ca="1" si="30"/>
        <v>Walmart</v>
      </c>
      <c r="E223" t="str">
        <f t="shared" ca="1" si="31"/>
        <v>Expenses.Groceries</v>
      </c>
      <c r="F223">
        <f t="shared" ca="1" si="32"/>
        <v>-125</v>
      </c>
      <c r="H223" s="7" t="str">
        <f t="shared" ca="1" si="33"/>
        <v>D11/12/2008
T-125
PWalmart
LExpenses.Groceries
^</v>
      </c>
      <c r="I223" s="3" t="str">
        <f t="shared" ca="1" si="34"/>
        <v>D11/12/2008</v>
      </c>
      <c r="J223" t="str">
        <f t="shared" ca="1" si="35"/>
        <v>T-125</v>
      </c>
      <c r="K223" t="str">
        <f t="shared" ca="1" si="36"/>
        <v>PWalmart</v>
      </c>
      <c r="L223" t="str">
        <f t="shared" ca="1" si="37"/>
        <v>LExpenses.Groceries</v>
      </c>
    </row>
    <row r="224" spans="1:12">
      <c r="A224">
        <f t="shared" ca="1" si="29"/>
        <v>17</v>
      </c>
      <c r="B224">
        <f ca="1">CEILING((ROW()-3)/FLOOR(COUNT($A$4:A$500)/12,1),1)</f>
        <v>11</v>
      </c>
      <c r="C224" s="3">
        <f ca="1">DATE(Params!$B$4,B224,RANDBETWEEN(1,28))</f>
        <v>39760</v>
      </c>
      <c r="D224" t="str">
        <f t="shared" ca="1" si="30"/>
        <v>Borders</v>
      </c>
      <c r="E224" t="str">
        <f t="shared" ca="1" si="31"/>
        <v>Expenses.Books</v>
      </c>
      <c r="F224">
        <f t="shared" ca="1" si="32"/>
        <v>-42</v>
      </c>
      <c r="H224" s="7" t="str">
        <f t="shared" ca="1" si="33"/>
        <v>D11/8/2008
T-42
PBorders
LExpenses.Books
^</v>
      </c>
      <c r="I224" s="3" t="str">
        <f t="shared" ca="1" si="34"/>
        <v>D11/8/2008</v>
      </c>
      <c r="J224" t="str">
        <f t="shared" ca="1" si="35"/>
        <v>T-42</v>
      </c>
      <c r="K224" t="str">
        <f t="shared" ca="1" si="36"/>
        <v>PBorders</v>
      </c>
      <c r="L224" t="str">
        <f t="shared" ca="1" si="37"/>
        <v>LExpenses.Books</v>
      </c>
    </row>
    <row r="225" spans="1:12">
      <c r="A225">
        <f t="shared" ca="1" si="29"/>
        <v>30</v>
      </c>
      <c r="B225">
        <f ca="1">CEILING((ROW()-3)/FLOOR(COUNT($A$4:A$500)/12,1),1)</f>
        <v>11</v>
      </c>
      <c r="C225" s="3">
        <f ca="1">DATE(Params!$B$4,B225,RANDBETWEEN(1,28))</f>
        <v>39771</v>
      </c>
      <c r="D225" t="str">
        <f t="shared" ca="1" si="30"/>
        <v>City of Standardville</v>
      </c>
      <c r="E225" t="str">
        <f t="shared" ca="1" si="31"/>
        <v>Expenses.Auto.Parking</v>
      </c>
      <c r="F225">
        <f t="shared" ca="1" si="32"/>
        <v>-5</v>
      </c>
      <c r="H225" s="7" t="str">
        <f t="shared" ca="1" si="33"/>
        <v>D11/19/2008
T-5
PCity of Standardville
LExpenses.Auto.Parking
^</v>
      </c>
      <c r="I225" s="3" t="str">
        <f t="shared" ca="1" si="34"/>
        <v>D11/19/2008</v>
      </c>
      <c r="J225" t="str">
        <f t="shared" ca="1" si="35"/>
        <v>T-5</v>
      </c>
      <c r="K225" t="str">
        <f t="shared" ca="1" si="36"/>
        <v>PCity of Standardville</v>
      </c>
      <c r="L225" t="str">
        <f t="shared" ca="1" si="37"/>
        <v>LExpenses.Auto.Parking</v>
      </c>
    </row>
    <row r="226" spans="1:12">
      <c r="A226">
        <f t="shared" ca="1" si="29"/>
        <v>8</v>
      </c>
      <c r="B226">
        <f ca="1">CEILING((ROW()-3)/FLOOR(COUNT($A$4:A$500)/12,1),1)</f>
        <v>11</v>
      </c>
      <c r="C226" s="3">
        <f ca="1">DATE(Params!$B$4,B226,RANDBETWEEN(1,28))</f>
        <v>39763</v>
      </c>
      <c r="D226" t="str">
        <f t="shared" ca="1" si="30"/>
        <v>Burger King</v>
      </c>
      <c r="E226" t="str">
        <f t="shared" ca="1" si="31"/>
        <v>Expenses.Dining</v>
      </c>
      <c r="F226">
        <f t="shared" ca="1" si="32"/>
        <v>-6.35</v>
      </c>
      <c r="H226" s="7" t="str">
        <f t="shared" ca="1" si="33"/>
        <v>D11/11/2008
T-6.35
PBurger King
LExpenses.Dining
^</v>
      </c>
      <c r="I226" s="3" t="str">
        <f t="shared" ca="1" si="34"/>
        <v>D11/11/2008</v>
      </c>
      <c r="J226" t="str">
        <f t="shared" ca="1" si="35"/>
        <v>T-6.35</v>
      </c>
      <c r="K226" t="str">
        <f t="shared" ca="1" si="36"/>
        <v>PBurger King</v>
      </c>
      <c r="L226" t="str">
        <f t="shared" ca="1" si="37"/>
        <v>LExpenses.Dining</v>
      </c>
    </row>
    <row r="227" spans="1:12">
      <c r="A227">
        <f t="shared" ca="1" si="29"/>
        <v>8</v>
      </c>
      <c r="B227">
        <f ca="1">CEILING((ROW()-3)/FLOOR(COUNT($A$4:A$500)/12,1),1)</f>
        <v>11</v>
      </c>
      <c r="C227" s="3">
        <f ca="1">DATE(Params!$B$4,B227,RANDBETWEEN(1,28))</f>
        <v>39775</v>
      </c>
      <c r="D227" t="str">
        <f t="shared" ca="1" si="30"/>
        <v>Burger King</v>
      </c>
      <c r="E227" t="str">
        <f t="shared" ca="1" si="31"/>
        <v>Expenses.Dining</v>
      </c>
      <c r="F227">
        <f t="shared" ca="1" si="32"/>
        <v>-5.25</v>
      </c>
      <c r="H227" s="7" t="str">
        <f t="shared" ca="1" si="33"/>
        <v>D11/23/2008
T-5.25
PBurger King
LExpenses.Dining
^</v>
      </c>
      <c r="I227" s="3" t="str">
        <f t="shared" ca="1" si="34"/>
        <v>D11/23/2008</v>
      </c>
      <c r="J227" t="str">
        <f t="shared" ca="1" si="35"/>
        <v>T-5.25</v>
      </c>
      <c r="K227" t="str">
        <f t="shared" ca="1" si="36"/>
        <v>PBurger King</v>
      </c>
      <c r="L227" t="str">
        <f t="shared" ca="1" si="37"/>
        <v>LExpenses.Dining</v>
      </c>
    </row>
    <row r="228" spans="1:12">
      <c r="A228">
        <f t="shared" ca="1" si="29"/>
        <v>27</v>
      </c>
      <c r="B228">
        <f ca="1">CEILING((ROW()-3)/FLOOR(COUNT($A$4:A$500)/12,1),1)</f>
        <v>11</v>
      </c>
      <c r="C228" s="3">
        <f ca="1">DATE(Params!$B$4,B228,RANDBETWEEN(1,28))</f>
        <v>39766</v>
      </c>
      <c r="D228" t="str">
        <f t="shared" ca="1" si="30"/>
        <v>GAP</v>
      </c>
      <c r="E228" t="str">
        <f t="shared" ca="1" si="31"/>
        <v>Expenses.Clothes</v>
      </c>
      <c r="F228">
        <f t="shared" ca="1" si="32"/>
        <v>-35</v>
      </c>
      <c r="H228" s="7" t="str">
        <f t="shared" ca="1" si="33"/>
        <v>D11/14/2008
T-35
PGAP
LExpenses.Clothes
^</v>
      </c>
      <c r="I228" s="3" t="str">
        <f t="shared" ca="1" si="34"/>
        <v>D11/14/2008</v>
      </c>
      <c r="J228" t="str">
        <f t="shared" ca="1" si="35"/>
        <v>T-35</v>
      </c>
      <c r="K228" t="str">
        <f t="shared" ca="1" si="36"/>
        <v>PGAP</v>
      </c>
      <c r="L228" t="str">
        <f t="shared" ca="1" si="37"/>
        <v>LExpenses.Clothes</v>
      </c>
    </row>
    <row r="229" spans="1:12">
      <c r="A229">
        <f t="shared" ca="1" si="29"/>
        <v>27</v>
      </c>
      <c r="B229">
        <f ca="1">CEILING((ROW()-3)/FLOOR(COUNT($A$4:A$500)/12,1),1)</f>
        <v>11</v>
      </c>
      <c r="C229" s="3">
        <f ca="1">DATE(Params!$B$4,B229,RANDBETWEEN(1,28))</f>
        <v>39772</v>
      </c>
      <c r="D229" t="str">
        <f t="shared" ca="1" si="30"/>
        <v>GAP</v>
      </c>
      <c r="E229" t="str">
        <f t="shared" ca="1" si="31"/>
        <v>Expenses.Clothes</v>
      </c>
      <c r="F229">
        <f t="shared" ca="1" si="32"/>
        <v>-35</v>
      </c>
      <c r="H229" s="7" t="str">
        <f t="shared" ca="1" si="33"/>
        <v>D11/20/2008
T-35
PGAP
LExpenses.Clothes
^</v>
      </c>
      <c r="I229" s="3" t="str">
        <f t="shared" ca="1" si="34"/>
        <v>D11/20/2008</v>
      </c>
      <c r="J229" t="str">
        <f t="shared" ca="1" si="35"/>
        <v>T-35</v>
      </c>
      <c r="K229" t="str">
        <f t="shared" ca="1" si="36"/>
        <v>PGAP</v>
      </c>
      <c r="L229" t="str">
        <f t="shared" ca="1" si="37"/>
        <v>LExpenses.Clothes</v>
      </c>
    </row>
    <row r="230" spans="1:12">
      <c r="A230">
        <f t="shared" ca="1" si="29"/>
        <v>12</v>
      </c>
      <c r="B230">
        <f ca="1">CEILING((ROW()-3)/FLOOR(COUNT($A$4:A$500)/12,1),1)</f>
        <v>11</v>
      </c>
      <c r="C230" s="3">
        <f ca="1">DATE(Params!$B$4,B230,RANDBETWEEN(1,28))</f>
        <v>39755</v>
      </c>
      <c r="D230" t="str">
        <f t="shared" ca="1" si="30"/>
        <v>7-Eleven</v>
      </c>
      <c r="E230" t="str">
        <f t="shared" ca="1" si="31"/>
        <v>Expenses.Miscellaneous</v>
      </c>
      <c r="F230">
        <f t="shared" ca="1" si="32"/>
        <v>-2.5</v>
      </c>
      <c r="H230" s="7" t="str">
        <f t="shared" ca="1" si="33"/>
        <v>D11/3/2008
T-2.5
P7-Eleven
LExpenses.Miscellaneous
^</v>
      </c>
      <c r="I230" s="3" t="str">
        <f t="shared" ca="1" si="34"/>
        <v>D11/3/2008</v>
      </c>
      <c r="J230" t="str">
        <f t="shared" ca="1" si="35"/>
        <v>T-2.5</v>
      </c>
      <c r="K230" t="str">
        <f t="shared" ca="1" si="36"/>
        <v>P7-Eleven</v>
      </c>
      <c r="L230" t="str">
        <f t="shared" ca="1" si="37"/>
        <v>LExpenses.Miscellaneous</v>
      </c>
    </row>
    <row r="231" spans="1:12">
      <c r="A231">
        <f t="shared" ref="A231:A255" ca="1" si="38">RANDBETWEEN(MIN($O$4:$O$50),MAX($O$4:$O$50))</f>
        <v>15</v>
      </c>
      <c r="B231">
        <f ca="1">CEILING((ROW()-3)/FLOOR(COUNT($A$4:A$500)/12,1),1)</f>
        <v>11</v>
      </c>
      <c r="C231" s="3">
        <f ca="1">DATE(Params!$B$4,B231,RANDBETWEEN(1,28))</f>
        <v>39761</v>
      </c>
      <c r="D231" t="str">
        <f t="shared" ca="1" si="30"/>
        <v>7-Eleven</v>
      </c>
      <c r="E231" t="str">
        <f t="shared" ca="1" si="31"/>
        <v>Expenses.Miscellaneous</v>
      </c>
      <c r="F231">
        <f t="shared" ca="1" si="32"/>
        <v>-4.75</v>
      </c>
      <c r="H231" s="7" t="str">
        <f t="shared" ca="1" si="33"/>
        <v>D11/9/2008
T-4.75
P7-Eleven
LExpenses.Miscellaneous
^</v>
      </c>
      <c r="I231" s="3" t="str">
        <f t="shared" ca="1" si="34"/>
        <v>D11/9/2008</v>
      </c>
      <c r="J231" t="str">
        <f t="shared" ca="1" si="35"/>
        <v>T-4.75</v>
      </c>
      <c r="K231" t="str">
        <f t="shared" ca="1" si="36"/>
        <v>P7-Eleven</v>
      </c>
      <c r="L231" t="str">
        <f t="shared" ca="1" si="37"/>
        <v>LExpenses.Miscellaneous</v>
      </c>
    </row>
    <row r="232" spans="1:12">
      <c r="A232">
        <f t="shared" ca="1" si="38"/>
        <v>1</v>
      </c>
      <c r="B232">
        <f ca="1">CEILING((ROW()-3)/FLOOR(COUNT($A$4:A$500)/12,1),1)</f>
        <v>11</v>
      </c>
      <c r="C232" s="3">
        <f ca="1">DATE(Params!$B$4,B232,RANDBETWEEN(1,28))</f>
        <v>39770</v>
      </c>
      <c r="D232" t="str">
        <f t="shared" ca="1" si="30"/>
        <v>Starbucks</v>
      </c>
      <c r="E232" t="str">
        <f t="shared" ca="1" si="31"/>
        <v>Expenses.Miscellaneous</v>
      </c>
      <c r="F232">
        <f t="shared" ca="1" si="32"/>
        <v>-10</v>
      </c>
      <c r="H232" s="7" t="str">
        <f t="shared" ca="1" si="33"/>
        <v>D11/18/2008
T-10
PStarbucks
LExpenses.Miscellaneous
^</v>
      </c>
      <c r="I232" s="3" t="str">
        <f t="shared" ca="1" si="34"/>
        <v>D11/18/2008</v>
      </c>
      <c r="J232" t="str">
        <f t="shared" ca="1" si="35"/>
        <v>T-10</v>
      </c>
      <c r="K232" t="str">
        <f t="shared" ca="1" si="36"/>
        <v>PStarbucks</v>
      </c>
      <c r="L232" t="str">
        <f t="shared" ca="1" si="37"/>
        <v>LExpenses.Miscellaneous</v>
      </c>
    </row>
    <row r="233" spans="1:12">
      <c r="A233">
        <f t="shared" ca="1" si="38"/>
        <v>12</v>
      </c>
      <c r="B233">
        <f ca="1">CEILING((ROW()-3)/FLOOR(COUNT($A$4:A$500)/12,1),1)</f>
        <v>11</v>
      </c>
      <c r="C233" s="3">
        <f ca="1">DATE(Params!$B$4,B233,RANDBETWEEN(1,28))</f>
        <v>39755</v>
      </c>
      <c r="D233" t="str">
        <f t="shared" ca="1" si="30"/>
        <v>7-Eleven</v>
      </c>
      <c r="E233" t="str">
        <f t="shared" ca="1" si="31"/>
        <v>Expenses.Miscellaneous</v>
      </c>
      <c r="F233">
        <f t="shared" ca="1" si="32"/>
        <v>-2.5</v>
      </c>
      <c r="H233" s="7" t="str">
        <f t="shared" ca="1" si="33"/>
        <v>D11/3/2008
T-2.5
P7-Eleven
LExpenses.Miscellaneous
^</v>
      </c>
      <c r="I233" s="3" t="str">
        <f t="shared" ca="1" si="34"/>
        <v>D11/3/2008</v>
      </c>
      <c r="J233" t="str">
        <f t="shared" ca="1" si="35"/>
        <v>T-2.5</v>
      </c>
      <c r="K233" t="str">
        <f t="shared" ca="1" si="36"/>
        <v>P7-Eleven</v>
      </c>
      <c r="L233" t="str">
        <f t="shared" ca="1" si="37"/>
        <v>LExpenses.Miscellaneous</v>
      </c>
    </row>
    <row r="234" spans="1:12">
      <c r="A234">
        <f t="shared" ca="1" si="38"/>
        <v>6</v>
      </c>
      <c r="B234">
        <f ca="1">CEILING((ROW()-3)/FLOOR(COUNT($A$4:A$500)/12,1),1)</f>
        <v>11</v>
      </c>
      <c r="C234" s="3">
        <f ca="1">DATE(Params!$B$4,B234,RANDBETWEEN(1,28))</f>
        <v>39767</v>
      </c>
      <c r="D234" t="str">
        <f t="shared" ca="1" si="30"/>
        <v>Taco Bell</v>
      </c>
      <c r="E234" t="str">
        <f t="shared" ca="1" si="31"/>
        <v>Expenses.Dining</v>
      </c>
      <c r="F234">
        <f t="shared" ca="1" si="32"/>
        <v>-5.35</v>
      </c>
      <c r="H234" s="7" t="str">
        <f t="shared" ca="1" si="33"/>
        <v>D11/15/2008
T-5.35
PTaco Bell
LExpenses.Dining
^</v>
      </c>
      <c r="I234" s="3" t="str">
        <f t="shared" ca="1" si="34"/>
        <v>D11/15/2008</v>
      </c>
      <c r="J234" t="str">
        <f t="shared" ca="1" si="35"/>
        <v>T-5.35</v>
      </c>
      <c r="K234" t="str">
        <f t="shared" ca="1" si="36"/>
        <v>PTaco Bell</v>
      </c>
      <c r="L234" t="str">
        <f t="shared" ca="1" si="37"/>
        <v>LExpenses.Dining</v>
      </c>
    </row>
    <row r="235" spans="1:12">
      <c r="A235">
        <f t="shared" ca="1" si="38"/>
        <v>19</v>
      </c>
      <c r="B235">
        <f ca="1">CEILING((ROW()-3)/FLOOR(COUNT($A$4:A$500)/12,1),1)</f>
        <v>12</v>
      </c>
      <c r="C235" s="3">
        <f ca="1">DATE(Params!$B$4,B235,RANDBETWEEN(1,28))</f>
        <v>39790</v>
      </c>
      <c r="D235" t="str">
        <f t="shared" ca="1" si="30"/>
        <v>Edwards Cinemas</v>
      </c>
      <c r="E235" t="str">
        <f t="shared" ca="1" si="31"/>
        <v>Expenses.Entertainment.Recreation</v>
      </c>
      <c r="F235">
        <f t="shared" ca="1" si="32"/>
        <v>-22.5</v>
      </c>
      <c r="H235" s="7" t="str">
        <f t="shared" ca="1" si="33"/>
        <v>D12/8/2008
T-22.5
PEdwards Cinemas
LExpenses.Entertainment.Recreation
^</v>
      </c>
      <c r="I235" s="3" t="str">
        <f t="shared" ca="1" si="34"/>
        <v>D12/8/2008</v>
      </c>
      <c r="J235" t="str">
        <f t="shared" ca="1" si="35"/>
        <v>T-22.5</v>
      </c>
      <c r="K235" t="str">
        <f t="shared" ca="1" si="36"/>
        <v>PEdwards Cinemas</v>
      </c>
      <c r="L235" t="str">
        <f t="shared" ca="1" si="37"/>
        <v>LExpenses.Entertainment.Recreation</v>
      </c>
    </row>
    <row r="236" spans="1:12">
      <c r="A236">
        <f t="shared" ca="1" si="38"/>
        <v>15</v>
      </c>
      <c r="B236">
        <f ca="1">CEILING((ROW()-3)/FLOOR(COUNT($A$4:A$500)/12,1),1)</f>
        <v>12</v>
      </c>
      <c r="C236" s="3">
        <f ca="1">DATE(Params!$B$4,B236,RANDBETWEEN(1,28))</f>
        <v>39799</v>
      </c>
      <c r="D236" t="str">
        <f t="shared" ca="1" si="30"/>
        <v>7-Eleven</v>
      </c>
      <c r="E236" t="str">
        <f t="shared" ca="1" si="31"/>
        <v>Expenses.Miscellaneous</v>
      </c>
      <c r="F236">
        <f t="shared" ca="1" si="32"/>
        <v>-2.5</v>
      </c>
      <c r="H236" s="7" t="str">
        <f t="shared" ca="1" si="33"/>
        <v>D12/17/2008
T-2.5
P7-Eleven
LExpenses.Miscellaneous
^</v>
      </c>
      <c r="I236" s="3" t="str">
        <f t="shared" ca="1" si="34"/>
        <v>D12/17/2008</v>
      </c>
      <c r="J236" t="str">
        <f t="shared" ca="1" si="35"/>
        <v>T-2.5</v>
      </c>
      <c r="K236" t="str">
        <f t="shared" ca="1" si="36"/>
        <v>P7-Eleven</v>
      </c>
      <c r="L236" t="str">
        <f t="shared" ca="1" si="37"/>
        <v>LExpenses.Miscellaneous</v>
      </c>
    </row>
    <row r="237" spans="1:12">
      <c r="A237">
        <f t="shared" ca="1" si="38"/>
        <v>11</v>
      </c>
      <c r="B237">
        <f ca="1">CEILING((ROW()-3)/FLOOR(COUNT($A$4:A$500)/12,1),1)</f>
        <v>12</v>
      </c>
      <c r="C237" s="3">
        <f ca="1">DATE(Params!$B$4,B237,RANDBETWEEN(1,28))</f>
        <v>39788</v>
      </c>
      <c r="D237" t="str">
        <f t="shared" ca="1" si="30"/>
        <v>Starbucks</v>
      </c>
      <c r="E237" t="str">
        <f t="shared" ca="1" si="31"/>
        <v>Expenses.Dining</v>
      </c>
      <c r="F237">
        <f t="shared" ca="1" si="32"/>
        <v>-5</v>
      </c>
      <c r="H237" s="7" t="str">
        <f t="shared" ca="1" si="33"/>
        <v>D12/6/2008
T-5
PStarbucks
LExpenses.Dining
^</v>
      </c>
      <c r="I237" s="3" t="str">
        <f t="shared" ca="1" si="34"/>
        <v>D12/6/2008</v>
      </c>
      <c r="J237" t="str">
        <f t="shared" ca="1" si="35"/>
        <v>T-5</v>
      </c>
      <c r="K237" t="str">
        <f t="shared" ca="1" si="36"/>
        <v>PStarbucks</v>
      </c>
      <c r="L237" t="str">
        <f t="shared" ca="1" si="37"/>
        <v>LExpenses.Dining</v>
      </c>
    </row>
    <row r="238" spans="1:12">
      <c r="A238">
        <f t="shared" ca="1" si="38"/>
        <v>15</v>
      </c>
      <c r="B238">
        <f ca="1">CEILING((ROW()-3)/FLOOR(COUNT($A$4:A$500)/12,1),1)</f>
        <v>12</v>
      </c>
      <c r="C238" s="3">
        <f ca="1">DATE(Params!$B$4,B238,RANDBETWEEN(1,28))</f>
        <v>39789</v>
      </c>
      <c r="D238" t="str">
        <f t="shared" ca="1" si="30"/>
        <v>7-Eleven</v>
      </c>
      <c r="E238" t="str">
        <f t="shared" ca="1" si="31"/>
        <v>Expenses.Miscellaneous</v>
      </c>
      <c r="F238">
        <f t="shared" ca="1" si="32"/>
        <v>-4.75</v>
      </c>
      <c r="H238" s="7" t="str">
        <f t="shared" ca="1" si="33"/>
        <v>D12/7/2008
T-4.75
P7-Eleven
LExpenses.Miscellaneous
^</v>
      </c>
      <c r="I238" s="3" t="str">
        <f t="shared" ca="1" si="34"/>
        <v>D12/7/2008</v>
      </c>
      <c r="J238" t="str">
        <f t="shared" ca="1" si="35"/>
        <v>T-4.75</v>
      </c>
      <c r="K238" t="str">
        <f t="shared" ca="1" si="36"/>
        <v>P7-Eleven</v>
      </c>
      <c r="L238" t="str">
        <f t="shared" ca="1" si="37"/>
        <v>LExpenses.Miscellaneous</v>
      </c>
    </row>
    <row r="239" spans="1:12">
      <c r="A239">
        <f t="shared" ca="1" si="38"/>
        <v>3</v>
      </c>
      <c r="B239">
        <f ca="1">CEILING((ROW()-3)/FLOOR(COUNT($A$4:A$500)/12,1),1)</f>
        <v>12</v>
      </c>
      <c r="C239" s="3">
        <f ca="1">DATE(Params!$B$4,B239,RANDBETWEEN(1,28))</f>
        <v>39792</v>
      </c>
      <c r="D239" t="str">
        <f t="shared" ca="1" si="30"/>
        <v>Jamba Juice</v>
      </c>
      <c r="E239" t="str">
        <f t="shared" ca="1" si="31"/>
        <v>Expenses.Miscellaneous</v>
      </c>
      <c r="F239">
        <f t="shared" ca="1" si="32"/>
        <v>-4.5</v>
      </c>
      <c r="H239" s="7" t="str">
        <f t="shared" ca="1" si="33"/>
        <v>D12/10/2008
T-4.5
PJamba Juice
LExpenses.Miscellaneous
^</v>
      </c>
      <c r="I239" s="3" t="str">
        <f t="shared" ca="1" si="34"/>
        <v>D12/10/2008</v>
      </c>
      <c r="J239" t="str">
        <f t="shared" ca="1" si="35"/>
        <v>T-4.5</v>
      </c>
      <c r="K239" t="str">
        <f t="shared" ca="1" si="36"/>
        <v>PJamba Juice</v>
      </c>
      <c r="L239" t="str">
        <f t="shared" ca="1" si="37"/>
        <v>LExpenses.Miscellaneous</v>
      </c>
    </row>
    <row r="240" spans="1:12">
      <c r="A240">
        <f t="shared" ca="1" si="38"/>
        <v>19</v>
      </c>
      <c r="B240">
        <f ca="1">CEILING((ROW()-3)/FLOOR(COUNT($A$4:A$500)/12,1),1)</f>
        <v>12</v>
      </c>
      <c r="C240" s="3">
        <f ca="1">DATE(Params!$B$4,B240,RANDBETWEEN(1,28))</f>
        <v>39809</v>
      </c>
      <c r="D240" t="str">
        <f t="shared" ca="1" si="30"/>
        <v>Edwards Cinemas</v>
      </c>
      <c r="E240" t="str">
        <f t="shared" ca="1" si="31"/>
        <v>Expenses.Entertainment.Recreation</v>
      </c>
      <c r="F240">
        <f t="shared" ca="1" si="32"/>
        <v>-33.9</v>
      </c>
      <c r="H240" s="7" t="str">
        <f t="shared" ca="1" si="33"/>
        <v>D12/27/2008
T-33.9
PEdwards Cinemas
LExpenses.Entertainment.Recreation
^</v>
      </c>
      <c r="I240" s="3" t="str">
        <f t="shared" ca="1" si="34"/>
        <v>D12/27/2008</v>
      </c>
      <c r="J240" t="str">
        <f t="shared" ca="1" si="35"/>
        <v>T-33.9</v>
      </c>
      <c r="K240" t="str">
        <f t="shared" ca="1" si="36"/>
        <v>PEdwards Cinemas</v>
      </c>
      <c r="L240" t="str">
        <f t="shared" ca="1" si="37"/>
        <v>LExpenses.Entertainment.Recreation</v>
      </c>
    </row>
    <row r="241" spans="1:12">
      <c r="A241">
        <f t="shared" ca="1" si="38"/>
        <v>22</v>
      </c>
      <c r="B241">
        <f ca="1">CEILING((ROW()-3)/FLOOR(COUNT($A$4:A$500)/12,1),1)</f>
        <v>12</v>
      </c>
      <c r="C241" s="3">
        <f ca="1">DATE(Params!$B$4,B241,RANDBETWEEN(1,28))</f>
        <v>39805</v>
      </c>
      <c r="D241" t="str">
        <f t="shared" ca="1" si="30"/>
        <v>Pizza Hut</v>
      </c>
      <c r="E241" t="str">
        <f t="shared" ca="1" si="31"/>
        <v>Expenses.Dining</v>
      </c>
      <c r="F241">
        <f t="shared" ca="1" si="32"/>
        <v>-32</v>
      </c>
      <c r="H241" s="7" t="str">
        <f t="shared" ca="1" si="33"/>
        <v>D12/23/2008
T-32
PPizza Hut
LExpenses.Dining
^</v>
      </c>
      <c r="I241" s="3" t="str">
        <f t="shared" ca="1" si="34"/>
        <v>D12/23/2008</v>
      </c>
      <c r="J241" t="str">
        <f t="shared" ca="1" si="35"/>
        <v>T-32</v>
      </c>
      <c r="K241" t="str">
        <f t="shared" ca="1" si="36"/>
        <v>PPizza Hut</v>
      </c>
      <c r="L241" t="str">
        <f t="shared" ca="1" si="37"/>
        <v>LExpenses.Dining</v>
      </c>
    </row>
    <row r="242" spans="1:12">
      <c r="A242">
        <f t="shared" ca="1" si="38"/>
        <v>11</v>
      </c>
      <c r="B242">
        <f ca="1">CEILING((ROW()-3)/FLOOR(COUNT($A$4:A$500)/12,1),1)</f>
        <v>12</v>
      </c>
      <c r="C242" s="3">
        <f ca="1">DATE(Params!$B$4,B242,RANDBETWEEN(1,28))</f>
        <v>39799</v>
      </c>
      <c r="D242" t="str">
        <f t="shared" ca="1" si="30"/>
        <v>Starbucks</v>
      </c>
      <c r="E242" t="str">
        <f t="shared" ca="1" si="31"/>
        <v>Expenses.Dining</v>
      </c>
      <c r="F242">
        <f t="shared" ca="1" si="32"/>
        <v>-10</v>
      </c>
      <c r="H242" s="7" t="str">
        <f t="shared" ca="1" si="33"/>
        <v>D12/17/2008
T-10
PStarbucks
LExpenses.Dining
^</v>
      </c>
      <c r="I242" s="3" t="str">
        <f t="shared" ca="1" si="34"/>
        <v>D12/17/2008</v>
      </c>
      <c r="J242" t="str">
        <f t="shared" ca="1" si="35"/>
        <v>T-10</v>
      </c>
      <c r="K242" t="str">
        <f t="shared" ca="1" si="36"/>
        <v>PStarbucks</v>
      </c>
      <c r="L242" t="str">
        <f t="shared" ca="1" si="37"/>
        <v>LExpenses.Dining</v>
      </c>
    </row>
    <row r="243" spans="1:12">
      <c r="A243">
        <f t="shared" ca="1" si="38"/>
        <v>12</v>
      </c>
      <c r="B243">
        <f ca="1">CEILING((ROW()-3)/FLOOR(COUNT($A$4:A$500)/12,1),1)</f>
        <v>12</v>
      </c>
      <c r="C243" s="3">
        <f ca="1">DATE(Params!$B$4,B243,RANDBETWEEN(1,28))</f>
        <v>39806</v>
      </c>
      <c r="D243" t="str">
        <f t="shared" ca="1" si="30"/>
        <v>7-Eleven</v>
      </c>
      <c r="E243" t="str">
        <f t="shared" ca="1" si="31"/>
        <v>Expenses.Miscellaneous</v>
      </c>
      <c r="F243">
        <f t="shared" ca="1" si="32"/>
        <v>-4.75</v>
      </c>
      <c r="H243" s="7" t="str">
        <f t="shared" ca="1" si="33"/>
        <v>D12/24/2008
T-4.75
P7-Eleven
LExpenses.Miscellaneous
^</v>
      </c>
      <c r="I243" s="3" t="str">
        <f t="shared" ca="1" si="34"/>
        <v>D12/24/2008</v>
      </c>
      <c r="J243" t="str">
        <f t="shared" ca="1" si="35"/>
        <v>T-4.75</v>
      </c>
      <c r="K243" t="str">
        <f t="shared" ca="1" si="36"/>
        <v>P7-Eleven</v>
      </c>
      <c r="L243" t="str">
        <f t="shared" ca="1" si="37"/>
        <v>LExpenses.Miscellaneous</v>
      </c>
    </row>
    <row r="244" spans="1:12">
      <c r="A244">
        <f t="shared" ca="1" si="38"/>
        <v>3</v>
      </c>
      <c r="B244">
        <f ca="1">CEILING((ROW()-3)/FLOOR(COUNT($A$4:A$500)/12,1),1)</f>
        <v>12</v>
      </c>
      <c r="C244" s="3">
        <f ca="1">DATE(Params!$B$4,B244,RANDBETWEEN(1,28))</f>
        <v>39809</v>
      </c>
      <c r="D244" t="str">
        <f t="shared" ca="1" si="30"/>
        <v>Jamba Juice</v>
      </c>
      <c r="E244" t="str">
        <f t="shared" ca="1" si="31"/>
        <v>Expenses.Miscellaneous</v>
      </c>
      <c r="F244">
        <f t="shared" ca="1" si="32"/>
        <v>-4.5</v>
      </c>
      <c r="H244" s="7" t="str">
        <f t="shared" ca="1" si="33"/>
        <v>D12/27/2008
T-4.5
PJamba Juice
LExpenses.Miscellaneous
^</v>
      </c>
      <c r="I244" s="3" t="str">
        <f t="shared" ca="1" si="34"/>
        <v>D12/27/2008</v>
      </c>
      <c r="J244" t="str">
        <f t="shared" ca="1" si="35"/>
        <v>T-4.5</v>
      </c>
      <c r="K244" t="str">
        <f t="shared" ca="1" si="36"/>
        <v>PJamba Juice</v>
      </c>
      <c r="L244" t="str">
        <f t="shared" ca="1" si="37"/>
        <v>LExpenses.Miscellaneous</v>
      </c>
    </row>
    <row r="245" spans="1:12">
      <c r="A245">
        <f t="shared" ca="1" si="38"/>
        <v>18</v>
      </c>
      <c r="B245">
        <f ca="1">CEILING((ROW()-3)/FLOOR(COUNT($A$4:A$500)/12,1),1)</f>
        <v>12</v>
      </c>
      <c r="C245" s="3">
        <f ca="1">DATE(Params!$B$4,B245,RANDBETWEEN(1,28))</f>
        <v>39810</v>
      </c>
      <c r="D245" t="str">
        <f t="shared" ca="1" si="30"/>
        <v>Mcdonalds</v>
      </c>
      <c r="E245" t="str">
        <f t="shared" ca="1" si="31"/>
        <v>Expenses.Dining</v>
      </c>
      <c r="F245">
        <f t="shared" ca="1" si="32"/>
        <v>-7.4</v>
      </c>
      <c r="H245" s="7" t="str">
        <f t="shared" ca="1" si="33"/>
        <v>D12/28/2008
T-7.4
PMcdonalds
LExpenses.Dining
^</v>
      </c>
      <c r="I245" s="3" t="str">
        <f t="shared" ca="1" si="34"/>
        <v>D12/28/2008</v>
      </c>
      <c r="J245" t="str">
        <f t="shared" ca="1" si="35"/>
        <v>T-7.4</v>
      </c>
      <c r="K245" t="str">
        <f t="shared" ca="1" si="36"/>
        <v>PMcdonalds</v>
      </c>
      <c r="L245" t="str">
        <f t="shared" ca="1" si="37"/>
        <v>LExpenses.Dining</v>
      </c>
    </row>
    <row r="246" spans="1:12">
      <c r="A246">
        <f t="shared" ca="1" si="38"/>
        <v>18</v>
      </c>
      <c r="B246">
        <f ca="1">CEILING((ROW()-3)/FLOOR(COUNT($A$4:A$500)/12,1),1)</f>
        <v>12</v>
      </c>
      <c r="C246" s="3">
        <f ca="1">DATE(Params!$B$4,B246,RANDBETWEEN(1,28))</f>
        <v>39790</v>
      </c>
      <c r="D246" t="str">
        <f t="shared" ca="1" si="30"/>
        <v>Mcdonalds</v>
      </c>
      <c r="E246" t="str">
        <f t="shared" ca="1" si="31"/>
        <v>Expenses.Dining</v>
      </c>
      <c r="F246">
        <f t="shared" ca="1" si="32"/>
        <v>-6.95</v>
      </c>
      <c r="H246" s="7" t="str">
        <f t="shared" ca="1" si="33"/>
        <v>D12/8/2008
T-6.95
PMcdonalds
LExpenses.Dining
^</v>
      </c>
      <c r="I246" s="3" t="str">
        <f t="shared" ca="1" si="34"/>
        <v>D12/8/2008</v>
      </c>
      <c r="J246" t="str">
        <f t="shared" ca="1" si="35"/>
        <v>T-6.95</v>
      </c>
      <c r="K246" t="str">
        <f t="shared" ca="1" si="36"/>
        <v>PMcdonalds</v>
      </c>
      <c r="L246" t="str">
        <f t="shared" ca="1" si="37"/>
        <v>LExpenses.Dining</v>
      </c>
    </row>
    <row r="247" spans="1:12">
      <c r="A247">
        <f t="shared" ca="1" si="38"/>
        <v>17</v>
      </c>
      <c r="B247">
        <f ca="1">CEILING((ROW()-3)/FLOOR(COUNT($A$4:A$500)/12,1),1)</f>
        <v>12</v>
      </c>
      <c r="C247" s="3">
        <f ca="1">DATE(Params!$B$4,B247,RANDBETWEEN(1,28))</f>
        <v>39798</v>
      </c>
      <c r="D247" t="str">
        <f t="shared" ca="1" si="30"/>
        <v>Borders</v>
      </c>
      <c r="E247" t="str">
        <f t="shared" ca="1" si="31"/>
        <v>Expenses.Books</v>
      </c>
      <c r="F247">
        <f t="shared" ca="1" si="32"/>
        <v>-42</v>
      </c>
      <c r="H247" s="7" t="str">
        <f t="shared" ca="1" si="33"/>
        <v>D12/16/2008
T-42
PBorders
LExpenses.Books
^</v>
      </c>
      <c r="I247" s="3" t="str">
        <f t="shared" ca="1" si="34"/>
        <v>D12/16/2008</v>
      </c>
      <c r="J247" t="str">
        <f t="shared" ca="1" si="35"/>
        <v>T-42</v>
      </c>
      <c r="K247" t="str">
        <f t="shared" ca="1" si="36"/>
        <v>PBorders</v>
      </c>
      <c r="L247" t="str">
        <f t="shared" ca="1" si="37"/>
        <v>LExpenses.Books</v>
      </c>
    </row>
    <row r="248" spans="1:12">
      <c r="A248">
        <f t="shared" ca="1" si="38"/>
        <v>19</v>
      </c>
      <c r="B248">
        <f ca="1">CEILING((ROW()-3)/FLOOR(COUNT($A$4:A$500)/12,1),1)</f>
        <v>12</v>
      </c>
      <c r="C248" s="3">
        <f ca="1">DATE(Params!$B$4,B248,RANDBETWEEN(1,28))</f>
        <v>39784</v>
      </c>
      <c r="D248" t="str">
        <f t="shared" ca="1" si="30"/>
        <v>Edwards Cinemas</v>
      </c>
      <c r="E248" t="str">
        <f t="shared" ca="1" si="31"/>
        <v>Expenses.Entertainment.Recreation</v>
      </c>
      <c r="F248">
        <f t="shared" ca="1" si="32"/>
        <v>-22.5</v>
      </c>
      <c r="H248" s="7" t="str">
        <f t="shared" ca="1" si="33"/>
        <v>D12/2/2008
T-22.5
PEdwards Cinemas
LExpenses.Entertainment.Recreation
^</v>
      </c>
      <c r="I248" s="3" t="str">
        <f t="shared" ca="1" si="34"/>
        <v>D12/2/2008</v>
      </c>
      <c r="J248" t="str">
        <f t="shared" ca="1" si="35"/>
        <v>T-22.5</v>
      </c>
      <c r="K248" t="str">
        <f t="shared" ca="1" si="36"/>
        <v>PEdwards Cinemas</v>
      </c>
      <c r="L248" t="str">
        <f t="shared" ca="1" si="37"/>
        <v>LExpenses.Entertainment.Recreation</v>
      </c>
    </row>
    <row r="249" spans="1:12">
      <c r="A249">
        <f t="shared" ca="1" si="38"/>
        <v>7</v>
      </c>
      <c r="B249">
        <f ca="1">CEILING((ROW()-3)/FLOOR(COUNT($A$4:A$500)/12,1),1)</f>
        <v>12</v>
      </c>
      <c r="C249" s="3">
        <f ca="1">DATE(Params!$B$4,B249,RANDBETWEEN(1,28))</f>
        <v>39804</v>
      </c>
      <c r="D249" t="str">
        <f t="shared" ca="1" si="30"/>
        <v>Costco</v>
      </c>
      <c r="E249" t="str">
        <f t="shared" ca="1" si="31"/>
        <v>Expenses.Supplies</v>
      </c>
      <c r="F249">
        <f t="shared" ca="1" si="32"/>
        <v>-135</v>
      </c>
      <c r="H249" s="7" t="str">
        <f t="shared" ca="1" si="33"/>
        <v>D12/22/2008
T-135
PCostco
LExpenses.Supplies
^</v>
      </c>
      <c r="I249" s="3" t="str">
        <f t="shared" ca="1" si="34"/>
        <v>D12/22/2008</v>
      </c>
      <c r="J249" t="str">
        <f t="shared" ca="1" si="35"/>
        <v>T-135</v>
      </c>
      <c r="K249" t="str">
        <f t="shared" ca="1" si="36"/>
        <v>PCostco</v>
      </c>
      <c r="L249" t="str">
        <f t="shared" ca="1" si="37"/>
        <v>LExpenses.Supplies</v>
      </c>
    </row>
    <row r="250" spans="1:12">
      <c r="A250">
        <f t="shared" ca="1" si="38"/>
        <v>4</v>
      </c>
      <c r="B250">
        <f ca="1">CEILING((ROW()-3)/FLOOR(COUNT($A$4:A$500)/12,1),1)</f>
        <v>12</v>
      </c>
      <c r="C250" s="3">
        <f ca="1">DATE(Params!$B$4,B250,RANDBETWEEN(1,28))</f>
        <v>39809</v>
      </c>
      <c r="D250" t="str">
        <f t="shared" ca="1" si="30"/>
        <v>Circuit City</v>
      </c>
      <c r="E250" t="str">
        <f t="shared" ca="1" si="31"/>
        <v>Expenses.Computer</v>
      </c>
      <c r="F250">
        <f t="shared" ca="1" si="32"/>
        <v>-45</v>
      </c>
      <c r="H250" s="7" t="str">
        <f t="shared" ca="1" si="33"/>
        <v>D12/27/2008
T-45
PCircuit City
LExpenses.Computer
^</v>
      </c>
      <c r="I250" s="3" t="str">
        <f t="shared" ca="1" si="34"/>
        <v>D12/27/2008</v>
      </c>
      <c r="J250" t="str">
        <f t="shared" ca="1" si="35"/>
        <v>T-45</v>
      </c>
      <c r="K250" t="str">
        <f t="shared" ca="1" si="36"/>
        <v>PCircuit City</v>
      </c>
      <c r="L250" t="str">
        <f t="shared" ca="1" si="37"/>
        <v>LExpenses.Computer</v>
      </c>
    </row>
    <row r="251" spans="1:12">
      <c r="A251">
        <f t="shared" ca="1" si="38"/>
        <v>7</v>
      </c>
      <c r="B251">
        <f ca="1">CEILING((ROW()-3)/FLOOR(COUNT($A$4:A$500)/12,1),1)</f>
        <v>12</v>
      </c>
      <c r="C251" s="3">
        <f ca="1">DATE(Params!$B$4,B251,RANDBETWEEN(1,28))</f>
        <v>39795</v>
      </c>
      <c r="D251" t="str">
        <f t="shared" ca="1" si="30"/>
        <v>Costco</v>
      </c>
      <c r="E251" t="str">
        <f t="shared" ca="1" si="31"/>
        <v>Expenses.Supplies</v>
      </c>
      <c r="F251">
        <f t="shared" ca="1" si="32"/>
        <v>-135</v>
      </c>
      <c r="H251" s="7" t="str">
        <f t="shared" ca="1" si="33"/>
        <v>D12/13/2008
T-135
PCostco
LExpenses.Supplies
^</v>
      </c>
      <c r="I251" s="3" t="str">
        <f t="shared" ca="1" si="34"/>
        <v>D12/13/2008</v>
      </c>
      <c r="J251" t="str">
        <f t="shared" ca="1" si="35"/>
        <v>T-135</v>
      </c>
      <c r="K251" t="str">
        <f t="shared" ca="1" si="36"/>
        <v>PCostco</v>
      </c>
      <c r="L251" t="str">
        <f t="shared" ca="1" si="37"/>
        <v>LExpenses.Supplies</v>
      </c>
    </row>
    <row r="252" spans="1:12">
      <c r="A252">
        <f t="shared" ca="1" si="38"/>
        <v>3</v>
      </c>
      <c r="B252">
        <f ca="1">CEILING((ROW()-3)/FLOOR(COUNT($A$4:A$500)/12,1),1)</f>
        <v>12</v>
      </c>
      <c r="C252" s="3">
        <f ca="1">DATE(Params!$B$4,B252,RANDBETWEEN(1,28))</f>
        <v>39797</v>
      </c>
      <c r="D252" t="str">
        <f t="shared" ca="1" si="30"/>
        <v>Jamba Juice</v>
      </c>
      <c r="E252" t="str">
        <f t="shared" ca="1" si="31"/>
        <v>Expenses.Miscellaneous</v>
      </c>
      <c r="F252">
        <f t="shared" ca="1" si="32"/>
        <v>-4.5</v>
      </c>
      <c r="H252" s="7" t="str">
        <f t="shared" ca="1" si="33"/>
        <v>D12/15/2008
T-4.5
PJamba Juice
LExpenses.Miscellaneous
^</v>
      </c>
      <c r="I252" s="3" t="str">
        <f t="shared" ca="1" si="34"/>
        <v>D12/15/2008</v>
      </c>
      <c r="J252" t="str">
        <f t="shared" ca="1" si="35"/>
        <v>T-4.5</v>
      </c>
      <c r="K252" t="str">
        <f t="shared" ca="1" si="36"/>
        <v>PJamba Juice</v>
      </c>
      <c r="L252" t="str">
        <f t="shared" ca="1" si="37"/>
        <v>LExpenses.Miscellaneous</v>
      </c>
    </row>
    <row r="253" spans="1:12">
      <c r="A253">
        <f t="shared" ca="1" si="38"/>
        <v>29</v>
      </c>
      <c r="B253">
        <f ca="1">CEILING((ROW()-3)/FLOOR(COUNT($A$4:A$500)/12,1),1)</f>
        <v>12</v>
      </c>
      <c r="C253" s="3">
        <f ca="1">DATE(Params!$B$4,B253,RANDBETWEEN(1,28))</f>
        <v>39798</v>
      </c>
      <c r="D253" t="str">
        <f t="shared" ca="1" si="30"/>
        <v>Oil Changers</v>
      </c>
      <c r="E253" t="str">
        <f t="shared" ca="1" si="31"/>
        <v>Expenses.Auto.Repair and Maintenance</v>
      </c>
      <c r="F253">
        <f t="shared" ca="1" si="32"/>
        <v>-19.95</v>
      </c>
      <c r="H253" s="7" t="str">
        <f t="shared" ca="1" si="33"/>
        <v>D12/16/2008
T-19.95
POil Changers
LExpenses.Auto.Repair and Maintenance
^</v>
      </c>
      <c r="I253" s="3" t="str">
        <f t="shared" ca="1" si="34"/>
        <v>D12/16/2008</v>
      </c>
      <c r="J253" t="str">
        <f t="shared" ca="1" si="35"/>
        <v>T-19.95</v>
      </c>
      <c r="K253" t="str">
        <f t="shared" ca="1" si="36"/>
        <v>POil Changers</v>
      </c>
      <c r="L253" t="str">
        <f t="shared" ca="1" si="37"/>
        <v>LExpenses.Auto.Repair and Maintenance</v>
      </c>
    </row>
    <row r="254" spans="1:12">
      <c r="A254">
        <f t="shared" ca="1" si="38"/>
        <v>1</v>
      </c>
      <c r="B254">
        <f ca="1">CEILING((ROW()-3)/FLOOR(COUNT($A$4:A$500)/12,1),1)</f>
        <v>12</v>
      </c>
      <c r="C254" s="3">
        <f ca="1">DATE(Params!$B$4,B254,RANDBETWEEN(1,28))</f>
        <v>39810</v>
      </c>
      <c r="D254" t="str">
        <f t="shared" ca="1" si="30"/>
        <v>Starbucks</v>
      </c>
      <c r="E254" t="str">
        <f t="shared" ca="1" si="31"/>
        <v>Expenses.Miscellaneous</v>
      </c>
      <c r="F254">
        <f t="shared" ca="1" si="32"/>
        <v>-5</v>
      </c>
      <c r="H254" s="7" t="str">
        <f t="shared" ca="1" si="33"/>
        <v>D12/28/2008
T-5
PStarbucks
LExpenses.Miscellaneous
^</v>
      </c>
      <c r="I254" s="3" t="str">
        <f t="shared" ca="1" si="34"/>
        <v>D12/28/2008</v>
      </c>
      <c r="J254" t="str">
        <f t="shared" ca="1" si="35"/>
        <v>T-5</v>
      </c>
      <c r="K254" t="str">
        <f t="shared" ca="1" si="36"/>
        <v>PStarbucks</v>
      </c>
      <c r="L254" t="str">
        <f t="shared" ca="1" si="37"/>
        <v>LExpenses.Miscellaneous</v>
      </c>
    </row>
    <row r="255" spans="1:12">
      <c r="A255">
        <f t="shared" ca="1" si="38"/>
        <v>13</v>
      </c>
      <c r="B255">
        <f ca="1">CEILING((ROW()-3)/FLOOR(COUNT($A$4:A$500)/12,1),1)</f>
        <v>12</v>
      </c>
      <c r="C255" s="3">
        <f ca="1">DATE(Params!$B$4,B255,RANDBETWEEN(1,28))</f>
        <v>39806</v>
      </c>
      <c r="D255" t="str">
        <f t="shared" ca="1" si="30"/>
        <v>Wendy's</v>
      </c>
      <c r="E255" t="str">
        <f t="shared" ca="1" si="31"/>
        <v>Expenses.Dining</v>
      </c>
      <c r="F255">
        <f t="shared" ca="1" si="32"/>
        <v>-4.5</v>
      </c>
      <c r="H255" s="7" t="str">
        <f t="shared" ca="1" si="33"/>
        <v>D12/24/2008
T-4.5
PWendy's
LExpenses.Dining
^</v>
      </c>
      <c r="I255" s="3" t="str">
        <f t="shared" ca="1" si="34"/>
        <v>D12/24/2008</v>
      </c>
      <c r="J255" t="str">
        <f t="shared" ca="1" si="35"/>
        <v>T-4.5</v>
      </c>
      <c r="K255" t="str">
        <f t="shared" ca="1" si="36"/>
        <v>PWendy's</v>
      </c>
      <c r="L255" t="str">
        <f t="shared" ca="1" si="37"/>
        <v>LExpenses.Dining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5"/>
  <sheetViews>
    <sheetView tabSelected="1" workbookViewId="0">
      <selection activeCell="F9" sqref="F9"/>
    </sheetView>
  </sheetViews>
  <sheetFormatPr defaultRowHeight="15"/>
  <cols>
    <col min="1" max="1" width="13.5703125" customWidth="1"/>
    <col min="2" max="2" width="18.140625" customWidth="1"/>
    <col min="3" max="3" width="15.5703125" customWidth="1"/>
    <col min="4" max="4" width="29.5703125" customWidth="1"/>
    <col min="5" max="5" width="5.140625" customWidth="1"/>
    <col min="6" max="6" width="44.7109375" style="10" customWidth="1"/>
    <col min="7" max="8" width="12.7109375" customWidth="1"/>
    <col min="9" max="9" width="11.7109375" customWidth="1"/>
    <col min="10" max="10" width="9.140625" customWidth="1"/>
    <col min="13" max="13" width="14.28515625" customWidth="1"/>
    <col min="14" max="14" width="35.42578125" customWidth="1"/>
    <col min="15" max="16" width="13.140625" customWidth="1"/>
  </cols>
  <sheetData>
    <row r="1" spans="1:16" ht="20.25" thickBot="1">
      <c r="A1" s="1" t="s">
        <v>0</v>
      </c>
      <c r="B1" s="1"/>
      <c r="C1" s="1"/>
      <c r="D1" s="1"/>
      <c r="E1" s="1"/>
      <c r="F1" s="9"/>
      <c r="G1" s="1"/>
      <c r="H1" s="1"/>
      <c r="I1" s="1"/>
    </row>
    <row r="2" spans="1:16" ht="15.75" thickTop="1">
      <c r="F2" s="10" t="s">
        <v>76</v>
      </c>
      <c r="G2" s="2" t="s">
        <v>69</v>
      </c>
      <c r="H2" s="2" t="s">
        <v>70</v>
      </c>
      <c r="I2" s="2" t="s">
        <v>71</v>
      </c>
      <c r="J2" s="2" t="s">
        <v>72</v>
      </c>
    </row>
    <row r="3" spans="1:16">
      <c r="A3" s="2" t="s">
        <v>1</v>
      </c>
      <c r="B3" s="2" t="s">
        <v>2</v>
      </c>
      <c r="C3" s="2" t="s">
        <v>77</v>
      </c>
      <c r="D3" s="2" t="s">
        <v>26</v>
      </c>
      <c r="E3" s="2"/>
      <c r="G3" s="3"/>
      <c r="L3" s="2" t="s">
        <v>24</v>
      </c>
      <c r="M3" s="2" t="s">
        <v>25</v>
      </c>
      <c r="N3" s="2" t="s">
        <v>26</v>
      </c>
      <c r="O3" s="2" t="s">
        <v>78</v>
      </c>
      <c r="P3" s="2" t="s">
        <v>79</v>
      </c>
    </row>
    <row r="4" spans="1:16">
      <c r="A4" s="3">
        <f ca="1">DATE(2008,RANDBETWEEN(1,12),RANDBETWEEN(1,28))</f>
        <v>39606</v>
      </c>
      <c r="B4" t="s">
        <v>54</v>
      </c>
      <c r="C4" s="4">
        <f ca="1">SUM(C5:C9)</f>
        <v>-286</v>
      </c>
      <c r="F4" s="10" t="str">
        <f ca="1">CONCATENATE(G4,CHAR(10),H4,CHAR(10),I4,CHAR(10),J4,CHAR(10),"")</f>
        <v xml:space="preserve">D6/7/2008
T-286
PWalmart
</v>
      </c>
      <c r="G4" s="3" t="str">
        <f ca="1">CONCATENATE("D",MONTH(A4),"/",DAY(A4),"/",YEAR(A4))</f>
        <v>D6/7/2008</v>
      </c>
      <c r="H4" t="str">
        <f ca="1">CONCATENATE("T",C4)</f>
        <v>T-286</v>
      </c>
      <c r="I4" t="str">
        <f>CONCATENATE("P",B4)</f>
        <v>PWalmart</v>
      </c>
      <c r="L4">
        <v>1</v>
      </c>
      <c r="M4" t="s">
        <v>80</v>
      </c>
      <c r="N4" t="s">
        <v>82</v>
      </c>
      <c r="O4">
        <v>20</v>
      </c>
      <c r="P4">
        <v>60</v>
      </c>
    </row>
    <row r="5" spans="1:16">
      <c r="A5">
        <f ca="1">RANDBETWEEN(MIN($L$4:$L$50),MAX($L$4:$L$50))</f>
        <v>7</v>
      </c>
      <c r="B5" t="s">
        <v>54</v>
      </c>
      <c r="C5" s="4">
        <f ca="1">RANDBETWEEN(VLOOKUP(A5,$L$4:$P$12,4),VLOOKUP(A5,$L$4:$P$12,5))*-1</f>
        <v>-50</v>
      </c>
      <c r="D5" s="4" t="str">
        <f ca="1">VLOOKUP(A5,$L$4:$P$12,3)</f>
        <v>Expenses.Gifts</v>
      </c>
      <c r="F5" s="10" t="str">
        <f ca="1">CONCATENATE(G5,CHAR(10),H5,CHAR(10),I5,CHAR(10),J5,CHAR(10),"")</f>
        <v xml:space="preserve">D6/7/2008
$-50
PWalmart
SExpenses.Gifts
</v>
      </c>
      <c r="G5" s="3" t="str">
        <f ca="1">G4</f>
        <v>D6/7/2008</v>
      </c>
      <c r="H5" t="str">
        <f ca="1">CONCATENATE("$",C5)</f>
        <v>$-50</v>
      </c>
      <c r="I5" t="str">
        <f t="shared" ref="I5:I28" si="0">CONCATENATE("P",B5)</f>
        <v>PWalmart</v>
      </c>
      <c r="J5" t="str">
        <f t="shared" ref="J5:J9" ca="1" si="1">CONCATENATE("S",D5)</f>
        <v>SExpenses.Gifts</v>
      </c>
      <c r="L5">
        <v>2</v>
      </c>
      <c r="M5" t="s">
        <v>81</v>
      </c>
      <c r="N5" t="s">
        <v>55</v>
      </c>
      <c r="O5">
        <v>60</v>
      </c>
      <c r="P5">
        <v>120</v>
      </c>
    </row>
    <row r="6" spans="1:16">
      <c r="A6">
        <f ca="1">RANDBETWEEN(MIN($L$4:$L$50),MAX($L$4:$L$50))</f>
        <v>2</v>
      </c>
      <c r="B6" t="s">
        <v>54</v>
      </c>
      <c r="C6" s="4">
        <f t="shared" ref="C6:C9" ca="1" si="2">RANDBETWEEN(VLOOKUP(A6,$L$4:$P$12,4),VLOOKUP(A6,$L$4:$P$12,5))*-1</f>
        <v>-94</v>
      </c>
      <c r="D6" s="4" t="str">
        <f t="shared" ref="D6:D9" ca="1" si="3">VLOOKUP(A6,$L$4:$P$12,3)</f>
        <v>Expenses.Groceries</v>
      </c>
      <c r="F6" s="10" t="str">
        <f ca="1">CONCATENATE(G6,CHAR(10),H6,CHAR(10),I6,CHAR(10),J6,CHAR(10),"")</f>
        <v xml:space="preserve">D6/7/2008
$-94
PWalmart
SExpenses.Groceries
</v>
      </c>
      <c r="G6" s="3" t="str">
        <f ca="1">G5</f>
        <v>D6/7/2008</v>
      </c>
      <c r="H6" t="str">
        <f t="shared" ref="H6:H9" ca="1" si="4">CONCATENATE("$",C6)</f>
        <v>$-94</v>
      </c>
      <c r="I6" t="str">
        <f t="shared" si="0"/>
        <v>PWalmart</v>
      </c>
      <c r="J6" t="str">
        <f t="shared" ca="1" si="1"/>
        <v>SExpenses.Groceries</v>
      </c>
      <c r="L6">
        <v>3</v>
      </c>
      <c r="M6" t="s">
        <v>83</v>
      </c>
      <c r="N6" t="s">
        <v>39</v>
      </c>
      <c r="O6">
        <v>30</v>
      </c>
      <c r="P6">
        <v>50</v>
      </c>
    </row>
    <row r="7" spans="1:16">
      <c r="A7">
        <f ca="1">RANDBETWEEN(MIN($L$4:$L$50),MAX($L$4:$L$50))</f>
        <v>3</v>
      </c>
      <c r="B7" t="s">
        <v>54</v>
      </c>
      <c r="C7" s="4">
        <f t="shared" ca="1" si="2"/>
        <v>-46</v>
      </c>
      <c r="D7" s="4" t="str">
        <f t="shared" ca="1" si="3"/>
        <v>Expenses.Supplies</v>
      </c>
      <c r="F7" s="10" t="str">
        <f ca="1">CONCATENATE(G7,CHAR(10),H7,CHAR(10),I7,CHAR(10),J7,CHAR(10),"")</f>
        <v xml:space="preserve">D6/7/2008
$-46
PWalmart
SExpenses.Supplies
</v>
      </c>
      <c r="G7" s="3" t="str">
        <f ca="1">G6</f>
        <v>D6/7/2008</v>
      </c>
      <c r="H7" t="str">
        <f t="shared" ca="1" si="4"/>
        <v>$-46</v>
      </c>
      <c r="I7" t="str">
        <f t="shared" si="0"/>
        <v>PWalmart</v>
      </c>
      <c r="J7" t="str">
        <f t="shared" ca="1" si="1"/>
        <v>SExpenses.Supplies</v>
      </c>
      <c r="L7">
        <v>4</v>
      </c>
      <c r="M7" t="s">
        <v>33</v>
      </c>
      <c r="N7" t="s">
        <v>44</v>
      </c>
      <c r="O7">
        <v>30</v>
      </c>
      <c r="P7">
        <v>45</v>
      </c>
    </row>
    <row r="8" spans="1:16">
      <c r="A8">
        <f ca="1">RANDBETWEEN(MIN($L$4:$L$50),MAX($L$4:$L$50))</f>
        <v>4</v>
      </c>
      <c r="B8" t="s">
        <v>54</v>
      </c>
      <c r="C8" s="4">
        <f t="shared" ca="1" si="2"/>
        <v>-40</v>
      </c>
      <c r="D8" s="4" t="str">
        <f t="shared" ca="1" si="3"/>
        <v>Expenses.Miscellaneous</v>
      </c>
      <c r="F8" s="10" t="str">
        <f ca="1">CONCATENATE(G8,CHAR(10),H8,CHAR(10),I8,CHAR(10),J8,CHAR(10),"")</f>
        <v xml:space="preserve">D6/7/2008
$-40
PWalmart
SExpenses.Miscellaneous
</v>
      </c>
      <c r="G8" s="3" t="str">
        <f ca="1">G7</f>
        <v>D6/7/2008</v>
      </c>
      <c r="H8" t="str">
        <f t="shared" ca="1" si="4"/>
        <v>$-40</v>
      </c>
      <c r="I8" t="str">
        <f t="shared" si="0"/>
        <v>PWalmart</v>
      </c>
      <c r="J8" t="str">
        <f t="shared" ca="1" si="1"/>
        <v>SExpenses.Miscellaneous</v>
      </c>
      <c r="L8">
        <v>5</v>
      </c>
      <c r="M8" t="s">
        <v>35</v>
      </c>
      <c r="N8" t="s">
        <v>59</v>
      </c>
      <c r="O8">
        <v>25</v>
      </c>
      <c r="P8">
        <v>35</v>
      </c>
    </row>
    <row r="9" spans="1:16">
      <c r="A9">
        <f ca="1">RANDBETWEEN(MIN($L$4:$L$50),MAX($L$4:$L$50))</f>
        <v>7</v>
      </c>
      <c r="B9" t="s">
        <v>54</v>
      </c>
      <c r="C9" s="4">
        <f t="shared" ca="1" si="2"/>
        <v>-56</v>
      </c>
      <c r="D9" s="4" t="str">
        <f t="shared" ca="1" si="3"/>
        <v>Expenses.Gifts</v>
      </c>
      <c r="F9" s="10" t="str">
        <f ca="1">CONCATENATE(G9,CHAR(10),H9,CHAR(10),I9,CHAR(10),J9,CHAR(10),"^")</f>
        <v>D6/7/2008
$-56
PWalmart
SExpenses.Gifts
^</v>
      </c>
      <c r="G9" s="3" t="str">
        <f ca="1">G8</f>
        <v>D6/7/2008</v>
      </c>
      <c r="H9" t="str">
        <f t="shared" ca="1" si="4"/>
        <v>$-56</v>
      </c>
      <c r="I9" t="str">
        <f t="shared" si="0"/>
        <v>PWalmart</v>
      </c>
      <c r="J9" t="str">
        <f t="shared" ca="1" si="1"/>
        <v>SExpenses.Gifts</v>
      </c>
      <c r="L9">
        <v>6</v>
      </c>
      <c r="M9" t="s">
        <v>37</v>
      </c>
      <c r="N9" t="s">
        <v>42</v>
      </c>
      <c r="O9">
        <v>15</v>
      </c>
      <c r="P9">
        <v>25</v>
      </c>
    </row>
    <row r="10" spans="1:16">
      <c r="C10" s="3"/>
      <c r="G10" s="3"/>
      <c r="L10">
        <v>7</v>
      </c>
      <c r="M10" t="s">
        <v>38</v>
      </c>
      <c r="N10" t="s">
        <v>84</v>
      </c>
      <c r="O10">
        <v>10</v>
      </c>
      <c r="P10">
        <v>60</v>
      </c>
    </row>
    <row r="11" spans="1:16">
      <c r="A11" s="2" t="s">
        <v>1</v>
      </c>
      <c r="B11" s="2" t="s">
        <v>2</v>
      </c>
      <c r="C11" s="2" t="s">
        <v>77</v>
      </c>
      <c r="D11" s="2" t="s">
        <v>26</v>
      </c>
      <c r="G11" s="3"/>
      <c r="L11">
        <v>8</v>
      </c>
      <c r="M11" t="s">
        <v>45</v>
      </c>
      <c r="N11" t="s">
        <v>85</v>
      </c>
      <c r="O11">
        <v>20</v>
      </c>
      <c r="P11">
        <v>40</v>
      </c>
    </row>
    <row r="12" spans="1:16">
      <c r="A12" s="3">
        <f ca="1">DATE(2008,RANDBETWEEN(1,12),RANDBETWEEN(1,28))</f>
        <v>39585</v>
      </c>
      <c r="B12" t="s">
        <v>54</v>
      </c>
      <c r="C12" s="4">
        <f ca="1">SUM(C13:C15)</f>
        <v>-110</v>
      </c>
      <c r="F12" s="10" t="str">
        <f ca="1">CONCATENATE(G12,CHAR(10),H12,CHAR(10),I12,CHAR(10),J12,CHAR(10),"")</f>
        <v xml:space="preserve">D5/17/2008
T-110
PWalmart
</v>
      </c>
      <c r="G12" s="3" t="str">
        <f ca="1">CONCATENATE("D",MONTH(A12),"/",DAY(A12),"/",YEAR(A12))</f>
        <v>D5/17/2008</v>
      </c>
      <c r="H12" t="str">
        <f t="shared" ref="H12" ca="1" si="5">CONCATENATE("T",C12)</f>
        <v>T-110</v>
      </c>
      <c r="I12" t="str">
        <f t="shared" si="0"/>
        <v>PWalmart</v>
      </c>
      <c r="L12">
        <v>9</v>
      </c>
      <c r="M12" t="s">
        <v>31</v>
      </c>
      <c r="N12" t="s">
        <v>86</v>
      </c>
      <c r="O12">
        <v>15</v>
      </c>
      <c r="P12">
        <v>35</v>
      </c>
    </row>
    <row r="13" spans="1:16">
      <c r="A13">
        <f ca="1">RANDBETWEEN(MIN($L$4:$L$50),MAX($L$4:$L$50))</f>
        <v>1</v>
      </c>
      <c r="B13" t="s">
        <v>54</v>
      </c>
      <c r="C13" s="4">
        <f ca="1">RANDBETWEEN(VLOOKUP(A13,$L$4:$P$12,4),VLOOKUP(A13,$L$4:$P$12,5))*-1</f>
        <v>-55</v>
      </c>
      <c r="D13" s="4" t="str">
        <f ca="1">VLOOKUP(A13,$L$4:$P$12,3)</f>
        <v>Exepnses.Clothing</v>
      </c>
      <c r="F13" s="10" t="str">
        <f t="shared" ref="F13:F14" ca="1" si="6">CONCATENATE(G13,CHAR(10),H13,CHAR(10),I13,CHAR(10),J13,CHAR(10),"")</f>
        <v xml:space="preserve">D5/17/2008
$-55
PWalmart
SExepnses.Clothing
</v>
      </c>
      <c r="G13" s="3" t="str">
        <f ca="1">G12</f>
        <v>D5/17/2008</v>
      </c>
      <c r="H13" t="str">
        <f t="shared" ref="H13:H15" ca="1" si="7">CONCATENATE("$",C13)</f>
        <v>$-55</v>
      </c>
      <c r="I13" t="str">
        <f t="shared" si="0"/>
        <v>PWalmart</v>
      </c>
      <c r="J13" t="str">
        <f ca="1">CONCATENATE("S",D13)</f>
        <v>SExepnses.Clothing</v>
      </c>
    </row>
    <row r="14" spans="1:16">
      <c r="A14">
        <f ca="1">RANDBETWEEN(MIN($L$4:$L$50),MAX($L$4:$L$50))</f>
        <v>5</v>
      </c>
      <c r="B14" t="s">
        <v>54</v>
      </c>
      <c r="C14" s="4">
        <f ca="1">RANDBETWEEN(VLOOKUP(A14,$L$4:$P$12,4),VLOOKUP(A14,$L$4:$P$12,5))*-1</f>
        <v>-30</v>
      </c>
      <c r="D14" s="4" t="str">
        <f ca="1">VLOOKUP(A14,$L$4:$P$12,3)</f>
        <v>Expenses.Hobbies</v>
      </c>
      <c r="F14" s="10" t="str">
        <f t="shared" ca="1" si="6"/>
        <v xml:space="preserve">D5/17/2008
$-30
PWalmart
SExpenses.Hobbies
</v>
      </c>
      <c r="G14" s="3" t="str">
        <f ca="1">G13</f>
        <v>D5/17/2008</v>
      </c>
      <c r="H14" t="str">
        <f t="shared" ca="1" si="7"/>
        <v>$-30</v>
      </c>
      <c r="I14" t="str">
        <f t="shared" si="0"/>
        <v>PWalmart</v>
      </c>
      <c r="J14" t="str">
        <f t="shared" ref="J14:J15" ca="1" si="8">CONCATENATE("S",D14)</f>
        <v>SExpenses.Hobbies</v>
      </c>
    </row>
    <row r="15" spans="1:16">
      <c r="A15">
        <f ca="1">RANDBETWEEN(MIN($L$4:$L$50),MAX($L$4:$L$50))</f>
        <v>1</v>
      </c>
      <c r="B15" t="s">
        <v>54</v>
      </c>
      <c r="C15" s="4">
        <f ca="1">RANDBETWEEN(VLOOKUP(A15,$L$4:$P$12,4),VLOOKUP(A15,$L$4:$P$12,5))*-1</f>
        <v>-25</v>
      </c>
      <c r="D15" s="4" t="str">
        <f ca="1">VLOOKUP(A15,$L$4:$P$12,3)</f>
        <v>Exepnses.Clothing</v>
      </c>
      <c r="F15" s="10" t="str">
        <f t="shared" ref="F15:F28" ca="1" si="9">CONCATENATE(G15,CHAR(10),H15,CHAR(10),I15,CHAR(10),J15,CHAR(10),"^")</f>
        <v>D5/17/2008
$-25
PWalmart
SExepnses.Clothing
^</v>
      </c>
      <c r="G15" s="3" t="str">
        <f ca="1">G14</f>
        <v>D5/17/2008</v>
      </c>
      <c r="H15" t="str">
        <f t="shared" ca="1" si="7"/>
        <v>$-25</v>
      </c>
      <c r="I15" t="str">
        <f t="shared" si="0"/>
        <v>PWalmart</v>
      </c>
      <c r="J15" t="str">
        <f t="shared" ca="1" si="8"/>
        <v>SExepnses.Clothing</v>
      </c>
    </row>
    <row r="16" spans="1:16">
      <c r="G16" s="3"/>
    </row>
    <row r="17" spans="1:10">
      <c r="A17" s="2" t="s">
        <v>1</v>
      </c>
      <c r="B17" s="2" t="s">
        <v>2</v>
      </c>
      <c r="C17" s="2" t="s">
        <v>77</v>
      </c>
      <c r="D17" s="2" t="s">
        <v>26</v>
      </c>
      <c r="G17" s="3"/>
    </row>
    <row r="18" spans="1:10">
      <c r="A18" s="3">
        <f ca="1">DATE(2008,RANDBETWEEN(1,12),RANDBETWEEN(1,28))</f>
        <v>39607</v>
      </c>
      <c r="B18" t="s">
        <v>54</v>
      </c>
      <c r="C18" s="4">
        <f ca="1">SUM(C19:C20)</f>
        <v>-108</v>
      </c>
      <c r="F18" s="10" t="str">
        <f ca="1">CONCATENATE(G18,CHAR(10),H18,CHAR(10),I18,CHAR(10),J18,CHAR(10),"")</f>
        <v xml:space="preserve">D6/8/2008
T-108
PWalmart
</v>
      </c>
      <c r="G18" s="3" t="str">
        <f ca="1">CONCATENATE("D",MONTH(A18),"/",DAY(A18),"/",YEAR(A18))</f>
        <v>D6/8/2008</v>
      </c>
      <c r="H18" t="str">
        <f t="shared" ref="H18" ca="1" si="10">CONCATENATE("T",C18)</f>
        <v>T-108</v>
      </c>
      <c r="I18" t="str">
        <f t="shared" si="0"/>
        <v>PWalmart</v>
      </c>
    </row>
    <row r="19" spans="1:10">
      <c r="A19">
        <f ca="1">RANDBETWEEN(MIN($L$4:$L$50),MAX($L$4:$L$50))</f>
        <v>1</v>
      </c>
      <c r="B19" t="s">
        <v>54</v>
      </c>
      <c r="C19" s="4">
        <f ca="1">RANDBETWEEN(VLOOKUP(A19,$L$4:$P$12,4),VLOOKUP(A19,$L$4:$P$12,5))*-1</f>
        <v>-29</v>
      </c>
      <c r="D19" s="4" t="str">
        <f ca="1">VLOOKUP(A19,$L$4:$P$12,3)</f>
        <v>Exepnses.Clothing</v>
      </c>
      <c r="F19" s="10" t="str">
        <f ca="1">CONCATENATE(G19,CHAR(10),H19,CHAR(10),I19,CHAR(10),J19,CHAR(10),"")</f>
        <v xml:space="preserve">D6/8/2008
$-29
PWalmart
SExepnses.Clothing
</v>
      </c>
      <c r="G19" s="3" t="str">
        <f ca="1">G18</f>
        <v>D6/8/2008</v>
      </c>
      <c r="H19" t="str">
        <f t="shared" ref="H19:H20" ca="1" si="11">CONCATENATE("$",C19)</f>
        <v>$-29</v>
      </c>
      <c r="I19" t="str">
        <f t="shared" si="0"/>
        <v>PWalmart</v>
      </c>
      <c r="J19" t="str">
        <f t="shared" ref="J19:J20" ca="1" si="12">CONCATENATE("S",D19)</f>
        <v>SExepnses.Clothing</v>
      </c>
    </row>
    <row r="20" spans="1:10">
      <c r="A20">
        <f ca="1">RANDBETWEEN(MIN($L$4:$L$50),MAX($L$4:$L$50))</f>
        <v>2</v>
      </c>
      <c r="B20" t="s">
        <v>54</v>
      </c>
      <c r="C20" s="4">
        <f ca="1">RANDBETWEEN(VLOOKUP(A20,$L$4:$P$12,4),VLOOKUP(A20,$L$4:$P$12,5))*-1</f>
        <v>-79</v>
      </c>
      <c r="D20" s="4" t="str">
        <f ca="1">VLOOKUP(A20,$L$4:$P$12,3)</f>
        <v>Expenses.Groceries</v>
      </c>
      <c r="F20" s="10" t="str">
        <f t="shared" ca="1" si="9"/>
        <v>D6/8/2008
$-79
PWalmart
SExpenses.Groceries
^</v>
      </c>
      <c r="G20" s="3" t="str">
        <f ca="1">G19</f>
        <v>D6/8/2008</v>
      </c>
      <c r="H20" t="str">
        <f t="shared" ca="1" si="11"/>
        <v>$-79</v>
      </c>
      <c r="I20" t="str">
        <f t="shared" si="0"/>
        <v>PWalmart</v>
      </c>
      <c r="J20" t="str">
        <f t="shared" ca="1" si="12"/>
        <v>SExpenses.Groceries</v>
      </c>
    </row>
    <row r="21" spans="1:10">
      <c r="C21" s="3"/>
      <c r="G21" s="3"/>
    </row>
    <row r="22" spans="1:10">
      <c r="A22" s="2" t="s">
        <v>1</v>
      </c>
      <c r="B22" s="2" t="s">
        <v>2</v>
      </c>
      <c r="C22" s="2" t="s">
        <v>77</v>
      </c>
      <c r="D22" s="2" t="s">
        <v>26</v>
      </c>
      <c r="G22" s="3"/>
    </row>
    <row r="23" spans="1:10">
      <c r="A23" s="3">
        <f ca="1">DATE(2008,RANDBETWEEN(1,12),RANDBETWEEN(1,28))</f>
        <v>39806</v>
      </c>
      <c r="B23" t="s">
        <v>54</v>
      </c>
      <c r="C23" s="4">
        <f ca="1">SUM(C24:C28)</f>
        <v>-267</v>
      </c>
      <c r="F23" s="10" t="str">
        <f ca="1">CONCATENATE(G23,CHAR(10),H23,CHAR(10),I23,CHAR(10),J23,CHAR(10),"")</f>
        <v xml:space="preserve">D12/24/2008
T-267
PWalmart
</v>
      </c>
      <c r="G23" s="3" t="str">
        <f ca="1">CONCATENATE("D",MONTH(A23),"/",DAY(A23),"/",YEAR(A23))</f>
        <v>D12/24/2008</v>
      </c>
      <c r="H23" t="str">
        <f t="shared" ref="H23" ca="1" si="13">CONCATENATE("T",C23)</f>
        <v>T-267</v>
      </c>
      <c r="I23" t="str">
        <f t="shared" si="0"/>
        <v>PWalmart</v>
      </c>
    </row>
    <row r="24" spans="1:10">
      <c r="A24">
        <f ca="1">RANDBETWEEN(MIN($L$4:$L$50),MAX($L$4:$L$50))</f>
        <v>7</v>
      </c>
      <c r="B24" t="s">
        <v>54</v>
      </c>
      <c r="C24" s="4">
        <f ca="1">RANDBETWEEN(VLOOKUP(A24,$L$4:$P$12,4),VLOOKUP(A24,$L$4:$P$12,5))*-1</f>
        <v>-54</v>
      </c>
      <c r="D24" s="4" t="str">
        <f ca="1">VLOOKUP(A24,$L$4:$P$12,3)</f>
        <v>Expenses.Gifts</v>
      </c>
      <c r="F24" s="10" t="str">
        <f t="shared" ref="F24:F27" ca="1" si="14">CONCATENATE(G24,CHAR(10),H24,CHAR(10),I24,CHAR(10),J24,CHAR(10),"")</f>
        <v xml:space="preserve">D12/24/2008
$-54
PWalmart
SExpenses.Gifts
</v>
      </c>
      <c r="G24" s="3" t="str">
        <f ca="1">G23</f>
        <v>D12/24/2008</v>
      </c>
      <c r="H24" t="str">
        <f t="shared" ref="H24:H28" ca="1" si="15">CONCATENATE("$",C24)</f>
        <v>$-54</v>
      </c>
      <c r="I24" t="str">
        <f t="shared" si="0"/>
        <v>PWalmart</v>
      </c>
      <c r="J24" t="str">
        <f t="shared" ref="J24:J28" ca="1" si="16">CONCATENATE("S",D24)</f>
        <v>SExpenses.Gifts</v>
      </c>
    </row>
    <row r="25" spans="1:10">
      <c r="A25">
        <f ca="1">RANDBETWEEN(MIN($L$4:$L$50),MAX($L$4:$L$50))</f>
        <v>4</v>
      </c>
      <c r="B25" t="s">
        <v>54</v>
      </c>
      <c r="C25" s="4">
        <f ca="1">RANDBETWEEN(VLOOKUP(A25,$L$4:$P$12,4),VLOOKUP(A25,$L$4:$P$12,5))*-1</f>
        <v>-33</v>
      </c>
      <c r="D25" s="4" t="str">
        <f t="shared" ref="D25:D28" ca="1" si="17">VLOOKUP(A25,$L$4:$P$12,3)</f>
        <v>Expenses.Miscellaneous</v>
      </c>
      <c r="F25" s="10" t="str">
        <f t="shared" ca="1" si="14"/>
        <v xml:space="preserve">D12/24/2008
$-33
PWalmart
SExpenses.Miscellaneous
</v>
      </c>
      <c r="G25" s="3" t="str">
        <f ca="1">G24</f>
        <v>D12/24/2008</v>
      </c>
      <c r="H25" t="str">
        <f t="shared" ca="1" si="15"/>
        <v>$-33</v>
      </c>
      <c r="I25" t="str">
        <f t="shared" si="0"/>
        <v>PWalmart</v>
      </c>
      <c r="J25" t="str">
        <f t="shared" ca="1" si="16"/>
        <v>SExpenses.Miscellaneous</v>
      </c>
    </row>
    <row r="26" spans="1:10">
      <c r="A26">
        <f ca="1">RANDBETWEEN(MIN($L$4:$L$50),MAX($L$4:$L$50))</f>
        <v>2</v>
      </c>
      <c r="B26" t="s">
        <v>54</v>
      </c>
      <c r="C26" s="4">
        <f ca="1">RANDBETWEEN(VLOOKUP(A26,$L$4:$P$12,4),VLOOKUP(A26,$L$4:$P$12,5))*-1</f>
        <v>-62</v>
      </c>
      <c r="D26" s="4" t="str">
        <f t="shared" ca="1" si="17"/>
        <v>Expenses.Groceries</v>
      </c>
      <c r="F26" s="10" t="str">
        <f t="shared" ca="1" si="14"/>
        <v xml:space="preserve">D12/24/2008
$-62
PWalmart
SExpenses.Groceries
</v>
      </c>
      <c r="G26" s="3" t="str">
        <f ca="1">G25</f>
        <v>D12/24/2008</v>
      </c>
      <c r="H26" t="str">
        <f t="shared" ca="1" si="15"/>
        <v>$-62</v>
      </c>
      <c r="I26" t="str">
        <f t="shared" si="0"/>
        <v>PWalmart</v>
      </c>
      <c r="J26" t="str">
        <f t="shared" ca="1" si="16"/>
        <v>SExpenses.Groceries</v>
      </c>
    </row>
    <row r="27" spans="1:10">
      <c r="A27">
        <f ca="1">RANDBETWEEN(MIN($L$4:$L$50),MAX($L$4:$L$50))</f>
        <v>2</v>
      </c>
      <c r="B27" t="s">
        <v>54</v>
      </c>
      <c r="C27" s="4">
        <f ca="1">RANDBETWEEN(VLOOKUP(A27,$L$4:$P$12,4),VLOOKUP(A27,$L$4:$P$12,5))*-1</f>
        <v>-93</v>
      </c>
      <c r="D27" s="4" t="str">
        <f t="shared" ca="1" si="17"/>
        <v>Expenses.Groceries</v>
      </c>
      <c r="F27" s="10" t="str">
        <f t="shared" ca="1" si="14"/>
        <v xml:space="preserve">D12/24/2008
$-93
PWalmart
SExpenses.Groceries
</v>
      </c>
      <c r="G27" s="3" t="str">
        <f ca="1">G26</f>
        <v>D12/24/2008</v>
      </c>
      <c r="H27" t="str">
        <f t="shared" ca="1" si="15"/>
        <v>$-93</v>
      </c>
      <c r="I27" t="str">
        <f t="shared" si="0"/>
        <v>PWalmart</v>
      </c>
      <c r="J27" t="str">
        <f t="shared" ca="1" si="16"/>
        <v>SExpenses.Groceries</v>
      </c>
    </row>
    <row r="28" spans="1:10">
      <c r="A28">
        <f ca="1">RANDBETWEEN(MIN($L$4:$L$50),MAX($L$4:$L$50))</f>
        <v>8</v>
      </c>
      <c r="B28" t="s">
        <v>54</v>
      </c>
      <c r="C28" s="4">
        <f ca="1">RANDBETWEEN(VLOOKUP(A28,$L$4:$P$12,4),VLOOKUP(A28,$L$4:$P$12,5))*-1</f>
        <v>-25</v>
      </c>
      <c r="D28" s="4" t="str">
        <f t="shared" ca="1" si="17"/>
        <v>Expenses.Entertainment.Music/Movies</v>
      </c>
      <c r="F28" s="10" t="str">
        <f t="shared" ca="1" si="9"/>
        <v>D12/24/2008
$-25
PWalmart
SExpenses.Entertainment.Music/Movies
^</v>
      </c>
      <c r="G28" s="3" t="str">
        <f ca="1">G27</f>
        <v>D12/24/2008</v>
      </c>
      <c r="H28" t="str">
        <f t="shared" ca="1" si="15"/>
        <v>$-25</v>
      </c>
      <c r="I28" t="str">
        <f t="shared" si="0"/>
        <v>PWalmart</v>
      </c>
      <c r="J28" t="str">
        <f t="shared" ca="1" si="16"/>
        <v>SExpenses.Entertainment.Music/Movies</v>
      </c>
    </row>
    <row r="30" spans="1:10">
      <c r="C30" s="4"/>
      <c r="D30" s="4"/>
    </row>
    <row r="31" spans="1:10">
      <c r="C31" s="3"/>
    </row>
    <row r="32" spans="1:10">
      <c r="C32" s="3"/>
    </row>
    <row r="33" spans="3:3">
      <c r="C33" s="3"/>
    </row>
    <row r="34" spans="3:3">
      <c r="C34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5"/>
  <sheetViews>
    <sheetView workbookViewId="0">
      <selection activeCell="A4" sqref="A4"/>
    </sheetView>
  </sheetViews>
  <sheetFormatPr defaultRowHeight="15"/>
  <cols>
    <col min="1" max="2" width="7" customWidth="1"/>
    <col min="3" max="3" width="11.28515625" customWidth="1"/>
    <col min="4" max="4" width="29.5703125" customWidth="1"/>
    <col min="5" max="5" width="40.140625" customWidth="1"/>
    <col min="6" max="6" width="12.7109375" customWidth="1"/>
    <col min="7" max="7" width="11.7109375" customWidth="1"/>
    <col min="11" max="11" width="14.28515625" customWidth="1"/>
    <col min="12" max="12" width="35.42578125" customWidth="1"/>
    <col min="13" max="14" width="13.140625" customWidth="1"/>
  </cols>
  <sheetData>
    <row r="1" spans="1:14" ht="20.25" thickBot="1">
      <c r="A1" s="1" t="s">
        <v>0</v>
      </c>
      <c r="B1" s="1"/>
      <c r="C1" s="1"/>
      <c r="D1" s="1"/>
      <c r="E1" s="1"/>
      <c r="F1" s="1"/>
      <c r="G1" s="1"/>
    </row>
    <row r="2" spans="1:14" ht="15.75" thickTop="1"/>
    <row r="3" spans="1:14">
      <c r="A3" s="2"/>
      <c r="B3" s="2"/>
      <c r="C3" s="2"/>
      <c r="D3" s="2"/>
      <c r="E3" s="2"/>
      <c r="F3" s="2"/>
      <c r="G3" s="2"/>
      <c r="J3" s="2"/>
      <c r="K3" s="2"/>
      <c r="L3" s="2"/>
      <c r="M3" s="2"/>
      <c r="N3" s="2"/>
    </row>
    <row r="4" spans="1:14">
      <c r="C4" s="3"/>
    </row>
    <row r="5" spans="1:14">
      <c r="C5" s="3"/>
    </row>
    <row r="6" spans="1:14">
      <c r="C6" s="3"/>
    </row>
    <row r="7" spans="1:14">
      <c r="C7" s="3"/>
    </row>
    <row r="8" spans="1:14">
      <c r="C8" s="3"/>
    </row>
    <row r="9" spans="1:14">
      <c r="C9" s="3"/>
    </row>
    <row r="10" spans="1:14">
      <c r="C10" s="3"/>
    </row>
    <row r="11" spans="1:14">
      <c r="C11" s="3"/>
    </row>
    <row r="12" spans="1:14">
      <c r="C12" s="3"/>
    </row>
    <row r="13" spans="1:14">
      <c r="C13" s="3"/>
    </row>
    <row r="14" spans="1:14">
      <c r="C14" s="3"/>
    </row>
    <row r="15" spans="1:14">
      <c r="C15" s="3"/>
    </row>
    <row r="16" spans="1:14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Checking Account - Income</vt:lpstr>
      <vt:lpstr>Checking Account - Bills</vt:lpstr>
      <vt:lpstr>Credit Card</vt:lpstr>
      <vt:lpstr>Split Generator</vt:lpstr>
      <vt:lpstr>QIF 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2008-09-24T17:28:41Z</dcterms:created>
  <dcterms:modified xsi:type="dcterms:W3CDTF">2008-09-24T17:28:47Z</dcterms:modified>
</cp:coreProperties>
</file>