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2021 Veg Monitoring Data\Analyzed data\Releves\"/>
    </mc:Choice>
  </mc:AlternateContent>
  <xr:revisionPtr revIDLastSave="0" documentId="13_ncr:1_{2C933469-2ADE-47B8-99D2-654BF0B9E21B}" xr6:coauthVersionLast="45" xr6:coauthVersionMax="45" xr10:uidLastSave="{00000000-0000-0000-0000-000000000000}"/>
  <bookViews>
    <workbookView xWindow="-108" yWindow="-108" windowWidth="23256" windowHeight="12576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6" l="1"/>
  <c r="C12" i="6"/>
  <c r="C13" i="10"/>
  <c r="C14" i="10"/>
  <c r="C15" i="10"/>
  <c r="C16" i="10"/>
  <c r="C17" i="10"/>
  <c r="C18" i="10"/>
  <c r="C19" i="10"/>
  <c r="F14" i="9"/>
  <c r="F15" i="9"/>
  <c r="F16" i="9"/>
  <c r="F17" i="9"/>
  <c r="F18" i="9"/>
  <c r="C13" i="9"/>
  <c r="C14" i="9"/>
  <c r="C15" i="9"/>
  <c r="C16" i="9"/>
  <c r="C17" i="9"/>
  <c r="C18" i="9"/>
  <c r="B12" i="9" l="1"/>
  <c r="D16" i="9"/>
  <c r="C13" i="6" l="1"/>
  <c r="C14" i="6"/>
  <c r="C15" i="6"/>
  <c r="C16" i="6"/>
  <c r="C17" i="6"/>
  <c r="C18" i="6"/>
  <c r="C19" i="6"/>
  <c r="C20" i="6"/>
  <c r="C20" i="10"/>
  <c r="C21" i="10"/>
  <c r="C22" i="10"/>
  <c r="C24" i="10"/>
  <c r="C26" i="10"/>
  <c r="C27" i="10"/>
  <c r="C28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3" i="9"/>
  <c r="D14" i="9"/>
  <c r="D15" i="9"/>
  <c r="D17" i="9"/>
  <c r="D18" i="9"/>
  <c r="C19" i="9"/>
  <c r="C20" i="9"/>
  <c r="C21" i="9"/>
  <c r="C22" i="9"/>
  <c r="C24" i="9"/>
  <c r="C25" i="9"/>
  <c r="D14" i="6" l="1"/>
  <c r="D17" i="6"/>
  <c r="D18" i="6"/>
  <c r="B150" i="6" l="1"/>
  <c r="C150" i="6"/>
  <c r="D150" i="6" s="1"/>
  <c r="E150" i="6"/>
  <c r="F150" i="6"/>
  <c r="G150" i="6"/>
  <c r="H150" i="6"/>
  <c r="K150" i="6"/>
  <c r="L150" i="6" s="1"/>
  <c r="O150" i="10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C149" i="10"/>
  <c r="C150" i="10"/>
  <c r="B149" i="10"/>
  <c r="B150" i="10"/>
  <c r="D35" i="10"/>
  <c r="D36" i="10"/>
  <c r="D37" i="10"/>
  <c r="D38" i="10"/>
  <c r="D39" i="10"/>
  <c r="D40" i="10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D13" i="6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23" i="9"/>
  <c r="D24" i="9"/>
  <c r="D25" i="9"/>
  <c r="C12" i="9"/>
  <c r="D12" i="9" s="1"/>
  <c r="E12" i="9"/>
  <c r="F12" i="9"/>
  <c r="G12" i="9"/>
  <c r="H12" i="9"/>
  <c r="K12" i="9"/>
  <c r="L12" i="9" s="1"/>
  <c r="M12" i="9" s="1"/>
  <c r="B13" i="9"/>
  <c r="E13" i="9"/>
  <c r="F13" i="9"/>
  <c r="G13" i="9"/>
  <c r="H13" i="9"/>
  <c r="K13" i="9"/>
  <c r="L13" i="9" s="1"/>
  <c r="M13" i="9" s="1"/>
  <c r="B14" i="9"/>
  <c r="E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E16" i="9"/>
  <c r="G16" i="9"/>
  <c r="H16" i="9"/>
  <c r="K16" i="9"/>
  <c r="L16" i="9" s="1"/>
  <c r="M16" i="9" s="1"/>
  <c r="B17" i="9"/>
  <c r="E17" i="9"/>
  <c r="G17" i="9"/>
  <c r="H17" i="9"/>
  <c r="K17" i="9"/>
  <c r="L17" i="9" s="1"/>
  <c r="M17" i="9" s="1"/>
  <c r="B18" i="9"/>
  <c r="E18" i="9"/>
  <c r="G18" i="9"/>
  <c r="H18" i="9"/>
  <c r="K18" i="9"/>
  <c r="L18" i="9" s="1"/>
  <c r="M18" i="9" s="1"/>
  <c r="B19" i="9"/>
  <c r="D19" i="9"/>
  <c r="E19" i="9"/>
  <c r="F19" i="9"/>
  <c r="G19" i="9"/>
  <c r="H19" i="9"/>
  <c r="K19" i="9"/>
  <c r="L19" i="9" s="1"/>
  <c r="M19" i="9" s="1"/>
  <c r="B20" i="9"/>
  <c r="D20" i="9"/>
  <c r="E20" i="9"/>
  <c r="F20" i="9"/>
  <c r="G20" i="9"/>
  <c r="H20" i="9"/>
  <c r="K20" i="9"/>
  <c r="L20" i="9" s="1"/>
  <c r="M20" i="9" s="1"/>
  <c r="B21" i="9"/>
  <c r="D21" i="9"/>
  <c r="E21" i="9"/>
  <c r="F21" i="9"/>
  <c r="G21" i="9"/>
  <c r="H21" i="9"/>
  <c r="K21" i="9"/>
  <c r="L21" i="9" s="1"/>
  <c r="M21" i="9" s="1"/>
  <c r="B22" i="9"/>
  <c r="D22" i="9"/>
  <c r="E22" i="9"/>
  <c r="F22" i="9"/>
  <c r="G22" i="9"/>
  <c r="H22" i="9"/>
  <c r="K22" i="9"/>
  <c r="L22" i="9" s="1"/>
  <c r="M22" i="9" s="1"/>
  <c r="B23" i="9"/>
  <c r="E23" i="9"/>
  <c r="G23" i="9"/>
  <c r="H23" i="9"/>
  <c r="K23" i="9"/>
  <c r="L23" i="9" s="1"/>
  <c r="M23" i="9" s="1"/>
  <c r="B24" i="9"/>
  <c r="E24" i="9"/>
  <c r="F24" i="9"/>
  <c r="G24" i="9"/>
  <c r="H24" i="9"/>
  <c r="K24" i="9"/>
  <c r="L24" i="9" s="1"/>
  <c r="M24" i="9" s="1"/>
  <c r="B25" i="9"/>
  <c r="E25" i="9"/>
  <c r="F25" i="9"/>
  <c r="G25" i="9"/>
  <c r="H25" i="9"/>
  <c r="K25" i="9"/>
  <c r="L25" i="9" s="1"/>
  <c r="M25" i="9" s="1"/>
  <c r="B26" i="9"/>
  <c r="C26" i="9"/>
  <c r="D26" i="9" s="1"/>
  <c r="E26" i="9"/>
  <c r="F26" i="9"/>
  <c r="G26" i="9"/>
  <c r="H26" i="9"/>
  <c r="K26" i="9"/>
  <c r="L26" i="9" s="1"/>
  <c r="M26" i="9" s="1"/>
  <c r="B27" i="9"/>
  <c r="C27" i="9"/>
  <c r="D27" i="9" s="1"/>
  <c r="E27" i="9"/>
  <c r="F27" i="9"/>
  <c r="G27" i="9"/>
  <c r="H27" i="9"/>
  <c r="K27" i="9"/>
  <c r="L27" i="9" s="1"/>
  <c r="M27" i="9" s="1"/>
  <c r="B28" i="9"/>
  <c r="C28" i="9"/>
  <c r="D28" i="9" s="1"/>
  <c r="E28" i="9"/>
  <c r="F28" i="9"/>
  <c r="G28" i="9"/>
  <c r="H28" i="9"/>
  <c r="K28" i="9"/>
  <c r="L28" i="9" s="1"/>
  <c r="M28" i="9" s="1"/>
  <c r="B29" i="9"/>
  <c r="C29" i="9"/>
  <c r="D29" i="9" s="1"/>
  <c r="E29" i="9"/>
  <c r="F29" i="9"/>
  <c r="G29" i="9"/>
  <c r="H29" i="9"/>
  <c r="K29" i="9"/>
  <c r="L29" i="9" s="1"/>
  <c r="B7" i="7" l="1"/>
  <c r="B11" i="7"/>
  <c r="B5" i="7"/>
  <c r="B4" i="7"/>
  <c r="B12" i="7"/>
  <c r="B8" i="7"/>
  <c r="M150" i="6"/>
  <c r="B13" i="7" l="1"/>
  <c r="B9" i="7"/>
  <c r="B6" i="7"/>
  <c r="H15" i="6"/>
  <c r="H14" i="6"/>
  <c r="H13" i="6"/>
  <c r="H12" i="6"/>
  <c r="H14" i="10"/>
  <c r="H13" i="10"/>
  <c r="H12" i="10"/>
  <c r="B10" i="7" l="1"/>
  <c r="K148" i="10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F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F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F34" i="10"/>
  <c r="E34" i="10"/>
  <c r="D34" i="10"/>
  <c r="B34" i="10"/>
  <c r="K33" i="10"/>
  <c r="L33" i="10" s="1"/>
  <c r="H33" i="10"/>
  <c r="G33" i="10"/>
  <c r="F33" i="10"/>
  <c r="E33" i="10"/>
  <c r="D33" i="10"/>
  <c r="B33" i="10"/>
  <c r="K32" i="10"/>
  <c r="L32" i="10" s="1"/>
  <c r="H32" i="10"/>
  <c r="G32" i="10"/>
  <c r="F32" i="10"/>
  <c r="E32" i="10"/>
  <c r="B32" i="10"/>
  <c r="K31" i="10"/>
  <c r="L31" i="10" s="1"/>
  <c r="H31" i="10"/>
  <c r="G31" i="10"/>
  <c r="F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E29" i="10"/>
  <c r="B29" i="10"/>
  <c r="K28" i="10"/>
  <c r="L28" i="10" s="1"/>
  <c r="H28" i="10"/>
  <c r="G28" i="10"/>
  <c r="F28" i="10"/>
  <c r="E28" i="10"/>
  <c r="B28" i="10"/>
  <c r="K27" i="10"/>
  <c r="L27" i="10" s="1"/>
  <c r="H27" i="10"/>
  <c r="G27" i="10"/>
  <c r="F27" i="10"/>
  <c r="E27" i="10"/>
  <c r="B27" i="10"/>
  <c r="K26" i="10"/>
  <c r="L26" i="10" s="1"/>
  <c r="H26" i="10"/>
  <c r="G26" i="10"/>
  <c r="F26" i="10"/>
  <c r="E26" i="10"/>
  <c r="B26" i="10"/>
  <c r="K25" i="10"/>
  <c r="L25" i="10" s="1"/>
  <c r="H25" i="10"/>
  <c r="G25" i="10"/>
  <c r="F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E23" i="10"/>
  <c r="B23" i="10"/>
  <c r="K22" i="10"/>
  <c r="L22" i="10" s="1"/>
  <c r="H22" i="10"/>
  <c r="G22" i="10"/>
  <c r="F22" i="10"/>
  <c r="E22" i="10"/>
  <c r="B22" i="10"/>
  <c r="K21" i="10"/>
  <c r="L21" i="10" s="1"/>
  <c r="H21" i="10"/>
  <c r="G21" i="10"/>
  <c r="F21" i="10"/>
  <c r="E21" i="10"/>
  <c r="B21" i="10"/>
  <c r="K20" i="10"/>
  <c r="L20" i="10" s="1"/>
  <c r="H20" i="10"/>
  <c r="G20" i="10"/>
  <c r="F20" i="10"/>
  <c r="E20" i="10"/>
  <c r="B20" i="10"/>
  <c r="K19" i="10"/>
  <c r="L19" i="10" s="1"/>
  <c r="H19" i="10"/>
  <c r="G19" i="10"/>
  <c r="F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F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F15" i="10"/>
  <c r="E15" i="10"/>
  <c r="B15" i="10"/>
  <c r="K14" i="10"/>
  <c r="L14" i="10" s="1"/>
  <c r="G14" i="10"/>
  <c r="F14" i="10"/>
  <c r="E14" i="10"/>
  <c r="B14" i="10"/>
  <c r="K13" i="10"/>
  <c r="L13" i="10" s="1"/>
  <c r="G13" i="10"/>
  <c r="F13" i="10"/>
  <c r="E13" i="10"/>
  <c r="B13" i="10"/>
  <c r="K12" i="10"/>
  <c r="L12" i="10" s="1"/>
  <c r="G12" i="10"/>
  <c r="F12" i="10"/>
  <c r="E12" i="10"/>
  <c r="C12" i="10"/>
  <c r="D12" i="10" s="1"/>
  <c r="B12" i="10"/>
  <c r="K150" i="9"/>
  <c r="L150" i="9" s="1"/>
  <c r="H150" i="9"/>
  <c r="G150" i="9"/>
  <c r="F150" i="9"/>
  <c r="E150" i="9"/>
  <c r="C150" i="9"/>
  <c r="D150" i="9" s="1"/>
  <c r="B150" i="9"/>
  <c r="K149" i="9"/>
  <c r="L149" i="9" s="1"/>
  <c r="H149" i="9"/>
  <c r="G149" i="9"/>
  <c r="F149" i="9"/>
  <c r="E149" i="9"/>
  <c r="C149" i="9"/>
  <c r="D149" i="9" s="1"/>
  <c r="B149" i="9"/>
  <c r="K148" i="9"/>
  <c r="L148" i="9" s="1"/>
  <c r="H148" i="9"/>
  <c r="G148" i="9"/>
  <c r="F148" i="9"/>
  <c r="E148" i="9"/>
  <c r="C148" i="9"/>
  <c r="D148" i="9" s="1"/>
  <c r="B148" i="9"/>
  <c r="K147" i="9"/>
  <c r="L147" i="9" s="1"/>
  <c r="H147" i="9"/>
  <c r="G147" i="9"/>
  <c r="F147" i="9"/>
  <c r="E147" i="9"/>
  <c r="C147" i="9"/>
  <c r="D147" i="9" s="1"/>
  <c r="B147" i="9"/>
  <c r="K146" i="9"/>
  <c r="L146" i="9" s="1"/>
  <c r="H146" i="9"/>
  <c r="G146" i="9"/>
  <c r="F146" i="9"/>
  <c r="E146" i="9"/>
  <c r="C146" i="9"/>
  <c r="D146" i="9" s="1"/>
  <c r="B146" i="9"/>
  <c r="K145" i="9"/>
  <c r="L145" i="9" s="1"/>
  <c r="H145" i="9"/>
  <c r="G145" i="9"/>
  <c r="F145" i="9"/>
  <c r="E145" i="9"/>
  <c r="C145" i="9"/>
  <c r="D145" i="9" s="1"/>
  <c r="B145" i="9"/>
  <c r="K144" i="9"/>
  <c r="L144" i="9" s="1"/>
  <c r="H144" i="9"/>
  <c r="G144" i="9"/>
  <c r="F144" i="9"/>
  <c r="E144" i="9"/>
  <c r="C144" i="9"/>
  <c r="D144" i="9" s="1"/>
  <c r="B144" i="9"/>
  <c r="K143" i="9"/>
  <c r="L143" i="9" s="1"/>
  <c r="H143" i="9"/>
  <c r="G143" i="9"/>
  <c r="F143" i="9"/>
  <c r="E143" i="9"/>
  <c r="C143" i="9"/>
  <c r="D143" i="9" s="1"/>
  <c r="B143" i="9"/>
  <c r="K142" i="9"/>
  <c r="L142" i="9" s="1"/>
  <c r="H142" i="9"/>
  <c r="G142" i="9"/>
  <c r="F142" i="9"/>
  <c r="E142" i="9"/>
  <c r="C142" i="9"/>
  <c r="D142" i="9" s="1"/>
  <c r="B142" i="9"/>
  <c r="K141" i="9"/>
  <c r="L141" i="9" s="1"/>
  <c r="H141" i="9"/>
  <c r="G141" i="9"/>
  <c r="F141" i="9"/>
  <c r="E141" i="9"/>
  <c r="C141" i="9"/>
  <c r="D141" i="9" s="1"/>
  <c r="B141" i="9"/>
  <c r="K140" i="9"/>
  <c r="L140" i="9" s="1"/>
  <c r="H140" i="9"/>
  <c r="G140" i="9"/>
  <c r="F140" i="9"/>
  <c r="E140" i="9"/>
  <c r="C140" i="9"/>
  <c r="D140" i="9" s="1"/>
  <c r="B140" i="9"/>
  <c r="K139" i="9"/>
  <c r="L139" i="9" s="1"/>
  <c r="H139" i="9"/>
  <c r="G139" i="9"/>
  <c r="F139" i="9"/>
  <c r="E139" i="9"/>
  <c r="C139" i="9"/>
  <c r="D139" i="9" s="1"/>
  <c r="B139" i="9"/>
  <c r="K138" i="9"/>
  <c r="L138" i="9" s="1"/>
  <c r="H138" i="9"/>
  <c r="G138" i="9"/>
  <c r="F138" i="9"/>
  <c r="E138" i="9"/>
  <c r="C138" i="9"/>
  <c r="D138" i="9" s="1"/>
  <c r="B138" i="9"/>
  <c r="K137" i="9"/>
  <c r="L137" i="9" s="1"/>
  <c r="H137" i="9"/>
  <c r="G137" i="9"/>
  <c r="F137" i="9"/>
  <c r="E137" i="9"/>
  <c r="C137" i="9"/>
  <c r="D137" i="9" s="1"/>
  <c r="B137" i="9"/>
  <c r="K136" i="9"/>
  <c r="L136" i="9" s="1"/>
  <c r="H136" i="9"/>
  <c r="G136" i="9"/>
  <c r="F136" i="9"/>
  <c r="E136" i="9"/>
  <c r="C136" i="9"/>
  <c r="D136" i="9" s="1"/>
  <c r="B136" i="9"/>
  <c r="K135" i="9"/>
  <c r="L135" i="9" s="1"/>
  <c r="H135" i="9"/>
  <c r="G135" i="9"/>
  <c r="F135" i="9"/>
  <c r="E135" i="9"/>
  <c r="C135" i="9"/>
  <c r="D135" i="9" s="1"/>
  <c r="B135" i="9"/>
  <c r="K134" i="9"/>
  <c r="L134" i="9" s="1"/>
  <c r="H134" i="9"/>
  <c r="G134" i="9"/>
  <c r="F134" i="9"/>
  <c r="E134" i="9"/>
  <c r="C134" i="9"/>
  <c r="D134" i="9" s="1"/>
  <c r="B134" i="9"/>
  <c r="K133" i="9"/>
  <c r="L133" i="9" s="1"/>
  <c r="H133" i="9"/>
  <c r="G133" i="9"/>
  <c r="F133" i="9"/>
  <c r="E133" i="9"/>
  <c r="C133" i="9"/>
  <c r="D133" i="9" s="1"/>
  <c r="B133" i="9"/>
  <c r="K132" i="9"/>
  <c r="L132" i="9" s="1"/>
  <c r="H132" i="9"/>
  <c r="G132" i="9"/>
  <c r="F132" i="9"/>
  <c r="E132" i="9"/>
  <c r="C132" i="9"/>
  <c r="D132" i="9" s="1"/>
  <c r="B132" i="9"/>
  <c r="K131" i="9"/>
  <c r="L131" i="9" s="1"/>
  <c r="H131" i="9"/>
  <c r="G131" i="9"/>
  <c r="F131" i="9"/>
  <c r="E131" i="9"/>
  <c r="C131" i="9"/>
  <c r="D131" i="9" s="1"/>
  <c r="B131" i="9"/>
  <c r="K130" i="9"/>
  <c r="L130" i="9" s="1"/>
  <c r="H130" i="9"/>
  <c r="G130" i="9"/>
  <c r="F130" i="9"/>
  <c r="E130" i="9"/>
  <c r="C130" i="9"/>
  <c r="D130" i="9" s="1"/>
  <c r="B130" i="9"/>
  <c r="K129" i="9"/>
  <c r="L129" i="9" s="1"/>
  <c r="H129" i="9"/>
  <c r="G129" i="9"/>
  <c r="F129" i="9"/>
  <c r="E129" i="9"/>
  <c r="C129" i="9"/>
  <c r="D129" i="9" s="1"/>
  <c r="B129" i="9"/>
  <c r="K128" i="9"/>
  <c r="L128" i="9" s="1"/>
  <c r="H128" i="9"/>
  <c r="G128" i="9"/>
  <c r="F128" i="9"/>
  <c r="E128" i="9"/>
  <c r="C128" i="9"/>
  <c r="D128" i="9" s="1"/>
  <c r="B128" i="9"/>
  <c r="K127" i="9"/>
  <c r="L127" i="9" s="1"/>
  <c r="H127" i="9"/>
  <c r="G127" i="9"/>
  <c r="F127" i="9"/>
  <c r="E127" i="9"/>
  <c r="C127" i="9"/>
  <c r="D127" i="9" s="1"/>
  <c r="B127" i="9"/>
  <c r="K126" i="9"/>
  <c r="L126" i="9" s="1"/>
  <c r="H126" i="9"/>
  <c r="G126" i="9"/>
  <c r="F126" i="9"/>
  <c r="E126" i="9"/>
  <c r="C126" i="9"/>
  <c r="D126" i="9" s="1"/>
  <c r="B126" i="9"/>
  <c r="K125" i="9"/>
  <c r="L125" i="9" s="1"/>
  <c r="H125" i="9"/>
  <c r="G125" i="9"/>
  <c r="F125" i="9"/>
  <c r="E125" i="9"/>
  <c r="C125" i="9"/>
  <c r="D125" i="9" s="1"/>
  <c r="B125" i="9"/>
  <c r="K124" i="9"/>
  <c r="L124" i="9" s="1"/>
  <c r="H124" i="9"/>
  <c r="G124" i="9"/>
  <c r="F124" i="9"/>
  <c r="E124" i="9"/>
  <c r="C124" i="9"/>
  <c r="D124" i="9" s="1"/>
  <c r="B124" i="9"/>
  <c r="K123" i="9"/>
  <c r="L123" i="9" s="1"/>
  <c r="H123" i="9"/>
  <c r="G123" i="9"/>
  <c r="F123" i="9"/>
  <c r="E123" i="9"/>
  <c r="C123" i="9"/>
  <c r="D123" i="9" s="1"/>
  <c r="B123" i="9"/>
  <c r="K122" i="9"/>
  <c r="L122" i="9" s="1"/>
  <c r="H122" i="9"/>
  <c r="G122" i="9"/>
  <c r="F122" i="9"/>
  <c r="E122" i="9"/>
  <c r="C122" i="9"/>
  <c r="D122" i="9" s="1"/>
  <c r="B122" i="9"/>
  <c r="K121" i="9"/>
  <c r="L121" i="9" s="1"/>
  <c r="H121" i="9"/>
  <c r="G121" i="9"/>
  <c r="F121" i="9"/>
  <c r="E121" i="9"/>
  <c r="C121" i="9"/>
  <c r="D121" i="9" s="1"/>
  <c r="B121" i="9"/>
  <c r="K120" i="9"/>
  <c r="L120" i="9" s="1"/>
  <c r="H120" i="9"/>
  <c r="G120" i="9"/>
  <c r="F120" i="9"/>
  <c r="E120" i="9"/>
  <c r="C120" i="9"/>
  <c r="D120" i="9" s="1"/>
  <c r="B120" i="9"/>
  <c r="K119" i="9"/>
  <c r="L119" i="9" s="1"/>
  <c r="H119" i="9"/>
  <c r="G119" i="9"/>
  <c r="F119" i="9"/>
  <c r="E119" i="9"/>
  <c r="C119" i="9"/>
  <c r="D119" i="9" s="1"/>
  <c r="B119" i="9"/>
  <c r="K118" i="9"/>
  <c r="L118" i="9" s="1"/>
  <c r="H118" i="9"/>
  <c r="G118" i="9"/>
  <c r="F118" i="9"/>
  <c r="E118" i="9"/>
  <c r="C118" i="9"/>
  <c r="D118" i="9" s="1"/>
  <c r="B118" i="9"/>
  <c r="K117" i="9"/>
  <c r="L117" i="9" s="1"/>
  <c r="H117" i="9"/>
  <c r="G117" i="9"/>
  <c r="F117" i="9"/>
  <c r="E117" i="9"/>
  <c r="C117" i="9"/>
  <c r="D117" i="9" s="1"/>
  <c r="B117" i="9"/>
  <c r="K116" i="9"/>
  <c r="L116" i="9" s="1"/>
  <c r="H116" i="9"/>
  <c r="G116" i="9"/>
  <c r="F116" i="9"/>
  <c r="E116" i="9"/>
  <c r="C116" i="9"/>
  <c r="D116" i="9" s="1"/>
  <c r="B116" i="9"/>
  <c r="K115" i="9"/>
  <c r="L115" i="9" s="1"/>
  <c r="H115" i="9"/>
  <c r="G115" i="9"/>
  <c r="F115" i="9"/>
  <c r="E115" i="9"/>
  <c r="C115" i="9"/>
  <c r="D115" i="9" s="1"/>
  <c r="B115" i="9"/>
  <c r="K114" i="9"/>
  <c r="L114" i="9" s="1"/>
  <c r="H114" i="9"/>
  <c r="G114" i="9"/>
  <c r="F114" i="9"/>
  <c r="E114" i="9"/>
  <c r="C114" i="9"/>
  <c r="D114" i="9" s="1"/>
  <c r="B114" i="9"/>
  <c r="K113" i="9"/>
  <c r="L113" i="9" s="1"/>
  <c r="H113" i="9"/>
  <c r="G113" i="9"/>
  <c r="F113" i="9"/>
  <c r="E113" i="9"/>
  <c r="C113" i="9"/>
  <c r="D113" i="9" s="1"/>
  <c r="B113" i="9"/>
  <c r="K112" i="9"/>
  <c r="L112" i="9" s="1"/>
  <c r="H112" i="9"/>
  <c r="G112" i="9"/>
  <c r="F112" i="9"/>
  <c r="E112" i="9"/>
  <c r="C112" i="9"/>
  <c r="D112" i="9" s="1"/>
  <c r="B112" i="9"/>
  <c r="K111" i="9"/>
  <c r="L111" i="9" s="1"/>
  <c r="H111" i="9"/>
  <c r="G111" i="9"/>
  <c r="F111" i="9"/>
  <c r="E111" i="9"/>
  <c r="C111" i="9"/>
  <c r="D111" i="9" s="1"/>
  <c r="B111" i="9"/>
  <c r="K110" i="9"/>
  <c r="L110" i="9" s="1"/>
  <c r="H110" i="9"/>
  <c r="G110" i="9"/>
  <c r="F110" i="9"/>
  <c r="E110" i="9"/>
  <c r="C110" i="9"/>
  <c r="D110" i="9" s="1"/>
  <c r="B110" i="9"/>
  <c r="K109" i="9"/>
  <c r="L109" i="9" s="1"/>
  <c r="H109" i="9"/>
  <c r="G109" i="9"/>
  <c r="F109" i="9"/>
  <c r="E109" i="9"/>
  <c r="C109" i="9"/>
  <c r="D109" i="9" s="1"/>
  <c r="B109" i="9"/>
  <c r="K108" i="9"/>
  <c r="L108" i="9" s="1"/>
  <c r="H108" i="9"/>
  <c r="G108" i="9"/>
  <c r="F108" i="9"/>
  <c r="E108" i="9"/>
  <c r="C108" i="9"/>
  <c r="D108" i="9" s="1"/>
  <c r="B108" i="9"/>
  <c r="K107" i="9"/>
  <c r="L107" i="9" s="1"/>
  <c r="H107" i="9"/>
  <c r="G107" i="9"/>
  <c r="F107" i="9"/>
  <c r="E107" i="9"/>
  <c r="C107" i="9"/>
  <c r="D107" i="9" s="1"/>
  <c r="B107" i="9"/>
  <c r="K106" i="9"/>
  <c r="L106" i="9" s="1"/>
  <c r="H106" i="9"/>
  <c r="G106" i="9"/>
  <c r="F106" i="9"/>
  <c r="E106" i="9"/>
  <c r="C106" i="9"/>
  <c r="D106" i="9" s="1"/>
  <c r="B106" i="9"/>
  <c r="K105" i="9"/>
  <c r="L105" i="9" s="1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C100" i="9"/>
  <c r="D100" i="9" s="1"/>
  <c r="B100" i="9"/>
  <c r="K99" i="9"/>
  <c r="L99" i="9" s="1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C98" i="9"/>
  <c r="D98" i="9" s="1"/>
  <c r="B98" i="9"/>
  <c r="K97" i="9"/>
  <c r="L97" i="9" s="1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C93" i="9"/>
  <c r="D93" i="9" s="1"/>
  <c r="B93" i="9"/>
  <c r="K92" i="9"/>
  <c r="L92" i="9" s="1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C91" i="9"/>
  <c r="D91" i="9" s="1"/>
  <c r="B91" i="9"/>
  <c r="K90" i="9"/>
  <c r="L90" i="9" s="1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K81" i="9"/>
  <c r="L81" i="9" s="1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C38" i="9"/>
  <c r="D38" i="9" s="1"/>
  <c r="B38" i="9"/>
  <c r="K37" i="9"/>
  <c r="L37" i="9" s="1"/>
  <c r="H37" i="9"/>
  <c r="G37" i="9"/>
  <c r="F37" i="9"/>
  <c r="E37" i="9"/>
  <c r="C37" i="9"/>
  <c r="D37" i="9" s="1"/>
  <c r="B37" i="9"/>
  <c r="K36" i="9"/>
  <c r="L36" i="9" s="1"/>
  <c r="H36" i="9"/>
  <c r="G36" i="9"/>
  <c r="F36" i="9"/>
  <c r="E36" i="9"/>
  <c r="C36" i="9"/>
  <c r="D36" i="9" s="1"/>
  <c r="B36" i="9"/>
  <c r="K35" i="9"/>
  <c r="L35" i="9" s="1"/>
  <c r="H35" i="9"/>
  <c r="G35" i="9"/>
  <c r="F35" i="9"/>
  <c r="E35" i="9"/>
  <c r="C35" i="9"/>
  <c r="D35" i="9" s="1"/>
  <c r="B35" i="9"/>
  <c r="K34" i="9"/>
  <c r="L34" i="9" s="1"/>
  <c r="H34" i="9"/>
  <c r="G34" i="9"/>
  <c r="F34" i="9"/>
  <c r="E34" i="9"/>
  <c r="C34" i="9"/>
  <c r="D34" i="9" s="1"/>
  <c r="B34" i="9"/>
  <c r="K33" i="9"/>
  <c r="L33" i="9" s="1"/>
  <c r="H33" i="9"/>
  <c r="G33" i="9"/>
  <c r="F33" i="9"/>
  <c r="E33" i="9"/>
  <c r="C33" i="9"/>
  <c r="D33" i="9" s="1"/>
  <c r="B33" i="9"/>
  <c r="K32" i="9"/>
  <c r="L32" i="9" s="1"/>
  <c r="H32" i="9"/>
  <c r="G32" i="9"/>
  <c r="F32" i="9"/>
  <c r="E32" i="9"/>
  <c r="C32" i="9"/>
  <c r="D32" i="9" s="1"/>
  <c r="B32" i="9"/>
  <c r="K31" i="9"/>
  <c r="L31" i="9" s="1"/>
  <c r="H31" i="9"/>
  <c r="G31" i="9"/>
  <c r="F31" i="9"/>
  <c r="E31" i="9"/>
  <c r="C31" i="9"/>
  <c r="D31" i="9" s="1"/>
  <c r="B31" i="9"/>
  <c r="K30" i="9"/>
  <c r="L30" i="9" s="1"/>
  <c r="H30" i="9"/>
  <c r="G30" i="9"/>
  <c r="F30" i="9"/>
  <c r="E30" i="9"/>
  <c r="C30" i="9"/>
  <c r="D30" i="9" s="1"/>
  <c r="B30" i="9"/>
  <c r="C7" i="7" l="1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51" i="9"/>
  <c r="N14" i="10" l="1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28" i="9"/>
  <c r="O28" i="9" s="1"/>
  <c r="N27" i="9"/>
  <c r="O27" i="9" s="1"/>
  <c r="N23" i="9"/>
  <c r="O23" i="9" s="1"/>
  <c r="N13" i="9"/>
  <c r="O13" i="9" s="1"/>
  <c r="N29" i="9"/>
  <c r="O29" i="9" s="1"/>
  <c r="N22" i="9"/>
  <c r="O22" i="9" s="1"/>
  <c r="N25" i="9"/>
  <c r="O25" i="9" s="1"/>
  <c r="N17" i="9"/>
  <c r="O17" i="9" s="1"/>
  <c r="N26" i="9"/>
  <c r="O26" i="9" s="1"/>
  <c r="N24" i="9"/>
  <c r="O24" i="9" s="1"/>
  <c r="N16" i="9"/>
  <c r="O16" i="9" s="1"/>
  <c r="N15" i="9"/>
  <c r="O15" i="9" s="1"/>
  <c r="N19" i="9"/>
  <c r="O19" i="9" s="1"/>
  <c r="N14" i="9"/>
  <c r="O14" i="9" s="1"/>
  <c r="N20" i="9"/>
  <c r="O20" i="9" s="1"/>
  <c r="N12" i="9"/>
  <c r="O12" i="9" s="1"/>
  <c r="N21" i="9"/>
  <c r="O21" i="9" s="1"/>
  <c r="N18" i="9"/>
  <c r="O18" i="9" s="1"/>
  <c r="N66" i="9"/>
  <c r="O66" i="9" s="1"/>
  <c r="N143" i="9"/>
  <c r="O143" i="9" s="1"/>
  <c r="N120" i="9"/>
  <c r="O120" i="9" s="1"/>
  <c r="N148" i="9"/>
  <c r="O148" i="9" s="1"/>
  <c r="N109" i="9"/>
  <c r="O109" i="9" s="1"/>
  <c r="N55" i="9"/>
  <c r="O55" i="9" s="1"/>
  <c r="N132" i="9"/>
  <c r="O132" i="9" s="1"/>
  <c r="N144" i="9"/>
  <c r="O144" i="9" s="1"/>
  <c r="N102" i="9"/>
  <c r="O102" i="9" s="1"/>
  <c r="N146" i="9"/>
  <c r="O146" i="9" s="1"/>
  <c r="N105" i="9"/>
  <c r="O105" i="9" s="1"/>
  <c r="N128" i="9"/>
  <c r="O128" i="9" s="1"/>
  <c r="N31" i="9"/>
  <c r="O31" i="9" s="1"/>
  <c r="N75" i="9"/>
  <c r="O75" i="9" s="1"/>
  <c r="N67" i="9"/>
  <c r="O67" i="9" s="1"/>
  <c r="N124" i="9"/>
  <c r="O124" i="9" s="1"/>
  <c r="N79" i="9"/>
  <c r="O79" i="9" s="1"/>
  <c r="N82" i="9"/>
  <c r="O82" i="9" s="1"/>
  <c r="N116" i="9"/>
  <c r="O116" i="9" s="1"/>
  <c r="N149" i="9"/>
  <c r="O149" i="9" s="1"/>
  <c r="N121" i="9"/>
  <c r="O121" i="9" s="1"/>
  <c r="N91" i="9"/>
  <c r="O91" i="9" s="1"/>
  <c r="N136" i="9"/>
  <c r="O136" i="9" s="1"/>
  <c r="N71" i="9"/>
  <c r="O71" i="9" s="1"/>
  <c r="N62" i="9"/>
  <c r="O62" i="9" s="1"/>
  <c r="N107" i="9"/>
  <c r="O107" i="9" s="1"/>
  <c r="N140" i="9"/>
  <c r="O140" i="9" s="1"/>
  <c r="N65" i="9"/>
  <c r="O65" i="9" s="1"/>
  <c r="N57" i="9"/>
  <c r="O57" i="9" s="1"/>
  <c r="N150" i="9"/>
  <c r="O150" i="9" s="1"/>
  <c r="N98" i="9"/>
  <c r="O98" i="9" s="1"/>
  <c r="N34" i="9"/>
  <c r="O34" i="9" s="1"/>
  <c r="N111" i="9"/>
  <c r="O111" i="9" s="1"/>
  <c r="N123" i="9"/>
  <c r="O123" i="9" s="1"/>
  <c r="N47" i="9"/>
  <c r="O47" i="9" s="1"/>
  <c r="N81" i="9"/>
  <c r="O81" i="9" s="1"/>
  <c r="N51" i="9"/>
  <c r="O51" i="9" s="1"/>
  <c r="N94" i="9"/>
  <c r="O94" i="9" s="1"/>
  <c r="N95" i="9"/>
  <c r="O95" i="9" s="1"/>
  <c r="N43" i="9"/>
  <c r="O43" i="9" s="1"/>
  <c r="N113" i="9"/>
  <c r="O113" i="9" s="1"/>
  <c r="N42" i="9"/>
  <c r="O42" i="9" s="1"/>
  <c r="N133" i="9"/>
  <c r="O133" i="9" s="1"/>
  <c r="N87" i="9"/>
  <c r="O87" i="9" s="1"/>
  <c r="N99" i="9"/>
  <c r="O99" i="9" s="1"/>
  <c r="N70" i="9"/>
  <c r="O70" i="9" s="1"/>
  <c r="N61" i="9"/>
  <c r="O61" i="9" s="1"/>
  <c r="N129" i="9"/>
  <c r="O129" i="9" s="1"/>
  <c r="N35" i="9"/>
  <c r="O35" i="9" s="1"/>
  <c r="N77" i="9"/>
  <c r="O77" i="9" s="1"/>
  <c r="N89" i="9"/>
  <c r="O89" i="9" s="1"/>
  <c r="N112" i="9"/>
  <c r="O112" i="9" s="1"/>
  <c r="N135" i="9"/>
  <c r="O135" i="9" s="1"/>
  <c r="N59" i="9"/>
  <c r="O59" i="9" s="1"/>
  <c r="N50" i="9"/>
  <c r="O50" i="9" s="1"/>
  <c r="N147" i="9"/>
  <c r="O147" i="9" s="1"/>
  <c r="N73" i="9"/>
  <c r="O73" i="9" s="1"/>
  <c r="N74" i="9"/>
  <c r="O74" i="9" s="1"/>
  <c r="N46" i="9"/>
  <c r="O46" i="9" s="1"/>
  <c r="N119" i="9"/>
  <c r="O119" i="9" s="1"/>
  <c r="N33" i="9"/>
  <c r="O33" i="9" s="1"/>
  <c r="N37" i="9"/>
  <c r="O37" i="9" s="1"/>
  <c r="N90" i="9"/>
  <c r="O90" i="9" s="1"/>
  <c r="N39" i="9"/>
  <c r="O39" i="9" s="1"/>
  <c r="N139" i="9"/>
  <c r="O139" i="9" s="1"/>
  <c r="N97" i="9"/>
  <c r="O97" i="9" s="1"/>
  <c r="N45" i="9"/>
  <c r="O45" i="9" s="1"/>
  <c r="N58" i="9"/>
  <c r="O58" i="9" s="1"/>
  <c r="N141" i="9"/>
  <c r="O141" i="9" s="1"/>
  <c r="N115" i="9"/>
  <c r="O115" i="9" s="1"/>
  <c r="N30" i="9"/>
  <c r="O30" i="9" s="1"/>
  <c r="N131" i="9"/>
  <c r="O131" i="9" s="1"/>
  <c r="N78" i="9"/>
  <c r="O78" i="9" s="1"/>
  <c r="N101" i="9"/>
  <c r="O101" i="9" s="1"/>
  <c r="N49" i="9"/>
  <c r="O49" i="9" s="1"/>
  <c r="N103" i="9"/>
  <c r="O103" i="9" s="1"/>
  <c r="N137" i="9"/>
  <c r="O137" i="9" s="1"/>
  <c r="N41" i="9"/>
  <c r="O41" i="9" s="1"/>
  <c r="N63" i="9"/>
  <c r="O63" i="9" s="1"/>
  <c r="N108" i="9"/>
  <c r="O108" i="9" s="1"/>
  <c r="N127" i="9"/>
  <c r="O127" i="9" s="1"/>
  <c r="N83" i="9"/>
  <c r="O83" i="9" s="1"/>
  <c r="N53" i="9"/>
  <c r="O53" i="9" s="1"/>
  <c r="N54" i="9"/>
  <c r="O54" i="9" s="1"/>
  <c r="N69" i="9"/>
  <c r="O69" i="9" s="1"/>
  <c r="N145" i="9"/>
  <c r="O145" i="9" s="1"/>
  <c r="N38" i="9"/>
  <c r="O38" i="9" s="1"/>
  <c r="N125" i="9"/>
  <c r="O125" i="9" s="1"/>
  <c r="N93" i="9"/>
  <c r="O93" i="9" s="1"/>
  <c r="N117" i="9"/>
  <c r="O117" i="9" s="1"/>
  <c r="N85" i="9"/>
  <c r="O85" i="9" s="1"/>
  <c r="N86" i="9"/>
  <c r="O86" i="9" s="1"/>
  <c r="N142" i="9"/>
  <c r="O142" i="9" s="1"/>
  <c r="N138" i="9"/>
  <c r="O138" i="9" s="1"/>
  <c r="N134" i="9"/>
  <c r="O134" i="9" s="1"/>
  <c r="N130" i="9"/>
  <c r="O130" i="9" s="1"/>
  <c r="N126" i="9"/>
  <c r="O126" i="9" s="1"/>
  <c r="N122" i="9"/>
  <c r="O122" i="9" s="1"/>
  <c r="N118" i="9"/>
  <c r="O118" i="9" s="1"/>
  <c r="N114" i="9"/>
  <c r="O114" i="9" s="1"/>
  <c r="N110" i="9"/>
  <c r="O110" i="9" s="1"/>
  <c r="N106" i="9"/>
  <c r="O106" i="9" s="1"/>
  <c r="N104" i="9"/>
  <c r="O104" i="9" s="1"/>
  <c r="N100" i="9"/>
  <c r="O100" i="9" s="1"/>
  <c r="N96" i="9"/>
  <c r="O96" i="9" s="1"/>
  <c r="N92" i="9"/>
  <c r="O92" i="9" s="1"/>
  <c r="N88" i="9"/>
  <c r="O88" i="9" s="1"/>
  <c r="N84" i="9"/>
  <c r="O84" i="9" s="1"/>
  <c r="N80" i="9"/>
  <c r="O80" i="9" s="1"/>
  <c r="N76" i="9"/>
  <c r="O76" i="9" s="1"/>
  <c r="N72" i="9"/>
  <c r="O72" i="9" s="1"/>
  <c r="N68" i="9"/>
  <c r="O68" i="9" s="1"/>
  <c r="N64" i="9"/>
  <c r="O64" i="9" s="1"/>
  <c r="N60" i="9"/>
  <c r="O60" i="9" s="1"/>
  <c r="N56" i="9"/>
  <c r="O56" i="9" s="1"/>
  <c r="N52" i="9"/>
  <c r="O52" i="9" s="1"/>
  <c r="N48" i="9"/>
  <c r="O48" i="9" s="1"/>
  <c r="N44" i="9"/>
  <c r="O44" i="9" s="1"/>
  <c r="N40" i="9"/>
  <c r="O40" i="9" s="1"/>
  <c r="N36" i="9"/>
  <c r="O36" i="9" s="1"/>
  <c r="N32" i="9"/>
  <c r="O32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3" i="6"/>
  <c r="G14" i="6"/>
  <c r="G15" i="6"/>
  <c r="G16" i="6"/>
  <c r="G17" i="6"/>
  <c r="F16" i="6"/>
  <c r="F17" i="6"/>
  <c r="F18" i="6"/>
  <c r="F19" i="6"/>
  <c r="F20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3" i="6"/>
  <c r="F14" i="6"/>
  <c r="F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3" i="6"/>
  <c r="E14" i="6"/>
  <c r="E15" i="6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D21" i="6"/>
  <c r="D12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3" i="6"/>
  <c r="B14" i="6"/>
  <c r="B15" i="6"/>
  <c r="C15" i="7" l="1"/>
  <c r="D7" i="7"/>
  <c r="E7" i="7" s="1"/>
  <c r="D8" i="7"/>
  <c r="E8" i="7" s="1"/>
  <c r="F8" i="7"/>
  <c r="F7" i="7"/>
  <c r="D5" i="7"/>
  <c r="E5" i="7" s="1"/>
  <c r="D4" i="7"/>
  <c r="C10" i="7"/>
  <c r="B15" i="7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K13" i="6"/>
  <c r="L13" i="6" s="1"/>
  <c r="D12" i="7" s="1"/>
  <c r="K14" i="6"/>
  <c r="L14" i="6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" i="6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" i="6"/>
  <c r="M140" i="6"/>
  <c r="M128" i="6"/>
  <c r="M116" i="6"/>
  <c r="M104" i="6"/>
  <c r="M92" i="6"/>
  <c r="M80" i="6"/>
  <c r="M68" i="6"/>
  <c r="M56" i="6"/>
  <c r="M44" i="6"/>
  <c r="M32" i="6"/>
  <c r="M20" i="6"/>
  <c r="M13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12" i="7"/>
  <c r="F4" i="7"/>
  <c r="F5" i="7"/>
  <c r="L151" i="6"/>
  <c r="N17" i="6" s="1"/>
  <c r="O17" i="6" s="1"/>
  <c r="D11" i="7" l="1"/>
  <c r="F11" i="7" s="1"/>
  <c r="F13" i="7" s="1"/>
  <c r="D10" i="7"/>
  <c r="E6" i="7"/>
  <c r="E10" i="7" s="1"/>
  <c r="N13" i="6"/>
  <c r="O13" i="6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N14" i="6"/>
  <c r="O14" i="6" s="1"/>
  <c r="F6" i="7"/>
  <c r="D13" i="7" l="1"/>
  <c r="E11" i="7"/>
  <c r="E13" i="7" s="1"/>
  <c r="D15" i="7"/>
  <c r="E15" i="7" l="1"/>
  <c r="F15" i="7"/>
  <c r="F10" i="7"/>
  <c r="F9" i="7"/>
</calcChain>
</file>

<file path=xl/sharedStrings.xml><?xml version="1.0" encoding="utf-8"?>
<sst xmlns="http://schemas.openxmlformats.org/spreadsheetml/2006/main" count="13134" uniqueCount="5446">
  <si>
    <t>a</t>
    <phoneticPr fontId="5" type="noConversion"/>
  </si>
  <si>
    <t>b</t>
    <phoneticPr fontId="5" type="noConversion"/>
  </si>
  <si>
    <t>C</t>
    <phoneticPr fontId="5" type="noConversion"/>
  </si>
  <si>
    <t>E</t>
    <phoneticPr fontId="5" type="noConversion"/>
  </si>
  <si>
    <t>0.5-2m</t>
    <phoneticPr fontId="5" type="noConversion"/>
  </si>
  <si>
    <t>0.1-0.5m</t>
    <phoneticPr fontId="5" type="noConversion"/>
  </si>
  <si>
    <t>0-0.1m</t>
    <phoneticPr fontId="5" type="noConversion"/>
  </si>
  <si>
    <t>small colonies, broken mat</t>
    <phoneticPr fontId="5" type="noConversion"/>
  </si>
  <si>
    <t>large group, many plants</t>
    <phoneticPr fontId="5" type="noConversion"/>
  </si>
  <si>
    <t>small dense clumps</t>
    <phoneticPr fontId="5" type="noConversion"/>
  </si>
  <si>
    <t>growing singly</t>
    <phoneticPr fontId="5" type="noConversion"/>
  </si>
  <si>
    <t>Thatch:</t>
    <phoneticPr fontId="5" type="noConversion"/>
  </si>
  <si>
    <t>c</t>
    <phoneticPr fontId="5" type="noConversion"/>
  </si>
  <si>
    <t>i</t>
    <phoneticPr fontId="5" type="noConversion"/>
  </si>
  <si>
    <t>p</t>
    <phoneticPr fontId="5" type="noConversion"/>
  </si>
  <si>
    <t>r</t>
    <phoneticPr fontId="5" type="noConversion"/>
  </si>
  <si>
    <t>50-75%</t>
    <phoneticPr fontId="5" type="noConversion"/>
  </si>
  <si>
    <t>25-50%</t>
    <phoneticPr fontId="5" type="noConversion"/>
  </si>
  <si>
    <t>5-25%</t>
    <phoneticPr fontId="5" type="noConversion"/>
  </si>
  <si>
    <t>1-5%</t>
    <phoneticPr fontId="5" type="noConversion"/>
  </si>
  <si>
    <t>Extensive mat</t>
    <phoneticPr fontId="5" type="noConversion"/>
  </si>
  <si>
    <t>Abundance</t>
    <phoneticPr fontId="5" type="noConversion"/>
  </si>
  <si>
    <t>Group</t>
    <phoneticPr fontId="5" type="noConversion"/>
  </si>
  <si>
    <t>B</t>
    <phoneticPr fontId="5" type="noConversion"/>
  </si>
  <si>
    <t>D</t>
    <phoneticPr fontId="5" type="noConversion"/>
  </si>
  <si>
    <t>G</t>
    <phoneticPr fontId="5" type="noConversion"/>
  </si>
  <si>
    <t>H</t>
    <phoneticPr fontId="5" type="noConversion"/>
  </si>
  <si>
    <t>L</t>
    <phoneticPr fontId="5" type="noConversion"/>
  </si>
  <si>
    <t>K</t>
    <phoneticPr fontId="5" type="noConversion"/>
  </si>
  <si>
    <t>X</t>
    <phoneticPr fontId="5" type="noConversion"/>
  </si>
  <si>
    <t>Broadleaf evergreen</t>
    <phoneticPr fontId="5" type="noConversion"/>
  </si>
  <si>
    <t>Broadleaf deciduous</t>
    <phoneticPr fontId="5" type="noConversion"/>
  </si>
  <si>
    <t>Needleleaf evergreen</t>
    <phoneticPr fontId="5" type="noConversion"/>
  </si>
  <si>
    <t>Graminoids</t>
    <phoneticPr fontId="5" type="noConversion"/>
  </si>
  <si>
    <t>Forbs</t>
    <phoneticPr fontId="5" type="noConversion"/>
  </si>
  <si>
    <t>Lichens &amp; mosses</t>
    <phoneticPr fontId="5" type="noConversion"/>
  </si>
  <si>
    <t>Climbers</t>
    <phoneticPr fontId="5" type="noConversion"/>
  </si>
  <si>
    <t>Stem succulents</t>
    <phoneticPr fontId="5" type="noConversion"/>
  </si>
  <si>
    <t>Epiphytes</t>
    <phoneticPr fontId="5" type="noConversion"/>
  </si>
  <si>
    <t xml:space="preserve"> +</t>
    <phoneticPr fontId="5" type="noConversion"/>
  </si>
  <si>
    <t>&lt;5% cover, many individuals</t>
    <phoneticPr fontId="5" type="noConversion"/>
  </si>
  <si>
    <t>&lt;5% cover, few (2-20) individuals</t>
    <phoneticPr fontId="5" type="noConversion"/>
  </si>
  <si>
    <t>&lt;5% cover, single</t>
    <phoneticPr fontId="5" type="noConversion"/>
  </si>
  <si>
    <t>Life Form</t>
    <phoneticPr fontId="5" type="noConversion"/>
  </si>
  <si>
    <t>Height</t>
    <phoneticPr fontId="5" type="noConversion"/>
  </si>
  <si>
    <t>Sociability</t>
    <phoneticPr fontId="5" type="noConversion"/>
  </si>
  <si>
    <t>&gt;35m</t>
    <phoneticPr fontId="5" type="noConversion"/>
  </si>
  <si>
    <t>20-35m</t>
    <phoneticPr fontId="5" type="noConversion"/>
  </si>
  <si>
    <t>10-20m</t>
    <phoneticPr fontId="5" type="noConversion"/>
  </si>
  <si>
    <t>5-10m</t>
    <phoneticPr fontId="5" type="noConversion"/>
  </si>
  <si>
    <t>2-5m</t>
    <phoneticPr fontId="5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</si>
  <si>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</si>
  <si>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</si>
  <si>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</si>
  <si>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</si>
  <si>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</si>
  <si>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</si>
  <si>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</si>
  <si>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</si>
  <si>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</si>
  <si>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</si>
  <si>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</si>
  <si>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</si>
  <si>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</si>
  <si>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</si>
  <si>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</si>
  <si>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</si>
  <si>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</si>
  <si>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</si>
  <si>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</si>
  <si>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</si>
  <si>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</si>
  <si>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</si>
  <si>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</si>
  <si>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</si>
  <si>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</si>
  <si>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</si>
  <si>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</si>
  <si>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</si>
  <si>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</si>
  <si>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</si>
  <si>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</si>
  <si>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</si>
  <si>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</si>
  <si>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</si>
  <si>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</si>
  <si>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</si>
  <si>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</si>
  <si>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</si>
  <si>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</si>
  <si>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</si>
  <si>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</si>
  <si>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</si>
  <si>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</si>
  <si>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</si>
  <si>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</si>
  <si>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</si>
  <si>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</si>
  <si>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</si>
  <si>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</si>
  <si>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</si>
  <si>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</si>
  <si>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</si>
  <si>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</si>
  <si>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</si>
  <si>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</si>
  <si>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</si>
  <si>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</si>
  <si>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</si>
  <si>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</si>
  <si>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</si>
  <si>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</si>
  <si>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</si>
  <si>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</si>
  <si>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</si>
  <si>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</si>
  <si>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</si>
  <si>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</si>
  <si>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</si>
  <si>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</si>
  <si>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</si>
  <si>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</si>
  <si>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</si>
  <si>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</si>
  <si>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</si>
  <si>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</si>
  <si>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</si>
  <si>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</si>
  <si>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</si>
  <si>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</si>
  <si>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</si>
  <si>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</si>
  <si>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</si>
  <si>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</si>
  <si>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</si>
  <si>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</si>
  <si>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</si>
  <si>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</si>
  <si>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</si>
  <si>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</si>
  <si>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</si>
  <si>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</si>
  <si>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</si>
  <si>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</si>
  <si>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</si>
  <si>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</si>
  <si>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</si>
  <si>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</si>
  <si>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</si>
  <si>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</si>
  <si>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</si>
  <si>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</si>
  <si>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</si>
  <si>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</si>
  <si>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</si>
  <si>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</si>
  <si>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</si>
  <si>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</si>
  <si>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</si>
  <si>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</si>
  <si>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</si>
  <si>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</si>
  <si>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</si>
  <si>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</si>
  <si>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</si>
  <si>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</si>
  <si>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</si>
  <si>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</si>
  <si>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</si>
  <si>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</si>
  <si>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</si>
  <si>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</si>
  <si>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</si>
  <si>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</si>
  <si>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</si>
  <si>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</si>
  <si>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</si>
  <si>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</si>
  <si>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</si>
  <si>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</si>
  <si>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</si>
  <si>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</si>
  <si>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</si>
  <si>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</si>
  <si>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</si>
  <si>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</si>
  <si>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</si>
  <si>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</si>
  <si>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</si>
  <si>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</si>
  <si>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</si>
  <si>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</si>
  <si>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</si>
  <si>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</si>
  <si>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</si>
  <si>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</si>
  <si>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</si>
  <si>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</si>
  <si>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</si>
  <si>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</si>
  <si>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</si>
  <si>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</si>
  <si>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</si>
  <si>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</si>
  <si>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</si>
  <si>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</si>
  <si>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</si>
  <si>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</si>
  <si>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</si>
  <si>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</si>
  <si>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</si>
  <si>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</si>
  <si>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</si>
  <si>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</si>
  <si>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</si>
  <si>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</si>
  <si>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</si>
  <si>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</si>
  <si>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</si>
  <si>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</si>
  <si>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</si>
  <si>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</si>
  <si>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</si>
  <si>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</si>
  <si>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</si>
  <si>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</si>
  <si>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</si>
  <si>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</si>
  <si>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</si>
  <si>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</si>
  <si>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</si>
  <si>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</si>
  <si>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</si>
  <si>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</si>
  <si>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</si>
  <si>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</si>
  <si>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</si>
  <si>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</si>
  <si>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</si>
  <si>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</si>
  <si>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</si>
  <si>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</si>
  <si>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</si>
  <si>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</si>
  <si>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</si>
  <si>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</si>
  <si>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</si>
  <si>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</si>
  <si>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</si>
  <si>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</si>
  <si>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</si>
  <si>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</si>
  <si>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</si>
  <si>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</si>
  <si>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</si>
  <si>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</si>
  <si>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</si>
  <si>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</si>
  <si>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</si>
  <si>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</si>
  <si>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</si>
  <si>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</si>
  <si>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</si>
  <si>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</si>
  <si>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</si>
  <si>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</si>
  <si>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</si>
  <si>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</si>
  <si>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</si>
  <si>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</si>
  <si>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</si>
  <si>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</si>
  <si>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</si>
  <si>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</si>
  <si>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</si>
  <si>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</si>
  <si>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</si>
  <si>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</si>
  <si>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</si>
  <si>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</si>
  <si>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</si>
  <si>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</si>
  <si>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</si>
  <si>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</si>
  <si>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</si>
  <si>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</si>
  <si>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</si>
  <si>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</si>
  <si>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</si>
  <si>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</si>
  <si>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</si>
  <si>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</si>
  <si>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</si>
  <si>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</si>
  <si>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</si>
  <si>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</si>
  <si>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</si>
  <si>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</si>
  <si>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</si>
  <si>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</si>
  <si>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</si>
  <si>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</si>
  <si>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</si>
  <si>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</si>
  <si>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</si>
  <si>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</si>
  <si>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</si>
  <si>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</si>
  <si>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</si>
  <si>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</si>
  <si>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</si>
  <si>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</si>
  <si>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</si>
  <si>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</si>
  <si>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</si>
  <si>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</si>
  <si>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</si>
  <si>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</si>
  <si>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</si>
  <si>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</si>
  <si>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</si>
  <si>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</si>
  <si>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</si>
  <si>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</si>
  <si>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</si>
  <si>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</si>
  <si>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</si>
  <si>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</si>
  <si>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</si>
  <si>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</si>
  <si>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</si>
  <si>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</si>
  <si>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</si>
  <si>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</si>
  <si>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</si>
  <si>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</si>
  <si>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</si>
  <si>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</si>
  <si>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</si>
  <si>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</si>
  <si>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</si>
  <si>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</si>
  <si>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</si>
  <si>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</si>
  <si>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</si>
  <si>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</si>
  <si>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</si>
  <si>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</si>
  <si>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</si>
  <si>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</si>
  <si>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</si>
  <si>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</si>
  <si>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</si>
  <si>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</si>
  <si>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</si>
  <si>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</si>
  <si>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</si>
  <si>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</si>
  <si>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</si>
  <si>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</si>
  <si>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</si>
  <si>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</si>
  <si>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</si>
  <si>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</si>
  <si>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</si>
  <si>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</si>
  <si>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</si>
  <si>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</si>
  <si>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</si>
  <si>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</si>
  <si>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</si>
  <si>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</si>
  <si>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</si>
  <si>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</si>
  <si>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</si>
  <si>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</si>
  <si>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</si>
  <si>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</si>
  <si>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</si>
  <si>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</si>
  <si>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</si>
  <si>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</si>
  <si>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</si>
  <si>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</si>
  <si>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</si>
  <si>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</si>
  <si>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</si>
  <si>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</si>
  <si>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</si>
  <si>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</si>
  <si>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</si>
  <si>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</si>
  <si>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</si>
  <si>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</si>
  <si>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</si>
  <si>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</si>
  <si>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</si>
  <si>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</si>
  <si>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</si>
  <si>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</si>
  <si>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</si>
  <si>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</si>
  <si>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</si>
  <si>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</si>
  <si>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</si>
  <si>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</si>
  <si>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</si>
  <si>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</si>
  <si>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</si>
  <si>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</si>
  <si>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</si>
  <si>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</si>
  <si>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</si>
  <si>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</si>
  <si>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</si>
  <si>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</si>
  <si>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</si>
  <si>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</si>
  <si>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</si>
  <si>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</si>
  <si>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</si>
  <si>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</si>
  <si>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</si>
  <si>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</si>
  <si>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</si>
  <si>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</si>
  <si>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</si>
  <si>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</si>
  <si>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</si>
  <si>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</si>
  <si>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</si>
  <si>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</si>
  <si>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</si>
  <si>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</si>
  <si>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</si>
  <si>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</si>
  <si>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</si>
  <si>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</si>
  <si>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</si>
  <si>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</si>
  <si>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</si>
  <si>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</si>
  <si>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</si>
  <si>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</si>
  <si>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</si>
  <si>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</si>
  <si>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</si>
  <si>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</si>
  <si>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</si>
  <si>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</si>
  <si>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</si>
  <si>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</si>
  <si>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</si>
  <si>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</si>
  <si>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</si>
  <si>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</si>
  <si>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</si>
  <si>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</si>
  <si>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</si>
  <si>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</si>
  <si>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</si>
  <si>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</si>
  <si>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</si>
  <si>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</si>
  <si>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</si>
  <si>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</si>
  <si>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</si>
  <si>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</si>
  <si>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</si>
  <si>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</si>
  <si>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</si>
  <si>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</si>
  <si>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</si>
  <si>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</si>
  <si>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</si>
  <si>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</si>
  <si>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</si>
  <si>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</si>
  <si>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</si>
  <si>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</si>
  <si>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</si>
  <si>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</si>
  <si>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</si>
  <si>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</si>
  <si>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</si>
  <si>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</si>
  <si>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</si>
  <si>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</si>
  <si>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</si>
  <si>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</si>
  <si>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</si>
  <si>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</si>
  <si>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</si>
  <si>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</si>
  <si>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</si>
  <si>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</si>
  <si>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</si>
  <si>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</si>
  <si>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</si>
  <si>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</si>
  <si>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</si>
  <si>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</si>
  <si>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</si>
  <si>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</si>
  <si>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</si>
  <si>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</si>
  <si>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</si>
  <si>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</si>
  <si>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</si>
  <si>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</si>
  <si>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</si>
  <si>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</si>
  <si>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</si>
  <si>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</si>
  <si>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</si>
  <si>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</si>
  <si>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</si>
  <si>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</si>
  <si>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</si>
  <si>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</si>
  <si>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</si>
  <si>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</si>
  <si>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</si>
  <si>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</si>
  <si>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</si>
  <si>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</si>
  <si>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</si>
  <si>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</si>
  <si>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</si>
  <si>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</si>
  <si>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</si>
  <si>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</si>
  <si>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</si>
  <si>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</si>
  <si>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</si>
  <si>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</si>
  <si>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</si>
  <si>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</si>
  <si>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</si>
  <si>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</si>
  <si>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</si>
  <si>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</si>
  <si>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</si>
  <si>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</si>
  <si>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</si>
  <si>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</si>
  <si>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</si>
  <si>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</si>
  <si>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</si>
  <si>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</si>
  <si>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</si>
  <si>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</si>
  <si>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</si>
  <si>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</si>
  <si>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</si>
  <si>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</si>
  <si>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</si>
  <si>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</si>
  <si>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</si>
  <si>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</si>
  <si>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</si>
  <si>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</si>
  <si>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</si>
  <si>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</si>
  <si>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</si>
  <si>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</si>
  <si>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</si>
  <si>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</si>
  <si>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</si>
  <si>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</si>
  <si>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</si>
  <si>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</si>
  <si>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</si>
  <si>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</si>
  <si>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</si>
  <si>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</si>
  <si>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</si>
  <si>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</si>
  <si>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</si>
  <si>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</si>
  <si>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</si>
  <si>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</si>
  <si>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</si>
  <si>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</si>
  <si>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</si>
  <si>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</si>
  <si>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</si>
  <si>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</si>
  <si>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</si>
  <si>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</si>
  <si>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</si>
  <si>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</si>
  <si>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</si>
  <si>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</si>
  <si>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</si>
  <si>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</si>
  <si>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</si>
  <si>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</si>
  <si>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</si>
  <si>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</si>
  <si>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</si>
  <si>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</si>
  <si>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</si>
  <si>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</si>
  <si>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</si>
  <si>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</si>
  <si>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</si>
  <si>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</si>
  <si>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</si>
  <si>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</si>
  <si>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</si>
  <si>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</si>
  <si>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</si>
  <si>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</si>
  <si>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</si>
  <si>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</si>
  <si>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</si>
  <si>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</si>
  <si>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</si>
  <si>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</si>
  <si>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</si>
  <si>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</si>
  <si>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</si>
  <si>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</si>
  <si>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</si>
  <si>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</si>
  <si>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</si>
  <si>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</si>
  <si>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</si>
  <si>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</si>
  <si>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</si>
  <si>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</si>
  <si>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</si>
  <si>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</si>
  <si>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</si>
  <si>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</si>
  <si>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</si>
  <si>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</si>
  <si>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</si>
  <si>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</si>
  <si>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</si>
  <si>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</si>
  <si>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</si>
  <si>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</si>
  <si>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</si>
  <si>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</si>
  <si>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</si>
  <si>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</si>
  <si>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</si>
  <si>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</si>
  <si>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</si>
  <si>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</si>
  <si>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</si>
  <si>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</si>
  <si>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</si>
  <si>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</si>
  <si>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</si>
  <si>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</si>
  <si>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</si>
  <si>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</si>
  <si>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</si>
  <si>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</si>
  <si>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</si>
  <si>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</si>
  <si>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</si>
  <si>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</si>
  <si>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</si>
  <si>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</si>
  <si>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</si>
  <si>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</si>
  <si>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</si>
  <si>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</si>
  <si>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</si>
  <si>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</si>
  <si>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</si>
  <si>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</si>
  <si>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</si>
  <si>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</si>
  <si>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</si>
  <si>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</si>
  <si>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</si>
  <si>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</si>
  <si>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</si>
  <si>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</si>
  <si>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</si>
  <si>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</si>
  <si>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</si>
  <si>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</si>
  <si>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</si>
  <si>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</si>
  <si>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</si>
  <si>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</si>
  <si>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</si>
  <si>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</si>
  <si>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</si>
  <si>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</si>
  <si>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</si>
  <si>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</si>
  <si>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</si>
  <si>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</si>
  <si>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</si>
  <si>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</si>
  <si>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</si>
  <si>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</si>
  <si>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</si>
  <si>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</si>
  <si>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</si>
  <si>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</si>
  <si>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</si>
  <si>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</si>
  <si>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</si>
  <si>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</si>
  <si>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</si>
  <si>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</si>
  <si>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</si>
  <si>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</si>
  <si>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</si>
  <si>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</si>
  <si>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</si>
  <si>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</si>
  <si>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</si>
  <si>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</si>
  <si>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</si>
  <si>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</si>
  <si>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</si>
  <si>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</si>
  <si>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</si>
  <si>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</si>
  <si>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</si>
  <si>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</si>
  <si>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</si>
  <si>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</si>
  <si>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</si>
  <si>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</si>
  <si>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</si>
  <si>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</si>
  <si>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</si>
  <si>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</si>
  <si>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</si>
  <si>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</si>
  <si>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</si>
  <si>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</si>
  <si>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</si>
  <si>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</si>
  <si>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</si>
  <si>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</si>
  <si>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</si>
  <si>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</si>
  <si>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</si>
  <si>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</si>
  <si>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</si>
  <si>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</si>
  <si>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</si>
  <si>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</si>
  <si>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</si>
  <si>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</si>
  <si>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</si>
  <si>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</si>
  <si>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</si>
  <si>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</si>
  <si>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</si>
  <si>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</si>
  <si>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</si>
  <si>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</si>
  <si>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</si>
  <si>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</si>
  <si>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</si>
  <si>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</si>
  <si>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</si>
  <si>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</si>
  <si>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</si>
  <si>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</si>
  <si>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</si>
  <si>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</si>
  <si>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</si>
  <si>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</si>
  <si>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</si>
  <si>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</si>
  <si>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</si>
  <si>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</si>
  <si>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</si>
  <si>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</si>
  <si>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</si>
  <si>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</si>
  <si>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</si>
  <si>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</si>
  <si>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</si>
  <si>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</si>
  <si>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</si>
  <si>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</si>
  <si>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</si>
  <si>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</si>
  <si>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</si>
  <si>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</si>
  <si>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</si>
  <si>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</si>
  <si>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</si>
  <si>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</si>
  <si>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</si>
  <si>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</si>
  <si>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</si>
  <si>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</si>
  <si>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</si>
  <si>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</si>
  <si>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</si>
  <si>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</si>
  <si>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</si>
  <si>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</si>
  <si>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</si>
  <si>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</si>
  <si>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</si>
  <si>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</si>
  <si>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</si>
  <si>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</si>
  <si>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</si>
  <si>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</si>
  <si>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</si>
  <si>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</si>
  <si>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</si>
  <si>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</si>
  <si>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</si>
  <si>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</si>
  <si>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</si>
  <si>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</si>
  <si>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</si>
  <si>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</si>
  <si>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</si>
  <si>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</si>
  <si>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</si>
  <si>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</si>
  <si>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</si>
  <si>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</si>
  <si>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</si>
  <si>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</si>
  <si>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</si>
  <si>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</si>
  <si>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</si>
  <si>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</si>
  <si>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</si>
  <si>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</si>
  <si>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</si>
  <si>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</si>
  <si>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</si>
  <si>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</si>
  <si>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</si>
  <si>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</si>
  <si>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</si>
  <si>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</si>
  <si>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</si>
  <si>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</si>
  <si>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</si>
  <si>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</si>
  <si>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</si>
  <si>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</si>
  <si>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</si>
  <si>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</si>
  <si>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</si>
  <si>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</si>
  <si>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</si>
  <si>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</si>
  <si>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</si>
  <si>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</si>
  <si>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</si>
  <si>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</si>
  <si>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</si>
  <si>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</si>
  <si>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</si>
  <si>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</si>
  <si>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</si>
  <si>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</si>
  <si>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</si>
  <si>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</si>
  <si>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</si>
  <si>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</si>
  <si>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</si>
  <si>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</si>
  <si>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</si>
  <si>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</si>
  <si>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</si>
  <si>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</si>
  <si>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</si>
  <si>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</si>
  <si>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</si>
  <si>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</si>
  <si>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</si>
  <si>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</si>
  <si>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</si>
  <si>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</si>
  <si>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</si>
  <si>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</si>
  <si>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</si>
  <si>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</si>
  <si>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</si>
  <si>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</si>
  <si>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</si>
  <si>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</si>
  <si>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</si>
  <si>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</si>
  <si>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</si>
  <si>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</si>
  <si>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</si>
  <si>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</si>
  <si>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</si>
  <si>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</si>
  <si>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</si>
  <si>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</si>
  <si>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</si>
  <si>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</si>
  <si>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</si>
  <si>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</si>
  <si>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</si>
  <si>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</si>
  <si>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</si>
  <si>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</si>
  <si>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</si>
  <si>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</si>
  <si>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</si>
  <si>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</si>
  <si>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</si>
  <si>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</si>
  <si>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</si>
  <si>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</si>
  <si>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</si>
  <si>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</si>
  <si>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</si>
  <si>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</si>
  <si>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</si>
  <si>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</si>
  <si>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</si>
  <si>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</si>
  <si>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</si>
  <si>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</si>
  <si>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</si>
  <si>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</si>
  <si>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</si>
  <si>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</si>
  <si>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</si>
  <si>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</si>
  <si>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</si>
  <si>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</si>
  <si>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</si>
  <si>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</si>
  <si>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</si>
  <si>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</si>
  <si>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</si>
  <si>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</si>
  <si>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</si>
  <si>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</si>
  <si>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</si>
  <si>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</si>
  <si>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</si>
  <si>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</si>
  <si>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</si>
  <si>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</si>
  <si>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</si>
  <si>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</si>
  <si>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</si>
  <si>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</si>
  <si>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</si>
  <si>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</si>
  <si>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</si>
  <si>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</si>
  <si>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</si>
  <si>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</si>
  <si>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</si>
  <si>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</si>
  <si>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</si>
  <si>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</si>
  <si>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</si>
  <si>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</si>
  <si>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</si>
  <si>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</si>
  <si>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</si>
  <si>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</si>
  <si>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</si>
  <si>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</si>
  <si>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</si>
  <si>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</si>
  <si>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</si>
  <si>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</si>
  <si>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</si>
  <si>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</si>
  <si>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</si>
  <si>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</si>
  <si>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</si>
  <si>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</si>
  <si>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</si>
  <si>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</si>
  <si>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</si>
  <si>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</si>
  <si>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</si>
  <si>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</si>
  <si>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</si>
  <si>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</si>
  <si>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</si>
  <si>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</si>
  <si>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</si>
  <si>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</si>
  <si>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</si>
  <si>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</si>
  <si>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</si>
  <si>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</si>
  <si>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</si>
  <si>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</si>
  <si>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</si>
  <si>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</si>
  <si>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</si>
  <si>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</si>
  <si>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</si>
  <si>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</si>
  <si>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</si>
  <si>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</si>
  <si>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</si>
  <si>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</si>
  <si>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</si>
  <si>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</si>
  <si>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</si>
  <si>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</si>
  <si>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</si>
  <si>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</si>
  <si>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</si>
  <si>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</si>
  <si>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</si>
  <si>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</si>
  <si>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</si>
  <si>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</si>
  <si>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</si>
  <si>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</si>
  <si>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</si>
  <si>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</si>
  <si>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</si>
  <si>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</si>
  <si>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</si>
  <si>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</si>
  <si>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</si>
  <si>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</si>
  <si>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</si>
  <si>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</si>
  <si>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</si>
  <si>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</si>
  <si>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</si>
  <si>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</si>
  <si>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</si>
  <si>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</si>
  <si>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</si>
  <si>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</si>
  <si>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</si>
  <si>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</si>
  <si>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</si>
  <si>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</si>
  <si>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</si>
  <si>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</si>
  <si>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</si>
  <si>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</si>
  <si>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</si>
  <si>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</si>
  <si>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</si>
  <si>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</si>
  <si>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</si>
  <si>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</si>
  <si>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</si>
  <si>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</si>
  <si>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</si>
  <si>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</si>
  <si>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</si>
  <si>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</si>
  <si>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</si>
  <si>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</si>
  <si>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</si>
  <si>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</si>
  <si>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</si>
  <si>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</si>
  <si>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</si>
  <si>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</si>
  <si>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</si>
  <si>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</si>
  <si>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</si>
  <si>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</si>
  <si>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</si>
  <si>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</si>
  <si>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</si>
  <si>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</si>
  <si>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</si>
  <si>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</si>
  <si>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</si>
  <si>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</si>
  <si>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</si>
  <si>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</si>
  <si>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</si>
  <si>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</si>
  <si>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</si>
  <si>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</si>
  <si>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</si>
  <si>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</si>
  <si>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</si>
  <si>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</si>
  <si>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</si>
  <si>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</si>
  <si>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</si>
  <si>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</si>
  <si>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</si>
  <si>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</si>
  <si>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</si>
  <si>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</si>
  <si>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</si>
  <si>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</si>
  <si>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</si>
  <si>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</si>
  <si>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</si>
  <si>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</si>
  <si>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</si>
  <si>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</si>
  <si>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</si>
  <si>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</si>
  <si>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</si>
  <si>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</si>
  <si>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</si>
  <si>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</si>
  <si>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</si>
  <si>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</si>
  <si>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</si>
  <si>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</si>
  <si>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</si>
  <si>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</si>
  <si>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</si>
  <si>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</si>
  <si>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</si>
  <si>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</si>
  <si>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</si>
  <si>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</si>
  <si>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</si>
  <si>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</si>
  <si>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</si>
  <si>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</si>
  <si>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</si>
  <si>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</si>
  <si>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</si>
  <si>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</si>
  <si>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</si>
  <si>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</si>
  <si>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</si>
  <si>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</si>
  <si>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</si>
  <si>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</si>
  <si>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</si>
  <si>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</si>
  <si>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</si>
  <si>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</si>
  <si>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</si>
  <si>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</si>
  <si>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</si>
  <si>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</si>
  <si>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</si>
  <si>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</si>
  <si>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</si>
  <si>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</si>
  <si>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</si>
  <si>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</si>
  <si>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</si>
  <si>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</si>
  <si>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</si>
  <si>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</si>
  <si>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</si>
  <si>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</si>
  <si>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</si>
  <si>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</si>
  <si>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</si>
  <si>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</si>
  <si>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</si>
  <si>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</si>
  <si>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</si>
  <si>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</si>
  <si>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</si>
  <si>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</si>
  <si>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</si>
  <si>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</si>
  <si>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</si>
  <si>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</si>
  <si>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</si>
  <si>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</si>
  <si>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</si>
  <si>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</si>
  <si>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</si>
  <si>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</si>
  <si>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</si>
  <si>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</si>
  <si>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</si>
  <si>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</si>
  <si>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</si>
  <si>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</si>
  <si>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</si>
  <si>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</si>
  <si>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</si>
  <si>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</si>
  <si>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</si>
  <si>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</si>
  <si>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</si>
  <si>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</si>
  <si>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</si>
  <si>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</si>
  <si>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</si>
  <si>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</si>
  <si>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</si>
  <si>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</si>
  <si>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</si>
  <si>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</si>
  <si>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</si>
  <si>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</si>
  <si>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</si>
  <si>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</si>
  <si>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</si>
  <si>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</si>
  <si>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</si>
  <si>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</si>
  <si>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</si>
  <si>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</si>
  <si>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</si>
  <si>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</si>
  <si>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</si>
  <si>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</si>
  <si>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</si>
  <si>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</si>
  <si>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</si>
  <si>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</si>
  <si>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</si>
  <si>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</si>
  <si>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</si>
  <si>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</si>
  <si>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</si>
  <si>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</si>
  <si>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</si>
  <si>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</si>
  <si>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</si>
  <si>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</si>
  <si>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</si>
  <si>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</si>
  <si>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</si>
  <si>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</si>
  <si>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</si>
  <si>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</si>
  <si>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</si>
  <si>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</si>
  <si>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</si>
  <si>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</si>
  <si>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</si>
  <si>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</si>
  <si>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</si>
  <si>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</si>
  <si>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</si>
  <si>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</si>
  <si>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</si>
  <si>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</si>
  <si>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</si>
  <si>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</si>
  <si>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</si>
  <si>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</si>
  <si>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</si>
  <si>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</si>
  <si>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</si>
  <si>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</si>
  <si>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</si>
  <si>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</si>
  <si>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</si>
  <si>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</si>
  <si>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</si>
  <si>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</si>
  <si>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</si>
  <si>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</si>
  <si>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</si>
  <si>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</si>
  <si>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</si>
  <si>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</si>
  <si>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</si>
  <si>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</si>
  <si>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</si>
  <si>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</si>
  <si>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</si>
  <si>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</si>
  <si>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</si>
  <si>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</si>
  <si>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</si>
  <si>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</si>
  <si>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</si>
  <si>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</si>
  <si>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</si>
  <si>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</si>
  <si>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</si>
  <si>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</si>
  <si>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</si>
  <si>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</si>
  <si>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</si>
  <si>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</si>
  <si>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</si>
  <si>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</si>
  <si>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</si>
  <si>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</si>
  <si>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</si>
  <si>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</si>
  <si>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</si>
  <si>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</si>
  <si>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</si>
  <si>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</si>
  <si>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</si>
  <si>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</si>
  <si>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</si>
  <si>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</si>
  <si>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</si>
  <si>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</si>
  <si>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</si>
  <si>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</si>
  <si>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</si>
  <si>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</si>
  <si>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</si>
  <si>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</si>
  <si>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</si>
  <si>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</si>
  <si>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</si>
  <si>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</si>
  <si>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</si>
  <si>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</si>
  <si>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</si>
  <si>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</si>
  <si>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</si>
  <si>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</si>
  <si>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</si>
  <si>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</si>
  <si>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</si>
  <si>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</si>
  <si>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</si>
  <si>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</si>
  <si>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</si>
  <si>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</si>
  <si>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</si>
  <si>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</si>
  <si>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</si>
  <si>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</si>
  <si>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</si>
  <si>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</si>
  <si>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</si>
  <si>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</si>
  <si>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</si>
  <si>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</si>
  <si>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</si>
  <si>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</si>
  <si>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</si>
  <si>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</si>
  <si>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</si>
  <si>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</si>
  <si>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</si>
  <si>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</si>
  <si>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</si>
  <si>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</si>
  <si>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</si>
  <si>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</si>
  <si>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</si>
  <si>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</si>
  <si>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</si>
  <si>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</si>
  <si>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</si>
  <si>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</si>
  <si>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</si>
  <si>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</si>
  <si>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</si>
  <si>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</si>
  <si>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</si>
  <si>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</si>
  <si>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</si>
  <si>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</si>
  <si>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</si>
  <si>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</si>
  <si>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</si>
  <si>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</si>
  <si>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</si>
  <si>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</si>
  <si>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</si>
  <si>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</si>
  <si>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</si>
  <si>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</si>
  <si>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</si>
  <si>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</si>
  <si>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</si>
  <si>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</si>
  <si>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</si>
  <si>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</si>
  <si>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</si>
  <si>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</si>
  <si>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</si>
  <si>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</si>
  <si>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</si>
  <si>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</si>
  <si>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</si>
  <si>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</si>
  <si>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</si>
  <si>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</si>
  <si>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</si>
  <si>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</si>
  <si>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</si>
  <si>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</si>
  <si>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</si>
  <si>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</si>
  <si>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</si>
  <si>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</si>
  <si>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</si>
  <si>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</si>
  <si>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</si>
  <si>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</si>
  <si>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</si>
  <si>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</si>
  <si>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</si>
  <si>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</si>
  <si>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</si>
  <si>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</si>
  <si>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</si>
  <si>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</si>
  <si>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</si>
  <si>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</si>
  <si>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</si>
  <si>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</si>
  <si>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</si>
  <si>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</si>
  <si>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</si>
  <si>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</si>
  <si>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</si>
  <si>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</si>
  <si>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</si>
  <si>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</si>
  <si>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</si>
  <si>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</si>
  <si>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</si>
  <si>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</si>
  <si>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</si>
  <si>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</si>
  <si>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</si>
  <si>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</si>
  <si>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</si>
  <si>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</si>
  <si>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</si>
  <si>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</si>
  <si>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</si>
  <si>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</si>
  <si>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</si>
  <si>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</si>
  <si>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</si>
  <si>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</si>
  <si>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</si>
  <si>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</si>
  <si>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</si>
  <si>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</si>
  <si>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</si>
  <si>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</si>
  <si>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</si>
  <si>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</si>
  <si>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</si>
  <si>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</si>
  <si>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</si>
  <si>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</si>
  <si>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</si>
  <si>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</si>
  <si>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</si>
  <si>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</si>
  <si>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</si>
  <si>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</si>
  <si>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</si>
  <si>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</si>
  <si>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</si>
  <si>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</si>
  <si>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</si>
  <si>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</si>
  <si>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</si>
  <si>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</si>
  <si>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</si>
  <si>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</si>
  <si>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</si>
  <si>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</si>
  <si>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</si>
  <si>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</si>
  <si>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</si>
  <si>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</si>
  <si>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</si>
  <si>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</si>
  <si>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</si>
  <si>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</si>
  <si>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</si>
  <si>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</si>
  <si>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</si>
  <si>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</si>
  <si>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</si>
  <si>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</si>
  <si>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</si>
  <si>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</si>
  <si>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</si>
  <si>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</si>
  <si>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</si>
  <si>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</si>
  <si>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</si>
  <si>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</si>
  <si>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</si>
  <si>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</si>
  <si>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</si>
  <si>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</si>
  <si>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</si>
  <si>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</si>
  <si>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</si>
  <si>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</si>
  <si>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</si>
  <si>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</si>
  <si>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</si>
  <si>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</si>
  <si>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</si>
  <si>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</si>
  <si>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</si>
  <si>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</si>
  <si>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</si>
  <si>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</si>
  <si>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</si>
  <si>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</si>
  <si>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</si>
  <si>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</si>
  <si>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</si>
  <si>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</si>
  <si>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</si>
  <si>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</si>
  <si>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</si>
  <si>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</si>
  <si>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</si>
  <si>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</si>
  <si>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</si>
  <si>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</si>
  <si>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</si>
  <si>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</si>
  <si>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</si>
  <si>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</si>
  <si>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</si>
  <si>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</si>
  <si>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</si>
  <si>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</si>
  <si>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</si>
  <si>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</si>
  <si>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</si>
  <si>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</si>
  <si>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</si>
  <si>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</si>
  <si>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</si>
  <si>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</si>
  <si>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</si>
  <si>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</si>
  <si>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</si>
  <si>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</si>
  <si>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</si>
  <si>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</si>
  <si>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</si>
  <si>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</si>
  <si>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</si>
  <si>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</si>
  <si>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</si>
  <si>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</si>
  <si>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</si>
  <si>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</si>
  <si>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</si>
  <si>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</si>
  <si>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</si>
  <si>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</si>
  <si>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</si>
  <si>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</si>
  <si>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</si>
  <si>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</si>
  <si>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</si>
  <si>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</si>
  <si>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</si>
  <si>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</si>
  <si>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</si>
  <si>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</si>
  <si>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</si>
  <si>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</si>
  <si>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</si>
  <si>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</si>
  <si>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</si>
  <si>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</si>
  <si>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</si>
  <si>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</si>
  <si>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</si>
  <si>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</si>
  <si>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</si>
  <si>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</si>
  <si>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</si>
  <si>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</si>
  <si>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</si>
  <si>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</si>
  <si>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</si>
  <si>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</si>
  <si>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</si>
  <si>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</si>
  <si>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</si>
  <si>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</si>
  <si>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</si>
  <si>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</si>
  <si>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</si>
  <si>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</si>
  <si>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</si>
  <si>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</si>
  <si>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</si>
  <si>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</si>
  <si>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</si>
  <si>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</si>
  <si>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</si>
  <si>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</si>
  <si>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</si>
  <si>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</si>
  <si>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</si>
  <si>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</si>
  <si>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</si>
  <si>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</si>
  <si>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</si>
  <si>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</si>
  <si>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</si>
  <si>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</si>
  <si>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</si>
  <si>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</si>
  <si>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</si>
  <si>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</si>
  <si>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</si>
  <si>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</si>
  <si>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</si>
  <si>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</si>
  <si>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</si>
  <si>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</si>
  <si>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</si>
  <si>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</si>
  <si>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</si>
  <si>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</si>
  <si>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</si>
  <si>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</si>
  <si>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</si>
  <si>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</si>
  <si>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</si>
  <si>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</si>
  <si>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</si>
  <si>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</si>
  <si>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</si>
  <si>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</si>
  <si>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</si>
  <si>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</si>
  <si>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</si>
  <si>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</si>
  <si>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</si>
  <si>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</si>
  <si>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</si>
  <si>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</si>
  <si>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</si>
  <si>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</si>
  <si>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</si>
  <si>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</si>
  <si>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</si>
  <si>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</si>
  <si>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</si>
  <si>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</si>
  <si>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</si>
  <si>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</si>
  <si>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</si>
  <si>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</si>
  <si>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</si>
  <si>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</si>
  <si>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</si>
  <si>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</si>
  <si>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</si>
  <si>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</si>
  <si>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</si>
  <si>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</si>
  <si>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</si>
  <si>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</si>
  <si>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</si>
  <si>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</si>
  <si>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</si>
  <si>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</si>
  <si>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</si>
  <si>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</si>
  <si>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</si>
  <si>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</si>
  <si>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</si>
  <si>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</si>
  <si>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</si>
  <si>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</si>
  <si>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</si>
  <si>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</si>
  <si>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</si>
  <si>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</si>
  <si>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</si>
  <si>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</si>
  <si>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</si>
  <si>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</si>
  <si>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</si>
  <si>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</si>
  <si>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</si>
  <si>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</si>
  <si>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</si>
  <si>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</si>
  <si>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</si>
  <si>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</si>
  <si>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</si>
  <si>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</si>
  <si>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</si>
  <si>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</si>
  <si>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</si>
  <si>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</si>
  <si>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</si>
  <si>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</si>
  <si>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</si>
  <si>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</si>
  <si>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</si>
  <si>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</si>
  <si>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</si>
  <si>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</si>
  <si>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</si>
  <si>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</si>
  <si>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</si>
  <si>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</si>
  <si>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</si>
  <si>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</si>
  <si>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</si>
  <si>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</si>
  <si>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</si>
  <si>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</si>
  <si>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</si>
  <si>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</si>
  <si>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</si>
  <si>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</si>
  <si>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</si>
  <si>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</si>
  <si>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</si>
  <si>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</si>
  <si>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</si>
  <si>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</si>
  <si>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</si>
  <si>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</si>
  <si>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</si>
  <si>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</si>
  <si>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</si>
  <si>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</si>
  <si>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</si>
  <si>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</si>
  <si>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</si>
  <si>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</si>
  <si>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</si>
  <si>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</si>
  <si>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</si>
  <si>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</si>
  <si>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</si>
  <si>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</si>
  <si>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</si>
  <si>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</si>
  <si>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</si>
  <si>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</si>
  <si>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</si>
  <si>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</si>
  <si>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</si>
  <si>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</si>
  <si>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</si>
  <si>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</si>
  <si>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</si>
  <si>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</si>
  <si>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</si>
  <si>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</si>
  <si>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</si>
  <si>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</si>
  <si>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</si>
  <si>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</si>
  <si>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</si>
  <si>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</si>
  <si>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</si>
  <si>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</si>
  <si>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</si>
  <si>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</si>
  <si>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</si>
  <si>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</si>
  <si>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</si>
  <si>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</si>
  <si>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</si>
  <si>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</si>
  <si>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</si>
  <si>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</si>
  <si>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</si>
  <si>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</si>
  <si>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</si>
  <si>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</si>
  <si>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</si>
  <si>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</si>
  <si>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</si>
  <si>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</si>
  <si>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</si>
  <si>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</si>
  <si>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</si>
  <si>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</si>
  <si>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</si>
  <si>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</si>
  <si>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</si>
  <si>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</si>
  <si>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</si>
  <si>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</si>
  <si>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</si>
  <si>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</si>
  <si>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</si>
  <si>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</si>
  <si>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</si>
  <si>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</si>
  <si>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</si>
  <si>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</si>
  <si>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</si>
  <si>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</si>
  <si>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</si>
  <si>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</si>
  <si>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</si>
  <si>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</si>
  <si>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</si>
  <si>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</si>
  <si>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</si>
  <si>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</si>
  <si>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</si>
  <si>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</si>
  <si>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</si>
  <si>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</si>
  <si>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</si>
  <si>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</si>
  <si>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</si>
  <si>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</si>
  <si>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</si>
  <si>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</si>
  <si>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</si>
  <si>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</si>
  <si>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</si>
  <si>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</si>
  <si>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</si>
  <si>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</si>
  <si>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</si>
  <si>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</si>
  <si>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</si>
  <si>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</si>
  <si>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</si>
  <si>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</si>
  <si>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</si>
  <si>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</si>
  <si>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</si>
  <si>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</si>
  <si>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</si>
  <si>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</si>
  <si>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</si>
  <si>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</si>
  <si>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</si>
  <si>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</si>
  <si>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</si>
  <si>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</si>
  <si>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</si>
  <si>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</si>
  <si>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</si>
  <si>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</si>
  <si>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</si>
  <si>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</si>
  <si>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</si>
  <si>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</si>
  <si>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</si>
  <si>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</si>
  <si>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</si>
  <si>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</si>
  <si>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</si>
  <si>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</si>
  <si>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</si>
  <si>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</si>
  <si>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</si>
  <si>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</si>
  <si>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</si>
  <si>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</si>
  <si>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</si>
  <si>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</si>
  <si>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</si>
  <si>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</si>
  <si>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</si>
  <si>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</si>
  <si>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</si>
  <si>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</si>
  <si>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</si>
  <si>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</si>
  <si>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</si>
  <si>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</si>
  <si>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</si>
  <si>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</si>
  <si>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</si>
  <si>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</si>
  <si>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</si>
  <si>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</si>
  <si>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</si>
  <si>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</si>
  <si>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</si>
  <si>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</si>
  <si>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</si>
  <si>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</si>
  <si>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</si>
  <si>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</si>
  <si>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</si>
  <si>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</si>
  <si>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</si>
  <si>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</si>
  <si>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</si>
  <si>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</si>
  <si>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</si>
  <si>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</si>
  <si>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</si>
  <si>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</si>
  <si>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</si>
  <si>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</si>
  <si>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</si>
  <si>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</si>
  <si>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</si>
  <si>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</si>
  <si>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</si>
  <si>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</si>
  <si>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</si>
  <si>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</si>
  <si>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</si>
  <si>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</si>
  <si>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</si>
  <si>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</si>
  <si>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</si>
  <si>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</si>
  <si>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</si>
  <si>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</si>
  <si>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</si>
  <si>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</si>
  <si>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</si>
  <si>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</si>
  <si>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</si>
  <si>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</si>
  <si>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</si>
  <si>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</si>
  <si>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</si>
  <si>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</si>
  <si>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</si>
  <si>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</si>
  <si>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</si>
  <si>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</si>
  <si>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</si>
  <si>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</si>
  <si>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</si>
  <si>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</si>
  <si>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</si>
  <si>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</si>
  <si>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</si>
  <si>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</si>
  <si>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</si>
  <si>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</si>
  <si>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</si>
  <si>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</si>
  <si>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</si>
  <si>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</si>
  <si>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</si>
  <si>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</si>
  <si>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</si>
  <si>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</si>
  <si>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</si>
  <si>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</si>
  <si>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</si>
  <si>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</si>
  <si>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</si>
  <si>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</si>
  <si>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</si>
  <si>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</si>
  <si>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</si>
  <si>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</si>
  <si>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</si>
  <si>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</si>
  <si>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</si>
  <si>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</si>
  <si>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</si>
  <si>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</si>
  <si>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</si>
  <si>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</si>
  <si>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</si>
  <si>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</si>
  <si>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</si>
  <si>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</si>
  <si>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</si>
  <si>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</si>
  <si>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</si>
  <si>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</si>
  <si>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</si>
  <si>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</si>
  <si>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</si>
  <si>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</si>
  <si>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</si>
  <si>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</si>
  <si>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</si>
  <si>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</si>
  <si>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</si>
  <si>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</si>
  <si>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</si>
  <si>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</si>
  <si>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</si>
  <si>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</si>
  <si>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</si>
  <si>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</si>
  <si>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</si>
  <si>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</si>
  <si>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</si>
  <si>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</si>
  <si>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</si>
  <si>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</si>
  <si>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</si>
  <si>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</si>
  <si>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</si>
  <si>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</si>
  <si>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</si>
  <si>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</si>
  <si>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</si>
  <si>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</si>
  <si>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</si>
  <si>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</si>
  <si>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</si>
  <si>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</si>
  <si>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</si>
  <si>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</si>
  <si>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</si>
  <si>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</si>
  <si>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</si>
  <si>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</si>
  <si>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</si>
  <si>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</si>
  <si>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</si>
  <si>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</si>
  <si>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</si>
  <si>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</si>
  <si>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</si>
  <si>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</si>
  <si>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</si>
  <si>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</si>
  <si>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</si>
  <si>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</si>
  <si>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</si>
  <si>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</si>
  <si>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</si>
  <si>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</si>
  <si>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</si>
  <si>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</si>
  <si>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</si>
  <si>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</si>
  <si>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</si>
  <si>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</si>
  <si>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</si>
  <si>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</si>
  <si>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</si>
  <si>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</si>
  <si>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</si>
  <si>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</si>
  <si>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</si>
  <si>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</si>
  <si>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</si>
  <si>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</si>
  <si>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</si>
  <si>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</si>
  <si>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</si>
  <si>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</si>
  <si>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</si>
  <si>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</si>
  <si>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</si>
  <si>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</si>
  <si>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</si>
  <si>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</si>
  <si>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</si>
  <si>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</si>
  <si>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</si>
  <si>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</si>
  <si>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</si>
  <si>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</si>
  <si>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</si>
  <si>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</si>
  <si>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</si>
  <si>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</si>
  <si>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</si>
  <si>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</si>
  <si>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</si>
  <si>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</si>
  <si>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</si>
  <si>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</si>
  <si>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</si>
  <si>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</si>
  <si>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</si>
  <si>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</si>
  <si>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</si>
  <si>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</si>
  <si>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</si>
  <si>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</si>
  <si>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</si>
  <si>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</si>
  <si>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</si>
  <si>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</si>
  <si>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</si>
  <si>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</si>
  <si>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</si>
  <si>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</si>
  <si>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</si>
  <si>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</si>
  <si>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</si>
  <si>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</si>
  <si>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</si>
  <si>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</si>
  <si>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</si>
  <si>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</si>
  <si>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</si>
  <si>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</si>
  <si>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</si>
  <si>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</si>
  <si>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</si>
  <si>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</si>
  <si>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</si>
  <si>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</si>
  <si>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</si>
  <si>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</si>
  <si>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</si>
  <si>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</si>
  <si>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</si>
  <si>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</si>
  <si>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</si>
  <si>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</si>
  <si>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</si>
  <si>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</si>
  <si>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</si>
  <si>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</si>
  <si>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</si>
  <si>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</si>
  <si>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</si>
  <si>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</si>
  <si>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</si>
  <si>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</si>
  <si>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</si>
  <si>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</si>
  <si>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</si>
  <si>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</si>
  <si>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</si>
  <si>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</si>
  <si>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</si>
  <si>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</si>
  <si>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</si>
  <si>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</si>
  <si>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</si>
  <si>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</si>
  <si>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</si>
  <si>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</si>
  <si>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</si>
  <si>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</si>
  <si>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</si>
  <si>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</si>
  <si>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</si>
  <si>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</si>
  <si>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</si>
  <si>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</si>
  <si>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</si>
  <si>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</si>
  <si>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</si>
  <si>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</si>
  <si>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</si>
  <si>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</si>
  <si>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</si>
  <si>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</si>
  <si>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</si>
  <si>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</si>
  <si>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</si>
  <si>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</si>
  <si>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</si>
  <si>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</si>
  <si>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</si>
  <si>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</si>
  <si>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</si>
  <si>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</si>
  <si>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</si>
  <si>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</si>
  <si>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</si>
  <si>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</si>
  <si>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</si>
  <si>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</si>
  <si>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</si>
  <si>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</si>
  <si>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</si>
  <si>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</si>
  <si>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</si>
  <si>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</si>
  <si>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</si>
  <si>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</si>
  <si>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</si>
  <si>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</si>
  <si>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</si>
  <si>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</si>
  <si>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</si>
  <si>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</si>
  <si>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</si>
  <si>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</si>
  <si>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</si>
  <si>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</si>
  <si>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</si>
  <si>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</si>
  <si>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</si>
  <si>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</si>
  <si>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</si>
  <si>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</si>
  <si>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</si>
  <si>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</si>
  <si>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</si>
  <si>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</si>
  <si>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</si>
  <si>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</si>
  <si>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</si>
  <si>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</si>
  <si>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</si>
  <si>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</si>
  <si>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</si>
  <si>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</si>
  <si>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</si>
  <si>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</si>
  <si>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</si>
  <si>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</si>
  <si>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</si>
  <si>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</si>
  <si>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</si>
  <si>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</si>
  <si>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</si>
  <si>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</si>
  <si>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</si>
  <si>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</si>
  <si>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</si>
  <si>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</si>
  <si>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</si>
  <si>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</si>
  <si>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</si>
  <si>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</si>
  <si>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</si>
  <si>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</si>
  <si>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</si>
  <si>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</si>
  <si>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</si>
  <si>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</si>
  <si>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</si>
  <si>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</si>
  <si>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</si>
  <si>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</si>
  <si>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</si>
  <si>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</si>
  <si>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</si>
  <si>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</si>
  <si>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</si>
  <si>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</si>
  <si>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</si>
  <si>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</si>
  <si>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</si>
  <si>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</si>
  <si>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</si>
  <si>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</si>
  <si>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</si>
  <si>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</si>
  <si>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</si>
  <si>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</si>
  <si>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</si>
  <si>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</si>
  <si>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</si>
  <si>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</si>
  <si>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</si>
  <si>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</si>
  <si>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</si>
  <si>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</si>
  <si>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</si>
  <si>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</si>
  <si>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</si>
  <si>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</si>
  <si>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</si>
  <si>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</si>
  <si>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</si>
  <si>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</si>
  <si>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</si>
  <si>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</si>
  <si>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</si>
  <si>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</si>
  <si>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</si>
  <si>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</si>
  <si>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</si>
  <si>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</si>
  <si>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</si>
  <si>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</si>
  <si>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</si>
  <si>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</si>
  <si>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</si>
  <si>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</si>
  <si>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</si>
  <si>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</si>
  <si>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</si>
  <si>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</si>
  <si>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</si>
  <si>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</si>
  <si>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</si>
  <si>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</si>
  <si>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</si>
  <si>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</si>
  <si>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</si>
  <si>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</si>
  <si>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</si>
  <si>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</si>
  <si>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</si>
  <si>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</si>
  <si>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</si>
  <si>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</si>
  <si>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</si>
  <si>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</si>
  <si>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</si>
  <si>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</si>
  <si>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</si>
  <si>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</si>
  <si>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</si>
  <si>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</si>
  <si>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</si>
  <si>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</si>
  <si>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</si>
  <si>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</si>
  <si>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</si>
  <si>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</si>
  <si>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</si>
  <si>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</si>
  <si>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</si>
  <si>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</si>
  <si>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</si>
  <si>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</si>
  <si>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</si>
  <si>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</si>
  <si>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</si>
  <si>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</si>
  <si>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</si>
  <si>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</si>
  <si>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</si>
  <si>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</si>
  <si>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</si>
  <si>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</si>
  <si>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</si>
  <si>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</si>
  <si>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</si>
  <si>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</si>
  <si>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</si>
  <si>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</si>
  <si>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</si>
  <si>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</si>
  <si>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</si>
  <si>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</si>
  <si>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</si>
  <si>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</si>
  <si>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</si>
  <si>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</si>
  <si>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</si>
  <si>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</si>
  <si>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</si>
  <si>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</si>
  <si>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</si>
  <si>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</si>
  <si>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</si>
  <si>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</si>
  <si>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</si>
  <si>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</si>
  <si>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</si>
  <si>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</si>
  <si>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</si>
  <si>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</si>
  <si>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</si>
  <si>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</si>
  <si>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</si>
  <si>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</si>
  <si>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</si>
  <si>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</si>
  <si>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</si>
  <si>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</si>
  <si>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</si>
  <si>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</si>
  <si>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</si>
  <si>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</si>
  <si>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</si>
  <si>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</si>
  <si>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</si>
  <si>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</si>
  <si>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</si>
  <si>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</si>
  <si>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</si>
  <si>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</si>
  <si>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</si>
  <si>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</si>
  <si>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</si>
  <si>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</si>
  <si>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</si>
  <si>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</si>
  <si>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</si>
  <si>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</si>
  <si>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</si>
  <si>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</si>
  <si>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</si>
  <si>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</si>
  <si>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</si>
  <si>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</si>
  <si>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</si>
  <si>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</si>
  <si>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</si>
  <si>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</si>
  <si>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</si>
  <si>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</si>
  <si>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</si>
  <si>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</si>
  <si>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</si>
  <si>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</si>
  <si>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</si>
  <si>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</si>
  <si>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</si>
  <si>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</si>
  <si>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</si>
  <si>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</si>
  <si>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</si>
  <si>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</si>
  <si>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</si>
  <si>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</si>
  <si>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</si>
  <si>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</si>
  <si>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</si>
  <si>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</si>
  <si>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</si>
  <si>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</si>
  <si>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</si>
  <si>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</si>
  <si>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</si>
  <si>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</si>
  <si>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</si>
  <si>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</si>
  <si>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</si>
  <si>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</si>
  <si>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</si>
  <si>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</si>
  <si>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</si>
  <si>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</si>
  <si>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</si>
  <si>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</si>
  <si>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</si>
  <si>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</si>
  <si>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</si>
  <si>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</si>
  <si>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</si>
  <si>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</si>
  <si>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</si>
  <si>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</si>
  <si>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</si>
  <si>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</si>
  <si>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</si>
  <si>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</si>
  <si>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</si>
  <si>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</si>
  <si>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</si>
  <si>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</si>
  <si>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</si>
  <si>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</si>
  <si>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</si>
  <si>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</si>
  <si>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</si>
  <si>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</si>
  <si>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</si>
  <si>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</si>
  <si>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</si>
  <si>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</si>
  <si>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</si>
  <si>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</si>
  <si>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</si>
  <si>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</si>
  <si>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</si>
  <si>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</si>
  <si>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</si>
  <si>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</si>
  <si>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</si>
  <si>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</si>
  <si>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</si>
  <si>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</si>
  <si>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</si>
  <si>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</si>
  <si>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</si>
  <si>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</si>
  <si>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</si>
  <si>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</si>
  <si>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</si>
  <si>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</si>
  <si>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</si>
  <si>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</si>
  <si>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</si>
  <si>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</si>
  <si>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</si>
  <si>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</si>
  <si>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</si>
  <si>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</si>
  <si>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</si>
  <si>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</si>
  <si>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</si>
  <si>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</si>
  <si>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</si>
  <si>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</si>
  <si>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</si>
  <si>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</si>
  <si>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</si>
  <si>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</si>
  <si>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</si>
  <si>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</si>
  <si>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</si>
  <si>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</si>
  <si>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</si>
  <si>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</si>
  <si>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</si>
  <si>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</si>
  <si>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</si>
  <si>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</si>
  <si>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</si>
  <si>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</si>
  <si>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</si>
  <si>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</si>
  <si>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</si>
  <si>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</si>
  <si>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</si>
  <si>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</si>
  <si>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</si>
  <si>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</si>
  <si>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</si>
  <si>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</si>
  <si>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</si>
  <si>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</si>
  <si>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</si>
  <si>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</si>
  <si>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</si>
  <si>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</si>
  <si>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</si>
  <si>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</si>
  <si>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</si>
  <si>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</si>
  <si>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</si>
  <si>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</si>
  <si>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</si>
  <si>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</si>
  <si>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</si>
  <si>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</si>
  <si>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</si>
  <si>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</si>
  <si>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</si>
  <si>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</si>
  <si>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</si>
  <si>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</si>
  <si>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</si>
  <si>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</si>
  <si>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</si>
  <si>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</si>
  <si>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</si>
  <si>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</si>
  <si>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</si>
  <si>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</si>
  <si>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</si>
  <si>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</si>
  <si>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</si>
  <si>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</si>
  <si>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</si>
  <si>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</si>
  <si>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</si>
  <si>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</si>
  <si>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</si>
  <si>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</si>
  <si>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</si>
  <si>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</si>
  <si>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</si>
  <si>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</si>
  <si>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</si>
  <si>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</si>
  <si>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</si>
  <si>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</si>
  <si>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</si>
  <si>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</si>
  <si>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</si>
  <si>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</si>
  <si>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</si>
  <si>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</si>
  <si>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</si>
  <si>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</si>
  <si>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</si>
  <si>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</si>
  <si>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</si>
  <si>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</si>
  <si>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</si>
  <si>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</si>
  <si>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</si>
  <si>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</si>
  <si>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</si>
  <si>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</si>
  <si>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</si>
  <si>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</si>
  <si>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</si>
  <si>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</si>
  <si>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</si>
  <si>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</si>
  <si>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</si>
  <si>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</si>
  <si>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</si>
  <si>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</si>
  <si>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</si>
  <si>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</si>
  <si>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</si>
  <si>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</si>
  <si>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</si>
  <si>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</si>
  <si>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</si>
  <si>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</si>
  <si>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</si>
  <si>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</si>
  <si>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</si>
  <si>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</si>
  <si>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</si>
  <si>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</si>
  <si>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</si>
  <si>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</si>
  <si>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</si>
  <si>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</si>
  <si>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</si>
  <si>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</si>
  <si>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</si>
  <si>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</si>
  <si>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</si>
  <si>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</si>
  <si>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</si>
  <si>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</si>
  <si>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</si>
  <si>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</si>
  <si>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</si>
  <si>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</si>
  <si>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</si>
  <si>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</si>
  <si>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</si>
  <si>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</si>
  <si>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</si>
  <si>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</si>
  <si>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</si>
  <si>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</si>
  <si>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</si>
  <si>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</si>
  <si>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</si>
  <si>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</si>
  <si>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</si>
  <si>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</si>
  <si>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</si>
  <si>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</si>
  <si>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</si>
  <si>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</si>
  <si>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</si>
  <si>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</si>
  <si>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</si>
  <si>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</si>
  <si>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</si>
  <si>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</si>
  <si>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</si>
  <si>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</si>
  <si>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</si>
  <si>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</si>
  <si>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</si>
  <si>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</si>
  <si>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</si>
  <si>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</si>
  <si>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</si>
  <si>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</si>
  <si>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</si>
  <si>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</si>
  <si>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</si>
  <si>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</si>
  <si>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</si>
  <si>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</si>
  <si>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</si>
  <si>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</si>
  <si>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</si>
  <si>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</si>
  <si>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</si>
  <si>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</si>
  <si>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</si>
  <si>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</si>
  <si>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</si>
  <si>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</si>
  <si>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</si>
  <si>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</si>
  <si>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</si>
  <si>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</si>
  <si>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</si>
  <si>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</si>
  <si>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</si>
  <si>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</si>
  <si>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</si>
  <si>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</si>
  <si>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</si>
  <si>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</si>
  <si>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</si>
  <si>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</si>
  <si>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</si>
  <si>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</si>
  <si>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</si>
  <si>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</si>
  <si>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</si>
  <si>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</si>
  <si>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</si>
  <si>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</si>
  <si>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</si>
  <si>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</si>
  <si>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</si>
  <si>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</si>
  <si>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</si>
  <si>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</si>
  <si>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</si>
  <si>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</si>
  <si>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</si>
  <si>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</si>
  <si>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</si>
  <si>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</si>
  <si>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</si>
  <si>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</si>
  <si>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</si>
  <si>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</si>
  <si>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</si>
  <si>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</si>
  <si>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</si>
  <si>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</si>
  <si>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</si>
  <si>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</si>
  <si>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</si>
  <si>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</si>
  <si>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</si>
  <si>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</si>
  <si>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</si>
  <si>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</si>
  <si>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</si>
  <si>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</si>
  <si>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</si>
  <si>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</si>
  <si>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</si>
  <si>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</si>
  <si>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</si>
  <si>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</si>
  <si>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</si>
  <si>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</si>
  <si>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</si>
  <si>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</si>
  <si>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</si>
  <si>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</si>
  <si>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</si>
  <si>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</si>
  <si>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</si>
  <si>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</si>
  <si>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</si>
  <si>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</si>
  <si>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</si>
  <si>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</si>
  <si>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</si>
  <si>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</si>
  <si>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</si>
  <si>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</si>
  <si>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</si>
  <si>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</si>
  <si>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</si>
  <si>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</si>
  <si>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</si>
  <si>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</si>
  <si>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</si>
  <si>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</si>
  <si>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</si>
  <si>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</si>
  <si>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</si>
  <si>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</si>
  <si>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</si>
  <si>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</si>
  <si>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</si>
  <si>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</si>
  <si>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</si>
  <si>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</si>
  <si>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</si>
  <si>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</si>
  <si>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</si>
  <si>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</si>
  <si>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</si>
  <si>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</si>
  <si>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</si>
  <si>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</si>
  <si>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</si>
  <si>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</si>
  <si>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</si>
  <si>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</si>
  <si>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</si>
  <si>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</si>
  <si>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</si>
  <si>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</si>
  <si>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</si>
  <si>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</si>
  <si>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</si>
  <si>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</si>
  <si>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</si>
  <si>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</si>
  <si>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</si>
  <si>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</si>
  <si>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</si>
  <si>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</si>
  <si>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</si>
  <si>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</si>
  <si>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</si>
  <si>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</si>
  <si>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</si>
  <si>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</si>
  <si>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</si>
  <si>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</si>
  <si>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</si>
  <si>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</si>
  <si>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</si>
  <si>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</si>
  <si>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</si>
  <si>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</si>
  <si>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</si>
  <si>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</si>
  <si>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</si>
  <si>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</si>
  <si>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</si>
  <si>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</si>
  <si>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</si>
  <si>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</si>
  <si>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</si>
  <si>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</si>
  <si>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</si>
  <si>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</si>
  <si>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</si>
  <si>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</si>
  <si>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</si>
  <si>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</si>
  <si>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</si>
  <si>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</si>
  <si>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</si>
  <si>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</si>
  <si>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</si>
  <si>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</si>
  <si>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</si>
  <si>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</si>
  <si>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</si>
  <si>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</si>
  <si>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</si>
  <si>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</si>
  <si>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</si>
  <si>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</si>
  <si>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</si>
  <si>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</si>
  <si>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</si>
  <si>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</si>
  <si>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</si>
  <si>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</si>
  <si>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</si>
  <si>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</si>
  <si>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</si>
  <si>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</si>
  <si>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</si>
  <si>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</si>
  <si>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</si>
  <si>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</si>
  <si>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</si>
  <si>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</si>
  <si>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</si>
  <si>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</si>
  <si>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</si>
  <si>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</si>
  <si>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</si>
  <si>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</si>
  <si>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</si>
  <si>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</si>
  <si>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</si>
  <si>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</si>
  <si>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</si>
  <si>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</si>
  <si>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</si>
  <si>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</si>
  <si>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</si>
  <si>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</si>
  <si>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</si>
  <si>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</si>
  <si>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</si>
  <si>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</si>
  <si>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</si>
  <si>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</si>
  <si>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</si>
  <si>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</si>
  <si>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</si>
  <si>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</si>
  <si>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</si>
  <si>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</si>
  <si>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</si>
  <si>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</si>
  <si>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</si>
  <si>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</si>
  <si>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</si>
  <si>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</si>
  <si>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</si>
  <si>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</si>
  <si>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</si>
  <si>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</si>
  <si>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</si>
  <si>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</si>
  <si>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</si>
  <si>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</si>
  <si>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</si>
  <si>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</si>
  <si>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</si>
  <si>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</si>
  <si>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</si>
  <si>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</si>
  <si>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</si>
  <si>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</si>
  <si>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</si>
  <si>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</si>
  <si>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</si>
  <si>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</si>
  <si>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</si>
  <si>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</si>
  <si>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</si>
  <si>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</si>
  <si>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</si>
  <si>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</si>
  <si>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</si>
  <si>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</si>
  <si>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</si>
  <si>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</si>
  <si>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</si>
  <si>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</si>
  <si>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</si>
  <si>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</si>
  <si>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</si>
  <si>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</si>
  <si>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</si>
  <si>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</si>
  <si>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</si>
  <si>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</si>
  <si>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</si>
  <si>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</si>
  <si>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</si>
  <si>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</si>
  <si>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</si>
  <si>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</si>
  <si>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</si>
  <si>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</si>
  <si>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</si>
  <si>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</si>
  <si>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</si>
  <si>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</si>
  <si>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</si>
  <si>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</si>
  <si>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</si>
  <si>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</si>
  <si>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</si>
  <si>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</si>
  <si>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</si>
  <si>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</si>
  <si>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</si>
  <si>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</si>
  <si>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</si>
  <si>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</si>
  <si>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</si>
  <si>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</si>
  <si>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</si>
  <si>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</si>
  <si>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</si>
  <si>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</si>
  <si>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</si>
  <si>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</si>
  <si>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</si>
  <si>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</si>
  <si>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</si>
  <si>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</si>
  <si>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</si>
  <si>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</si>
  <si>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</si>
  <si>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</si>
  <si>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</si>
  <si>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</si>
  <si>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</si>
  <si>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</si>
  <si>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</si>
  <si>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</si>
  <si>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</si>
  <si>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</si>
  <si>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</si>
  <si>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</si>
  <si>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</si>
  <si>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</si>
  <si>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</si>
  <si>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</si>
  <si>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</si>
  <si>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</si>
  <si>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</si>
  <si>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</si>
  <si>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</si>
  <si>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</si>
  <si>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</si>
  <si>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</si>
  <si>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</si>
  <si>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</si>
  <si>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</si>
  <si>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</si>
  <si>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</si>
  <si>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</si>
  <si>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</si>
  <si>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</si>
  <si>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</si>
  <si>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</si>
  <si>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</si>
  <si>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</si>
  <si>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</si>
  <si>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</si>
  <si>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</si>
  <si>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</si>
  <si>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</si>
  <si>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</si>
  <si>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</si>
  <si>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</si>
  <si>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</si>
  <si>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</si>
  <si>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</si>
  <si>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</si>
  <si>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</si>
  <si>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</si>
  <si>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</si>
  <si>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</si>
  <si>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</si>
  <si>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</si>
  <si>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</si>
  <si>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</si>
  <si>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</si>
  <si>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</si>
  <si>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</si>
  <si>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</si>
  <si>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</si>
  <si>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</si>
  <si>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</si>
  <si>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</si>
  <si>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</si>
  <si>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</si>
  <si>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</si>
  <si>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</si>
  <si>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</si>
  <si>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</si>
  <si>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</si>
  <si>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</si>
  <si>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</si>
  <si>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</si>
  <si>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</si>
  <si>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</si>
  <si>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</si>
  <si>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</si>
  <si>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</si>
  <si>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</si>
  <si>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</si>
  <si>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</si>
  <si>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</si>
  <si>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</si>
  <si>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</si>
  <si>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</si>
  <si>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</si>
  <si>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</si>
  <si>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</si>
  <si>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</si>
  <si>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</si>
  <si>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</si>
  <si>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</si>
  <si>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</si>
  <si>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</si>
  <si>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</si>
  <si>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</si>
  <si>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</si>
  <si>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</si>
  <si>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</si>
  <si>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</si>
  <si>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</si>
  <si>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</si>
  <si>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</si>
  <si>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</si>
  <si>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</si>
  <si>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</si>
  <si>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</si>
  <si>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</si>
  <si>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</si>
  <si>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</si>
  <si>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</si>
  <si>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</si>
  <si>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</si>
  <si>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</si>
  <si>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</si>
  <si>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</si>
  <si>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</si>
  <si>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</si>
  <si>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</si>
  <si>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</si>
  <si>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</si>
  <si>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</si>
  <si>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</si>
  <si>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</si>
  <si>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</si>
  <si>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</si>
  <si>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</si>
  <si>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</si>
  <si>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</si>
  <si>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</si>
  <si>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</si>
  <si>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</si>
  <si>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</si>
  <si>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</si>
  <si>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</si>
  <si>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</si>
  <si>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</si>
  <si>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</si>
  <si>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</si>
  <si>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</si>
  <si>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</si>
  <si>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</si>
  <si>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</si>
  <si>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</si>
  <si>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</si>
  <si>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</si>
  <si>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</si>
  <si>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</si>
  <si>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</si>
  <si>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</si>
  <si>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</si>
  <si>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</si>
  <si>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</si>
  <si>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</si>
  <si>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</si>
  <si>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</si>
  <si>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</si>
  <si>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</si>
  <si>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</si>
  <si>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</si>
  <si>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</si>
  <si>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</si>
  <si>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</si>
  <si>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</si>
  <si>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</si>
  <si>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</si>
  <si>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</si>
  <si>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</si>
  <si>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</si>
  <si>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</si>
  <si>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</si>
  <si>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</si>
  <si>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</si>
  <si>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</si>
  <si>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</si>
  <si>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</si>
  <si>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</si>
  <si>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</si>
  <si>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</si>
  <si>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</si>
  <si>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</si>
  <si>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</si>
  <si>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</si>
  <si>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</si>
  <si>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</si>
  <si>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</si>
  <si>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</si>
  <si>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</si>
  <si>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</si>
  <si>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</si>
  <si>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</si>
  <si>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</si>
  <si>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</si>
  <si>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</si>
  <si>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</si>
  <si>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</si>
  <si>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</si>
  <si>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</si>
  <si>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</si>
  <si>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</si>
  <si>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</si>
  <si>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</si>
  <si>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</si>
  <si>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</si>
  <si>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</si>
  <si>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</si>
  <si>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</si>
  <si>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</si>
  <si>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</si>
  <si>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</si>
  <si>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</si>
  <si>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</si>
  <si>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</si>
  <si>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</si>
  <si>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</si>
  <si>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</si>
  <si>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</si>
  <si>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</si>
  <si>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</si>
  <si>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</si>
  <si>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</si>
  <si>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</si>
  <si>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</si>
  <si>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</si>
  <si>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</si>
  <si>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</si>
  <si>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</si>
  <si>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</si>
  <si>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</si>
  <si>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</si>
  <si>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</si>
  <si>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</si>
  <si>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</si>
  <si>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</si>
  <si>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</si>
  <si>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</si>
  <si>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</si>
  <si>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</si>
  <si>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</si>
  <si>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</si>
  <si>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</si>
  <si>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</si>
  <si>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</si>
  <si>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</si>
  <si>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</si>
  <si>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</si>
  <si>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</si>
  <si>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</si>
  <si>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</si>
  <si>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</si>
  <si>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</si>
  <si>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</si>
  <si>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</si>
  <si>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</si>
  <si>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</si>
  <si>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</si>
  <si>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</si>
  <si>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</si>
  <si>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</si>
  <si>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</si>
  <si>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</si>
  <si>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</si>
  <si>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</si>
  <si>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</si>
  <si>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</si>
  <si>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</si>
  <si>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</si>
  <si>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</si>
  <si>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</si>
  <si>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</si>
  <si>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</si>
  <si>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</si>
  <si>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</si>
  <si>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</si>
  <si>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</si>
  <si>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</si>
  <si>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</si>
  <si>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</si>
  <si>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</si>
  <si>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</si>
  <si>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</si>
  <si>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</si>
  <si>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</si>
  <si>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</si>
  <si>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</si>
  <si>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</si>
  <si>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</si>
  <si>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</si>
  <si>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</si>
  <si>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</si>
  <si>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</si>
  <si>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</si>
  <si>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</si>
  <si>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</si>
  <si>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</si>
  <si>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</si>
  <si>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</si>
  <si>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</si>
  <si>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</si>
  <si>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</si>
  <si>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</si>
  <si>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</si>
  <si>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</si>
  <si>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</si>
  <si>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</si>
  <si>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</si>
  <si>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</si>
  <si>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</si>
  <si>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</si>
  <si>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</si>
  <si>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</si>
  <si>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</si>
  <si>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</si>
  <si>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</si>
  <si>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</si>
  <si>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</si>
  <si>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</si>
  <si>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</si>
  <si>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</si>
  <si>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</si>
  <si>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</si>
  <si>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</si>
  <si>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</si>
  <si>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</si>
  <si>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</si>
  <si>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</si>
  <si>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</si>
  <si>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</si>
  <si>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</si>
  <si>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</si>
  <si>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</si>
  <si>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</si>
  <si>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</si>
  <si>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</si>
  <si>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</si>
  <si>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</si>
  <si>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</si>
  <si>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</si>
  <si>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</si>
  <si>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</si>
  <si>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</si>
  <si>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</si>
  <si>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</si>
  <si>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</si>
  <si>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</si>
  <si>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</si>
  <si>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</si>
  <si>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</si>
  <si>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</si>
  <si>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</si>
  <si>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</si>
  <si>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</si>
  <si>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</si>
  <si>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</si>
  <si>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</si>
  <si>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</si>
  <si>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</si>
  <si>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</si>
  <si>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</si>
  <si>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</si>
  <si>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</si>
  <si>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</si>
  <si>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</si>
  <si>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</si>
  <si>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</si>
  <si>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</si>
  <si>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</si>
  <si>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</si>
  <si>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</si>
  <si>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</si>
  <si>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</si>
  <si>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</si>
  <si>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</si>
  <si>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</si>
  <si>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</si>
  <si>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</si>
  <si>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</si>
  <si>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</si>
  <si>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</si>
  <si>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</si>
  <si>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</si>
  <si>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</si>
  <si>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</si>
  <si>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</si>
  <si>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</si>
  <si>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</si>
  <si>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</si>
  <si>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</si>
  <si>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</si>
  <si>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</si>
  <si>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</si>
  <si>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</si>
  <si>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</si>
  <si>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</si>
  <si>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</si>
  <si>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</si>
  <si>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</si>
  <si>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</si>
  <si>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</si>
  <si>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</si>
  <si>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</si>
  <si>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</si>
  <si>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</si>
  <si>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</si>
  <si>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</si>
  <si>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</si>
  <si>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</si>
  <si>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</si>
  <si>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</si>
  <si>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</si>
  <si>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</si>
  <si>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</si>
  <si>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</si>
  <si>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</si>
  <si>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</si>
  <si>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</si>
  <si>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</si>
  <si>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</si>
  <si>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</si>
  <si>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</si>
  <si>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</si>
  <si>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</si>
  <si>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</si>
  <si>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</si>
  <si>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</si>
  <si>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</si>
  <si>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</si>
  <si>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</si>
  <si>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</si>
  <si>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</si>
  <si>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</si>
  <si>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</si>
  <si>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</si>
  <si>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</si>
  <si>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</si>
  <si>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</si>
  <si>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</si>
  <si>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</si>
  <si>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</si>
  <si>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</si>
  <si>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</si>
  <si>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</si>
  <si>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</si>
  <si>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</si>
  <si>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</si>
  <si>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</si>
  <si>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</si>
  <si>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</si>
  <si>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</si>
  <si>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</si>
  <si>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</si>
  <si>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</si>
  <si>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</si>
  <si>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</si>
  <si>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</si>
  <si>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</si>
  <si>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</si>
  <si>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</si>
  <si>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</si>
  <si>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</si>
  <si>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</si>
  <si>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</si>
  <si>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</si>
  <si>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</si>
  <si>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</si>
  <si>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</si>
  <si>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</si>
  <si>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</si>
  <si>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</si>
  <si>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</si>
  <si>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</si>
  <si>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</si>
  <si>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</si>
  <si>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</si>
  <si>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</si>
  <si>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</si>
  <si>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</si>
  <si>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</si>
  <si>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</si>
  <si>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</si>
  <si>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</si>
  <si>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</si>
  <si>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</si>
  <si>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</si>
  <si>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</si>
  <si>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</si>
  <si>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</si>
  <si>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</si>
  <si>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</si>
  <si>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</si>
  <si>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</si>
  <si>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</si>
  <si>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</si>
  <si>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</si>
  <si>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</si>
  <si>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</si>
  <si>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</si>
  <si>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</si>
  <si>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</si>
  <si>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</si>
  <si>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</si>
  <si>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</si>
  <si>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</si>
  <si>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</si>
  <si>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</si>
  <si>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</si>
  <si>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</si>
  <si>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</si>
  <si>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</si>
  <si>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</si>
  <si>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</si>
  <si>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</si>
  <si>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</si>
  <si>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</si>
  <si>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</si>
  <si>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</si>
  <si>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</si>
  <si>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</si>
  <si>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</si>
  <si>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</si>
  <si>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</si>
  <si>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</si>
  <si>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</si>
  <si>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</si>
  <si>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</si>
  <si>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</si>
  <si>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</si>
  <si>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</si>
  <si>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</si>
  <si>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</si>
  <si>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</si>
  <si>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</si>
  <si>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</si>
  <si>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</si>
  <si>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</si>
  <si>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</si>
  <si>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</si>
  <si>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</si>
  <si>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</si>
  <si>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</si>
  <si>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</si>
  <si>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</si>
  <si>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</si>
  <si>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</si>
  <si>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</si>
  <si>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</si>
  <si>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</si>
  <si>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</si>
  <si>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</si>
  <si>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</si>
  <si>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</si>
  <si>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</si>
  <si>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</si>
  <si>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</si>
  <si>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</si>
  <si>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</si>
  <si>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</si>
  <si>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</si>
  <si>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</si>
  <si>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</si>
  <si>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</si>
  <si>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</si>
  <si>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</si>
  <si>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</si>
  <si>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</si>
  <si>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</si>
  <si>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</si>
  <si>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</si>
  <si>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</si>
  <si>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</si>
  <si>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</si>
  <si>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</si>
  <si>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</si>
  <si>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</si>
  <si>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</si>
  <si>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</si>
  <si>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</si>
  <si>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</si>
  <si>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</si>
  <si>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</si>
  <si>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</si>
  <si>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</si>
  <si>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</si>
  <si>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</si>
  <si>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</si>
  <si>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</si>
  <si>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</si>
  <si>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</si>
  <si>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</si>
  <si>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</si>
  <si>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</si>
  <si>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</si>
  <si>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</si>
  <si>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</si>
  <si>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</si>
  <si>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</si>
  <si>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</si>
  <si>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</si>
  <si>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</si>
  <si>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</si>
  <si>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</si>
  <si>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</si>
  <si>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</si>
  <si>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</si>
  <si>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</si>
  <si>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</si>
  <si>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</si>
  <si>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</si>
  <si>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</si>
  <si>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</si>
  <si>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</si>
  <si>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</si>
  <si>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</si>
  <si>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</si>
  <si>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</si>
  <si>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</si>
  <si>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</si>
  <si>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</si>
  <si>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</si>
  <si>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</si>
  <si>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</si>
  <si>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</si>
  <si>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</si>
  <si>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</si>
  <si>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</si>
  <si>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</si>
  <si>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</si>
  <si>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</si>
  <si>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</si>
  <si>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</si>
  <si>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</si>
  <si>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</si>
  <si>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</si>
  <si>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</si>
  <si>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</si>
  <si>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</si>
  <si>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</si>
  <si>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</si>
  <si>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</si>
  <si>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</si>
  <si>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</si>
  <si>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</si>
  <si>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</si>
  <si>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</si>
  <si>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</si>
  <si>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</si>
  <si>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</si>
  <si>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</si>
  <si>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</si>
  <si>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</si>
  <si>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</si>
  <si>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</si>
  <si>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</si>
  <si>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</si>
  <si>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</si>
  <si>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</si>
  <si>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</si>
  <si>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</si>
  <si>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</si>
  <si>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</si>
  <si>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</si>
  <si>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</si>
  <si>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</si>
  <si>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</si>
  <si>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</si>
  <si>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</si>
  <si>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</si>
  <si>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</si>
  <si>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</si>
  <si>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</si>
  <si>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</si>
  <si>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</si>
  <si>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</si>
  <si>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</si>
  <si>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</si>
  <si>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</si>
  <si>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</si>
  <si>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</si>
  <si>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</si>
  <si>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</si>
  <si>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</si>
  <si>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</si>
  <si>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</si>
  <si>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</si>
  <si>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</si>
  <si>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</si>
  <si>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</si>
  <si>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</si>
  <si>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</si>
  <si>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</si>
  <si>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</si>
  <si>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</si>
  <si>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</si>
  <si>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</si>
  <si>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</si>
  <si>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</si>
  <si>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</si>
  <si>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</si>
  <si>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</si>
  <si>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</si>
  <si>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</si>
  <si>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</si>
  <si>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</si>
  <si>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</si>
  <si>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</si>
  <si>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</si>
  <si>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</si>
  <si>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</si>
  <si>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</si>
  <si>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</si>
  <si>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</si>
  <si>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</si>
  <si>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</si>
  <si>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</si>
  <si>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</si>
  <si>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</si>
  <si>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</si>
  <si>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</si>
  <si>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</si>
  <si>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</si>
  <si>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</si>
  <si>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</si>
  <si>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</si>
  <si>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</si>
  <si>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</si>
  <si>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</si>
  <si>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</si>
  <si>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</si>
  <si>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</si>
  <si>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</si>
  <si>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</si>
  <si>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</si>
  <si>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</si>
  <si>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</si>
  <si>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</si>
  <si>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</si>
  <si>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</si>
  <si>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</si>
  <si>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</si>
  <si>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</si>
  <si>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</si>
  <si>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</si>
  <si>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</si>
  <si>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</si>
  <si>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</si>
  <si>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</si>
  <si>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</si>
  <si>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</si>
  <si>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</si>
  <si>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</si>
  <si>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</si>
  <si>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</si>
  <si>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</si>
  <si>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</si>
  <si>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</si>
  <si>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</si>
  <si>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</si>
  <si>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</si>
  <si>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</si>
  <si>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</si>
  <si>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</si>
  <si>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</si>
  <si>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</si>
  <si>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</si>
  <si>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</si>
  <si>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</si>
  <si>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</si>
  <si>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</si>
  <si>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</si>
  <si>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</si>
  <si>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</si>
  <si>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</si>
  <si>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</si>
  <si>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</si>
  <si>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</si>
  <si>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</si>
  <si>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</si>
  <si>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</si>
  <si>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</si>
  <si>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</si>
  <si>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</si>
  <si>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</si>
  <si>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</si>
  <si>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</si>
  <si>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</si>
  <si>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</si>
  <si>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</si>
  <si>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</si>
  <si>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</si>
  <si>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</si>
  <si>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</si>
  <si>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</si>
  <si>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</si>
  <si>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</si>
  <si>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</si>
  <si>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</si>
  <si>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</si>
  <si>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</si>
  <si>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</si>
  <si>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</si>
  <si>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</si>
  <si>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</si>
  <si>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</si>
  <si>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</si>
  <si>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</si>
  <si>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</si>
  <si>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</si>
  <si>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</si>
  <si>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</si>
  <si>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</si>
  <si>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</si>
  <si>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</si>
  <si>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</si>
  <si>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</si>
  <si>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</si>
  <si>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</si>
  <si>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</si>
  <si>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</si>
  <si>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</si>
  <si>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</si>
  <si>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</si>
  <si>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</si>
  <si>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</si>
  <si>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</si>
  <si>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</si>
  <si>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</si>
  <si>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</si>
  <si>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</si>
  <si>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</si>
  <si>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</si>
  <si>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</si>
  <si>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</si>
  <si>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</si>
  <si>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</si>
  <si>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</si>
  <si>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</si>
  <si>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</si>
  <si>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</si>
  <si>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</si>
  <si>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</si>
  <si>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</si>
  <si>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</si>
  <si>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</si>
  <si>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</si>
  <si>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</si>
  <si>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</si>
  <si>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</si>
  <si>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</si>
  <si>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</si>
  <si>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</si>
  <si>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</si>
  <si>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</si>
  <si>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</si>
  <si>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</si>
  <si>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</si>
  <si>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</si>
  <si>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</si>
  <si>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</si>
  <si>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</si>
  <si>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</si>
  <si>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</si>
  <si>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</si>
  <si>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</si>
  <si>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</si>
  <si>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</si>
  <si>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</si>
  <si>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</si>
  <si>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</si>
  <si>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</si>
  <si>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</si>
  <si>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</si>
  <si>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</si>
  <si>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</si>
  <si>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</si>
  <si>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</si>
  <si>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</si>
  <si>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</si>
  <si>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</si>
  <si>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</si>
  <si>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</si>
  <si>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</si>
  <si>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</si>
  <si>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</si>
  <si>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</si>
  <si>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</si>
  <si>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</si>
  <si>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</si>
  <si>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</si>
  <si>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</si>
  <si>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</si>
  <si>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</si>
  <si>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</si>
  <si>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</si>
  <si>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</si>
  <si>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</si>
  <si>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</si>
  <si>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</si>
  <si>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</si>
  <si>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</si>
  <si>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</si>
  <si>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</si>
  <si>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</si>
  <si>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</si>
  <si>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</si>
  <si>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</si>
  <si>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</si>
  <si>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</si>
  <si>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</si>
  <si>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</si>
  <si>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</si>
  <si>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</si>
  <si>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</si>
  <si>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</si>
  <si>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</si>
  <si>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</si>
  <si>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</si>
  <si>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</si>
  <si>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</si>
  <si>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</si>
  <si>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</si>
  <si>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</si>
  <si>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</si>
  <si>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</si>
  <si>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</si>
  <si>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</si>
  <si>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</si>
  <si>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</si>
  <si>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</si>
  <si>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</si>
  <si>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</si>
  <si>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</si>
  <si>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</si>
  <si>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</si>
  <si>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</si>
  <si>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</si>
  <si>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</si>
  <si>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</si>
  <si>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</si>
  <si>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</si>
  <si>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</si>
  <si>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</si>
  <si>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</si>
  <si>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</si>
  <si>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</si>
  <si>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</si>
  <si>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</si>
  <si>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</si>
  <si>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</si>
  <si>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</si>
  <si>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</si>
  <si>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</si>
  <si>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</si>
  <si>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</si>
  <si>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</si>
  <si>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</si>
  <si>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</si>
  <si>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</si>
  <si>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</si>
  <si>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</si>
  <si>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</si>
  <si>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</si>
  <si>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</si>
  <si>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</si>
  <si>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</si>
  <si>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</si>
  <si>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</si>
  <si>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</si>
  <si>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</si>
  <si>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</si>
  <si>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</si>
  <si>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</si>
  <si>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</si>
  <si>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</si>
  <si>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</si>
  <si>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</si>
  <si>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</si>
  <si>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</si>
  <si>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</si>
  <si>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</si>
  <si>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</si>
  <si>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</si>
  <si>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</si>
  <si>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</si>
  <si>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</si>
  <si>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</si>
  <si>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</si>
  <si>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</si>
  <si>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</si>
  <si>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</si>
  <si>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</si>
  <si>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</si>
  <si>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</si>
  <si>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</si>
  <si>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</si>
  <si>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</si>
  <si>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</si>
  <si>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</si>
  <si>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</si>
  <si>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</si>
  <si>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</si>
  <si>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</si>
  <si>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</si>
  <si>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</si>
  <si>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</si>
  <si>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</si>
  <si>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</si>
  <si>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</si>
  <si>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</si>
  <si>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</si>
  <si>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</si>
  <si>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</si>
  <si>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</si>
  <si>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</si>
  <si>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</si>
  <si>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</si>
  <si>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</si>
  <si>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</si>
  <si>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</si>
  <si>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</si>
  <si>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</si>
  <si>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</si>
  <si>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</si>
  <si>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</si>
  <si>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</si>
  <si>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</si>
  <si>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</si>
  <si>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</si>
  <si>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</si>
  <si>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</si>
  <si>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</si>
  <si>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</si>
  <si>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</si>
  <si>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</si>
  <si>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</si>
  <si>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</si>
  <si>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</si>
  <si>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</si>
  <si>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</si>
  <si>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</si>
  <si>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</si>
  <si>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</si>
  <si>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</si>
  <si>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</si>
  <si>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</si>
  <si>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</si>
  <si>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</si>
  <si>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</si>
  <si>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</si>
  <si>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</si>
  <si>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</si>
  <si>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</si>
  <si>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</si>
  <si>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</si>
  <si>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</si>
  <si>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</si>
  <si>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</si>
  <si>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</si>
  <si>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</si>
  <si>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</si>
  <si>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</si>
  <si>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</si>
  <si>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</si>
  <si>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</si>
  <si>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</si>
  <si>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</si>
  <si>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</si>
  <si>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</si>
  <si>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</si>
  <si>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</si>
  <si>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</si>
  <si>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</si>
  <si>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</si>
  <si>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</si>
  <si>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</si>
  <si>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</si>
  <si>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</si>
  <si>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</si>
  <si>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</si>
  <si>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</si>
  <si>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</si>
  <si>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</si>
  <si>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</si>
  <si>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</si>
  <si>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</si>
  <si>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</si>
  <si>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</si>
  <si>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</si>
  <si>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</si>
  <si>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</si>
  <si>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</si>
  <si>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</si>
  <si>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</si>
  <si>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</si>
  <si>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</si>
  <si>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</si>
  <si>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</si>
  <si>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</si>
  <si>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</si>
  <si>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</si>
  <si>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</si>
  <si>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</si>
  <si>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</si>
  <si>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</si>
  <si>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</si>
  <si>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</si>
  <si>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</si>
  <si>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</si>
  <si>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</si>
  <si>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</si>
  <si>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</si>
  <si>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</si>
  <si>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</si>
  <si>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</si>
  <si>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</si>
  <si>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</si>
  <si>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</si>
  <si>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</si>
  <si>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</si>
  <si>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</si>
  <si>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</si>
  <si>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</si>
  <si>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</si>
  <si>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</si>
  <si>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</si>
  <si>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</si>
  <si>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</si>
  <si>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</si>
  <si>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</si>
  <si>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</si>
  <si>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</si>
  <si>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</si>
  <si>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</si>
  <si>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</si>
  <si>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</si>
  <si>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</si>
  <si>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</si>
  <si>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</si>
  <si>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</si>
  <si>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</si>
  <si>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</si>
  <si>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</si>
  <si>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</si>
  <si>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</si>
  <si>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</si>
  <si>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</si>
  <si>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</si>
  <si>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</si>
  <si>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</si>
  <si>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</si>
  <si>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</si>
  <si>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</si>
  <si>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</si>
  <si>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</si>
  <si>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</si>
  <si>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</si>
  <si>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</si>
  <si>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</si>
  <si>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</si>
  <si>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</si>
  <si>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</si>
  <si>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</si>
  <si>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</si>
  <si>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</si>
  <si>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</si>
  <si>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</si>
  <si>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</si>
  <si>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</si>
  <si>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</si>
  <si>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</si>
  <si>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</si>
  <si>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</si>
  <si>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</si>
  <si>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</si>
  <si>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</si>
  <si>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</si>
  <si>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</si>
  <si>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</si>
  <si>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</si>
  <si>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</si>
  <si>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</si>
  <si>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</si>
  <si>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</si>
  <si>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</si>
  <si>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</si>
  <si>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</si>
  <si>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</si>
  <si>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</si>
  <si>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</si>
  <si>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</si>
  <si>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</si>
  <si>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</si>
  <si>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</si>
  <si>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</si>
  <si>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</si>
  <si>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</si>
  <si>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</si>
  <si>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</si>
  <si>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</si>
  <si>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</si>
  <si>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</si>
  <si>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</si>
  <si>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</si>
  <si>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</si>
  <si>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</si>
  <si>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</si>
  <si>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</si>
  <si>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</si>
  <si>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</si>
  <si>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</si>
  <si>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</si>
  <si>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</si>
  <si>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</si>
  <si>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</si>
  <si>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</si>
  <si>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</si>
  <si>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</si>
  <si>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</si>
  <si>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</si>
  <si>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</si>
  <si>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</si>
  <si>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</si>
  <si>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</si>
  <si>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</si>
  <si>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</si>
  <si>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</si>
  <si>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</si>
  <si>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</si>
  <si>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</si>
  <si>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</si>
  <si>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</si>
  <si>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</si>
  <si>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</si>
  <si>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</si>
  <si>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</si>
  <si>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</si>
  <si>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</si>
  <si>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</si>
  <si>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</si>
  <si>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</si>
  <si>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</si>
  <si>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</si>
  <si>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</si>
  <si>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</si>
  <si>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</si>
  <si>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</si>
  <si>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</si>
  <si>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</si>
  <si>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</si>
  <si>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</si>
  <si>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</si>
  <si>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</si>
  <si>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</si>
  <si>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</si>
  <si>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</si>
  <si>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</si>
  <si>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</si>
  <si>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</si>
  <si>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</si>
  <si>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</si>
  <si>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</si>
  <si>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</si>
  <si>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</si>
  <si>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</si>
  <si>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</si>
  <si>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</si>
  <si>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</si>
  <si>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</si>
  <si>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</si>
  <si>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</si>
  <si>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</si>
  <si>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</si>
  <si>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</si>
  <si>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</si>
  <si>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</si>
  <si>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</si>
  <si>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</si>
  <si>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</si>
  <si>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</si>
  <si>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</si>
  <si>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</si>
  <si>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</si>
  <si>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</si>
  <si>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</si>
  <si>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</si>
  <si>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</si>
  <si>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</si>
  <si>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</si>
  <si>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</si>
  <si>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</si>
  <si>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</si>
  <si>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</si>
  <si>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</si>
  <si>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</si>
  <si>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</si>
  <si>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</si>
  <si>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</si>
  <si>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</si>
  <si>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</si>
  <si>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</si>
  <si>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</si>
  <si>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</si>
  <si>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</si>
  <si>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</si>
  <si>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</si>
  <si>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</si>
  <si>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</si>
  <si>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</si>
  <si>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</si>
  <si>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</si>
  <si>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</si>
  <si>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</si>
  <si>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</si>
  <si>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</si>
  <si>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</si>
  <si>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</si>
  <si>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</si>
  <si>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</si>
  <si>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</si>
  <si>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</si>
  <si>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</si>
  <si>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</si>
  <si>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</si>
  <si>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</si>
  <si>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</si>
  <si>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</si>
  <si>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</si>
  <si>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</si>
  <si>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</si>
  <si>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</si>
  <si>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</si>
  <si>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</si>
  <si>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</si>
  <si>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</si>
  <si>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</si>
  <si>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</si>
  <si>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</si>
  <si>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</si>
  <si>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</si>
  <si>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</si>
  <si>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</si>
  <si>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</si>
  <si>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</si>
  <si>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</si>
  <si>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</si>
  <si>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</si>
  <si>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</si>
  <si>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</si>
  <si>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</si>
  <si>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</si>
  <si>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</si>
  <si>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</si>
  <si>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</si>
  <si>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</si>
  <si>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</si>
  <si>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</si>
  <si>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</si>
  <si>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</si>
  <si>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</si>
  <si>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</si>
  <si>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</si>
  <si>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</si>
  <si>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</si>
  <si>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</si>
  <si>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</si>
  <si>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</si>
  <si>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</si>
  <si>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</si>
  <si>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</si>
  <si>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</si>
  <si>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</si>
  <si>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</si>
  <si>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</si>
  <si>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</si>
  <si>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</si>
  <si>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</si>
  <si>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</si>
  <si>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</si>
  <si>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</si>
  <si>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</si>
  <si>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</si>
  <si>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</si>
  <si>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</si>
  <si>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</si>
  <si>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</si>
  <si>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</si>
  <si>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</si>
  <si>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</si>
  <si>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</si>
  <si>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</si>
  <si>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</si>
  <si>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</si>
  <si>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</si>
  <si>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</si>
  <si>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</si>
  <si>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</si>
  <si>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</si>
  <si>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</si>
  <si>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</si>
  <si>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</si>
  <si>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</si>
  <si>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</si>
  <si>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</si>
  <si>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</si>
  <si>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</si>
  <si>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</si>
  <si>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</si>
  <si>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</si>
  <si>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</si>
  <si>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</si>
  <si>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</si>
  <si>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</si>
  <si>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</si>
  <si>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</si>
  <si>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</si>
  <si>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</si>
  <si>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</si>
  <si>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</si>
  <si>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</si>
  <si>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</si>
  <si>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</si>
  <si>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</si>
  <si>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</si>
  <si>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</si>
  <si>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</si>
  <si>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</si>
  <si>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</si>
  <si>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</si>
  <si>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</si>
  <si>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</si>
  <si>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</si>
  <si>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</si>
  <si>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</si>
  <si>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</si>
  <si>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</si>
  <si>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</si>
  <si>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</si>
  <si>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</si>
  <si>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</si>
  <si>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</si>
  <si>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</si>
  <si>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</si>
  <si>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</si>
  <si>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</si>
  <si>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</si>
  <si>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</si>
  <si>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</si>
  <si>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</si>
  <si>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</si>
  <si>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</si>
  <si>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</si>
  <si>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</si>
  <si>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</si>
  <si>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</si>
  <si>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</si>
  <si>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</si>
  <si>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</si>
  <si>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</si>
  <si>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</si>
  <si>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</si>
  <si>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</si>
  <si>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</si>
  <si>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</si>
  <si>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</si>
  <si>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</si>
  <si>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</si>
  <si>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</si>
  <si>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</si>
  <si>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</si>
  <si>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</si>
  <si>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</si>
  <si>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</si>
  <si>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</si>
  <si>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</si>
  <si>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</si>
  <si>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</si>
  <si>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</si>
  <si>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</si>
  <si>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</si>
  <si>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</si>
  <si>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</si>
  <si>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</si>
  <si>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</si>
  <si>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</si>
  <si>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</si>
  <si>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</si>
  <si>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</si>
  <si>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</si>
  <si>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</si>
  <si>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</si>
  <si>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</si>
  <si>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</si>
  <si>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</si>
  <si>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</si>
  <si>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</si>
  <si>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</si>
  <si>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</si>
  <si>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</si>
  <si>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</si>
  <si>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</si>
  <si>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</si>
  <si>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</si>
  <si>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</si>
  <si>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</si>
  <si>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</si>
  <si>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</si>
  <si>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</si>
  <si>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</si>
  <si>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</si>
  <si>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</si>
  <si>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</si>
  <si>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</si>
  <si>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</si>
  <si>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</si>
  <si>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</si>
  <si>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</si>
  <si>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</si>
  <si>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</si>
  <si>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</si>
  <si>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</si>
  <si>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</si>
  <si>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</si>
  <si>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</si>
  <si>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</si>
  <si>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</si>
  <si>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</si>
  <si>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</si>
  <si>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</si>
  <si>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</si>
  <si>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</si>
  <si>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</si>
  <si>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</si>
  <si>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</si>
  <si>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</si>
  <si>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</si>
  <si>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</si>
  <si>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</si>
  <si>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</si>
  <si>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</si>
  <si>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</si>
  <si>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</si>
  <si>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</si>
  <si>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</si>
  <si>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</si>
  <si>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</si>
  <si>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</si>
  <si>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</si>
  <si>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</si>
  <si>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</si>
  <si>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</si>
  <si>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</si>
  <si>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</si>
  <si>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</si>
  <si>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</si>
  <si>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</si>
  <si>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</si>
  <si>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</si>
  <si>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</si>
  <si>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</si>
  <si>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</si>
  <si>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</si>
  <si>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</si>
  <si>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</si>
  <si>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</si>
  <si>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</si>
  <si>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</si>
  <si>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</si>
  <si>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</si>
  <si>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</si>
  <si>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</si>
  <si>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</si>
  <si>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</si>
  <si>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</si>
  <si>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</si>
  <si>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</si>
  <si>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</si>
  <si>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</si>
  <si>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</si>
  <si>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</si>
  <si>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</si>
  <si>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</si>
  <si>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</si>
  <si>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</si>
  <si>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</si>
  <si>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</si>
  <si>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</si>
  <si>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</si>
  <si>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</si>
  <si>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</si>
  <si>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</si>
  <si>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</si>
  <si>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</si>
  <si>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</si>
  <si>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</si>
  <si>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</si>
  <si>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</si>
  <si>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</si>
  <si>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</si>
  <si>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</si>
  <si>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</si>
  <si>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</si>
  <si>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</si>
  <si>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</si>
  <si>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</si>
  <si>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</si>
  <si>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</si>
  <si>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</si>
  <si>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</si>
  <si>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</si>
  <si>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</si>
  <si>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</si>
  <si>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</si>
  <si>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</si>
  <si>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</si>
  <si>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</si>
  <si>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</si>
  <si>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</si>
  <si>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</si>
  <si>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</si>
  <si>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</si>
  <si>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</si>
  <si>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</si>
  <si>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</si>
  <si>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</si>
  <si>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</si>
  <si>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</si>
  <si>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</si>
  <si>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</si>
  <si>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</si>
  <si>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</si>
  <si>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</si>
  <si>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</si>
  <si>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</si>
  <si>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</si>
  <si>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</si>
  <si>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</si>
  <si>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</si>
  <si>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</si>
  <si>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</si>
  <si>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</si>
  <si>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</si>
  <si>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</si>
  <si>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</si>
  <si>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</si>
  <si>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</si>
  <si>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</si>
  <si>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</si>
  <si>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</si>
  <si>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</si>
  <si>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</si>
  <si>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</si>
  <si>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</si>
  <si>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</si>
  <si>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</si>
  <si>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</si>
  <si>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</si>
  <si>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</si>
  <si>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</si>
  <si>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</si>
  <si>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</si>
  <si>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</si>
  <si>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</si>
  <si>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</si>
  <si>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</si>
  <si>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</si>
  <si>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</si>
  <si>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</si>
  <si>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</si>
  <si>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</si>
  <si>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</si>
  <si>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</si>
  <si>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</si>
  <si>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</si>
  <si>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</si>
  <si>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</si>
  <si>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</si>
  <si>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</si>
  <si>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</si>
  <si>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</si>
  <si>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</si>
  <si>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</si>
  <si>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</si>
  <si>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</si>
  <si>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</si>
  <si>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</si>
  <si>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</si>
  <si>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</si>
  <si>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</si>
  <si>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</si>
  <si>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</si>
  <si>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</si>
  <si>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</si>
  <si>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</si>
  <si>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</si>
  <si>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</si>
  <si>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</si>
  <si>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</si>
  <si>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</si>
  <si>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</si>
  <si>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</si>
  <si>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</si>
  <si>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</si>
  <si>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</si>
  <si>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</si>
  <si>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</si>
  <si>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</si>
  <si>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</si>
  <si>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</si>
  <si>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</si>
  <si>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</si>
  <si>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</si>
  <si>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</si>
  <si>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</si>
  <si>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</si>
  <si>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</si>
  <si>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</si>
  <si>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</si>
  <si>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</si>
  <si>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</si>
  <si>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</si>
  <si>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</si>
  <si>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</si>
  <si>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</si>
  <si>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</si>
  <si>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</si>
  <si>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</si>
  <si>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</si>
  <si>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</si>
  <si>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</si>
  <si>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</si>
  <si>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</si>
  <si>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</si>
  <si>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</si>
  <si>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</si>
  <si>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</si>
  <si>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</si>
  <si>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</si>
  <si>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</si>
  <si>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</si>
  <si>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</si>
  <si>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</si>
  <si>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</si>
  <si>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</si>
  <si>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</si>
  <si>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</si>
  <si>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</si>
  <si>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</si>
  <si>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</si>
  <si>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</si>
  <si>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</si>
  <si>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</si>
  <si>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</si>
  <si>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</si>
  <si>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</si>
  <si>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</si>
  <si>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</si>
  <si>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</si>
  <si>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</si>
  <si>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</si>
  <si>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</si>
  <si>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</si>
  <si>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</si>
  <si>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</si>
  <si>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</si>
  <si>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</si>
  <si>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</si>
  <si>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</si>
  <si>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</si>
  <si>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</si>
  <si>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</si>
  <si>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</si>
  <si>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</si>
  <si>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</si>
  <si>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</si>
  <si>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</si>
  <si>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</si>
  <si>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</si>
  <si>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</si>
  <si>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</si>
  <si>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</si>
  <si>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</si>
  <si>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</si>
  <si>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</si>
  <si>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</si>
  <si>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</si>
  <si>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</si>
  <si>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</si>
  <si>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</si>
  <si>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</si>
  <si>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</si>
  <si>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</si>
  <si>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</si>
  <si>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</si>
  <si>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</si>
  <si>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</si>
  <si>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</si>
  <si>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</si>
  <si>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</si>
  <si>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</si>
  <si>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</si>
  <si>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</si>
  <si>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</si>
  <si>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</si>
  <si>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</si>
  <si>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</si>
  <si>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</si>
  <si>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</si>
  <si>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</si>
  <si>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</si>
  <si>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</si>
  <si>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</si>
  <si>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</si>
  <si>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</si>
  <si>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</si>
  <si>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</si>
  <si>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</si>
  <si>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</si>
  <si>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</si>
  <si>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</si>
  <si>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</si>
  <si>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</si>
  <si>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</si>
  <si>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</si>
  <si>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</si>
  <si>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</si>
  <si>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</si>
  <si>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</si>
  <si>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</si>
  <si>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</si>
  <si>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</si>
  <si>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</si>
  <si>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</si>
  <si>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</si>
  <si>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</si>
  <si>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</si>
  <si>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</si>
  <si>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</si>
  <si>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</si>
  <si>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</si>
  <si>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</si>
  <si>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</si>
  <si>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</si>
  <si>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</si>
  <si>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</si>
  <si>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</si>
  <si>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</si>
  <si>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</si>
  <si>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</si>
  <si>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</si>
  <si>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</si>
  <si>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</si>
  <si>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</si>
  <si>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</si>
  <si>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</si>
  <si>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</si>
  <si>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</si>
  <si>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</si>
  <si>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</si>
  <si>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</si>
  <si>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</si>
  <si>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</si>
  <si>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</si>
  <si>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</si>
  <si>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</si>
  <si>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</si>
  <si>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</si>
  <si>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</si>
  <si>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</si>
  <si>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</si>
  <si>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</si>
  <si>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</si>
  <si>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</si>
  <si>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</si>
  <si>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</si>
  <si>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</si>
  <si>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</si>
  <si>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</si>
  <si>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</si>
  <si>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</si>
  <si>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</si>
  <si>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</si>
  <si>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</si>
  <si>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</si>
  <si>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</si>
  <si>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</si>
  <si>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</si>
  <si>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</si>
  <si>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</si>
  <si>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</si>
  <si>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</si>
  <si>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</si>
  <si>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</si>
  <si>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</si>
  <si>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</si>
  <si>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</si>
  <si>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</si>
  <si>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</si>
  <si>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</si>
  <si>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</si>
  <si>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</si>
  <si>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</si>
  <si>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</si>
  <si>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</si>
  <si>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</si>
  <si>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</si>
  <si>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</si>
  <si>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</si>
  <si>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</si>
  <si>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</si>
  <si>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</si>
  <si>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</si>
  <si>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</si>
  <si>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</si>
  <si>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</si>
  <si>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</si>
  <si>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</si>
  <si>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</si>
  <si>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</si>
  <si>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</si>
  <si>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</si>
  <si>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</si>
  <si>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</si>
  <si>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</si>
  <si>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</si>
  <si>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</si>
  <si>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</si>
  <si>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</si>
  <si>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</si>
  <si>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</si>
  <si>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</si>
  <si>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</si>
  <si>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</si>
  <si>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</si>
  <si>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</si>
  <si>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</si>
  <si>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</si>
  <si>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</si>
  <si>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</si>
  <si>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</si>
  <si>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</si>
  <si>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</si>
  <si>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</si>
  <si>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</si>
  <si>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</si>
  <si>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</si>
  <si>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</si>
  <si>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</si>
  <si>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</si>
  <si>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</si>
  <si>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</si>
  <si>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</si>
  <si>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</si>
  <si>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</si>
  <si>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</si>
  <si>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</si>
  <si>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</si>
  <si>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</si>
  <si>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</si>
  <si>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</si>
  <si>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</si>
  <si>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</si>
  <si>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</si>
  <si>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</si>
  <si>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</si>
  <si>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</si>
  <si>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</si>
  <si>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</si>
  <si>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</si>
  <si>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</si>
  <si>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</si>
  <si>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</si>
  <si>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</si>
  <si>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</si>
  <si>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</si>
  <si>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</si>
  <si>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</si>
  <si>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</si>
  <si>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</si>
  <si>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</si>
  <si>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</si>
  <si>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</si>
  <si>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</si>
  <si>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</si>
  <si>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</si>
  <si>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</si>
  <si>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</si>
  <si>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</si>
  <si>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</si>
  <si>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</si>
  <si>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</si>
  <si>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</si>
  <si>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</si>
  <si>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</si>
  <si>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</si>
  <si>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</si>
  <si>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</si>
  <si>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</si>
  <si>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</si>
  <si>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</si>
  <si>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</si>
  <si>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</si>
  <si>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</si>
  <si>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</si>
  <si>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</si>
  <si>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</si>
  <si>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</si>
  <si>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</si>
  <si>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</si>
  <si>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</si>
  <si>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</si>
  <si>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</si>
  <si>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</si>
  <si>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</si>
  <si>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</si>
  <si>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</si>
  <si>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</si>
  <si>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</si>
  <si>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</si>
  <si>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</si>
  <si>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</si>
  <si>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</si>
  <si>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</si>
  <si>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</si>
  <si>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</si>
  <si>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</si>
  <si>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</si>
  <si>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</si>
  <si>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</si>
  <si>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</si>
  <si>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</si>
  <si>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</si>
  <si>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</si>
  <si>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</si>
  <si>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</si>
  <si>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</si>
  <si>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</si>
  <si>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</si>
  <si>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</si>
  <si>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</si>
  <si>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</si>
  <si>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</si>
  <si>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</si>
  <si>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</si>
  <si>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</si>
  <si>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</si>
  <si>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</si>
  <si>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</si>
  <si>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</si>
  <si>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</si>
  <si>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</si>
  <si>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</si>
  <si>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</si>
  <si>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</si>
  <si>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</si>
  <si>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</si>
  <si>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</si>
  <si>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</si>
  <si>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</si>
  <si>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</si>
  <si>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</si>
  <si>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</si>
  <si>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</si>
  <si>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</si>
  <si>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</si>
  <si>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</si>
  <si>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</si>
  <si>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</si>
  <si>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</si>
  <si>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</si>
  <si>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</si>
  <si>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</si>
  <si>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</si>
  <si>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</si>
  <si>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</si>
  <si>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</si>
  <si>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</si>
  <si>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</si>
  <si>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</si>
  <si>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</si>
  <si>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</si>
  <si>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</si>
  <si>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</si>
  <si>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</si>
  <si>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</si>
  <si>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</si>
  <si>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</si>
  <si>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</si>
  <si>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</si>
  <si>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</si>
  <si>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</si>
  <si>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</si>
  <si>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</si>
  <si>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</si>
  <si>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</si>
  <si>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</si>
  <si>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</si>
  <si>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</si>
  <si>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</si>
  <si>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</si>
  <si>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</si>
  <si>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</si>
  <si>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</si>
  <si>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</si>
  <si>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</si>
  <si>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</si>
  <si>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</si>
  <si>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</si>
  <si>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</si>
  <si>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</si>
  <si>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</si>
  <si>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</si>
  <si>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</si>
  <si>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</si>
  <si>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</si>
  <si>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</si>
  <si>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</si>
  <si>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</si>
  <si>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</si>
  <si>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</si>
  <si>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</si>
  <si>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</si>
  <si>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</si>
  <si>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</si>
  <si>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</si>
  <si>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</si>
  <si>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</si>
  <si>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</si>
  <si>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</si>
  <si>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</si>
  <si>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</si>
  <si>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</si>
  <si>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</si>
  <si>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</si>
  <si>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</si>
  <si>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</si>
  <si>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</si>
  <si>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</si>
  <si>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</si>
  <si>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</si>
  <si>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</si>
  <si>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</si>
  <si>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</si>
  <si>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</si>
  <si>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</si>
  <si>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</si>
  <si>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</si>
  <si>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</si>
  <si>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</si>
  <si>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</si>
  <si>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</si>
  <si>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</si>
  <si>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</si>
  <si>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</si>
  <si>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</si>
  <si>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</si>
  <si>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</si>
  <si>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</si>
  <si>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</si>
  <si>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</si>
  <si>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</si>
  <si>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</si>
  <si>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</si>
  <si>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</si>
  <si>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</si>
  <si>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</si>
  <si>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</si>
  <si>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</si>
  <si>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</si>
  <si>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</si>
  <si>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</si>
  <si>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</si>
  <si>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</si>
  <si>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</si>
  <si>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</si>
  <si>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</si>
  <si>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</si>
  <si>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</si>
  <si>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</si>
  <si>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</si>
  <si>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</si>
  <si>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</si>
  <si>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</si>
  <si>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</si>
  <si>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</si>
  <si>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</si>
  <si>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</si>
  <si>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</si>
  <si>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</si>
  <si>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</si>
  <si>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</si>
  <si>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</si>
  <si>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</si>
  <si>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</si>
  <si>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</si>
  <si>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</si>
  <si>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</si>
  <si>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</si>
  <si>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</si>
  <si>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</si>
  <si>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</si>
  <si>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</si>
  <si>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</si>
  <si>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</si>
  <si>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</si>
  <si>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</si>
  <si>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</si>
  <si>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</si>
  <si>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</si>
  <si>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</si>
  <si>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</si>
  <si>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</si>
  <si>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</si>
  <si>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</si>
  <si>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</si>
  <si>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</si>
  <si>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</si>
  <si>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</si>
  <si>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</si>
  <si>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</si>
  <si>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</si>
  <si>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</si>
  <si>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</si>
  <si>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</si>
  <si>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</si>
  <si>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</si>
  <si>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</si>
  <si>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</si>
  <si>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</si>
  <si>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</si>
  <si>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</si>
  <si>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</si>
  <si>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</si>
  <si>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</si>
  <si>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</si>
  <si>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</si>
  <si>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</si>
  <si>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</si>
  <si>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</si>
  <si>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</si>
  <si>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</si>
  <si>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</si>
  <si>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</si>
  <si>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</si>
  <si>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</si>
  <si>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</si>
  <si>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</si>
  <si>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</si>
  <si>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</si>
  <si>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</si>
  <si>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</si>
  <si>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</si>
  <si>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</si>
  <si>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</si>
  <si>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</si>
  <si>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</si>
  <si>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</si>
  <si>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</si>
  <si>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</si>
  <si>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</si>
  <si>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</si>
  <si>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</si>
  <si>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</si>
  <si>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</si>
  <si>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</si>
  <si>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</si>
  <si>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</si>
  <si>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</si>
  <si>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</si>
  <si>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</si>
  <si>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</si>
  <si>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</si>
  <si>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</si>
  <si>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</si>
  <si>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</si>
  <si>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</si>
  <si>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</si>
  <si>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</si>
  <si>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</si>
  <si>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</si>
  <si>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</si>
  <si>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</si>
  <si>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</si>
  <si>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</si>
  <si>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</si>
  <si>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</si>
  <si>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</si>
  <si>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</si>
  <si>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</si>
  <si>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</si>
  <si>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</si>
  <si>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</si>
  <si>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</si>
  <si>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</si>
  <si>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</si>
  <si>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</si>
  <si>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</si>
  <si>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</si>
  <si>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</si>
  <si>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</si>
  <si>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</si>
  <si>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</si>
  <si>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</si>
  <si>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</si>
  <si>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</si>
  <si>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</si>
  <si>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</si>
  <si>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</si>
  <si>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</si>
  <si>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</si>
  <si>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</si>
  <si>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</si>
  <si>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</si>
  <si>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</si>
  <si>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</si>
  <si>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</si>
  <si>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</si>
  <si>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</si>
  <si>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</si>
  <si>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</si>
  <si>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</si>
  <si>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</si>
  <si>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</si>
  <si>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</si>
  <si>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</si>
  <si>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</si>
  <si>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</si>
  <si>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</si>
  <si>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</si>
  <si>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</si>
  <si>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</si>
  <si>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</si>
  <si>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</si>
  <si>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</si>
  <si>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</si>
  <si>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</si>
  <si>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</si>
  <si>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</si>
  <si>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</si>
  <si>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</si>
  <si>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</si>
  <si>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</si>
  <si>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</si>
  <si>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</si>
  <si>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</si>
  <si>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</si>
  <si>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</si>
  <si>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</si>
  <si>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</si>
  <si>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</si>
  <si>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</si>
  <si>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</si>
  <si>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</si>
  <si>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</si>
  <si>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</si>
  <si>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</si>
  <si>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</si>
  <si>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</si>
  <si>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</si>
  <si>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</si>
  <si>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</si>
  <si>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</si>
  <si>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</si>
  <si>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</si>
  <si>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</si>
  <si>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</si>
  <si>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</si>
  <si>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</si>
  <si>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</si>
  <si>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</si>
  <si>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</si>
  <si>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</si>
  <si>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</si>
  <si>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</si>
  <si>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</si>
  <si>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</si>
  <si>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</si>
  <si>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</si>
  <si>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</si>
  <si>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</si>
  <si>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</si>
  <si>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</si>
  <si>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</si>
  <si>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</si>
  <si>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</si>
  <si>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</si>
  <si>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</si>
  <si>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</si>
  <si>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</si>
  <si>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</si>
  <si>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</si>
  <si>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</si>
  <si>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</si>
  <si>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</si>
  <si>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</si>
  <si>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</si>
  <si>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</si>
  <si>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</si>
  <si>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</si>
  <si>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</si>
  <si>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</si>
  <si>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</si>
  <si>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</si>
  <si>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</si>
  <si>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</si>
  <si>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</si>
  <si>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</si>
  <si>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</si>
  <si>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</si>
  <si>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</si>
  <si>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</si>
  <si>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</si>
  <si>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</si>
  <si>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</si>
  <si>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</si>
  <si>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</si>
  <si>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</si>
  <si>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</si>
  <si>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</si>
  <si>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</si>
  <si>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</si>
  <si>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</si>
  <si>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</si>
  <si>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</si>
  <si>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</si>
  <si>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</si>
  <si>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5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</si>
  <si>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</si>
  <si>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5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</si>
  <si>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</si>
  <si>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</si>
  <si>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</si>
  <si>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</si>
  <si>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5" type="noConversion"/>
  </si>
  <si>
    <t>Longitude:</t>
    <phoneticPr fontId="5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</si>
  <si>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</si>
  <si>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</si>
  <si>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</si>
  <si>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</si>
  <si>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</si>
  <si>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</si>
  <si>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</si>
  <si>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5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</si>
  <si>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</si>
  <si>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</si>
  <si>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</si>
  <si>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</si>
  <si>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</si>
  <si>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5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</si>
  <si>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</si>
  <si>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</si>
  <si>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</si>
  <si>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</si>
  <si>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</si>
  <si>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</si>
  <si>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</si>
  <si>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</si>
  <si>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</si>
  <si>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</si>
  <si>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</si>
  <si>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</si>
  <si>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</si>
  <si>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</si>
  <si>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</si>
  <si>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</si>
  <si>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</si>
  <si>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</si>
  <si>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</si>
  <si>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</si>
  <si>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</si>
  <si>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Porcupine Prairie Rel 1</t>
  </si>
  <si>
    <t>Ribes sp.</t>
  </si>
  <si>
    <t>D2-3b, D1a, C2a</t>
  </si>
  <si>
    <t>H3-1p</t>
  </si>
  <si>
    <t>Antennaria sp.</t>
  </si>
  <si>
    <t>Dichanthelium sp.</t>
  </si>
  <si>
    <t>LHPP12021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</si>
</sst>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19" applyNumberFormat="0" applyAlignment="0" applyProtection="0"/>
    <xf numFmtId="0" fontId="21" fillId="6" borderId="20" applyNumberFormat="0" applyAlignment="0" applyProtection="0"/>
    <xf numFmtId="0" fontId="22" fillId="6" borderId="19" applyNumberFormat="0" applyAlignment="0" applyProtection="0"/>
    <xf numFmtId="0" fontId="23" fillId="0" borderId="21" applyNumberFormat="0" applyFill="0" applyAlignment="0" applyProtection="0"/>
    <xf numFmtId="0" fontId="24" fillId="7" borderId="2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30" fillId="0" borderId="0"/>
    <xf numFmtId="0" fontId="8" fillId="0" borderId="0"/>
    <xf numFmtId="0" fontId="2" fillId="0" borderId="0"/>
    <xf numFmtId="0" fontId="2" fillId="8" borderId="23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/>
    <xf numFmtId="0" fontId="1" fillId="0" borderId="0"/>
    <xf numFmtId="0" fontId="1" fillId="8" borderId="23" applyNumberFormat="0" applyFont="0" applyAlignment="0" applyProtection="0"/>
    <xf numFmtId="0" fontId="8" fillId="0" borderId="0"/>
  </cellStyleXfs>
  <cellXfs count="144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8" fillId="0" borderId="0" xfId="0" applyFont="1"/>
    <xf numFmtId="0" fontId="8" fillId="0" borderId="0" xfId="1"/>
    <xf numFmtId="0" fontId="7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Border="1"/>
    <xf numFmtId="0" fontId="3" fillId="0" borderId="15" xfId="0" applyFont="1" applyBorder="1"/>
    <xf numFmtId="0" fontId="0" fillId="0" borderId="0" xfId="0"/>
    <xf numFmtId="0" fontId="0" fillId="0" borderId="0" xfId="0"/>
    <xf numFmtId="0" fontId="29" fillId="0" borderId="25" xfId="0" applyFont="1" applyBorder="1"/>
    <xf numFmtId="0" fontId="29" fillId="0" borderId="25" xfId="0" applyFont="1" applyFill="1" applyBorder="1"/>
    <xf numFmtId="0" fontId="29" fillId="0" borderId="25" xfId="0" applyNumberFormat="1" applyFont="1" applyBorder="1"/>
    <xf numFmtId="0" fontId="30" fillId="0" borderId="0" xfId="0" applyFont="1" applyFill="1"/>
    <xf numFmtId="0" fontId="0" fillId="0" borderId="0" xfId="0" quotePrefix="1" applyNumberFormat="1"/>
    <xf numFmtId="0" fontId="30" fillId="0" borderId="0" xfId="0" quotePrefix="1" applyNumberFormat="1" applyFont="1"/>
    <xf numFmtId="0" fontId="0" fillId="0" borderId="0" xfId="0" applyNumberFormat="1"/>
    <xf numFmtId="0" fontId="30" fillId="0" borderId="0" xfId="0" applyFont="1"/>
    <xf numFmtId="0" fontId="30" fillId="0" borderId="0" xfId="0" quotePrefix="1" applyNumberFormat="1" applyFont="1" applyFill="1"/>
    <xf numFmtId="0" fontId="31" fillId="0" borderId="0" xfId="0" applyFont="1"/>
    <xf numFmtId="0" fontId="3" fillId="0" borderId="15" xfId="1" applyFont="1" applyFill="1" applyBorder="1"/>
    <xf numFmtId="0" fontId="8" fillId="0" borderId="0" xfId="0" applyFont="1" applyAlignment="1">
      <alignment vertical="center"/>
    </xf>
    <xf numFmtId="0" fontId="0" fillId="0" borderId="15" xfId="0" applyBorder="1"/>
    <xf numFmtId="0" fontId="8" fillId="0" borderId="0" xfId="1"/>
    <xf numFmtId="0" fontId="8" fillId="0" borderId="0" xfId="1" applyFont="1"/>
    <xf numFmtId="0" fontId="3" fillId="0" borderId="0" xfId="1" applyFont="1"/>
    <xf numFmtId="0" fontId="3" fillId="0" borderId="15" xfId="1" applyFont="1" applyBorder="1"/>
    <xf numFmtId="0" fontId="8" fillId="0" borderId="0" xfId="1" applyBorder="1"/>
    <xf numFmtId="0" fontId="3" fillId="0" borderId="0" xfId="1" applyFont="1" applyFill="1"/>
    <xf numFmtId="0" fontId="33" fillId="0" borderId="26" xfId="0" applyFont="1" applyBorder="1"/>
    <xf numFmtId="0" fontId="33" fillId="0" borderId="25" xfId="0" applyFont="1" applyBorder="1"/>
    <xf numFmtId="0" fontId="33" fillId="0" borderId="27" xfId="0" applyFont="1" applyBorder="1"/>
    <xf numFmtId="0" fontId="32" fillId="0" borderId="28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0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1" fillId="0" borderId="0" xfId="46"/>
    <xf numFmtId="0" fontId="30" fillId="0" borderId="0" xfId="59" applyFont="1" applyFill="1"/>
    <xf numFmtId="0" fontId="8" fillId="0" borderId="15" xfId="0" applyFont="1" applyBorder="1" applyAlignment="1">
      <alignment vertical="center"/>
    </xf>
    <xf numFmtId="0" fontId="8" fillId="0" borderId="30" xfId="1" applyBorder="1"/>
    <xf numFmtId="0" fontId="8" fillId="0" borderId="15" xfId="1" applyFont="1" applyBorder="1"/>
    <xf numFmtId="0" fontId="8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8" fillId="0" borderId="0" xfId="0" applyFont="1"/>
    <xf numFmtId="14" fontId="8" fillId="0" borderId="0" xfId="1" applyNumberFormat="1" applyFont="1"/>
    <xf numFmtId="0" fontId="3" fillId="0" borderId="0" xfId="1" applyFont="1" applyBorder="1"/>
    <xf numFmtId="0" fontId="8" fillId="0" borderId="0" xfId="1" applyBorder="1"/>
    <xf numFmtId="0" fontId="3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8" fillId="0" borderId="0" xfId="0" applyFont="1"/>
    <xf numFmtId="0" fontId="3" fillId="0" borderId="0" xfId="1" applyFont="1" applyFill="1"/>
    <xf numFmtId="0" fontId="0" fillId="0" borderId="0" xfId="0"/>
    <xf numFmtId="0" fontId="3" fillId="0" borderId="0" xfId="1" applyFont="1"/>
    <xf numFmtId="0" fontId="0" fillId="0" borderId="0" xfId="0"/>
    <xf numFmtId="0" fontId="3" fillId="0" borderId="0" xfId="1" applyFont="1"/>
    <xf numFmtId="0" fontId="8" fillId="0" borderId="0" xfId="1" applyFont="1" applyFill="1"/>
    <xf numFmtId="0" fontId="3" fillId="34" borderId="0" xfId="1" applyFont="1" applyFill="1" applyBorder="1"/>
    <xf numFmtId="0" fontId="8" fillId="35" borderId="0" xfId="1" applyFill="1" applyBorder="1"/>
    <xf numFmtId="0" fontId="8" fillId="35" borderId="0" xfId="0" applyFont="1" applyFill="1"/>
    <xf numFmtId="0" fontId="8" fillId="35" borderId="15" xfId="0" applyFont="1" applyFill="1" applyBorder="1"/>
    <xf numFmtId="0" fontId="0" fillId="0" borderId="0" xfId="0"/>
    <xf numFmtId="2" fontId="8" fillId="0" borderId="26" xfId="0" applyNumberFormat="1" applyFont="1" applyBorder="1"/>
    <xf numFmtId="2" fontId="8" fillId="0" borderId="32" xfId="0" applyNumberFormat="1" applyFont="1" applyBorder="1" applyAlignment="1">
      <alignment horizontal="center"/>
    </xf>
    <xf numFmtId="2" fontId="8" fillId="0" borderId="25" xfId="0" applyNumberFormat="1" applyFont="1" applyBorder="1"/>
    <xf numFmtId="2" fontId="8" fillId="0" borderId="27" xfId="0" applyNumberFormat="1" applyFont="1" applyBorder="1"/>
    <xf numFmtId="0" fontId="0" fillId="0" borderId="0" xfId="0"/>
    <xf numFmtId="0" fontId="8" fillId="36" borderId="0" xfId="0" applyFont="1" applyFill="1" applyAlignment="1">
      <alignment vertical="center"/>
    </xf>
    <xf numFmtId="0" fontId="8" fillId="36" borderId="0" xfId="1" applyFont="1" applyFill="1"/>
    <xf numFmtId="2" fontId="8" fillId="0" borderId="25" xfId="0" applyNumberFormat="1" applyFont="1" applyFill="1" applyBorder="1"/>
    <xf numFmtId="2" fontId="8" fillId="37" borderId="25" xfId="0" applyNumberFormat="1" applyFont="1" applyFill="1" applyBorder="1"/>
    <xf numFmtId="2" fontId="8" fillId="37" borderId="27" xfId="0" applyNumberFormat="1" applyFont="1" applyFill="1" applyBorder="1"/>
    <xf numFmtId="0" fontId="4" fillId="0" borderId="25" xfId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26" xfId="1" applyFont="1" applyBorder="1" applyAlignment="1">
      <alignment horizontal="left"/>
    </xf>
    <xf numFmtId="0" fontId="4" fillId="0" borderId="25" xfId="0" applyFont="1" applyBorder="1"/>
    <xf numFmtId="0" fontId="8" fillId="0" borderId="25" xfId="1" applyBorder="1" applyAlignment="1">
      <alignment horizontal="center"/>
    </xf>
    <xf numFmtId="0" fontId="8" fillId="0" borderId="26" xfId="1" applyBorder="1" applyAlignment="1">
      <alignment horizontal="center"/>
    </xf>
    <xf numFmtId="0" fontId="4" fillId="0" borderId="25" xfId="1" applyFont="1" applyBorder="1"/>
    <xf numFmtId="0" fontId="8" fillId="0" borderId="33" xfId="1" applyBorder="1" applyAlignment="1">
      <alignment horizontal="center"/>
    </xf>
    <xf numFmtId="0" fontId="8" fillId="0" borderId="25" xfId="1" applyBorder="1" applyAlignment="1">
      <alignment horizontal="left"/>
    </xf>
    <xf numFmtId="0" fontId="8" fillId="0" borderId="26" xfId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3" xfId="0" applyBorder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4" xfId="0" applyBorder="1"/>
    <xf numFmtId="0" fontId="3" fillId="0" borderId="0" xfId="1" applyFont="1" applyFill="1"/>
    <xf numFmtId="0" fontId="0" fillId="0" borderId="0" xfId="0"/>
    <xf numFmtId="0" fontId="3" fillId="0" borderId="0" xfId="1" applyFont="1"/>
    <xf numFmtId="0" fontId="7" fillId="0" borderId="0" xfId="1" applyFont="1"/>
    <xf numFmtId="0" fontId="10" fillId="0" borderId="0" xfId="1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2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11" sqref="B11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27" t="s">
        <v>57</v>
      </c>
      <c r="B2" s="127"/>
      <c r="C2" s="127"/>
      <c r="D2" s="127"/>
      <c r="E2" s="127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 t="s">
        <v>5439</v>
      </c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>
        <v>42976</v>
      </c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29" t="s">
        <v>5401</v>
      </c>
      <c r="B22" s="129"/>
      <c r="C22" s="129"/>
      <c r="D22" s="129"/>
      <c r="E22" s="129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28" t="s">
        <v>5402</v>
      </c>
      <c r="B24" s="128"/>
      <c r="C24" s="128"/>
      <c r="D24" s="128"/>
      <c r="E24" s="128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3.8" x14ac:dyDescent="0.25">
      <c r="A39" s="128" t="s">
        <v>61</v>
      </c>
      <c r="B39" s="128"/>
      <c r="C39" s="128"/>
      <c r="D39" s="128"/>
      <c r="E39" s="128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5">
      <c r="A45" s="128" t="s">
        <v>62</v>
      </c>
      <c r="B45" s="128"/>
      <c r="C45" s="128"/>
      <c r="D45" s="128"/>
      <c r="E45" s="128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18" t="s">
        <v>43</v>
      </c>
      <c r="B93" s="119"/>
      <c r="C93" s="120"/>
      <c r="D93" s="121" t="s">
        <v>44</v>
      </c>
      <c r="E93" s="122"/>
    </row>
    <row r="94" spans="1:5" x14ac:dyDescent="0.2">
      <c r="A94" s="73" t="s">
        <v>23</v>
      </c>
      <c r="B94" s="123" t="s">
        <v>30</v>
      </c>
      <c r="C94" s="124"/>
      <c r="D94" s="3" t="s">
        <v>46</v>
      </c>
      <c r="E94" s="9">
        <v>8</v>
      </c>
    </row>
    <row r="95" spans="1:5" x14ac:dyDescent="0.2">
      <c r="A95" s="73" t="s">
        <v>24</v>
      </c>
      <c r="B95" s="125" t="s">
        <v>31</v>
      </c>
      <c r="C95" s="126"/>
      <c r="D95" s="3" t="s">
        <v>47</v>
      </c>
      <c r="E95" s="9">
        <v>7</v>
      </c>
    </row>
    <row r="96" spans="1:5" x14ac:dyDescent="0.2">
      <c r="A96" s="73" t="s">
        <v>3</v>
      </c>
      <c r="B96" s="125" t="s">
        <v>32</v>
      </c>
      <c r="C96" s="126"/>
      <c r="D96" s="3" t="s">
        <v>48</v>
      </c>
      <c r="E96" s="9">
        <v>6</v>
      </c>
    </row>
    <row r="97" spans="1:5" x14ac:dyDescent="0.2">
      <c r="A97" s="73" t="s">
        <v>25</v>
      </c>
      <c r="B97" s="125" t="s">
        <v>33</v>
      </c>
      <c r="C97" s="126"/>
      <c r="D97" s="3" t="s">
        <v>49</v>
      </c>
      <c r="E97" s="9">
        <v>5</v>
      </c>
    </row>
    <row r="98" spans="1:5" x14ac:dyDescent="0.2">
      <c r="A98" s="73" t="s">
        <v>26</v>
      </c>
      <c r="B98" s="125" t="s">
        <v>34</v>
      </c>
      <c r="C98" s="126"/>
      <c r="D98" s="3" t="s">
        <v>50</v>
      </c>
      <c r="E98" s="9">
        <v>4</v>
      </c>
    </row>
    <row r="99" spans="1:5" x14ac:dyDescent="0.2">
      <c r="A99" s="73" t="s">
        <v>27</v>
      </c>
      <c r="B99" s="125" t="s">
        <v>35</v>
      </c>
      <c r="C99" s="126"/>
      <c r="D99" s="3" t="s">
        <v>4</v>
      </c>
      <c r="E99" s="9">
        <v>3</v>
      </c>
    </row>
    <row r="100" spans="1:5" x14ac:dyDescent="0.2">
      <c r="A100" s="73" t="s">
        <v>2</v>
      </c>
      <c r="B100" s="125" t="s">
        <v>36</v>
      </c>
      <c r="C100" s="126"/>
      <c r="D100" s="3" t="s">
        <v>5</v>
      </c>
      <c r="E100" s="9">
        <v>2</v>
      </c>
    </row>
    <row r="101" spans="1:5" x14ac:dyDescent="0.2">
      <c r="A101" s="73" t="s">
        <v>28</v>
      </c>
      <c r="B101" s="125" t="s">
        <v>37</v>
      </c>
      <c r="C101" s="126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32" t="s">
        <v>38</v>
      </c>
      <c r="C102" s="133"/>
      <c r="D102" s="5"/>
      <c r="E102" s="8"/>
    </row>
    <row r="103" spans="1:5" ht="13.2" thickBot="1" x14ac:dyDescent="0.25">
      <c r="A103" s="118" t="s">
        <v>68</v>
      </c>
      <c r="B103" s="119"/>
      <c r="C103" s="120"/>
      <c r="D103" s="121" t="s">
        <v>45</v>
      </c>
      <c r="E103" s="122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18" t="s">
        <v>21</v>
      </c>
      <c r="B112" s="119"/>
      <c r="C112" s="122"/>
    </row>
    <row r="113" spans="1:3" x14ac:dyDescent="0.2">
      <c r="A113" s="73">
        <v>1</v>
      </c>
      <c r="B113" s="123" t="s">
        <v>40</v>
      </c>
      <c r="C113" s="124"/>
    </row>
    <row r="114" spans="1:3" x14ac:dyDescent="0.2">
      <c r="A114" s="73" t="s">
        <v>39</v>
      </c>
      <c r="B114" s="125" t="s">
        <v>41</v>
      </c>
      <c r="C114" s="126"/>
    </row>
    <row r="115" spans="1:3" x14ac:dyDescent="0.2">
      <c r="A115" s="74" t="s">
        <v>15</v>
      </c>
      <c r="B115" s="130" t="s">
        <v>42</v>
      </c>
      <c r="C115" s="131"/>
    </row>
    <row r="150" ht="12" customHeight="1" x14ac:dyDescent="0.2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honeticPr fontId="5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27" t="s">
        <v>127</v>
      </c>
      <c r="B1" s="127"/>
      <c r="C1" s="127"/>
      <c r="D1" s="127"/>
      <c r="E1" s="127"/>
      <c r="F1" s="127"/>
      <c r="G1" s="127"/>
      <c r="H1" s="14"/>
    </row>
    <row r="2" spans="1:14" x14ac:dyDescent="0.2">
      <c r="A2" s="136" t="s">
        <v>138</v>
      </c>
      <c r="B2" s="136"/>
      <c r="C2" s="15"/>
      <c r="D2" s="15"/>
      <c r="E2" s="15"/>
      <c r="F2" s="15"/>
      <c r="G2" s="15"/>
      <c r="H2" s="15"/>
    </row>
    <row r="3" spans="1:14" x14ac:dyDescent="0.2">
      <c r="A3" s="137" t="s">
        <v>52</v>
      </c>
      <c r="B3" s="137"/>
      <c r="C3" s="15"/>
      <c r="D3" s="15"/>
      <c r="E3" s="15"/>
      <c r="F3" s="15"/>
      <c r="G3" s="15"/>
      <c r="H3" s="15"/>
    </row>
    <row r="4" spans="1:14" x14ac:dyDescent="0.2">
      <c r="A4" s="137" t="s">
        <v>55</v>
      </c>
      <c r="B4" s="137"/>
      <c r="C4" s="15"/>
      <c r="D4" s="15"/>
      <c r="E4" s="15"/>
      <c r="F4" s="15"/>
      <c r="G4" s="15"/>
      <c r="H4" s="15"/>
    </row>
    <row r="5" spans="1:14" x14ac:dyDescent="0.2">
      <c r="A5" s="137" t="s">
        <v>51</v>
      </c>
      <c r="B5" s="137"/>
      <c r="C5" s="15"/>
      <c r="D5" s="15"/>
      <c r="E5" s="15"/>
      <c r="F5" s="15"/>
      <c r="G5" s="15"/>
      <c r="H5" s="15"/>
    </row>
    <row r="6" spans="1:14" x14ac:dyDescent="0.2">
      <c r="A6" s="134" t="s">
        <v>128</v>
      </c>
      <c r="B6" s="134"/>
    </row>
    <row r="7" spans="1:14" x14ac:dyDescent="0.2">
      <c r="A7" s="134" t="s">
        <v>129</v>
      </c>
      <c r="B7" s="134"/>
      <c r="C7" s="135"/>
      <c r="D7" s="135"/>
      <c r="E7" s="135"/>
      <c r="F7" s="135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13"/>
  <sheetViews>
    <sheetView topLeftCell="A1879" zoomScale="70" zoomScaleNormal="70" workbookViewId="0">
      <selection activeCell="A1892" sqref="A1892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4849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4850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4854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4855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4856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4857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4858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4859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4860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4861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4862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4863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4864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4865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4867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4868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4869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4870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4871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4872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4873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4874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4875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4876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4877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4878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4879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4880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4882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4883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4884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4885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4886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4887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4888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4889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4890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4891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4892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4893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4894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4895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4896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4897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4898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4899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4900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4901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4902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4903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4904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4905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4906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4908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4909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4910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4911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4912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4913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4914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4915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4916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4917</v>
      </c>
    </row>
    <row r="693" spans="1:6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4918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4919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4920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4921</v>
      </c>
      <c r="B721" s="31" t="s">
        <v>5390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4922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4923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4924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4925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4926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4927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4928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4929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4930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4931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4932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4933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4934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4935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4936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4937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4938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4939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4940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4941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4942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4943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4944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4945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4946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4947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4948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4949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4950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4951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4952</v>
      </c>
      <c r="C965" s="32"/>
      <c r="E965" s="32"/>
      <c r="F965" s="32"/>
    </row>
    <row r="966" spans="1:7" ht="14.4" x14ac:dyDescent="0.3">
      <c r="A966" s="60" t="s">
        <v>4953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4954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4955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4956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4957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4958</v>
      </c>
      <c r="C1005" s="32"/>
      <c r="E1005" s="32"/>
      <c r="F1005" s="32"/>
    </row>
    <row r="1006" spans="1:7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4960</v>
      </c>
      <c r="C1014" s="32"/>
      <c r="E1014" s="32"/>
      <c r="F1014" s="32"/>
    </row>
    <row r="1015" spans="1:22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1844</v>
      </c>
      <c r="C1027" s="37"/>
      <c r="D1027" s="31" t="s">
        <v>189</v>
      </c>
      <c r="E1027" s="37"/>
      <c r="F1027" s="37"/>
    </row>
    <row r="1028" spans="1:7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4961</v>
      </c>
      <c r="C1038" s="32"/>
      <c r="E1038" s="32"/>
      <c r="F1038" s="32"/>
    </row>
    <row r="1039" spans="1:7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4962</v>
      </c>
      <c r="C1044" s="32"/>
      <c r="E1044" s="32"/>
      <c r="F1044" s="32"/>
    </row>
    <row r="1045" spans="1:7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4963</v>
      </c>
      <c r="C1052" s="32"/>
      <c r="E1052" s="32"/>
      <c r="F1052" s="32"/>
    </row>
    <row r="1053" spans="1:7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1894</v>
      </c>
      <c r="C1058" s="37"/>
      <c r="D1058" s="31" t="s">
        <v>189</v>
      </c>
      <c r="E1058" s="37"/>
      <c r="F1058" s="37"/>
    </row>
    <row r="1059" spans="1:7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4964</v>
      </c>
      <c r="C1063" s="32"/>
      <c r="E1063" s="32"/>
      <c r="F1063" s="32"/>
    </row>
    <row r="1064" spans="1:7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4965</v>
      </c>
      <c r="C1075" s="32"/>
      <c r="E1075" s="32"/>
      <c r="F1075" s="32"/>
    </row>
    <row r="1076" spans="1:6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4966</v>
      </c>
      <c r="C1087" s="32"/>
      <c r="E1087" s="32"/>
      <c r="F1087" s="32"/>
    </row>
    <row r="1088" spans="1:6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1968</v>
      </c>
      <c r="C1102" s="37"/>
      <c r="D1102" s="31" t="s">
        <v>189</v>
      </c>
      <c r="E1102" s="37"/>
      <c r="F1102" s="37"/>
    </row>
    <row r="1103" spans="1:6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4967</v>
      </c>
      <c r="C1105" s="32"/>
      <c r="E1105" s="32"/>
      <c r="F1105" s="32"/>
    </row>
    <row r="1106" spans="1:7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4968</v>
      </c>
      <c r="C1120" s="32"/>
      <c r="E1120" s="32"/>
      <c r="F1120" s="32"/>
    </row>
    <row r="1121" spans="1:6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4969</v>
      </c>
      <c r="E1130" s="32"/>
      <c r="F1130" s="32"/>
    </row>
    <row r="1131" spans="1:6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16384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16384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16384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16384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16384" ht="14.4" x14ac:dyDescent="0.3">
      <c r="A1141" s="60" t="s">
        <v>4970</v>
      </c>
      <c r="C1141" s="32"/>
      <c r="E1141" s="32"/>
      <c r="F1141" s="32"/>
    </row>
    <row r="1142" spans="1:16384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16384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16384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16384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16384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16384" ht="14.4" x14ac:dyDescent="0.3">
      <c r="A1147" s="60" t="s">
        <v>4971</v>
      </c>
      <c r="C1147" s="32"/>
      <c r="E1147" s="32"/>
      <c r="F1147" s="32"/>
    </row>
    <row r="1148" spans="1:16384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16384" s="97" customFormat="1" x14ac:dyDescent="0.25">
      <c r="A1149" s="36" t="s">
        <v>5438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  <c r="FK1149" s="36"/>
      <c r="FL1149" s="36"/>
      <c r="FM1149" s="36"/>
      <c r="FN1149" s="36"/>
      <c r="FO1149" s="36"/>
      <c r="FP1149" s="36"/>
      <c r="FQ1149" s="36"/>
      <c r="FR1149" s="36"/>
      <c r="FS1149" s="36"/>
      <c r="FT1149" s="36"/>
      <c r="FU1149" s="36"/>
      <c r="FV1149" s="36"/>
      <c r="FW1149" s="36"/>
      <c r="FX1149" s="36"/>
      <c r="FY1149" s="36"/>
      <c r="FZ1149" s="36"/>
      <c r="GA1149" s="36"/>
      <c r="GB1149" s="36"/>
      <c r="GC1149" s="36"/>
      <c r="GD1149" s="36"/>
      <c r="GE1149" s="36"/>
      <c r="GF1149" s="36"/>
      <c r="GG1149" s="36"/>
      <c r="GH1149" s="36"/>
      <c r="GI1149" s="36"/>
      <c r="GJ1149" s="36"/>
      <c r="GK1149" s="36"/>
      <c r="GL1149" s="36"/>
      <c r="GM1149" s="36"/>
      <c r="GN1149" s="36"/>
      <c r="GO1149" s="36"/>
      <c r="GP1149" s="36"/>
      <c r="GQ1149" s="36"/>
      <c r="GR1149" s="36"/>
      <c r="GS1149" s="36"/>
      <c r="GT1149" s="36"/>
      <c r="GU1149" s="36"/>
      <c r="GV1149" s="36"/>
      <c r="GW1149" s="36"/>
      <c r="GX1149" s="36"/>
      <c r="GY1149" s="36"/>
      <c r="GZ1149" s="36"/>
      <c r="HA1149" s="36"/>
      <c r="HB1149" s="36"/>
      <c r="HC1149" s="36"/>
      <c r="HD1149" s="36"/>
      <c r="HE1149" s="36"/>
      <c r="HF1149" s="36"/>
      <c r="HG1149" s="36"/>
      <c r="HH1149" s="36"/>
      <c r="HI1149" s="36"/>
      <c r="HJ1149" s="36"/>
      <c r="HK1149" s="36"/>
      <c r="HL1149" s="36"/>
      <c r="HM1149" s="36"/>
      <c r="HN1149" s="36"/>
      <c r="HO1149" s="36"/>
      <c r="HP1149" s="36"/>
      <c r="HQ1149" s="36"/>
      <c r="HR1149" s="36"/>
      <c r="HS1149" s="36"/>
      <c r="HT1149" s="36"/>
      <c r="HU1149" s="36"/>
      <c r="HV1149" s="36"/>
      <c r="HW1149" s="36"/>
      <c r="HX1149" s="36"/>
      <c r="HY1149" s="36"/>
      <c r="HZ1149" s="36"/>
      <c r="IA1149" s="36"/>
      <c r="IB1149" s="36"/>
      <c r="IC1149" s="36"/>
      <c r="ID1149" s="36"/>
      <c r="IE1149" s="36"/>
      <c r="IF1149" s="36"/>
      <c r="IG1149" s="36"/>
      <c r="IH1149" s="36"/>
      <c r="II1149" s="36"/>
      <c r="IJ1149" s="36"/>
      <c r="IK1149" s="36"/>
      <c r="IL1149" s="36"/>
      <c r="IM1149" s="36"/>
      <c r="IN1149" s="36"/>
      <c r="IO1149" s="36"/>
      <c r="IP1149" s="36"/>
      <c r="IQ1149" s="36"/>
      <c r="IR1149" s="36"/>
      <c r="IS1149" s="36"/>
      <c r="IT1149" s="36"/>
      <c r="IU1149" s="36"/>
      <c r="IV1149" s="36"/>
      <c r="IW1149" s="36"/>
      <c r="IX1149" s="36"/>
      <c r="IY1149" s="36"/>
      <c r="IZ1149" s="36"/>
      <c r="JA1149" s="36"/>
      <c r="JB1149" s="36"/>
      <c r="JC1149" s="36"/>
      <c r="JD1149" s="36"/>
      <c r="JE1149" s="36"/>
      <c r="JF1149" s="36"/>
      <c r="JG1149" s="36"/>
      <c r="JH1149" s="36"/>
      <c r="JI1149" s="36"/>
      <c r="JJ1149" s="36"/>
      <c r="JK1149" s="36"/>
      <c r="JL1149" s="36"/>
      <c r="JM1149" s="36"/>
      <c r="JN1149" s="36"/>
      <c r="JO1149" s="36"/>
      <c r="JP1149" s="36"/>
      <c r="JQ1149" s="36"/>
      <c r="JR1149" s="36"/>
      <c r="JS1149" s="36"/>
      <c r="JT1149" s="36"/>
      <c r="JU1149" s="36"/>
      <c r="JV1149" s="36"/>
      <c r="JW1149" s="36"/>
      <c r="JX1149" s="36"/>
      <c r="JY1149" s="36"/>
      <c r="JZ1149" s="36"/>
      <c r="KA1149" s="36"/>
      <c r="KB1149" s="36"/>
      <c r="KC1149" s="36"/>
      <c r="KD1149" s="36"/>
      <c r="KE1149" s="36"/>
      <c r="KF1149" s="36"/>
      <c r="KG1149" s="36"/>
      <c r="KH1149" s="36"/>
      <c r="KI1149" s="36"/>
      <c r="KJ1149" s="36"/>
      <c r="KK1149" s="36"/>
      <c r="KL1149" s="36"/>
      <c r="KM1149" s="36"/>
      <c r="KN1149" s="36"/>
      <c r="KO1149" s="36"/>
      <c r="KP1149" s="36"/>
      <c r="KQ1149" s="36"/>
      <c r="KR1149" s="36"/>
      <c r="KS1149" s="36"/>
      <c r="KT1149" s="36"/>
      <c r="KU1149" s="36"/>
      <c r="KV1149" s="36"/>
      <c r="KW1149" s="36"/>
      <c r="KX1149" s="36"/>
      <c r="KY1149" s="36"/>
      <c r="KZ1149" s="36"/>
      <c r="LA1149" s="36"/>
      <c r="LB1149" s="36"/>
      <c r="LC1149" s="36"/>
      <c r="LD1149" s="36"/>
      <c r="LE1149" s="36"/>
      <c r="LF1149" s="36"/>
      <c r="LG1149" s="36"/>
      <c r="LH1149" s="36"/>
      <c r="LI1149" s="36"/>
      <c r="LJ1149" s="36"/>
      <c r="LK1149" s="36"/>
      <c r="LL1149" s="36"/>
      <c r="LM1149" s="36"/>
      <c r="LN1149" s="36"/>
      <c r="LO1149" s="36"/>
      <c r="LP1149" s="36"/>
      <c r="LQ1149" s="36"/>
      <c r="LR1149" s="36"/>
      <c r="LS1149" s="36"/>
      <c r="LT1149" s="36"/>
      <c r="LU1149" s="36"/>
      <c r="LV1149" s="36"/>
      <c r="LW1149" s="36"/>
      <c r="LX1149" s="36"/>
      <c r="LY1149" s="36"/>
      <c r="LZ1149" s="36"/>
      <c r="MA1149" s="36"/>
      <c r="MB1149" s="36"/>
      <c r="MC1149" s="36"/>
      <c r="MD1149" s="36"/>
      <c r="ME1149" s="36"/>
      <c r="MF1149" s="36"/>
      <c r="MG1149" s="36"/>
      <c r="MH1149" s="36"/>
      <c r="MI1149" s="36"/>
      <c r="MJ1149" s="36"/>
      <c r="MK1149" s="36"/>
      <c r="ML1149" s="36"/>
      <c r="MM1149" s="36"/>
      <c r="MN1149" s="36"/>
      <c r="MO1149" s="36"/>
      <c r="MP1149" s="36"/>
      <c r="MQ1149" s="36"/>
      <c r="MR1149" s="36"/>
      <c r="MS1149" s="36"/>
      <c r="MT1149" s="36"/>
      <c r="MU1149" s="36"/>
      <c r="MV1149" s="36"/>
      <c r="MW1149" s="36"/>
      <c r="MX1149" s="36"/>
      <c r="MY1149" s="36"/>
      <c r="MZ1149" s="36"/>
      <c r="NA1149" s="36"/>
      <c r="NB1149" s="36"/>
      <c r="NC1149" s="36"/>
      <c r="ND1149" s="36"/>
      <c r="NE1149" s="36"/>
      <c r="NF1149" s="36"/>
      <c r="NG1149" s="36"/>
      <c r="NH1149" s="36"/>
      <c r="NI1149" s="36"/>
      <c r="NJ1149" s="36"/>
      <c r="NK1149" s="36"/>
      <c r="NL1149" s="36"/>
      <c r="NM1149" s="36"/>
      <c r="NN1149" s="36"/>
      <c r="NO1149" s="36"/>
      <c r="NP1149" s="36"/>
      <c r="NQ1149" s="36"/>
      <c r="NR1149" s="36"/>
      <c r="NS1149" s="36"/>
      <c r="NT1149" s="36"/>
      <c r="NU1149" s="36"/>
      <c r="NV1149" s="36"/>
      <c r="NW1149" s="36"/>
      <c r="NX1149" s="36"/>
      <c r="NY1149" s="36"/>
      <c r="NZ1149" s="36"/>
      <c r="OA1149" s="36"/>
      <c r="OB1149" s="36"/>
      <c r="OC1149" s="36"/>
      <c r="OD1149" s="36"/>
      <c r="OE1149" s="36"/>
      <c r="OF1149" s="36"/>
      <c r="OG1149" s="36"/>
      <c r="OH1149" s="36"/>
      <c r="OI1149" s="36"/>
      <c r="OJ1149" s="36"/>
      <c r="OK1149" s="36"/>
      <c r="OL1149" s="36"/>
      <c r="OM1149" s="36"/>
      <c r="ON1149" s="36"/>
      <c r="OO1149" s="36"/>
      <c r="OP1149" s="36"/>
      <c r="OQ1149" s="36"/>
      <c r="OR1149" s="36"/>
      <c r="OS1149" s="36"/>
      <c r="OT1149" s="36"/>
      <c r="OU1149" s="36"/>
      <c r="OV1149" s="36"/>
      <c r="OW1149" s="36"/>
      <c r="OX1149" s="36"/>
      <c r="OY1149" s="36"/>
      <c r="OZ1149" s="36"/>
      <c r="PA1149" s="36"/>
      <c r="PB1149" s="36"/>
      <c r="PC1149" s="36"/>
      <c r="PD1149" s="36"/>
      <c r="PE1149" s="36"/>
      <c r="PF1149" s="36"/>
      <c r="PG1149" s="36"/>
      <c r="PH1149" s="36"/>
      <c r="PI1149" s="36"/>
      <c r="PJ1149" s="36"/>
      <c r="PK1149" s="36"/>
      <c r="PL1149" s="36"/>
      <c r="PM1149" s="36"/>
      <c r="PN1149" s="36"/>
      <c r="PO1149" s="36"/>
      <c r="PP1149" s="36"/>
      <c r="PQ1149" s="36"/>
      <c r="PR1149" s="36"/>
      <c r="PS1149" s="36"/>
      <c r="PT1149" s="36"/>
      <c r="PU1149" s="36"/>
      <c r="PV1149" s="36"/>
      <c r="PW1149" s="36"/>
      <c r="PX1149" s="36"/>
      <c r="PY1149" s="36"/>
      <c r="PZ1149" s="36"/>
      <c r="QA1149" s="36"/>
      <c r="QB1149" s="36"/>
      <c r="QC1149" s="36"/>
      <c r="QD1149" s="36"/>
      <c r="QE1149" s="36"/>
      <c r="QF1149" s="36"/>
      <c r="QG1149" s="36"/>
      <c r="QH1149" s="36"/>
      <c r="QI1149" s="36"/>
      <c r="QJ1149" s="36"/>
      <c r="QK1149" s="36"/>
      <c r="QL1149" s="36"/>
      <c r="QM1149" s="36"/>
      <c r="QN1149" s="36"/>
      <c r="QO1149" s="36"/>
      <c r="QP1149" s="36"/>
      <c r="QQ1149" s="36"/>
      <c r="QR1149" s="36"/>
      <c r="QS1149" s="36"/>
      <c r="QT1149" s="36"/>
      <c r="QU1149" s="36"/>
      <c r="QV1149" s="36"/>
      <c r="QW1149" s="36"/>
      <c r="QX1149" s="36"/>
      <c r="QY1149" s="36"/>
      <c r="QZ1149" s="36"/>
      <c r="RA1149" s="36"/>
      <c r="RB1149" s="36"/>
      <c r="RC1149" s="36"/>
      <c r="RD1149" s="36"/>
      <c r="RE1149" s="36"/>
      <c r="RF1149" s="36"/>
      <c r="RG1149" s="36"/>
      <c r="RH1149" s="36"/>
      <c r="RI1149" s="36"/>
      <c r="RJ1149" s="36"/>
      <c r="RK1149" s="36"/>
      <c r="RL1149" s="36"/>
      <c r="RM1149" s="36"/>
      <c r="RN1149" s="36"/>
      <c r="RO1149" s="36"/>
      <c r="RP1149" s="36"/>
      <c r="RQ1149" s="36"/>
      <c r="RR1149" s="36"/>
      <c r="RS1149" s="36"/>
      <c r="RT1149" s="36"/>
      <c r="RU1149" s="36"/>
      <c r="RV1149" s="36"/>
      <c r="RW1149" s="36"/>
      <c r="RX1149" s="36"/>
      <c r="RY1149" s="36"/>
      <c r="RZ1149" s="36"/>
      <c r="SA1149" s="36"/>
      <c r="SB1149" s="36"/>
      <c r="SC1149" s="36"/>
      <c r="SD1149" s="36"/>
      <c r="SE1149" s="36"/>
      <c r="SF1149" s="36"/>
      <c r="SG1149" s="36"/>
      <c r="SH1149" s="36"/>
      <c r="SI1149" s="36"/>
      <c r="SJ1149" s="36"/>
      <c r="SK1149" s="36"/>
      <c r="SL1149" s="36"/>
      <c r="SM1149" s="36"/>
      <c r="SN1149" s="36"/>
      <c r="SO1149" s="36"/>
      <c r="SP1149" s="36"/>
      <c r="SQ1149" s="36"/>
      <c r="SR1149" s="36"/>
      <c r="SS1149" s="36"/>
      <c r="ST1149" s="36"/>
      <c r="SU1149" s="36"/>
      <c r="SV1149" s="36"/>
      <c r="SW1149" s="36"/>
      <c r="SX1149" s="36"/>
      <c r="SY1149" s="36"/>
      <c r="SZ1149" s="36"/>
      <c r="TA1149" s="36"/>
      <c r="TB1149" s="36"/>
      <c r="TC1149" s="36"/>
      <c r="TD1149" s="36"/>
      <c r="TE1149" s="36"/>
      <c r="TF1149" s="36"/>
      <c r="TG1149" s="36"/>
      <c r="TH1149" s="36"/>
      <c r="TI1149" s="36"/>
      <c r="TJ1149" s="36"/>
      <c r="TK1149" s="36"/>
      <c r="TL1149" s="36"/>
      <c r="TM1149" s="36"/>
      <c r="TN1149" s="36"/>
      <c r="TO1149" s="36"/>
      <c r="TP1149" s="36"/>
      <c r="TQ1149" s="36"/>
      <c r="TR1149" s="36"/>
      <c r="TS1149" s="36"/>
      <c r="TT1149" s="36"/>
      <c r="TU1149" s="36"/>
      <c r="TV1149" s="36"/>
      <c r="TW1149" s="36"/>
      <c r="TX1149" s="36"/>
      <c r="TY1149" s="36"/>
      <c r="TZ1149" s="36"/>
      <c r="UA1149" s="36"/>
      <c r="UB1149" s="36"/>
      <c r="UC1149" s="36"/>
      <c r="UD1149" s="36"/>
      <c r="UE1149" s="36"/>
      <c r="UF1149" s="36"/>
      <c r="UG1149" s="36"/>
      <c r="UH1149" s="36"/>
      <c r="UI1149" s="36"/>
      <c r="UJ1149" s="36"/>
      <c r="UK1149" s="36"/>
      <c r="UL1149" s="36"/>
      <c r="UM1149" s="36"/>
      <c r="UN1149" s="36"/>
      <c r="UO1149" s="36"/>
      <c r="UP1149" s="36"/>
      <c r="UQ1149" s="36"/>
      <c r="UR1149" s="36"/>
      <c r="US1149" s="36"/>
      <c r="UT1149" s="36"/>
      <c r="UU1149" s="36"/>
      <c r="UV1149" s="36"/>
      <c r="UW1149" s="36"/>
      <c r="UX1149" s="36"/>
      <c r="UY1149" s="36"/>
      <c r="UZ1149" s="36"/>
      <c r="VA1149" s="36"/>
      <c r="VB1149" s="36"/>
      <c r="VC1149" s="36"/>
      <c r="VD1149" s="36"/>
      <c r="VE1149" s="36"/>
      <c r="VF1149" s="36"/>
      <c r="VG1149" s="36"/>
      <c r="VH1149" s="36"/>
      <c r="VI1149" s="36"/>
      <c r="VJ1149" s="36"/>
      <c r="VK1149" s="36"/>
      <c r="VL1149" s="36"/>
      <c r="VM1149" s="36"/>
      <c r="VN1149" s="36"/>
      <c r="VO1149" s="36"/>
      <c r="VP1149" s="36"/>
      <c r="VQ1149" s="36"/>
      <c r="VR1149" s="36"/>
      <c r="VS1149" s="36"/>
      <c r="VT1149" s="36"/>
      <c r="VU1149" s="36"/>
      <c r="VV1149" s="36"/>
      <c r="VW1149" s="36"/>
      <c r="VX1149" s="36"/>
      <c r="VY1149" s="36"/>
      <c r="VZ1149" s="36"/>
      <c r="WA1149" s="36"/>
      <c r="WB1149" s="36"/>
      <c r="WC1149" s="36"/>
      <c r="WD1149" s="36"/>
      <c r="WE1149" s="36"/>
      <c r="WF1149" s="36"/>
      <c r="WG1149" s="36"/>
      <c r="WH1149" s="36"/>
      <c r="WI1149" s="36"/>
      <c r="WJ1149" s="36"/>
      <c r="WK1149" s="36"/>
      <c r="WL1149" s="36"/>
      <c r="WM1149" s="36"/>
      <c r="WN1149" s="36"/>
      <c r="WO1149" s="36"/>
      <c r="WP1149" s="36"/>
      <c r="WQ1149" s="36"/>
      <c r="WR1149" s="36"/>
      <c r="WS1149" s="36"/>
      <c r="WT1149" s="36"/>
      <c r="WU1149" s="36"/>
      <c r="WV1149" s="36"/>
      <c r="WW1149" s="36"/>
      <c r="WX1149" s="36"/>
      <c r="WY1149" s="36"/>
      <c r="WZ1149" s="36"/>
      <c r="XA1149" s="36"/>
      <c r="XB1149" s="36"/>
      <c r="XC1149" s="36"/>
      <c r="XD1149" s="36"/>
      <c r="XE1149" s="36"/>
      <c r="XF1149" s="36"/>
      <c r="XG1149" s="36"/>
      <c r="XH1149" s="36"/>
      <c r="XI1149" s="36"/>
      <c r="XJ1149" s="36"/>
      <c r="XK1149" s="36"/>
      <c r="XL1149" s="36"/>
      <c r="XM1149" s="36"/>
      <c r="XN1149" s="36"/>
      <c r="XO1149" s="36"/>
      <c r="XP1149" s="36"/>
      <c r="XQ1149" s="36"/>
      <c r="XR1149" s="36"/>
      <c r="XS1149" s="36"/>
      <c r="XT1149" s="36"/>
      <c r="XU1149" s="36"/>
      <c r="XV1149" s="36"/>
      <c r="XW1149" s="36"/>
      <c r="XX1149" s="36"/>
      <c r="XY1149" s="36"/>
      <c r="XZ1149" s="36"/>
      <c r="YA1149" s="36"/>
      <c r="YB1149" s="36"/>
      <c r="YC1149" s="36"/>
      <c r="YD1149" s="36"/>
      <c r="YE1149" s="36"/>
      <c r="YF1149" s="36"/>
      <c r="YG1149" s="36"/>
      <c r="YH1149" s="36"/>
      <c r="YI1149" s="36"/>
      <c r="YJ1149" s="36"/>
      <c r="YK1149" s="36"/>
      <c r="YL1149" s="36"/>
      <c r="YM1149" s="36"/>
      <c r="YN1149" s="36"/>
      <c r="YO1149" s="36"/>
      <c r="YP1149" s="36"/>
      <c r="YQ1149" s="36"/>
      <c r="YR1149" s="36"/>
      <c r="YS1149" s="36"/>
      <c r="YT1149" s="36"/>
      <c r="YU1149" s="36"/>
      <c r="YV1149" s="36"/>
      <c r="YW1149" s="36"/>
      <c r="YX1149" s="36"/>
      <c r="YY1149" s="36"/>
      <c r="YZ1149" s="36"/>
      <c r="ZA1149" s="36"/>
      <c r="ZB1149" s="36"/>
      <c r="ZC1149" s="36"/>
      <c r="ZD1149" s="36"/>
      <c r="ZE1149" s="36"/>
      <c r="ZF1149" s="36"/>
      <c r="ZG1149" s="36"/>
      <c r="ZH1149" s="36"/>
      <c r="ZI1149" s="36"/>
      <c r="ZJ1149" s="36"/>
      <c r="ZK1149" s="36"/>
      <c r="ZL1149" s="36"/>
      <c r="ZM1149" s="36"/>
      <c r="ZN1149" s="36"/>
      <c r="ZO1149" s="36"/>
      <c r="ZP1149" s="36"/>
      <c r="ZQ1149" s="36"/>
      <c r="ZR1149" s="36"/>
      <c r="ZS1149" s="36"/>
      <c r="ZT1149" s="36"/>
      <c r="ZU1149" s="36"/>
      <c r="ZV1149" s="36"/>
      <c r="ZW1149" s="36"/>
      <c r="ZX1149" s="36"/>
      <c r="ZY1149" s="36"/>
      <c r="ZZ1149" s="36"/>
      <c r="AAA1149" s="36"/>
      <c r="AAB1149" s="36"/>
      <c r="AAC1149" s="36"/>
      <c r="AAD1149" s="36"/>
      <c r="AAE1149" s="36"/>
      <c r="AAF1149" s="36"/>
      <c r="AAG1149" s="36"/>
      <c r="AAH1149" s="36"/>
      <c r="AAI1149" s="36"/>
      <c r="AAJ1149" s="36"/>
      <c r="AAK1149" s="36"/>
      <c r="AAL1149" s="36"/>
      <c r="AAM1149" s="36"/>
      <c r="AAN1149" s="36"/>
      <c r="AAO1149" s="36"/>
      <c r="AAP1149" s="36"/>
      <c r="AAQ1149" s="36"/>
      <c r="AAR1149" s="36"/>
      <c r="AAS1149" s="36"/>
      <c r="AAT1149" s="36"/>
      <c r="AAU1149" s="36"/>
      <c r="AAV1149" s="36"/>
      <c r="AAW1149" s="36"/>
      <c r="AAX1149" s="36"/>
      <c r="AAY1149" s="36"/>
      <c r="AAZ1149" s="36"/>
      <c r="ABA1149" s="36"/>
      <c r="ABB1149" s="36"/>
      <c r="ABC1149" s="36"/>
      <c r="ABD1149" s="36"/>
      <c r="ABE1149" s="36"/>
      <c r="ABF1149" s="36"/>
      <c r="ABG1149" s="36"/>
      <c r="ABH1149" s="36"/>
      <c r="ABI1149" s="36"/>
      <c r="ABJ1149" s="36"/>
      <c r="ABK1149" s="36"/>
      <c r="ABL1149" s="36"/>
      <c r="ABM1149" s="36"/>
      <c r="ABN1149" s="36"/>
      <c r="ABO1149" s="36"/>
      <c r="ABP1149" s="36"/>
      <c r="ABQ1149" s="36"/>
      <c r="ABR1149" s="36"/>
      <c r="ABS1149" s="36"/>
      <c r="ABT1149" s="36"/>
      <c r="ABU1149" s="36"/>
      <c r="ABV1149" s="36"/>
      <c r="ABW1149" s="36"/>
      <c r="ABX1149" s="36"/>
      <c r="ABY1149" s="36"/>
      <c r="ABZ1149" s="36"/>
      <c r="ACA1149" s="36"/>
      <c r="ACB1149" s="36"/>
      <c r="ACC1149" s="36"/>
      <c r="ACD1149" s="36"/>
      <c r="ACE1149" s="36"/>
      <c r="ACF1149" s="36"/>
      <c r="ACG1149" s="36"/>
      <c r="ACH1149" s="36"/>
      <c r="ACI1149" s="36"/>
      <c r="ACJ1149" s="36"/>
      <c r="ACK1149" s="36"/>
      <c r="ACL1149" s="36"/>
      <c r="ACM1149" s="36"/>
      <c r="ACN1149" s="36"/>
      <c r="ACO1149" s="36"/>
      <c r="ACP1149" s="36"/>
      <c r="ACQ1149" s="36"/>
      <c r="ACR1149" s="36"/>
      <c r="ACS1149" s="36"/>
      <c r="ACT1149" s="36"/>
      <c r="ACU1149" s="36"/>
      <c r="ACV1149" s="36"/>
      <c r="ACW1149" s="36"/>
      <c r="ACX1149" s="36"/>
      <c r="ACY1149" s="36"/>
      <c r="ACZ1149" s="36"/>
      <c r="ADA1149" s="36"/>
      <c r="ADB1149" s="36"/>
      <c r="ADC1149" s="36"/>
      <c r="ADD1149" s="36"/>
      <c r="ADE1149" s="36"/>
      <c r="ADF1149" s="36"/>
      <c r="ADG1149" s="36"/>
      <c r="ADH1149" s="36"/>
      <c r="ADI1149" s="36"/>
      <c r="ADJ1149" s="36"/>
      <c r="ADK1149" s="36"/>
      <c r="ADL1149" s="36"/>
      <c r="ADM1149" s="36"/>
      <c r="ADN1149" s="36"/>
      <c r="ADO1149" s="36"/>
      <c r="ADP1149" s="36"/>
      <c r="ADQ1149" s="36"/>
      <c r="ADR1149" s="36"/>
      <c r="ADS1149" s="36"/>
      <c r="ADT1149" s="36"/>
      <c r="ADU1149" s="36"/>
      <c r="ADV1149" s="36"/>
      <c r="ADW1149" s="36"/>
      <c r="ADX1149" s="36"/>
      <c r="ADY1149" s="36"/>
      <c r="ADZ1149" s="36"/>
      <c r="AEA1149" s="36"/>
      <c r="AEB1149" s="36"/>
      <c r="AEC1149" s="36"/>
      <c r="AED1149" s="36"/>
      <c r="AEE1149" s="36"/>
      <c r="AEF1149" s="36"/>
      <c r="AEG1149" s="36"/>
      <c r="AEH1149" s="36"/>
      <c r="AEI1149" s="36"/>
      <c r="AEJ1149" s="36"/>
      <c r="AEK1149" s="36"/>
      <c r="AEL1149" s="36"/>
      <c r="AEM1149" s="36"/>
      <c r="AEN1149" s="36"/>
      <c r="AEO1149" s="36"/>
      <c r="AEP1149" s="36"/>
      <c r="AEQ1149" s="36"/>
      <c r="AER1149" s="36"/>
      <c r="AES1149" s="36"/>
      <c r="AET1149" s="36"/>
      <c r="AEU1149" s="36"/>
      <c r="AEV1149" s="36"/>
      <c r="AEW1149" s="36"/>
      <c r="AEX1149" s="36"/>
      <c r="AEY1149" s="36"/>
      <c r="AEZ1149" s="36"/>
      <c r="AFA1149" s="36"/>
      <c r="AFB1149" s="36"/>
      <c r="AFC1149" s="36"/>
      <c r="AFD1149" s="36"/>
      <c r="AFE1149" s="36"/>
      <c r="AFF1149" s="36"/>
      <c r="AFG1149" s="36"/>
      <c r="AFH1149" s="36"/>
      <c r="AFI1149" s="36"/>
      <c r="AFJ1149" s="36"/>
      <c r="AFK1149" s="36"/>
      <c r="AFL1149" s="36"/>
      <c r="AFM1149" s="36"/>
      <c r="AFN1149" s="36"/>
      <c r="AFO1149" s="36"/>
      <c r="AFP1149" s="36"/>
      <c r="AFQ1149" s="36"/>
      <c r="AFR1149" s="36"/>
      <c r="AFS1149" s="36"/>
      <c r="AFT1149" s="36"/>
      <c r="AFU1149" s="36"/>
      <c r="AFV1149" s="36"/>
      <c r="AFW1149" s="36"/>
      <c r="AFX1149" s="36"/>
      <c r="AFY1149" s="36"/>
      <c r="AFZ1149" s="36"/>
      <c r="AGA1149" s="36"/>
      <c r="AGB1149" s="36"/>
      <c r="AGC1149" s="36"/>
      <c r="AGD1149" s="36"/>
      <c r="AGE1149" s="36"/>
      <c r="AGF1149" s="36"/>
      <c r="AGG1149" s="36"/>
      <c r="AGH1149" s="36"/>
      <c r="AGI1149" s="36"/>
      <c r="AGJ1149" s="36"/>
      <c r="AGK1149" s="36"/>
      <c r="AGL1149" s="36"/>
      <c r="AGM1149" s="36"/>
      <c r="AGN1149" s="36"/>
      <c r="AGO1149" s="36"/>
      <c r="AGP1149" s="36"/>
      <c r="AGQ1149" s="36"/>
      <c r="AGR1149" s="36"/>
      <c r="AGS1149" s="36"/>
      <c r="AGT1149" s="36"/>
      <c r="AGU1149" s="36"/>
      <c r="AGV1149" s="36"/>
      <c r="AGW1149" s="36"/>
      <c r="AGX1149" s="36"/>
      <c r="AGY1149" s="36"/>
      <c r="AGZ1149" s="36"/>
      <c r="AHA1149" s="36"/>
      <c r="AHB1149" s="36"/>
      <c r="AHC1149" s="36"/>
      <c r="AHD1149" s="36"/>
      <c r="AHE1149" s="36"/>
      <c r="AHF1149" s="36"/>
      <c r="AHG1149" s="36"/>
      <c r="AHH1149" s="36"/>
      <c r="AHI1149" s="36"/>
      <c r="AHJ1149" s="36"/>
      <c r="AHK1149" s="36"/>
      <c r="AHL1149" s="36"/>
      <c r="AHM1149" s="36"/>
      <c r="AHN1149" s="36"/>
      <c r="AHO1149" s="36"/>
      <c r="AHP1149" s="36"/>
      <c r="AHQ1149" s="36"/>
      <c r="AHR1149" s="36"/>
      <c r="AHS1149" s="36"/>
      <c r="AHT1149" s="36"/>
      <c r="AHU1149" s="36"/>
      <c r="AHV1149" s="36"/>
      <c r="AHW1149" s="36"/>
      <c r="AHX1149" s="36"/>
      <c r="AHY1149" s="36"/>
      <c r="AHZ1149" s="36"/>
      <c r="AIA1149" s="36"/>
      <c r="AIB1149" s="36"/>
      <c r="AIC1149" s="36"/>
      <c r="AID1149" s="36"/>
      <c r="AIE1149" s="36"/>
      <c r="AIF1149" s="36"/>
      <c r="AIG1149" s="36"/>
      <c r="AIH1149" s="36"/>
      <c r="AII1149" s="36"/>
      <c r="AIJ1149" s="36"/>
      <c r="AIK1149" s="36"/>
      <c r="AIL1149" s="36"/>
      <c r="AIM1149" s="36"/>
      <c r="AIN1149" s="36"/>
      <c r="AIO1149" s="36"/>
      <c r="AIP1149" s="36"/>
      <c r="AIQ1149" s="36"/>
      <c r="AIR1149" s="36"/>
      <c r="AIS1149" s="36"/>
      <c r="AIT1149" s="36"/>
      <c r="AIU1149" s="36"/>
      <c r="AIV1149" s="36"/>
      <c r="AIW1149" s="36"/>
      <c r="AIX1149" s="36"/>
      <c r="AIY1149" s="36"/>
      <c r="AIZ1149" s="36"/>
      <c r="AJA1149" s="36"/>
      <c r="AJB1149" s="36"/>
      <c r="AJC1149" s="36"/>
      <c r="AJD1149" s="36"/>
      <c r="AJE1149" s="36"/>
      <c r="AJF1149" s="36"/>
      <c r="AJG1149" s="36"/>
      <c r="AJH1149" s="36"/>
      <c r="AJI1149" s="36"/>
      <c r="AJJ1149" s="36"/>
      <c r="AJK1149" s="36"/>
      <c r="AJL1149" s="36"/>
      <c r="AJM1149" s="36"/>
      <c r="AJN1149" s="36"/>
      <c r="AJO1149" s="36"/>
      <c r="AJP1149" s="36"/>
      <c r="AJQ1149" s="36"/>
      <c r="AJR1149" s="36"/>
      <c r="AJS1149" s="36"/>
      <c r="AJT1149" s="36"/>
      <c r="AJU1149" s="36"/>
      <c r="AJV1149" s="36"/>
      <c r="AJW1149" s="36"/>
      <c r="AJX1149" s="36"/>
      <c r="AJY1149" s="36"/>
      <c r="AJZ1149" s="36"/>
      <c r="AKA1149" s="36"/>
      <c r="AKB1149" s="36"/>
      <c r="AKC1149" s="36"/>
      <c r="AKD1149" s="36"/>
      <c r="AKE1149" s="36"/>
      <c r="AKF1149" s="36"/>
      <c r="AKG1149" s="36"/>
      <c r="AKH1149" s="36"/>
      <c r="AKI1149" s="36"/>
      <c r="AKJ1149" s="36"/>
      <c r="AKK1149" s="36"/>
      <c r="AKL1149" s="36"/>
      <c r="AKM1149" s="36"/>
      <c r="AKN1149" s="36"/>
      <c r="AKO1149" s="36"/>
      <c r="AKP1149" s="36"/>
      <c r="AKQ1149" s="36"/>
      <c r="AKR1149" s="36"/>
      <c r="AKS1149" s="36"/>
      <c r="AKT1149" s="36"/>
      <c r="AKU1149" s="36"/>
      <c r="AKV1149" s="36"/>
      <c r="AKW1149" s="36"/>
      <c r="AKX1149" s="36"/>
      <c r="AKY1149" s="36"/>
      <c r="AKZ1149" s="36"/>
      <c r="ALA1149" s="36"/>
      <c r="ALB1149" s="36"/>
      <c r="ALC1149" s="36"/>
      <c r="ALD1149" s="36"/>
      <c r="ALE1149" s="36"/>
      <c r="ALF1149" s="36"/>
      <c r="ALG1149" s="36"/>
      <c r="ALH1149" s="36"/>
      <c r="ALI1149" s="36"/>
      <c r="ALJ1149" s="36"/>
      <c r="ALK1149" s="36"/>
      <c r="ALL1149" s="36"/>
      <c r="ALM1149" s="36"/>
      <c r="ALN1149" s="36"/>
      <c r="ALO1149" s="36"/>
      <c r="ALP1149" s="36"/>
      <c r="ALQ1149" s="36"/>
      <c r="ALR1149" s="36"/>
      <c r="ALS1149" s="36"/>
      <c r="ALT1149" s="36"/>
      <c r="ALU1149" s="36"/>
      <c r="ALV1149" s="36"/>
      <c r="ALW1149" s="36"/>
      <c r="ALX1149" s="36"/>
      <c r="ALY1149" s="36"/>
      <c r="ALZ1149" s="36"/>
      <c r="AMA1149" s="36"/>
      <c r="AMB1149" s="36"/>
      <c r="AMC1149" s="36"/>
      <c r="AMD1149" s="36"/>
      <c r="AME1149" s="36"/>
      <c r="AMF1149" s="36"/>
      <c r="AMG1149" s="36"/>
      <c r="AMH1149" s="36"/>
      <c r="AMI1149" s="36"/>
      <c r="AMJ1149" s="36"/>
      <c r="AMK1149" s="36"/>
      <c r="AML1149" s="36"/>
      <c r="AMM1149" s="36"/>
      <c r="AMN1149" s="36"/>
      <c r="AMO1149" s="36"/>
      <c r="AMP1149" s="36"/>
      <c r="AMQ1149" s="36"/>
      <c r="AMR1149" s="36"/>
      <c r="AMS1149" s="36"/>
      <c r="AMT1149" s="36"/>
      <c r="AMU1149" s="36"/>
      <c r="AMV1149" s="36"/>
      <c r="AMW1149" s="36"/>
      <c r="AMX1149" s="36"/>
      <c r="AMY1149" s="36"/>
      <c r="AMZ1149" s="36"/>
      <c r="ANA1149" s="36"/>
      <c r="ANB1149" s="36"/>
      <c r="ANC1149" s="36"/>
      <c r="AND1149" s="36"/>
      <c r="ANE1149" s="36"/>
      <c r="ANF1149" s="36"/>
      <c r="ANG1149" s="36"/>
      <c r="ANH1149" s="36"/>
      <c r="ANI1149" s="36"/>
      <c r="ANJ1149" s="36"/>
      <c r="ANK1149" s="36"/>
      <c r="ANL1149" s="36"/>
      <c r="ANM1149" s="36"/>
      <c r="ANN1149" s="36"/>
      <c r="ANO1149" s="36"/>
      <c r="ANP1149" s="36"/>
      <c r="ANQ1149" s="36"/>
      <c r="ANR1149" s="36"/>
      <c r="ANS1149" s="36"/>
      <c r="ANT1149" s="36"/>
      <c r="ANU1149" s="36"/>
      <c r="ANV1149" s="36"/>
      <c r="ANW1149" s="36"/>
      <c r="ANX1149" s="36"/>
      <c r="ANY1149" s="36"/>
      <c r="ANZ1149" s="36"/>
      <c r="AOA1149" s="36"/>
      <c r="AOB1149" s="36"/>
      <c r="AOC1149" s="36"/>
      <c r="AOD1149" s="36"/>
      <c r="AOE1149" s="36"/>
      <c r="AOF1149" s="36"/>
      <c r="AOG1149" s="36"/>
      <c r="AOH1149" s="36"/>
      <c r="AOI1149" s="36"/>
      <c r="AOJ1149" s="36"/>
      <c r="AOK1149" s="36"/>
      <c r="AOL1149" s="36"/>
      <c r="AOM1149" s="36"/>
      <c r="AON1149" s="36"/>
      <c r="AOO1149" s="36"/>
      <c r="AOP1149" s="36"/>
      <c r="AOQ1149" s="36"/>
      <c r="AOR1149" s="36"/>
      <c r="AOS1149" s="36"/>
      <c r="AOT1149" s="36"/>
      <c r="AOU1149" s="36"/>
      <c r="AOV1149" s="36"/>
      <c r="AOW1149" s="36"/>
      <c r="AOX1149" s="36"/>
      <c r="AOY1149" s="36"/>
      <c r="AOZ1149" s="36"/>
      <c r="APA1149" s="36"/>
      <c r="APB1149" s="36"/>
      <c r="APC1149" s="36"/>
      <c r="APD1149" s="36"/>
      <c r="APE1149" s="36"/>
      <c r="APF1149" s="36"/>
      <c r="APG1149" s="36"/>
      <c r="APH1149" s="36"/>
      <c r="API1149" s="36"/>
      <c r="APJ1149" s="36"/>
      <c r="APK1149" s="36"/>
      <c r="APL1149" s="36"/>
      <c r="APM1149" s="36"/>
      <c r="APN1149" s="36"/>
      <c r="APO1149" s="36"/>
      <c r="APP1149" s="36"/>
      <c r="APQ1149" s="36"/>
      <c r="APR1149" s="36"/>
      <c r="APS1149" s="36"/>
      <c r="APT1149" s="36"/>
      <c r="APU1149" s="36"/>
      <c r="APV1149" s="36"/>
      <c r="APW1149" s="36"/>
      <c r="APX1149" s="36"/>
      <c r="APY1149" s="36"/>
      <c r="APZ1149" s="36"/>
      <c r="AQA1149" s="36"/>
      <c r="AQB1149" s="36"/>
      <c r="AQC1149" s="36"/>
      <c r="AQD1149" s="36"/>
      <c r="AQE1149" s="36"/>
      <c r="AQF1149" s="36"/>
      <c r="AQG1149" s="36"/>
      <c r="AQH1149" s="36"/>
      <c r="AQI1149" s="36"/>
      <c r="AQJ1149" s="36"/>
      <c r="AQK1149" s="36"/>
      <c r="AQL1149" s="36"/>
      <c r="AQM1149" s="36"/>
      <c r="AQN1149" s="36"/>
      <c r="AQO1149" s="36"/>
      <c r="AQP1149" s="36"/>
      <c r="AQQ1149" s="36"/>
      <c r="AQR1149" s="36"/>
      <c r="AQS1149" s="36"/>
      <c r="AQT1149" s="36"/>
      <c r="AQU1149" s="36"/>
      <c r="AQV1149" s="36"/>
      <c r="AQW1149" s="36"/>
      <c r="AQX1149" s="36"/>
      <c r="AQY1149" s="36"/>
      <c r="AQZ1149" s="36"/>
      <c r="ARA1149" s="36"/>
      <c r="ARB1149" s="36"/>
      <c r="ARC1149" s="36"/>
      <c r="ARD1149" s="36"/>
      <c r="ARE1149" s="36"/>
      <c r="ARF1149" s="36"/>
      <c r="ARG1149" s="36"/>
      <c r="ARH1149" s="36"/>
      <c r="ARI1149" s="36"/>
      <c r="ARJ1149" s="36"/>
      <c r="ARK1149" s="36"/>
      <c r="ARL1149" s="36"/>
      <c r="ARM1149" s="36"/>
      <c r="ARN1149" s="36"/>
      <c r="ARO1149" s="36"/>
      <c r="ARP1149" s="36"/>
      <c r="ARQ1149" s="36"/>
      <c r="ARR1149" s="36"/>
      <c r="ARS1149" s="36"/>
      <c r="ART1149" s="36"/>
      <c r="ARU1149" s="36"/>
      <c r="ARV1149" s="36"/>
      <c r="ARW1149" s="36"/>
      <c r="ARX1149" s="36"/>
      <c r="ARY1149" s="36"/>
      <c r="ARZ1149" s="36"/>
      <c r="ASA1149" s="36"/>
      <c r="ASB1149" s="36"/>
      <c r="ASC1149" s="36"/>
      <c r="ASD1149" s="36"/>
      <c r="ASE1149" s="36"/>
      <c r="ASF1149" s="36"/>
      <c r="ASG1149" s="36"/>
      <c r="ASH1149" s="36"/>
      <c r="ASI1149" s="36"/>
      <c r="ASJ1149" s="36"/>
      <c r="ASK1149" s="36"/>
      <c r="ASL1149" s="36"/>
      <c r="ASM1149" s="36"/>
      <c r="ASN1149" s="36"/>
      <c r="ASO1149" s="36"/>
      <c r="ASP1149" s="36"/>
      <c r="ASQ1149" s="36"/>
      <c r="ASR1149" s="36"/>
      <c r="ASS1149" s="36"/>
      <c r="AST1149" s="36"/>
      <c r="ASU1149" s="36"/>
      <c r="ASV1149" s="36"/>
      <c r="ASW1149" s="36"/>
      <c r="ASX1149" s="36"/>
      <c r="ASY1149" s="36"/>
      <c r="ASZ1149" s="36"/>
      <c r="ATA1149" s="36"/>
      <c r="ATB1149" s="36"/>
      <c r="ATC1149" s="36"/>
      <c r="ATD1149" s="36"/>
      <c r="ATE1149" s="36"/>
      <c r="ATF1149" s="36"/>
      <c r="ATG1149" s="36"/>
      <c r="ATH1149" s="36"/>
      <c r="ATI1149" s="36"/>
      <c r="ATJ1149" s="36"/>
      <c r="ATK1149" s="36"/>
      <c r="ATL1149" s="36"/>
      <c r="ATM1149" s="36"/>
      <c r="ATN1149" s="36"/>
      <c r="ATO1149" s="36"/>
      <c r="ATP1149" s="36"/>
      <c r="ATQ1149" s="36"/>
      <c r="ATR1149" s="36"/>
      <c r="ATS1149" s="36"/>
      <c r="ATT1149" s="36"/>
      <c r="ATU1149" s="36"/>
      <c r="ATV1149" s="36"/>
      <c r="ATW1149" s="36"/>
      <c r="ATX1149" s="36"/>
      <c r="ATY1149" s="36"/>
      <c r="ATZ1149" s="36"/>
      <c r="AUA1149" s="36"/>
      <c r="AUB1149" s="36"/>
      <c r="AUC1149" s="36"/>
      <c r="AUD1149" s="36"/>
      <c r="AUE1149" s="36"/>
      <c r="AUF1149" s="36"/>
      <c r="AUG1149" s="36"/>
      <c r="AUH1149" s="36"/>
      <c r="AUI1149" s="36"/>
      <c r="AUJ1149" s="36"/>
      <c r="AUK1149" s="36"/>
      <c r="AUL1149" s="36"/>
      <c r="AUM1149" s="36"/>
      <c r="AUN1149" s="36"/>
      <c r="AUO1149" s="36"/>
      <c r="AUP1149" s="36"/>
      <c r="AUQ1149" s="36"/>
      <c r="AUR1149" s="36"/>
      <c r="AUS1149" s="36"/>
      <c r="AUT1149" s="36"/>
      <c r="AUU1149" s="36"/>
      <c r="AUV1149" s="36"/>
      <c r="AUW1149" s="36"/>
      <c r="AUX1149" s="36"/>
      <c r="AUY1149" s="36"/>
      <c r="AUZ1149" s="36"/>
      <c r="AVA1149" s="36"/>
      <c r="AVB1149" s="36"/>
      <c r="AVC1149" s="36"/>
      <c r="AVD1149" s="36"/>
      <c r="AVE1149" s="36"/>
      <c r="AVF1149" s="36"/>
      <c r="AVG1149" s="36"/>
      <c r="AVH1149" s="36"/>
      <c r="AVI1149" s="36"/>
      <c r="AVJ1149" s="36"/>
      <c r="AVK1149" s="36"/>
      <c r="AVL1149" s="36"/>
      <c r="AVM1149" s="36"/>
      <c r="AVN1149" s="36"/>
      <c r="AVO1149" s="36"/>
      <c r="AVP1149" s="36"/>
      <c r="AVQ1149" s="36"/>
      <c r="AVR1149" s="36"/>
      <c r="AVS1149" s="36"/>
      <c r="AVT1149" s="36"/>
      <c r="AVU1149" s="36"/>
      <c r="AVV1149" s="36"/>
      <c r="AVW1149" s="36"/>
      <c r="AVX1149" s="36"/>
      <c r="AVY1149" s="36"/>
      <c r="AVZ1149" s="36"/>
      <c r="AWA1149" s="36"/>
      <c r="AWB1149" s="36"/>
      <c r="AWC1149" s="36"/>
      <c r="AWD1149" s="36"/>
      <c r="AWE1149" s="36"/>
      <c r="AWF1149" s="36"/>
      <c r="AWG1149" s="36"/>
      <c r="AWH1149" s="36"/>
      <c r="AWI1149" s="36"/>
      <c r="AWJ1149" s="36"/>
      <c r="AWK1149" s="36"/>
      <c r="AWL1149" s="36"/>
      <c r="AWM1149" s="36"/>
      <c r="AWN1149" s="36"/>
      <c r="AWO1149" s="36"/>
      <c r="AWP1149" s="36"/>
      <c r="AWQ1149" s="36"/>
      <c r="AWR1149" s="36"/>
      <c r="AWS1149" s="36"/>
      <c r="AWT1149" s="36"/>
      <c r="AWU1149" s="36"/>
      <c r="AWV1149" s="36"/>
      <c r="AWW1149" s="36"/>
      <c r="AWX1149" s="36"/>
      <c r="AWY1149" s="36"/>
      <c r="AWZ1149" s="36"/>
      <c r="AXA1149" s="36"/>
      <c r="AXB1149" s="36"/>
      <c r="AXC1149" s="36"/>
      <c r="AXD1149" s="36"/>
      <c r="AXE1149" s="36"/>
      <c r="AXF1149" s="36"/>
      <c r="AXG1149" s="36"/>
      <c r="AXH1149" s="36"/>
      <c r="AXI1149" s="36"/>
      <c r="AXJ1149" s="36"/>
      <c r="AXK1149" s="36"/>
      <c r="AXL1149" s="36"/>
      <c r="AXM1149" s="36"/>
      <c r="AXN1149" s="36"/>
      <c r="AXO1149" s="36"/>
      <c r="AXP1149" s="36"/>
      <c r="AXQ1149" s="36"/>
      <c r="AXR1149" s="36"/>
      <c r="AXS1149" s="36"/>
      <c r="AXT1149" s="36"/>
      <c r="AXU1149" s="36"/>
      <c r="AXV1149" s="36"/>
      <c r="AXW1149" s="36"/>
      <c r="AXX1149" s="36"/>
      <c r="AXY1149" s="36"/>
      <c r="AXZ1149" s="36"/>
      <c r="AYA1149" s="36"/>
      <c r="AYB1149" s="36"/>
      <c r="AYC1149" s="36"/>
      <c r="AYD1149" s="36"/>
      <c r="AYE1149" s="36"/>
      <c r="AYF1149" s="36"/>
      <c r="AYG1149" s="36"/>
      <c r="AYH1149" s="36"/>
      <c r="AYI1149" s="36"/>
      <c r="AYJ1149" s="36"/>
      <c r="AYK1149" s="36"/>
      <c r="AYL1149" s="36"/>
      <c r="AYM1149" s="36"/>
      <c r="AYN1149" s="36"/>
      <c r="AYO1149" s="36"/>
      <c r="AYP1149" s="36"/>
      <c r="AYQ1149" s="36"/>
      <c r="AYR1149" s="36"/>
      <c r="AYS1149" s="36"/>
      <c r="AYT1149" s="36"/>
      <c r="AYU1149" s="36"/>
      <c r="AYV1149" s="36"/>
      <c r="AYW1149" s="36"/>
      <c r="AYX1149" s="36"/>
      <c r="AYY1149" s="36"/>
      <c r="AYZ1149" s="36"/>
      <c r="AZA1149" s="36"/>
      <c r="AZB1149" s="36"/>
      <c r="AZC1149" s="36"/>
      <c r="AZD1149" s="36"/>
      <c r="AZE1149" s="36"/>
      <c r="AZF1149" s="36"/>
      <c r="AZG1149" s="36"/>
      <c r="AZH1149" s="36"/>
      <c r="AZI1149" s="36"/>
      <c r="AZJ1149" s="36"/>
      <c r="AZK1149" s="36"/>
      <c r="AZL1149" s="36"/>
      <c r="AZM1149" s="36"/>
      <c r="AZN1149" s="36"/>
      <c r="AZO1149" s="36"/>
      <c r="AZP1149" s="36"/>
      <c r="AZQ1149" s="36"/>
      <c r="AZR1149" s="36"/>
      <c r="AZS1149" s="36"/>
      <c r="AZT1149" s="36"/>
      <c r="AZU1149" s="36"/>
      <c r="AZV1149" s="36"/>
      <c r="AZW1149" s="36"/>
      <c r="AZX1149" s="36"/>
      <c r="AZY1149" s="36"/>
      <c r="AZZ1149" s="36"/>
      <c r="BAA1149" s="36"/>
      <c r="BAB1149" s="36"/>
      <c r="BAC1149" s="36"/>
      <c r="BAD1149" s="36"/>
      <c r="BAE1149" s="36"/>
      <c r="BAF1149" s="36"/>
      <c r="BAG1149" s="36"/>
      <c r="BAH1149" s="36"/>
      <c r="BAI1149" s="36"/>
      <c r="BAJ1149" s="36"/>
      <c r="BAK1149" s="36"/>
      <c r="BAL1149" s="36"/>
      <c r="BAM1149" s="36"/>
      <c r="BAN1149" s="36"/>
      <c r="BAO1149" s="36"/>
      <c r="BAP1149" s="36"/>
      <c r="BAQ1149" s="36"/>
      <c r="BAR1149" s="36"/>
      <c r="BAS1149" s="36"/>
      <c r="BAT1149" s="36"/>
      <c r="BAU1149" s="36"/>
      <c r="BAV1149" s="36"/>
      <c r="BAW1149" s="36"/>
      <c r="BAX1149" s="36"/>
      <c r="BAY1149" s="36"/>
      <c r="BAZ1149" s="36"/>
      <c r="BBA1149" s="36"/>
      <c r="BBB1149" s="36"/>
      <c r="BBC1149" s="36"/>
      <c r="BBD1149" s="36"/>
      <c r="BBE1149" s="36"/>
      <c r="BBF1149" s="36"/>
      <c r="BBG1149" s="36"/>
      <c r="BBH1149" s="36"/>
      <c r="BBI1149" s="36"/>
      <c r="BBJ1149" s="36"/>
      <c r="BBK1149" s="36"/>
      <c r="BBL1149" s="36"/>
      <c r="BBM1149" s="36"/>
      <c r="BBN1149" s="36"/>
      <c r="BBO1149" s="36"/>
      <c r="BBP1149" s="36"/>
      <c r="BBQ1149" s="36"/>
      <c r="BBR1149" s="36"/>
      <c r="BBS1149" s="36"/>
      <c r="BBT1149" s="36"/>
      <c r="BBU1149" s="36"/>
      <c r="BBV1149" s="36"/>
      <c r="BBW1149" s="36"/>
      <c r="BBX1149" s="36"/>
      <c r="BBY1149" s="36"/>
      <c r="BBZ1149" s="36"/>
      <c r="BCA1149" s="36"/>
      <c r="BCB1149" s="36"/>
      <c r="BCC1149" s="36"/>
      <c r="BCD1149" s="36"/>
      <c r="BCE1149" s="36"/>
      <c r="BCF1149" s="36"/>
      <c r="BCG1149" s="36"/>
      <c r="BCH1149" s="36"/>
      <c r="BCI1149" s="36"/>
      <c r="BCJ1149" s="36"/>
      <c r="BCK1149" s="36"/>
      <c r="BCL1149" s="36"/>
      <c r="BCM1149" s="36"/>
      <c r="BCN1149" s="36"/>
      <c r="BCO1149" s="36"/>
      <c r="BCP1149" s="36"/>
      <c r="BCQ1149" s="36"/>
      <c r="BCR1149" s="36"/>
      <c r="BCS1149" s="36"/>
      <c r="BCT1149" s="36"/>
      <c r="BCU1149" s="36"/>
      <c r="BCV1149" s="36"/>
      <c r="BCW1149" s="36"/>
      <c r="BCX1149" s="36"/>
      <c r="BCY1149" s="36"/>
      <c r="BCZ1149" s="36"/>
      <c r="BDA1149" s="36"/>
      <c r="BDB1149" s="36"/>
      <c r="BDC1149" s="36"/>
      <c r="BDD1149" s="36"/>
      <c r="BDE1149" s="36"/>
      <c r="BDF1149" s="36"/>
      <c r="BDG1149" s="36"/>
      <c r="BDH1149" s="36"/>
      <c r="BDI1149" s="36"/>
      <c r="BDJ1149" s="36"/>
      <c r="BDK1149" s="36"/>
      <c r="BDL1149" s="36"/>
      <c r="BDM1149" s="36"/>
      <c r="BDN1149" s="36"/>
      <c r="BDO1149" s="36"/>
      <c r="BDP1149" s="36"/>
      <c r="BDQ1149" s="36"/>
      <c r="BDR1149" s="36"/>
      <c r="BDS1149" s="36"/>
      <c r="BDT1149" s="36"/>
      <c r="BDU1149" s="36"/>
      <c r="BDV1149" s="36"/>
      <c r="BDW1149" s="36"/>
      <c r="BDX1149" s="36"/>
      <c r="BDY1149" s="36"/>
      <c r="BDZ1149" s="36"/>
      <c r="BEA1149" s="36"/>
      <c r="BEB1149" s="36"/>
      <c r="BEC1149" s="36"/>
      <c r="BED1149" s="36"/>
      <c r="BEE1149" s="36"/>
      <c r="BEF1149" s="36"/>
      <c r="BEG1149" s="36"/>
      <c r="BEH1149" s="36"/>
      <c r="BEI1149" s="36"/>
      <c r="BEJ1149" s="36"/>
      <c r="BEK1149" s="36"/>
      <c r="BEL1149" s="36"/>
      <c r="BEM1149" s="36"/>
      <c r="BEN1149" s="36"/>
      <c r="BEO1149" s="36"/>
      <c r="BEP1149" s="36"/>
      <c r="BEQ1149" s="36"/>
      <c r="BER1149" s="36"/>
      <c r="BES1149" s="36"/>
      <c r="BET1149" s="36"/>
      <c r="BEU1149" s="36"/>
      <c r="BEV1149" s="36"/>
      <c r="BEW1149" s="36"/>
      <c r="BEX1149" s="36"/>
      <c r="BEY1149" s="36"/>
      <c r="BEZ1149" s="36"/>
      <c r="BFA1149" s="36"/>
      <c r="BFB1149" s="36"/>
      <c r="BFC1149" s="36"/>
      <c r="BFD1149" s="36"/>
      <c r="BFE1149" s="36"/>
      <c r="BFF1149" s="36"/>
      <c r="BFG1149" s="36"/>
      <c r="BFH1149" s="36"/>
      <c r="BFI1149" s="36"/>
      <c r="BFJ1149" s="36"/>
      <c r="BFK1149" s="36"/>
      <c r="BFL1149" s="36"/>
      <c r="BFM1149" s="36"/>
      <c r="BFN1149" s="36"/>
      <c r="BFO1149" s="36"/>
      <c r="BFP1149" s="36"/>
      <c r="BFQ1149" s="36"/>
      <c r="BFR1149" s="36"/>
      <c r="BFS1149" s="36"/>
      <c r="BFT1149" s="36"/>
      <c r="BFU1149" s="36"/>
      <c r="BFV1149" s="36"/>
      <c r="BFW1149" s="36"/>
      <c r="BFX1149" s="36"/>
      <c r="BFY1149" s="36"/>
      <c r="BFZ1149" s="36"/>
      <c r="BGA1149" s="36"/>
      <c r="BGB1149" s="36"/>
      <c r="BGC1149" s="36"/>
      <c r="BGD1149" s="36"/>
      <c r="BGE1149" s="36"/>
      <c r="BGF1149" s="36"/>
      <c r="BGG1149" s="36"/>
      <c r="BGH1149" s="36"/>
      <c r="BGI1149" s="36"/>
      <c r="BGJ1149" s="36"/>
      <c r="BGK1149" s="36"/>
      <c r="BGL1149" s="36"/>
      <c r="BGM1149" s="36"/>
      <c r="BGN1149" s="36"/>
      <c r="BGO1149" s="36"/>
      <c r="BGP1149" s="36"/>
      <c r="BGQ1149" s="36"/>
      <c r="BGR1149" s="36"/>
      <c r="BGS1149" s="36"/>
      <c r="BGT1149" s="36"/>
      <c r="BGU1149" s="36"/>
      <c r="BGV1149" s="36"/>
      <c r="BGW1149" s="36"/>
      <c r="BGX1149" s="36"/>
      <c r="BGY1149" s="36"/>
      <c r="BGZ1149" s="36"/>
      <c r="BHA1149" s="36"/>
      <c r="BHB1149" s="36"/>
      <c r="BHC1149" s="36"/>
      <c r="BHD1149" s="36"/>
      <c r="BHE1149" s="36"/>
      <c r="BHF1149" s="36"/>
      <c r="BHG1149" s="36"/>
      <c r="BHH1149" s="36"/>
      <c r="BHI1149" s="36"/>
      <c r="BHJ1149" s="36"/>
      <c r="BHK1149" s="36"/>
      <c r="BHL1149" s="36"/>
      <c r="BHM1149" s="36"/>
      <c r="BHN1149" s="36"/>
      <c r="BHO1149" s="36"/>
      <c r="BHP1149" s="36"/>
      <c r="BHQ1149" s="36"/>
      <c r="BHR1149" s="36"/>
      <c r="BHS1149" s="36"/>
      <c r="BHT1149" s="36"/>
      <c r="BHU1149" s="36"/>
      <c r="BHV1149" s="36"/>
      <c r="BHW1149" s="36"/>
      <c r="BHX1149" s="36"/>
      <c r="BHY1149" s="36"/>
      <c r="BHZ1149" s="36"/>
      <c r="BIA1149" s="36"/>
      <c r="BIB1149" s="36"/>
      <c r="BIC1149" s="36"/>
      <c r="BID1149" s="36"/>
      <c r="BIE1149" s="36"/>
      <c r="BIF1149" s="36"/>
      <c r="BIG1149" s="36"/>
      <c r="BIH1149" s="36"/>
      <c r="BII1149" s="36"/>
      <c r="BIJ1149" s="36"/>
      <c r="BIK1149" s="36"/>
      <c r="BIL1149" s="36"/>
      <c r="BIM1149" s="36"/>
      <c r="BIN1149" s="36"/>
      <c r="BIO1149" s="36"/>
      <c r="BIP1149" s="36"/>
      <c r="BIQ1149" s="36"/>
      <c r="BIR1149" s="36"/>
      <c r="BIS1149" s="36"/>
      <c r="BIT1149" s="36"/>
      <c r="BIU1149" s="36"/>
      <c r="BIV1149" s="36"/>
      <c r="BIW1149" s="36"/>
      <c r="BIX1149" s="36"/>
      <c r="BIY1149" s="36"/>
      <c r="BIZ1149" s="36"/>
      <c r="BJA1149" s="36"/>
      <c r="BJB1149" s="36"/>
      <c r="BJC1149" s="36"/>
      <c r="BJD1149" s="36"/>
      <c r="BJE1149" s="36"/>
      <c r="BJF1149" s="36"/>
      <c r="BJG1149" s="36"/>
      <c r="BJH1149" s="36"/>
      <c r="BJI1149" s="36"/>
      <c r="BJJ1149" s="36"/>
      <c r="BJK1149" s="36"/>
      <c r="BJL1149" s="36"/>
      <c r="BJM1149" s="36"/>
      <c r="BJN1149" s="36"/>
      <c r="BJO1149" s="36"/>
      <c r="BJP1149" s="36"/>
      <c r="BJQ1149" s="36"/>
      <c r="BJR1149" s="36"/>
      <c r="BJS1149" s="36"/>
      <c r="BJT1149" s="36"/>
      <c r="BJU1149" s="36"/>
      <c r="BJV1149" s="36"/>
      <c r="BJW1149" s="36"/>
      <c r="BJX1149" s="36"/>
      <c r="BJY1149" s="36"/>
      <c r="BJZ1149" s="36"/>
      <c r="BKA1149" s="36"/>
      <c r="BKB1149" s="36"/>
      <c r="BKC1149" s="36"/>
      <c r="BKD1149" s="36"/>
      <c r="BKE1149" s="36"/>
      <c r="BKF1149" s="36"/>
      <c r="BKG1149" s="36"/>
      <c r="BKH1149" s="36"/>
      <c r="BKI1149" s="36"/>
      <c r="BKJ1149" s="36"/>
      <c r="BKK1149" s="36"/>
      <c r="BKL1149" s="36"/>
      <c r="BKM1149" s="36"/>
      <c r="BKN1149" s="36"/>
      <c r="BKO1149" s="36"/>
      <c r="BKP1149" s="36"/>
      <c r="BKQ1149" s="36"/>
      <c r="BKR1149" s="36"/>
      <c r="BKS1149" s="36"/>
      <c r="BKT1149" s="36"/>
      <c r="BKU1149" s="36"/>
      <c r="BKV1149" s="36"/>
      <c r="BKW1149" s="36"/>
      <c r="BKX1149" s="36"/>
      <c r="BKY1149" s="36"/>
      <c r="BKZ1149" s="36"/>
      <c r="BLA1149" s="36"/>
      <c r="BLB1149" s="36"/>
      <c r="BLC1149" s="36"/>
      <c r="BLD1149" s="36"/>
      <c r="BLE1149" s="36"/>
      <c r="BLF1149" s="36"/>
      <c r="BLG1149" s="36"/>
      <c r="BLH1149" s="36"/>
      <c r="BLI1149" s="36"/>
      <c r="BLJ1149" s="36"/>
      <c r="BLK1149" s="36"/>
      <c r="BLL1149" s="36"/>
      <c r="BLM1149" s="36"/>
      <c r="BLN1149" s="36"/>
      <c r="BLO1149" s="36"/>
      <c r="BLP1149" s="36"/>
      <c r="BLQ1149" s="36"/>
      <c r="BLR1149" s="36"/>
      <c r="BLS1149" s="36"/>
      <c r="BLT1149" s="36"/>
      <c r="BLU1149" s="36"/>
      <c r="BLV1149" s="36"/>
      <c r="BLW1149" s="36"/>
      <c r="BLX1149" s="36"/>
      <c r="BLY1149" s="36"/>
      <c r="BLZ1149" s="36"/>
      <c r="BMA1149" s="36"/>
      <c r="BMB1149" s="36"/>
      <c r="BMC1149" s="36"/>
      <c r="BMD1149" s="36"/>
      <c r="BME1149" s="36"/>
      <c r="BMF1149" s="36"/>
      <c r="BMG1149" s="36"/>
      <c r="BMH1149" s="36"/>
      <c r="BMI1149" s="36"/>
      <c r="BMJ1149" s="36"/>
      <c r="BMK1149" s="36"/>
      <c r="BML1149" s="36"/>
      <c r="BMM1149" s="36"/>
      <c r="BMN1149" s="36"/>
      <c r="BMO1149" s="36"/>
      <c r="BMP1149" s="36"/>
      <c r="BMQ1149" s="36"/>
      <c r="BMR1149" s="36"/>
      <c r="BMS1149" s="36"/>
      <c r="BMT1149" s="36"/>
      <c r="BMU1149" s="36"/>
      <c r="BMV1149" s="36"/>
      <c r="BMW1149" s="36"/>
      <c r="BMX1149" s="36"/>
      <c r="BMY1149" s="36"/>
      <c r="BMZ1149" s="36"/>
      <c r="BNA1149" s="36"/>
      <c r="BNB1149" s="36"/>
      <c r="BNC1149" s="36"/>
      <c r="BND1149" s="36"/>
      <c r="BNE1149" s="36"/>
      <c r="BNF1149" s="36"/>
      <c r="BNG1149" s="36"/>
      <c r="BNH1149" s="36"/>
      <c r="BNI1149" s="36"/>
      <c r="BNJ1149" s="36"/>
      <c r="BNK1149" s="36"/>
      <c r="BNL1149" s="36"/>
      <c r="BNM1149" s="36"/>
      <c r="BNN1149" s="36"/>
      <c r="BNO1149" s="36"/>
      <c r="BNP1149" s="36"/>
      <c r="BNQ1149" s="36"/>
      <c r="BNR1149" s="36"/>
      <c r="BNS1149" s="36"/>
      <c r="BNT1149" s="36"/>
      <c r="BNU1149" s="36"/>
      <c r="BNV1149" s="36"/>
      <c r="BNW1149" s="36"/>
      <c r="BNX1149" s="36"/>
      <c r="BNY1149" s="36"/>
      <c r="BNZ1149" s="36"/>
      <c r="BOA1149" s="36"/>
      <c r="BOB1149" s="36"/>
      <c r="BOC1149" s="36"/>
      <c r="BOD1149" s="36"/>
      <c r="BOE1149" s="36"/>
      <c r="BOF1149" s="36"/>
      <c r="BOG1149" s="36"/>
      <c r="BOH1149" s="36"/>
      <c r="BOI1149" s="36"/>
      <c r="BOJ1149" s="36"/>
      <c r="BOK1149" s="36"/>
      <c r="BOL1149" s="36"/>
      <c r="BOM1149" s="36"/>
      <c r="BON1149" s="36"/>
      <c r="BOO1149" s="36"/>
      <c r="BOP1149" s="36"/>
      <c r="BOQ1149" s="36"/>
      <c r="BOR1149" s="36"/>
      <c r="BOS1149" s="36"/>
      <c r="BOT1149" s="36"/>
      <c r="BOU1149" s="36"/>
      <c r="BOV1149" s="36"/>
      <c r="BOW1149" s="36"/>
      <c r="BOX1149" s="36"/>
      <c r="BOY1149" s="36"/>
      <c r="BOZ1149" s="36"/>
      <c r="BPA1149" s="36"/>
      <c r="BPB1149" s="36"/>
      <c r="BPC1149" s="36"/>
      <c r="BPD1149" s="36"/>
      <c r="BPE1149" s="36"/>
      <c r="BPF1149" s="36"/>
      <c r="BPG1149" s="36"/>
      <c r="BPH1149" s="36"/>
      <c r="BPI1149" s="36"/>
      <c r="BPJ1149" s="36"/>
      <c r="BPK1149" s="36"/>
      <c r="BPL1149" s="36"/>
      <c r="BPM1149" s="36"/>
      <c r="BPN1149" s="36"/>
      <c r="BPO1149" s="36"/>
      <c r="BPP1149" s="36"/>
      <c r="BPQ1149" s="36"/>
      <c r="BPR1149" s="36"/>
      <c r="BPS1149" s="36"/>
      <c r="BPT1149" s="36"/>
      <c r="BPU1149" s="36"/>
      <c r="BPV1149" s="36"/>
      <c r="BPW1149" s="36"/>
      <c r="BPX1149" s="36"/>
      <c r="BPY1149" s="36"/>
      <c r="BPZ1149" s="36"/>
      <c r="BQA1149" s="36"/>
      <c r="BQB1149" s="36"/>
      <c r="BQC1149" s="36"/>
      <c r="BQD1149" s="36"/>
      <c r="BQE1149" s="36"/>
      <c r="BQF1149" s="36"/>
      <c r="BQG1149" s="36"/>
      <c r="BQH1149" s="36"/>
      <c r="BQI1149" s="36"/>
      <c r="BQJ1149" s="36"/>
      <c r="BQK1149" s="36"/>
      <c r="BQL1149" s="36"/>
      <c r="BQM1149" s="36"/>
      <c r="BQN1149" s="36"/>
      <c r="BQO1149" s="36"/>
      <c r="BQP1149" s="36"/>
      <c r="BQQ1149" s="36"/>
      <c r="BQR1149" s="36"/>
      <c r="BQS1149" s="36"/>
      <c r="BQT1149" s="36"/>
      <c r="BQU1149" s="36"/>
      <c r="BQV1149" s="36"/>
      <c r="BQW1149" s="36"/>
      <c r="BQX1149" s="36"/>
      <c r="BQY1149" s="36"/>
      <c r="BQZ1149" s="36"/>
      <c r="BRA1149" s="36"/>
      <c r="BRB1149" s="36"/>
      <c r="BRC1149" s="36"/>
      <c r="BRD1149" s="36"/>
      <c r="BRE1149" s="36"/>
      <c r="BRF1149" s="36"/>
      <c r="BRG1149" s="36"/>
      <c r="BRH1149" s="36"/>
      <c r="BRI1149" s="36"/>
      <c r="BRJ1149" s="36"/>
      <c r="BRK1149" s="36"/>
      <c r="BRL1149" s="36"/>
      <c r="BRM1149" s="36"/>
      <c r="BRN1149" s="36"/>
      <c r="BRO1149" s="36"/>
      <c r="BRP1149" s="36"/>
      <c r="BRQ1149" s="36"/>
      <c r="BRR1149" s="36"/>
      <c r="BRS1149" s="36"/>
      <c r="BRT1149" s="36"/>
      <c r="BRU1149" s="36"/>
      <c r="BRV1149" s="36"/>
      <c r="BRW1149" s="36"/>
      <c r="BRX1149" s="36"/>
      <c r="BRY1149" s="36"/>
      <c r="BRZ1149" s="36"/>
      <c r="BSA1149" s="36"/>
      <c r="BSB1149" s="36"/>
      <c r="BSC1149" s="36"/>
      <c r="BSD1149" s="36"/>
      <c r="BSE1149" s="36"/>
      <c r="BSF1149" s="36"/>
      <c r="BSG1149" s="36"/>
      <c r="BSH1149" s="36"/>
      <c r="BSI1149" s="36"/>
      <c r="BSJ1149" s="36"/>
      <c r="BSK1149" s="36"/>
      <c r="BSL1149" s="36"/>
      <c r="BSM1149" s="36"/>
      <c r="BSN1149" s="36"/>
      <c r="BSO1149" s="36"/>
      <c r="BSP1149" s="36"/>
      <c r="BSQ1149" s="36"/>
      <c r="BSR1149" s="36"/>
      <c r="BSS1149" s="36"/>
      <c r="BST1149" s="36"/>
      <c r="BSU1149" s="36"/>
      <c r="BSV1149" s="36"/>
      <c r="BSW1149" s="36"/>
      <c r="BSX1149" s="36"/>
      <c r="BSY1149" s="36"/>
      <c r="BSZ1149" s="36"/>
      <c r="BTA1149" s="36"/>
      <c r="BTB1149" s="36"/>
      <c r="BTC1149" s="36"/>
      <c r="BTD1149" s="36"/>
      <c r="BTE1149" s="36"/>
      <c r="BTF1149" s="36"/>
      <c r="BTG1149" s="36"/>
      <c r="BTH1149" s="36"/>
      <c r="BTI1149" s="36"/>
      <c r="BTJ1149" s="36"/>
      <c r="BTK1149" s="36"/>
      <c r="BTL1149" s="36"/>
      <c r="BTM1149" s="36"/>
      <c r="BTN1149" s="36"/>
      <c r="BTO1149" s="36"/>
      <c r="BTP1149" s="36"/>
      <c r="BTQ1149" s="36"/>
      <c r="BTR1149" s="36"/>
      <c r="BTS1149" s="36"/>
      <c r="BTT1149" s="36"/>
      <c r="BTU1149" s="36"/>
      <c r="BTV1149" s="36"/>
      <c r="BTW1149" s="36"/>
      <c r="BTX1149" s="36"/>
      <c r="BTY1149" s="36"/>
      <c r="BTZ1149" s="36"/>
      <c r="BUA1149" s="36"/>
      <c r="BUB1149" s="36"/>
      <c r="BUC1149" s="36"/>
      <c r="BUD1149" s="36"/>
      <c r="BUE1149" s="36"/>
      <c r="BUF1149" s="36"/>
      <c r="BUG1149" s="36"/>
      <c r="BUH1149" s="36"/>
      <c r="BUI1149" s="36"/>
      <c r="BUJ1149" s="36"/>
      <c r="BUK1149" s="36"/>
      <c r="BUL1149" s="36"/>
      <c r="BUM1149" s="36"/>
      <c r="BUN1149" s="36"/>
      <c r="BUO1149" s="36"/>
      <c r="BUP1149" s="36"/>
      <c r="BUQ1149" s="36"/>
      <c r="BUR1149" s="36"/>
      <c r="BUS1149" s="36"/>
      <c r="BUT1149" s="36"/>
      <c r="BUU1149" s="36"/>
      <c r="BUV1149" s="36"/>
      <c r="BUW1149" s="36"/>
      <c r="BUX1149" s="36"/>
      <c r="BUY1149" s="36"/>
      <c r="BUZ1149" s="36"/>
      <c r="BVA1149" s="36"/>
      <c r="BVB1149" s="36"/>
      <c r="BVC1149" s="36"/>
      <c r="BVD1149" s="36"/>
      <c r="BVE1149" s="36"/>
      <c r="BVF1149" s="36"/>
      <c r="BVG1149" s="36"/>
      <c r="BVH1149" s="36"/>
      <c r="BVI1149" s="36"/>
      <c r="BVJ1149" s="36"/>
      <c r="BVK1149" s="36"/>
      <c r="BVL1149" s="36"/>
      <c r="BVM1149" s="36"/>
      <c r="BVN1149" s="36"/>
      <c r="BVO1149" s="36"/>
      <c r="BVP1149" s="36"/>
      <c r="BVQ1149" s="36"/>
      <c r="BVR1149" s="36"/>
      <c r="BVS1149" s="36"/>
      <c r="BVT1149" s="36"/>
      <c r="BVU1149" s="36"/>
      <c r="BVV1149" s="36"/>
      <c r="BVW1149" s="36"/>
      <c r="BVX1149" s="36"/>
      <c r="BVY1149" s="36"/>
      <c r="BVZ1149" s="36"/>
      <c r="BWA1149" s="36"/>
      <c r="BWB1149" s="36"/>
      <c r="BWC1149" s="36"/>
      <c r="BWD1149" s="36"/>
      <c r="BWE1149" s="36"/>
      <c r="BWF1149" s="36"/>
      <c r="BWG1149" s="36"/>
      <c r="BWH1149" s="36"/>
      <c r="BWI1149" s="36"/>
      <c r="BWJ1149" s="36"/>
      <c r="BWK1149" s="36"/>
      <c r="BWL1149" s="36"/>
      <c r="BWM1149" s="36"/>
      <c r="BWN1149" s="36"/>
      <c r="BWO1149" s="36"/>
      <c r="BWP1149" s="36"/>
      <c r="BWQ1149" s="36"/>
      <c r="BWR1149" s="36"/>
      <c r="BWS1149" s="36"/>
      <c r="BWT1149" s="36"/>
      <c r="BWU1149" s="36"/>
      <c r="BWV1149" s="36"/>
      <c r="BWW1149" s="36"/>
      <c r="BWX1149" s="36"/>
      <c r="BWY1149" s="36"/>
      <c r="BWZ1149" s="36"/>
      <c r="BXA1149" s="36"/>
      <c r="BXB1149" s="36"/>
      <c r="BXC1149" s="36"/>
      <c r="BXD1149" s="36"/>
      <c r="BXE1149" s="36"/>
      <c r="BXF1149" s="36"/>
      <c r="BXG1149" s="36"/>
      <c r="BXH1149" s="36"/>
      <c r="BXI1149" s="36"/>
      <c r="BXJ1149" s="36"/>
      <c r="BXK1149" s="36"/>
      <c r="BXL1149" s="36"/>
      <c r="BXM1149" s="36"/>
      <c r="BXN1149" s="36"/>
      <c r="BXO1149" s="36"/>
      <c r="BXP1149" s="36"/>
      <c r="BXQ1149" s="36"/>
      <c r="BXR1149" s="36"/>
      <c r="BXS1149" s="36"/>
      <c r="BXT1149" s="36"/>
      <c r="BXU1149" s="36"/>
      <c r="BXV1149" s="36"/>
      <c r="BXW1149" s="36"/>
      <c r="BXX1149" s="36"/>
      <c r="BXY1149" s="36"/>
      <c r="BXZ1149" s="36"/>
      <c r="BYA1149" s="36"/>
      <c r="BYB1149" s="36"/>
      <c r="BYC1149" s="36"/>
      <c r="BYD1149" s="36"/>
      <c r="BYE1149" s="36"/>
      <c r="BYF1149" s="36"/>
      <c r="BYG1149" s="36"/>
      <c r="BYH1149" s="36"/>
      <c r="BYI1149" s="36"/>
      <c r="BYJ1149" s="36"/>
      <c r="BYK1149" s="36"/>
      <c r="BYL1149" s="36"/>
      <c r="BYM1149" s="36"/>
      <c r="BYN1149" s="36"/>
      <c r="BYO1149" s="36"/>
      <c r="BYP1149" s="36"/>
      <c r="BYQ1149" s="36"/>
      <c r="BYR1149" s="36"/>
      <c r="BYS1149" s="36"/>
      <c r="BYT1149" s="36"/>
      <c r="BYU1149" s="36"/>
      <c r="BYV1149" s="36"/>
      <c r="BYW1149" s="36"/>
      <c r="BYX1149" s="36"/>
      <c r="BYY1149" s="36"/>
      <c r="BYZ1149" s="36"/>
      <c r="BZA1149" s="36"/>
      <c r="BZB1149" s="36"/>
      <c r="BZC1149" s="36"/>
      <c r="BZD1149" s="36"/>
      <c r="BZE1149" s="36"/>
      <c r="BZF1149" s="36"/>
      <c r="BZG1149" s="36"/>
      <c r="BZH1149" s="36"/>
      <c r="BZI1149" s="36"/>
      <c r="BZJ1149" s="36"/>
      <c r="BZK1149" s="36"/>
      <c r="BZL1149" s="36"/>
      <c r="BZM1149" s="36"/>
      <c r="BZN1149" s="36"/>
      <c r="BZO1149" s="36"/>
      <c r="BZP1149" s="36"/>
      <c r="BZQ1149" s="36"/>
      <c r="BZR1149" s="36"/>
      <c r="BZS1149" s="36"/>
      <c r="BZT1149" s="36"/>
      <c r="BZU1149" s="36"/>
      <c r="BZV1149" s="36"/>
      <c r="BZW1149" s="36"/>
      <c r="BZX1149" s="36"/>
      <c r="BZY1149" s="36"/>
      <c r="BZZ1149" s="36"/>
      <c r="CAA1149" s="36"/>
      <c r="CAB1149" s="36"/>
      <c r="CAC1149" s="36"/>
      <c r="CAD1149" s="36"/>
      <c r="CAE1149" s="36"/>
      <c r="CAF1149" s="36"/>
      <c r="CAG1149" s="36"/>
      <c r="CAH1149" s="36"/>
      <c r="CAI1149" s="36"/>
      <c r="CAJ1149" s="36"/>
      <c r="CAK1149" s="36"/>
      <c r="CAL1149" s="36"/>
      <c r="CAM1149" s="36"/>
      <c r="CAN1149" s="36"/>
      <c r="CAO1149" s="36"/>
      <c r="CAP1149" s="36"/>
      <c r="CAQ1149" s="36"/>
      <c r="CAR1149" s="36"/>
      <c r="CAS1149" s="36"/>
      <c r="CAT1149" s="36"/>
      <c r="CAU1149" s="36"/>
      <c r="CAV1149" s="36"/>
      <c r="CAW1149" s="36"/>
      <c r="CAX1149" s="36"/>
      <c r="CAY1149" s="36"/>
      <c r="CAZ1149" s="36"/>
      <c r="CBA1149" s="36"/>
      <c r="CBB1149" s="36"/>
      <c r="CBC1149" s="36"/>
      <c r="CBD1149" s="36"/>
      <c r="CBE1149" s="36"/>
      <c r="CBF1149" s="36"/>
      <c r="CBG1149" s="36"/>
      <c r="CBH1149" s="36"/>
      <c r="CBI1149" s="36"/>
      <c r="CBJ1149" s="36"/>
      <c r="CBK1149" s="36"/>
      <c r="CBL1149" s="36"/>
      <c r="CBM1149" s="36"/>
      <c r="CBN1149" s="36"/>
      <c r="CBO1149" s="36"/>
      <c r="CBP1149" s="36"/>
      <c r="CBQ1149" s="36"/>
      <c r="CBR1149" s="36"/>
      <c r="CBS1149" s="36"/>
      <c r="CBT1149" s="36"/>
      <c r="CBU1149" s="36"/>
      <c r="CBV1149" s="36"/>
      <c r="CBW1149" s="36"/>
      <c r="CBX1149" s="36"/>
      <c r="CBY1149" s="36"/>
      <c r="CBZ1149" s="36"/>
      <c r="CCA1149" s="36"/>
      <c r="CCB1149" s="36"/>
      <c r="CCC1149" s="36"/>
      <c r="CCD1149" s="36"/>
      <c r="CCE1149" s="36"/>
      <c r="CCF1149" s="36"/>
      <c r="CCG1149" s="36"/>
      <c r="CCH1149" s="36"/>
      <c r="CCI1149" s="36"/>
      <c r="CCJ1149" s="36"/>
      <c r="CCK1149" s="36"/>
      <c r="CCL1149" s="36"/>
      <c r="CCM1149" s="36"/>
      <c r="CCN1149" s="36"/>
      <c r="CCO1149" s="36"/>
      <c r="CCP1149" s="36"/>
      <c r="CCQ1149" s="36"/>
      <c r="CCR1149" s="36"/>
      <c r="CCS1149" s="36"/>
      <c r="CCT1149" s="36"/>
      <c r="CCU1149" s="36"/>
      <c r="CCV1149" s="36"/>
      <c r="CCW1149" s="36"/>
      <c r="CCX1149" s="36"/>
      <c r="CCY1149" s="36"/>
      <c r="CCZ1149" s="36"/>
      <c r="CDA1149" s="36"/>
      <c r="CDB1149" s="36"/>
      <c r="CDC1149" s="36"/>
      <c r="CDD1149" s="36"/>
      <c r="CDE1149" s="36"/>
      <c r="CDF1149" s="36"/>
      <c r="CDG1149" s="36"/>
      <c r="CDH1149" s="36"/>
      <c r="CDI1149" s="36"/>
      <c r="CDJ1149" s="36"/>
      <c r="CDK1149" s="36"/>
      <c r="CDL1149" s="36"/>
      <c r="CDM1149" s="36"/>
      <c r="CDN1149" s="36"/>
      <c r="CDO1149" s="36"/>
      <c r="CDP1149" s="36"/>
      <c r="CDQ1149" s="36"/>
      <c r="CDR1149" s="36"/>
      <c r="CDS1149" s="36"/>
      <c r="CDT1149" s="36"/>
      <c r="CDU1149" s="36"/>
      <c r="CDV1149" s="36"/>
      <c r="CDW1149" s="36"/>
      <c r="CDX1149" s="36"/>
      <c r="CDY1149" s="36"/>
      <c r="CDZ1149" s="36"/>
      <c r="CEA1149" s="36"/>
      <c r="CEB1149" s="36"/>
      <c r="CEC1149" s="36"/>
      <c r="CED1149" s="36"/>
      <c r="CEE1149" s="36"/>
      <c r="CEF1149" s="36"/>
      <c r="CEG1149" s="36"/>
      <c r="CEH1149" s="36"/>
      <c r="CEI1149" s="36"/>
      <c r="CEJ1149" s="36"/>
      <c r="CEK1149" s="36"/>
      <c r="CEL1149" s="36"/>
      <c r="CEM1149" s="36"/>
      <c r="CEN1149" s="36"/>
      <c r="CEO1149" s="36"/>
      <c r="CEP1149" s="36"/>
      <c r="CEQ1149" s="36"/>
      <c r="CER1149" s="36"/>
      <c r="CES1149" s="36"/>
      <c r="CET1149" s="36"/>
      <c r="CEU1149" s="36"/>
      <c r="CEV1149" s="36"/>
      <c r="CEW1149" s="36"/>
      <c r="CEX1149" s="36"/>
      <c r="CEY1149" s="36"/>
      <c r="CEZ1149" s="36"/>
      <c r="CFA1149" s="36"/>
      <c r="CFB1149" s="36"/>
      <c r="CFC1149" s="36"/>
      <c r="CFD1149" s="36"/>
      <c r="CFE1149" s="36"/>
      <c r="CFF1149" s="36"/>
      <c r="CFG1149" s="36"/>
      <c r="CFH1149" s="36"/>
      <c r="CFI1149" s="36"/>
      <c r="CFJ1149" s="36"/>
      <c r="CFK1149" s="36"/>
      <c r="CFL1149" s="36"/>
      <c r="CFM1149" s="36"/>
      <c r="CFN1149" s="36"/>
      <c r="CFO1149" s="36"/>
      <c r="CFP1149" s="36"/>
      <c r="CFQ1149" s="36"/>
      <c r="CFR1149" s="36"/>
      <c r="CFS1149" s="36"/>
      <c r="CFT1149" s="36"/>
      <c r="CFU1149" s="36"/>
      <c r="CFV1149" s="36"/>
      <c r="CFW1149" s="36"/>
      <c r="CFX1149" s="36"/>
      <c r="CFY1149" s="36"/>
      <c r="CFZ1149" s="36"/>
      <c r="CGA1149" s="36"/>
      <c r="CGB1149" s="36"/>
      <c r="CGC1149" s="36"/>
      <c r="CGD1149" s="36"/>
      <c r="CGE1149" s="36"/>
      <c r="CGF1149" s="36"/>
      <c r="CGG1149" s="36"/>
      <c r="CGH1149" s="36"/>
      <c r="CGI1149" s="36"/>
      <c r="CGJ1149" s="36"/>
      <c r="CGK1149" s="36"/>
      <c r="CGL1149" s="36"/>
      <c r="CGM1149" s="36"/>
      <c r="CGN1149" s="36"/>
      <c r="CGO1149" s="36"/>
      <c r="CGP1149" s="36"/>
      <c r="CGQ1149" s="36"/>
      <c r="CGR1149" s="36"/>
      <c r="CGS1149" s="36"/>
      <c r="CGT1149" s="36"/>
      <c r="CGU1149" s="36"/>
      <c r="CGV1149" s="36"/>
      <c r="CGW1149" s="36"/>
      <c r="CGX1149" s="36"/>
      <c r="CGY1149" s="36"/>
      <c r="CGZ1149" s="36"/>
      <c r="CHA1149" s="36"/>
      <c r="CHB1149" s="36"/>
      <c r="CHC1149" s="36"/>
      <c r="CHD1149" s="36"/>
      <c r="CHE1149" s="36"/>
      <c r="CHF1149" s="36"/>
      <c r="CHG1149" s="36"/>
      <c r="CHH1149" s="36"/>
      <c r="CHI1149" s="36"/>
      <c r="CHJ1149" s="36"/>
      <c r="CHK1149" s="36"/>
      <c r="CHL1149" s="36"/>
      <c r="CHM1149" s="36"/>
      <c r="CHN1149" s="36"/>
      <c r="CHO1149" s="36"/>
      <c r="CHP1149" s="36"/>
      <c r="CHQ1149" s="36"/>
      <c r="CHR1149" s="36"/>
      <c r="CHS1149" s="36"/>
      <c r="CHT1149" s="36"/>
      <c r="CHU1149" s="36"/>
      <c r="CHV1149" s="36"/>
      <c r="CHW1149" s="36"/>
      <c r="CHX1149" s="36"/>
      <c r="CHY1149" s="36"/>
      <c r="CHZ1149" s="36"/>
      <c r="CIA1149" s="36"/>
      <c r="CIB1149" s="36"/>
      <c r="CIC1149" s="36"/>
      <c r="CID1149" s="36"/>
      <c r="CIE1149" s="36"/>
      <c r="CIF1149" s="36"/>
      <c r="CIG1149" s="36"/>
      <c r="CIH1149" s="36"/>
      <c r="CII1149" s="36"/>
      <c r="CIJ1149" s="36"/>
      <c r="CIK1149" s="36"/>
      <c r="CIL1149" s="36"/>
      <c r="CIM1149" s="36"/>
      <c r="CIN1149" s="36"/>
      <c r="CIO1149" s="36"/>
      <c r="CIP1149" s="36"/>
      <c r="CIQ1149" s="36"/>
      <c r="CIR1149" s="36"/>
      <c r="CIS1149" s="36"/>
      <c r="CIT1149" s="36"/>
      <c r="CIU1149" s="36"/>
      <c r="CIV1149" s="36"/>
      <c r="CIW1149" s="36"/>
      <c r="CIX1149" s="36"/>
      <c r="CIY1149" s="36"/>
      <c r="CIZ1149" s="36"/>
      <c r="CJA1149" s="36"/>
      <c r="CJB1149" s="36"/>
      <c r="CJC1149" s="36"/>
      <c r="CJD1149" s="36"/>
      <c r="CJE1149" s="36"/>
      <c r="CJF1149" s="36"/>
      <c r="CJG1149" s="36"/>
      <c r="CJH1149" s="36"/>
      <c r="CJI1149" s="36"/>
      <c r="CJJ1149" s="36"/>
      <c r="CJK1149" s="36"/>
      <c r="CJL1149" s="36"/>
      <c r="CJM1149" s="36"/>
      <c r="CJN1149" s="36"/>
      <c r="CJO1149" s="36"/>
      <c r="CJP1149" s="36"/>
      <c r="CJQ1149" s="36"/>
      <c r="CJR1149" s="36"/>
      <c r="CJS1149" s="36"/>
      <c r="CJT1149" s="36"/>
      <c r="CJU1149" s="36"/>
      <c r="CJV1149" s="36"/>
      <c r="CJW1149" s="36"/>
      <c r="CJX1149" s="36"/>
      <c r="CJY1149" s="36"/>
      <c r="CJZ1149" s="36"/>
      <c r="CKA1149" s="36"/>
      <c r="CKB1149" s="36"/>
      <c r="CKC1149" s="36"/>
      <c r="CKD1149" s="36"/>
      <c r="CKE1149" s="36"/>
      <c r="CKF1149" s="36"/>
      <c r="CKG1149" s="36"/>
      <c r="CKH1149" s="36"/>
      <c r="CKI1149" s="36"/>
      <c r="CKJ1149" s="36"/>
      <c r="CKK1149" s="36"/>
      <c r="CKL1149" s="36"/>
      <c r="CKM1149" s="36"/>
      <c r="CKN1149" s="36"/>
      <c r="CKO1149" s="36"/>
      <c r="CKP1149" s="36"/>
      <c r="CKQ1149" s="36"/>
      <c r="CKR1149" s="36"/>
      <c r="CKS1149" s="36"/>
      <c r="CKT1149" s="36"/>
      <c r="CKU1149" s="36"/>
      <c r="CKV1149" s="36"/>
      <c r="CKW1149" s="36"/>
      <c r="CKX1149" s="36"/>
      <c r="CKY1149" s="36"/>
      <c r="CKZ1149" s="36"/>
      <c r="CLA1149" s="36"/>
      <c r="CLB1149" s="36"/>
      <c r="CLC1149" s="36"/>
      <c r="CLD1149" s="36"/>
      <c r="CLE1149" s="36"/>
      <c r="CLF1149" s="36"/>
      <c r="CLG1149" s="36"/>
      <c r="CLH1149" s="36"/>
      <c r="CLI1149" s="36"/>
      <c r="CLJ1149" s="36"/>
      <c r="CLK1149" s="36"/>
      <c r="CLL1149" s="36"/>
      <c r="CLM1149" s="36"/>
      <c r="CLN1149" s="36"/>
      <c r="CLO1149" s="36"/>
      <c r="CLP1149" s="36"/>
      <c r="CLQ1149" s="36"/>
      <c r="CLR1149" s="36"/>
      <c r="CLS1149" s="36"/>
      <c r="CLT1149" s="36"/>
      <c r="CLU1149" s="36"/>
      <c r="CLV1149" s="36"/>
      <c r="CLW1149" s="36"/>
      <c r="CLX1149" s="36"/>
      <c r="CLY1149" s="36"/>
      <c r="CLZ1149" s="36"/>
      <c r="CMA1149" s="36"/>
      <c r="CMB1149" s="36"/>
      <c r="CMC1149" s="36"/>
      <c r="CMD1149" s="36"/>
      <c r="CME1149" s="36"/>
      <c r="CMF1149" s="36"/>
      <c r="CMG1149" s="36"/>
      <c r="CMH1149" s="36"/>
      <c r="CMI1149" s="36"/>
      <c r="CMJ1149" s="36"/>
      <c r="CMK1149" s="36"/>
      <c r="CML1149" s="36"/>
      <c r="CMM1149" s="36"/>
      <c r="CMN1149" s="36"/>
      <c r="CMO1149" s="36"/>
      <c r="CMP1149" s="36"/>
      <c r="CMQ1149" s="36"/>
      <c r="CMR1149" s="36"/>
      <c r="CMS1149" s="36"/>
      <c r="CMT1149" s="36"/>
      <c r="CMU1149" s="36"/>
      <c r="CMV1149" s="36"/>
      <c r="CMW1149" s="36"/>
      <c r="CMX1149" s="36"/>
      <c r="CMY1149" s="36"/>
      <c r="CMZ1149" s="36"/>
      <c r="CNA1149" s="36"/>
      <c r="CNB1149" s="36"/>
      <c r="CNC1149" s="36"/>
      <c r="CND1149" s="36"/>
      <c r="CNE1149" s="36"/>
      <c r="CNF1149" s="36"/>
      <c r="CNG1149" s="36"/>
      <c r="CNH1149" s="36"/>
      <c r="CNI1149" s="36"/>
      <c r="CNJ1149" s="36"/>
      <c r="CNK1149" s="36"/>
      <c r="CNL1149" s="36"/>
      <c r="CNM1149" s="36"/>
      <c r="CNN1149" s="36"/>
      <c r="CNO1149" s="36"/>
      <c r="CNP1149" s="36"/>
      <c r="CNQ1149" s="36"/>
      <c r="CNR1149" s="36"/>
      <c r="CNS1149" s="36"/>
      <c r="CNT1149" s="36"/>
      <c r="CNU1149" s="36"/>
      <c r="CNV1149" s="36"/>
      <c r="CNW1149" s="36"/>
      <c r="CNX1149" s="36"/>
      <c r="CNY1149" s="36"/>
      <c r="CNZ1149" s="36"/>
      <c r="COA1149" s="36"/>
      <c r="COB1149" s="36"/>
      <c r="COC1149" s="36"/>
      <c r="COD1149" s="36"/>
      <c r="COE1149" s="36"/>
      <c r="COF1149" s="36"/>
      <c r="COG1149" s="36"/>
      <c r="COH1149" s="36"/>
      <c r="COI1149" s="36"/>
      <c r="COJ1149" s="36"/>
      <c r="COK1149" s="36"/>
      <c r="COL1149" s="36"/>
      <c r="COM1149" s="36"/>
      <c r="CON1149" s="36"/>
      <c r="COO1149" s="36"/>
      <c r="COP1149" s="36"/>
      <c r="COQ1149" s="36"/>
      <c r="COR1149" s="36"/>
      <c r="COS1149" s="36"/>
      <c r="COT1149" s="36"/>
      <c r="COU1149" s="36"/>
      <c r="COV1149" s="36"/>
      <c r="COW1149" s="36"/>
      <c r="COX1149" s="36"/>
      <c r="COY1149" s="36"/>
      <c r="COZ1149" s="36"/>
      <c r="CPA1149" s="36"/>
      <c r="CPB1149" s="36"/>
      <c r="CPC1149" s="36"/>
      <c r="CPD1149" s="36"/>
      <c r="CPE1149" s="36"/>
      <c r="CPF1149" s="36"/>
      <c r="CPG1149" s="36"/>
      <c r="CPH1149" s="36"/>
      <c r="CPI1149" s="36"/>
      <c r="CPJ1149" s="36"/>
      <c r="CPK1149" s="36"/>
      <c r="CPL1149" s="36"/>
      <c r="CPM1149" s="36"/>
      <c r="CPN1149" s="36"/>
      <c r="CPO1149" s="36"/>
      <c r="CPP1149" s="36"/>
      <c r="CPQ1149" s="36"/>
      <c r="CPR1149" s="36"/>
      <c r="CPS1149" s="36"/>
      <c r="CPT1149" s="36"/>
      <c r="CPU1149" s="36"/>
      <c r="CPV1149" s="36"/>
      <c r="CPW1149" s="36"/>
      <c r="CPX1149" s="36"/>
      <c r="CPY1149" s="36"/>
      <c r="CPZ1149" s="36"/>
      <c r="CQA1149" s="36"/>
      <c r="CQB1149" s="36"/>
      <c r="CQC1149" s="36"/>
      <c r="CQD1149" s="36"/>
      <c r="CQE1149" s="36"/>
      <c r="CQF1149" s="36"/>
      <c r="CQG1149" s="36"/>
      <c r="CQH1149" s="36"/>
      <c r="CQI1149" s="36"/>
      <c r="CQJ1149" s="36"/>
      <c r="CQK1149" s="36"/>
      <c r="CQL1149" s="36"/>
      <c r="CQM1149" s="36"/>
      <c r="CQN1149" s="36"/>
      <c r="CQO1149" s="36"/>
      <c r="CQP1149" s="36"/>
      <c r="CQQ1149" s="36"/>
      <c r="CQR1149" s="36"/>
      <c r="CQS1149" s="36"/>
      <c r="CQT1149" s="36"/>
      <c r="CQU1149" s="36"/>
      <c r="CQV1149" s="36"/>
      <c r="CQW1149" s="36"/>
      <c r="CQX1149" s="36"/>
      <c r="CQY1149" s="36"/>
      <c r="CQZ1149" s="36"/>
      <c r="CRA1149" s="36"/>
      <c r="CRB1149" s="36"/>
      <c r="CRC1149" s="36"/>
      <c r="CRD1149" s="36"/>
      <c r="CRE1149" s="36"/>
      <c r="CRF1149" s="36"/>
      <c r="CRG1149" s="36"/>
      <c r="CRH1149" s="36"/>
      <c r="CRI1149" s="36"/>
      <c r="CRJ1149" s="36"/>
      <c r="CRK1149" s="36"/>
      <c r="CRL1149" s="36"/>
      <c r="CRM1149" s="36"/>
      <c r="CRN1149" s="36"/>
      <c r="CRO1149" s="36"/>
      <c r="CRP1149" s="36"/>
      <c r="CRQ1149" s="36"/>
      <c r="CRR1149" s="36"/>
      <c r="CRS1149" s="36"/>
      <c r="CRT1149" s="36"/>
      <c r="CRU1149" s="36"/>
      <c r="CRV1149" s="36"/>
      <c r="CRW1149" s="36"/>
      <c r="CRX1149" s="36"/>
      <c r="CRY1149" s="36"/>
      <c r="CRZ1149" s="36"/>
      <c r="CSA1149" s="36"/>
      <c r="CSB1149" s="36"/>
      <c r="CSC1149" s="36"/>
      <c r="CSD1149" s="36"/>
      <c r="CSE1149" s="36"/>
      <c r="CSF1149" s="36"/>
      <c r="CSG1149" s="36"/>
      <c r="CSH1149" s="36"/>
      <c r="CSI1149" s="36"/>
      <c r="CSJ1149" s="36"/>
      <c r="CSK1149" s="36"/>
      <c r="CSL1149" s="36"/>
      <c r="CSM1149" s="36"/>
      <c r="CSN1149" s="36"/>
      <c r="CSO1149" s="36"/>
      <c r="CSP1149" s="36"/>
      <c r="CSQ1149" s="36"/>
      <c r="CSR1149" s="36"/>
      <c r="CSS1149" s="36"/>
      <c r="CST1149" s="36"/>
      <c r="CSU1149" s="36"/>
      <c r="CSV1149" s="36"/>
      <c r="CSW1149" s="36"/>
      <c r="CSX1149" s="36"/>
      <c r="CSY1149" s="36"/>
      <c r="CSZ1149" s="36"/>
      <c r="CTA1149" s="36"/>
      <c r="CTB1149" s="36"/>
      <c r="CTC1149" s="36"/>
      <c r="CTD1149" s="36"/>
      <c r="CTE1149" s="36"/>
      <c r="CTF1149" s="36"/>
      <c r="CTG1149" s="36"/>
      <c r="CTH1149" s="36"/>
      <c r="CTI1149" s="36"/>
      <c r="CTJ1149" s="36"/>
      <c r="CTK1149" s="36"/>
      <c r="CTL1149" s="36"/>
      <c r="CTM1149" s="36"/>
      <c r="CTN1149" s="36"/>
      <c r="CTO1149" s="36"/>
      <c r="CTP1149" s="36"/>
      <c r="CTQ1149" s="36"/>
      <c r="CTR1149" s="36"/>
      <c r="CTS1149" s="36"/>
      <c r="CTT1149" s="36"/>
      <c r="CTU1149" s="36"/>
      <c r="CTV1149" s="36"/>
      <c r="CTW1149" s="36"/>
      <c r="CTX1149" s="36"/>
      <c r="CTY1149" s="36"/>
      <c r="CTZ1149" s="36"/>
      <c r="CUA1149" s="36"/>
      <c r="CUB1149" s="36"/>
      <c r="CUC1149" s="36"/>
      <c r="CUD1149" s="36"/>
      <c r="CUE1149" s="36"/>
      <c r="CUF1149" s="36"/>
      <c r="CUG1149" s="36"/>
      <c r="CUH1149" s="36"/>
      <c r="CUI1149" s="36"/>
      <c r="CUJ1149" s="36"/>
      <c r="CUK1149" s="36"/>
      <c r="CUL1149" s="36"/>
      <c r="CUM1149" s="36"/>
      <c r="CUN1149" s="36"/>
      <c r="CUO1149" s="36"/>
      <c r="CUP1149" s="36"/>
      <c r="CUQ1149" s="36"/>
      <c r="CUR1149" s="36"/>
      <c r="CUS1149" s="36"/>
      <c r="CUT1149" s="36"/>
      <c r="CUU1149" s="36"/>
      <c r="CUV1149" s="36"/>
      <c r="CUW1149" s="36"/>
      <c r="CUX1149" s="36"/>
      <c r="CUY1149" s="36"/>
      <c r="CUZ1149" s="36"/>
      <c r="CVA1149" s="36"/>
      <c r="CVB1149" s="36"/>
      <c r="CVC1149" s="36"/>
      <c r="CVD1149" s="36"/>
      <c r="CVE1149" s="36"/>
      <c r="CVF1149" s="36"/>
      <c r="CVG1149" s="36"/>
      <c r="CVH1149" s="36"/>
      <c r="CVI1149" s="36"/>
      <c r="CVJ1149" s="36"/>
      <c r="CVK1149" s="36"/>
      <c r="CVL1149" s="36"/>
      <c r="CVM1149" s="36"/>
      <c r="CVN1149" s="36"/>
      <c r="CVO1149" s="36"/>
      <c r="CVP1149" s="36"/>
      <c r="CVQ1149" s="36"/>
      <c r="CVR1149" s="36"/>
      <c r="CVS1149" s="36"/>
      <c r="CVT1149" s="36"/>
      <c r="CVU1149" s="36"/>
      <c r="CVV1149" s="36"/>
      <c r="CVW1149" s="36"/>
      <c r="CVX1149" s="36"/>
      <c r="CVY1149" s="36"/>
      <c r="CVZ1149" s="36"/>
      <c r="CWA1149" s="36"/>
      <c r="CWB1149" s="36"/>
      <c r="CWC1149" s="36"/>
      <c r="CWD1149" s="36"/>
      <c r="CWE1149" s="36"/>
      <c r="CWF1149" s="36"/>
      <c r="CWG1149" s="36"/>
      <c r="CWH1149" s="36"/>
      <c r="CWI1149" s="36"/>
      <c r="CWJ1149" s="36"/>
      <c r="CWK1149" s="36"/>
      <c r="CWL1149" s="36"/>
      <c r="CWM1149" s="36"/>
      <c r="CWN1149" s="36"/>
      <c r="CWO1149" s="36"/>
      <c r="CWP1149" s="36"/>
      <c r="CWQ1149" s="36"/>
      <c r="CWR1149" s="36"/>
      <c r="CWS1149" s="36"/>
      <c r="CWT1149" s="36"/>
      <c r="CWU1149" s="36"/>
      <c r="CWV1149" s="36"/>
      <c r="CWW1149" s="36"/>
      <c r="CWX1149" s="36"/>
      <c r="CWY1149" s="36"/>
      <c r="CWZ1149" s="36"/>
      <c r="CXA1149" s="36"/>
      <c r="CXB1149" s="36"/>
      <c r="CXC1149" s="36"/>
      <c r="CXD1149" s="36"/>
      <c r="CXE1149" s="36"/>
      <c r="CXF1149" s="36"/>
      <c r="CXG1149" s="36"/>
      <c r="CXH1149" s="36"/>
      <c r="CXI1149" s="36"/>
      <c r="CXJ1149" s="36"/>
      <c r="CXK1149" s="36"/>
      <c r="CXL1149" s="36"/>
      <c r="CXM1149" s="36"/>
      <c r="CXN1149" s="36"/>
      <c r="CXO1149" s="36"/>
      <c r="CXP1149" s="36"/>
      <c r="CXQ1149" s="36"/>
      <c r="CXR1149" s="36"/>
      <c r="CXS1149" s="36"/>
      <c r="CXT1149" s="36"/>
      <c r="CXU1149" s="36"/>
      <c r="CXV1149" s="36"/>
      <c r="CXW1149" s="36"/>
      <c r="CXX1149" s="36"/>
      <c r="CXY1149" s="36"/>
      <c r="CXZ1149" s="36"/>
      <c r="CYA1149" s="36"/>
      <c r="CYB1149" s="36"/>
      <c r="CYC1149" s="36"/>
      <c r="CYD1149" s="36"/>
      <c r="CYE1149" s="36"/>
      <c r="CYF1149" s="36"/>
      <c r="CYG1149" s="36"/>
      <c r="CYH1149" s="36"/>
      <c r="CYI1149" s="36"/>
      <c r="CYJ1149" s="36"/>
      <c r="CYK1149" s="36"/>
      <c r="CYL1149" s="36"/>
      <c r="CYM1149" s="36"/>
      <c r="CYN1149" s="36"/>
      <c r="CYO1149" s="36"/>
      <c r="CYP1149" s="36"/>
      <c r="CYQ1149" s="36"/>
      <c r="CYR1149" s="36"/>
      <c r="CYS1149" s="36"/>
      <c r="CYT1149" s="36"/>
      <c r="CYU1149" s="36"/>
      <c r="CYV1149" s="36"/>
      <c r="CYW1149" s="36"/>
      <c r="CYX1149" s="36"/>
      <c r="CYY1149" s="36"/>
      <c r="CYZ1149" s="36"/>
      <c r="CZA1149" s="36"/>
      <c r="CZB1149" s="36"/>
      <c r="CZC1149" s="36"/>
      <c r="CZD1149" s="36"/>
      <c r="CZE1149" s="36"/>
      <c r="CZF1149" s="36"/>
      <c r="CZG1149" s="36"/>
      <c r="CZH1149" s="36"/>
      <c r="CZI1149" s="36"/>
      <c r="CZJ1149" s="36"/>
      <c r="CZK1149" s="36"/>
      <c r="CZL1149" s="36"/>
      <c r="CZM1149" s="36"/>
      <c r="CZN1149" s="36"/>
      <c r="CZO1149" s="36"/>
      <c r="CZP1149" s="36"/>
      <c r="CZQ1149" s="36"/>
      <c r="CZR1149" s="36"/>
      <c r="CZS1149" s="36"/>
      <c r="CZT1149" s="36"/>
      <c r="CZU1149" s="36"/>
      <c r="CZV1149" s="36"/>
      <c r="CZW1149" s="36"/>
      <c r="CZX1149" s="36"/>
      <c r="CZY1149" s="36"/>
      <c r="CZZ1149" s="36"/>
      <c r="DAA1149" s="36"/>
      <c r="DAB1149" s="36"/>
      <c r="DAC1149" s="36"/>
      <c r="DAD1149" s="36"/>
      <c r="DAE1149" s="36"/>
      <c r="DAF1149" s="36"/>
      <c r="DAG1149" s="36"/>
      <c r="DAH1149" s="36"/>
      <c r="DAI1149" s="36"/>
      <c r="DAJ1149" s="36"/>
      <c r="DAK1149" s="36"/>
      <c r="DAL1149" s="36"/>
      <c r="DAM1149" s="36"/>
      <c r="DAN1149" s="36"/>
      <c r="DAO1149" s="36"/>
      <c r="DAP1149" s="36"/>
      <c r="DAQ1149" s="36"/>
      <c r="DAR1149" s="36"/>
      <c r="DAS1149" s="36"/>
      <c r="DAT1149" s="36"/>
      <c r="DAU1149" s="36"/>
      <c r="DAV1149" s="36"/>
      <c r="DAW1149" s="36"/>
      <c r="DAX1149" s="36"/>
      <c r="DAY1149" s="36"/>
      <c r="DAZ1149" s="36"/>
      <c r="DBA1149" s="36"/>
      <c r="DBB1149" s="36"/>
      <c r="DBC1149" s="36"/>
      <c r="DBD1149" s="36"/>
      <c r="DBE1149" s="36"/>
      <c r="DBF1149" s="36"/>
      <c r="DBG1149" s="36"/>
      <c r="DBH1149" s="36"/>
      <c r="DBI1149" s="36"/>
      <c r="DBJ1149" s="36"/>
      <c r="DBK1149" s="36"/>
      <c r="DBL1149" s="36"/>
      <c r="DBM1149" s="36"/>
      <c r="DBN1149" s="36"/>
      <c r="DBO1149" s="36"/>
      <c r="DBP1149" s="36"/>
      <c r="DBQ1149" s="36"/>
      <c r="DBR1149" s="36"/>
      <c r="DBS1149" s="36"/>
      <c r="DBT1149" s="36"/>
      <c r="DBU1149" s="36"/>
      <c r="DBV1149" s="36"/>
      <c r="DBW1149" s="36"/>
      <c r="DBX1149" s="36"/>
      <c r="DBY1149" s="36"/>
      <c r="DBZ1149" s="36"/>
      <c r="DCA1149" s="36"/>
      <c r="DCB1149" s="36"/>
      <c r="DCC1149" s="36"/>
      <c r="DCD1149" s="36"/>
      <c r="DCE1149" s="36"/>
      <c r="DCF1149" s="36"/>
      <c r="DCG1149" s="36"/>
      <c r="DCH1149" s="36"/>
      <c r="DCI1149" s="36"/>
      <c r="DCJ1149" s="36"/>
      <c r="DCK1149" s="36"/>
      <c r="DCL1149" s="36"/>
      <c r="DCM1149" s="36"/>
      <c r="DCN1149" s="36"/>
      <c r="DCO1149" s="36"/>
      <c r="DCP1149" s="36"/>
      <c r="DCQ1149" s="36"/>
      <c r="DCR1149" s="36"/>
      <c r="DCS1149" s="36"/>
      <c r="DCT1149" s="36"/>
      <c r="DCU1149" s="36"/>
      <c r="DCV1149" s="36"/>
      <c r="DCW1149" s="36"/>
      <c r="DCX1149" s="36"/>
      <c r="DCY1149" s="36"/>
      <c r="DCZ1149" s="36"/>
      <c r="DDA1149" s="36"/>
      <c r="DDB1149" s="36"/>
      <c r="DDC1149" s="36"/>
      <c r="DDD1149" s="36"/>
      <c r="DDE1149" s="36"/>
      <c r="DDF1149" s="36"/>
      <c r="DDG1149" s="36"/>
      <c r="DDH1149" s="36"/>
      <c r="DDI1149" s="36"/>
      <c r="DDJ1149" s="36"/>
      <c r="DDK1149" s="36"/>
      <c r="DDL1149" s="36"/>
      <c r="DDM1149" s="36"/>
      <c r="DDN1149" s="36"/>
      <c r="DDO1149" s="36"/>
      <c r="DDP1149" s="36"/>
      <c r="DDQ1149" s="36"/>
      <c r="DDR1149" s="36"/>
      <c r="DDS1149" s="36"/>
      <c r="DDT1149" s="36"/>
      <c r="DDU1149" s="36"/>
      <c r="DDV1149" s="36"/>
      <c r="DDW1149" s="36"/>
      <c r="DDX1149" s="36"/>
      <c r="DDY1149" s="36"/>
      <c r="DDZ1149" s="36"/>
      <c r="DEA1149" s="36"/>
      <c r="DEB1149" s="36"/>
      <c r="DEC1149" s="36"/>
      <c r="DED1149" s="36"/>
      <c r="DEE1149" s="36"/>
      <c r="DEF1149" s="36"/>
      <c r="DEG1149" s="36"/>
      <c r="DEH1149" s="36"/>
      <c r="DEI1149" s="36"/>
      <c r="DEJ1149" s="36"/>
      <c r="DEK1149" s="36"/>
      <c r="DEL1149" s="36"/>
      <c r="DEM1149" s="36"/>
      <c r="DEN1149" s="36"/>
      <c r="DEO1149" s="36"/>
      <c r="DEP1149" s="36"/>
      <c r="DEQ1149" s="36"/>
      <c r="DER1149" s="36"/>
      <c r="DES1149" s="36"/>
      <c r="DET1149" s="36"/>
      <c r="DEU1149" s="36"/>
      <c r="DEV1149" s="36"/>
      <c r="DEW1149" s="36"/>
      <c r="DEX1149" s="36"/>
      <c r="DEY1149" s="36"/>
      <c r="DEZ1149" s="36"/>
      <c r="DFA1149" s="36"/>
      <c r="DFB1149" s="36"/>
      <c r="DFC1149" s="36"/>
      <c r="DFD1149" s="36"/>
      <c r="DFE1149" s="36"/>
      <c r="DFF1149" s="36"/>
      <c r="DFG1149" s="36"/>
      <c r="DFH1149" s="36"/>
      <c r="DFI1149" s="36"/>
      <c r="DFJ1149" s="36"/>
      <c r="DFK1149" s="36"/>
      <c r="DFL1149" s="36"/>
      <c r="DFM1149" s="36"/>
      <c r="DFN1149" s="36"/>
      <c r="DFO1149" s="36"/>
      <c r="DFP1149" s="36"/>
      <c r="DFQ1149" s="36"/>
      <c r="DFR1149" s="36"/>
      <c r="DFS1149" s="36"/>
      <c r="DFT1149" s="36"/>
      <c r="DFU1149" s="36"/>
      <c r="DFV1149" s="36"/>
      <c r="DFW1149" s="36"/>
      <c r="DFX1149" s="36"/>
      <c r="DFY1149" s="36"/>
      <c r="DFZ1149" s="36"/>
      <c r="DGA1149" s="36"/>
      <c r="DGB1149" s="36"/>
      <c r="DGC1149" s="36"/>
      <c r="DGD1149" s="36"/>
      <c r="DGE1149" s="36"/>
      <c r="DGF1149" s="36"/>
      <c r="DGG1149" s="36"/>
      <c r="DGH1149" s="36"/>
      <c r="DGI1149" s="36"/>
      <c r="DGJ1149" s="36"/>
      <c r="DGK1149" s="36"/>
      <c r="DGL1149" s="36"/>
      <c r="DGM1149" s="36"/>
      <c r="DGN1149" s="36"/>
      <c r="DGO1149" s="36"/>
      <c r="DGP1149" s="36"/>
      <c r="DGQ1149" s="36"/>
      <c r="DGR1149" s="36"/>
      <c r="DGS1149" s="36"/>
      <c r="DGT1149" s="36"/>
      <c r="DGU1149" s="36"/>
      <c r="DGV1149" s="36"/>
      <c r="DGW1149" s="36"/>
      <c r="DGX1149" s="36"/>
      <c r="DGY1149" s="36"/>
      <c r="DGZ1149" s="36"/>
      <c r="DHA1149" s="36"/>
      <c r="DHB1149" s="36"/>
      <c r="DHC1149" s="36"/>
      <c r="DHD1149" s="36"/>
      <c r="DHE1149" s="36"/>
      <c r="DHF1149" s="36"/>
      <c r="DHG1149" s="36"/>
      <c r="DHH1149" s="36"/>
      <c r="DHI1149" s="36"/>
      <c r="DHJ1149" s="36"/>
      <c r="DHK1149" s="36"/>
      <c r="DHL1149" s="36"/>
      <c r="DHM1149" s="36"/>
      <c r="DHN1149" s="36"/>
      <c r="DHO1149" s="36"/>
      <c r="DHP1149" s="36"/>
      <c r="DHQ1149" s="36"/>
      <c r="DHR1149" s="36"/>
      <c r="DHS1149" s="36"/>
      <c r="DHT1149" s="36"/>
      <c r="DHU1149" s="36"/>
      <c r="DHV1149" s="36"/>
      <c r="DHW1149" s="36"/>
      <c r="DHX1149" s="36"/>
      <c r="DHY1149" s="36"/>
      <c r="DHZ1149" s="36"/>
      <c r="DIA1149" s="36"/>
      <c r="DIB1149" s="36"/>
      <c r="DIC1149" s="36"/>
      <c r="DID1149" s="36"/>
      <c r="DIE1149" s="36"/>
      <c r="DIF1149" s="36"/>
      <c r="DIG1149" s="36"/>
      <c r="DIH1149" s="36"/>
      <c r="DII1149" s="36"/>
      <c r="DIJ1149" s="36"/>
      <c r="DIK1149" s="36"/>
      <c r="DIL1149" s="36"/>
      <c r="DIM1149" s="36"/>
      <c r="DIN1149" s="36"/>
      <c r="DIO1149" s="36"/>
      <c r="DIP1149" s="36"/>
      <c r="DIQ1149" s="36"/>
      <c r="DIR1149" s="36"/>
      <c r="DIS1149" s="36"/>
      <c r="DIT1149" s="36"/>
      <c r="DIU1149" s="36"/>
      <c r="DIV1149" s="36"/>
      <c r="DIW1149" s="36"/>
      <c r="DIX1149" s="36"/>
      <c r="DIY1149" s="36"/>
      <c r="DIZ1149" s="36"/>
      <c r="DJA1149" s="36"/>
      <c r="DJB1149" s="36"/>
      <c r="DJC1149" s="36"/>
      <c r="DJD1149" s="36"/>
      <c r="DJE1149" s="36"/>
      <c r="DJF1149" s="36"/>
      <c r="DJG1149" s="36"/>
      <c r="DJH1149" s="36"/>
      <c r="DJI1149" s="36"/>
      <c r="DJJ1149" s="36"/>
      <c r="DJK1149" s="36"/>
      <c r="DJL1149" s="36"/>
      <c r="DJM1149" s="36"/>
      <c r="DJN1149" s="36"/>
      <c r="DJO1149" s="36"/>
      <c r="DJP1149" s="36"/>
      <c r="DJQ1149" s="36"/>
      <c r="DJR1149" s="36"/>
      <c r="DJS1149" s="36"/>
      <c r="DJT1149" s="36"/>
      <c r="DJU1149" s="36"/>
      <c r="DJV1149" s="36"/>
      <c r="DJW1149" s="36"/>
      <c r="DJX1149" s="36"/>
      <c r="DJY1149" s="36"/>
      <c r="DJZ1149" s="36"/>
      <c r="DKA1149" s="36"/>
      <c r="DKB1149" s="36"/>
      <c r="DKC1149" s="36"/>
      <c r="DKD1149" s="36"/>
      <c r="DKE1149" s="36"/>
      <c r="DKF1149" s="36"/>
      <c r="DKG1149" s="36"/>
      <c r="DKH1149" s="36"/>
      <c r="DKI1149" s="36"/>
      <c r="DKJ1149" s="36"/>
      <c r="DKK1149" s="36"/>
      <c r="DKL1149" s="36"/>
      <c r="DKM1149" s="36"/>
      <c r="DKN1149" s="36"/>
      <c r="DKO1149" s="36"/>
      <c r="DKP1149" s="36"/>
      <c r="DKQ1149" s="36"/>
      <c r="DKR1149" s="36"/>
      <c r="DKS1149" s="36"/>
      <c r="DKT1149" s="36"/>
      <c r="DKU1149" s="36"/>
      <c r="DKV1149" s="36"/>
      <c r="DKW1149" s="36"/>
      <c r="DKX1149" s="36"/>
      <c r="DKY1149" s="36"/>
      <c r="DKZ1149" s="36"/>
      <c r="DLA1149" s="36"/>
      <c r="DLB1149" s="36"/>
      <c r="DLC1149" s="36"/>
      <c r="DLD1149" s="36"/>
      <c r="DLE1149" s="36"/>
      <c r="DLF1149" s="36"/>
      <c r="DLG1149" s="36"/>
      <c r="DLH1149" s="36"/>
      <c r="DLI1149" s="36"/>
      <c r="DLJ1149" s="36"/>
      <c r="DLK1149" s="36"/>
      <c r="DLL1149" s="36"/>
      <c r="DLM1149" s="36"/>
      <c r="DLN1149" s="36"/>
      <c r="DLO1149" s="36"/>
      <c r="DLP1149" s="36"/>
      <c r="DLQ1149" s="36"/>
      <c r="DLR1149" s="36"/>
      <c r="DLS1149" s="36"/>
      <c r="DLT1149" s="36"/>
      <c r="DLU1149" s="36"/>
      <c r="DLV1149" s="36"/>
      <c r="DLW1149" s="36"/>
      <c r="DLX1149" s="36"/>
      <c r="DLY1149" s="36"/>
      <c r="DLZ1149" s="36"/>
      <c r="DMA1149" s="36"/>
      <c r="DMB1149" s="36"/>
      <c r="DMC1149" s="36"/>
      <c r="DMD1149" s="36"/>
      <c r="DME1149" s="36"/>
      <c r="DMF1149" s="36"/>
      <c r="DMG1149" s="36"/>
      <c r="DMH1149" s="36"/>
      <c r="DMI1149" s="36"/>
      <c r="DMJ1149" s="36"/>
      <c r="DMK1149" s="36"/>
      <c r="DML1149" s="36"/>
      <c r="DMM1149" s="36"/>
      <c r="DMN1149" s="36"/>
      <c r="DMO1149" s="36"/>
      <c r="DMP1149" s="36"/>
      <c r="DMQ1149" s="36"/>
      <c r="DMR1149" s="36"/>
      <c r="DMS1149" s="36"/>
      <c r="DMT1149" s="36"/>
      <c r="DMU1149" s="36"/>
      <c r="DMV1149" s="36"/>
      <c r="DMW1149" s="36"/>
      <c r="DMX1149" s="36"/>
      <c r="DMY1149" s="36"/>
      <c r="DMZ1149" s="36"/>
      <c r="DNA1149" s="36"/>
      <c r="DNB1149" s="36"/>
      <c r="DNC1149" s="36"/>
      <c r="DND1149" s="36"/>
      <c r="DNE1149" s="36"/>
      <c r="DNF1149" s="36"/>
      <c r="DNG1149" s="36"/>
      <c r="DNH1149" s="36"/>
      <c r="DNI1149" s="36"/>
      <c r="DNJ1149" s="36"/>
      <c r="DNK1149" s="36"/>
      <c r="DNL1149" s="36"/>
      <c r="DNM1149" s="36"/>
      <c r="DNN1149" s="36"/>
      <c r="DNO1149" s="36"/>
      <c r="DNP1149" s="36"/>
      <c r="DNQ1149" s="36"/>
      <c r="DNR1149" s="36"/>
      <c r="DNS1149" s="36"/>
      <c r="DNT1149" s="36"/>
      <c r="DNU1149" s="36"/>
      <c r="DNV1149" s="36"/>
      <c r="DNW1149" s="36"/>
      <c r="DNX1149" s="36"/>
      <c r="DNY1149" s="36"/>
      <c r="DNZ1149" s="36"/>
      <c r="DOA1149" s="36"/>
      <c r="DOB1149" s="36"/>
      <c r="DOC1149" s="36"/>
      <c r="DOD1149" s="36"/>
      <c r="DOE1149" s="36"/>
      <c r="DOF1149" s="36"/>
      <c r="DOG1149" s="36"/>
      <c r="DOH1149" s="36"/>
      <c r="DOI1149" s="36"/>
      <c r="DOJ1149" s="36"/>
      <c r="DOK1149" s="36"/>
      <c r="DOL1149" s="36"/>
      <c r="DOM1149" s="36"/>
      <c r="DON1149" s="36"/>
      <c r="DOO1149" s="36"/>
      <c r="DOP1149" s="36"/>
      <c r="DOQ1149" s="36"/>
      <c r="DOR1149" s="36"/>
      <c r="DOS1149" s="36"/>
      <c r="DOT1149" s="36"/>
      <c r="DOU1149" s="36"/>
      <c r="DOV1149" s="36"/>
      <c r="DOW1149" s="36"/>
      <c r="DOX1149" s="36"/>
      <c r="DOY1149" s="36"/>
      <c r="DOZ1149" s="36"/>
      <c r="DPA1149" s="36"/>
      <c r="DPB1149" s="36"/>
      <c r="DPC1149" s="36"/>
      <c r="DPD1149" s="36"/>
      <c r="DPE1149" s="36"/>
      <c r="DPF1149" s="36"/>
      <c r="DPG1149" s="36"/>
      <c r="DPH1149" s="36"/>
      <c r="DPI1149" s="36"/>
      <c r="DPJ1149" s="36"/>
      <c r="DPK1149" s="36"/>
      <c r="DPL1149" s="36"/>
      <c r="DPM1149" s="36"/>
      <c r="DPN1149" s="36"/>
      <c r="DPO1149" s="36"/>
      <c r="DPP1149" s="36"/>
      <c r="DPQ1149" s="36"/>
      <c r="DPR1149" s="36"/>
      <c r="DPS1149" s="36"/>
      <c r="DPT1149" s="36"/>
      <c r="DPU1149" s="36"/>
      <c r="DPV1149" s="36"/>
      <c r="DPW1149" s="36"/>
      <c r="DPX1149" s="36"/>
      <c r="DPY1149" s="36"/>
      <c r="DPZ1149" s="36"/>
      <c r="DQA1149" s="36"/>
      <c r="DQB1149" s="36"/>
      <c r="DQC1149" s="36"/>
      <c r="DQD1149" s="36"/>
      <c r="DQE1149" s="36"/>
      <c r="DQF1149" s="36"/>
      <c r="DQG1149" s="36"/>
      <c r="DQH1149" s="36"/>
      <c r="DQI1149" s="36"/>
      <c r="DQJ1149" s="36"/>
      <c r="DQK1149" s="36"/>
      <c r="DQL1149" s="36"/>
      <c r="DQM1149" s="36"/>
      <c r="DQN1149" s="36"/>
      <c r="DQO1149" s="36"/>
      <c r="DQP1149" s="36"/>
      <c r="DQQ1149" s="36"/>
      <c r="DQR1149" s="36"/>
      <c r="DQS1149" s="36"/>
      <c r="DQT1149" s="36"/>
      <c r="DQU1149" s="36"/>
      <c r="DQV1149" s="36"/>
      <c r="DQW1149" s="36"/>
      <c r="DQX1149" s="36"/>
      <c r="DQY1149" s="36"/>
      <c r="DQZ1149" s="36"/>
      <c r="DRA1149" s="36"/>
      <c r="DRB1149" s="36"/>
      <c r="DRC1149" s="36"/>
      <c r="DRD1149" s="36"/>
      <c r="DRE1149" s="36"/>
      <c r="DRF1149" s="36"/>
      <c r="DRG1149" s="36"/>
      <c r="DRH1149" s="36"/>
      <c r="DRI1149" s="36"/>
      <c r="DRJ1149" s="36"/>
      <c r="DRK1149" s="36"/>
      <c r="DRL1149" s="36"/>
      <c r="DRM1149" s="36"/>
      <c r="DRN1149" s="36"/>
      <c r="DRO1149" s="36"/>
      <c r="DRP1149" s="36"/>
      <c r="DRQ1149" s="36"/>
      <c r="DRR1149" s="36"/>
      <c r="DRS1149" s="36"/>
      <c r="DRT1149" s="36"/>
      <c r="DRU1149" s="36"/>
      <c r="DRV1149" s="36"/>
      <c r="DRW1149" s="36"/>
      <c r="DRX1149" s="36"/>
      <c r="DRY1149" s="36"/>
      <c r="DRZ1149" s="36"/>
      <c r="DSA1149" s="36"/>
      <c r="DSB1149" s="36"/>
      <c r="DSC1149" s="36"/>
      <c r="DSD1149" s="36"/>
      <c r="DSE1149" s="36"/>
      <c r="DSF1149" s="36"/>
      <c r="DSG1149" s="36"/>
      <c r="DSH1149" s="36"/>
      <c r="DSI1149" s="36"/>
      <c r="DSJ1149" s="36"/>
      <c r="DSK1149" s="36"/>
      <c r="DSL1149" s="36"/>
      <c r="DSM1149" s="36"/>
      <c r="DSN1149" s="36"/>
      <c r="DSO1149" s="36"/>
      <c r="DSP1149" s="36"/>
      <c r="DSQ1149" s="36"/>
      <c r="DSR1149" s="36"/>
      <c r="DSS1149" s="36"/>
      <c r="DST1149" s="36"/>
      <c r="DSU1149" s="36"/>
      <c r="DSV1149" s="36"/>
      <c r="DSW1149" s="36"/>
      <c r="DSX1149" s="36"/>
      <c r="DSY1149" s="36"/>
      <c r="DSZ1149" s="36"/>
      <c r="DTA1149" s="36"/>
      <c r="DTB1149" s="36"/>
      <c r="DTC1149" s="36"/>
      <c r="DTD1149" s="36"/>
      <c r="DTE1149" s="36"/>
      <c r="DTF1149" s="36"/>
      <c r="DTG1149" s="36"/>
      <c r="DTH1149" s="36"/>
      <c r="DTI1149" s="36"/>
      <c r="DTJ1149" s="36"/>
      <c r="DTK1149" s="36"/>
      <c r="DTL1149" s="36"/>
      <c r="DTM1149" s="36"/>
      <c r="DTN1149" s="36"/>
      <c r="DTO1149" s="36"/>
      <c r="DTP1149" s="36"/>
      <c r="DTQ1149" s="36"/>
      <c r="DTR1149" s="36"/>
      <c r="DTS1149" s="36"/>
      <c r="DTT1149" s="36"/>
      <c r="DTU1149" s="36"/>
      <c r="DTV1149" s="36"/>
      <c r="DTW1149" s="36"/>
      <c r="DTX1149" s="36"/>
      <c r="DTY1149" s="36"/>
      <c r="DTZ1149" s="36"/>
      <c r="DUA1149" s="36"/>
      <c r="DUB1149" s="36"/>
      <c r="DUC1149" s="36"/>
      <c r="DUD1149" s="36"/>
      <c r="DUE1149" s="36"/>
      <c r="DUF1149" s="36"/>
      <c r="DUG1149" s="36"/>
      <c r="DUH1149" s="36"/>
      <c r="DUI1149" s="36"/>
      <c r="DUJ1149" s="36"/>
      <c r="DUK1149" s="36"/>
      <c r="DUL1149" s="36"/>
      <c r="DUM1149" s="36"/>
      <c r="DUN1149" s="36"/>
      <c r="DUO1149" s="36"/>
      <c r="DUP1149" s="36"/>
      <c r="DUQ1149" s="36"/>
      <c r="DUR1149" s="36"/>
      <c r="DUS1149" s="36"/>
      <c r="DUT1149" s="36"/>
      <c r="DUU1149" s="36"/>
      <c r="DUV1149" s="36"/>
      <c r="DUW1149" s="36"/>
      <c r="DUX1149" s="36"/>
      <c r="DUY1149" s="36"/>
      <c r="DUZ1149" s="36"/>
      <c r="DVA1149" s="36"/>
      <c r="DVB1149" s="36"/>
      <c r="DVC1149" s="36"/>
      <c r="DVD1149" s="36"/>
      <c r="DVE1149" s="36"/>
      <c r="DVF1149" s="36"/>
      <c r="DVG1149" s="36"/>
      <c r="DVH1149" s="36"/>
      <c r="DVI1149" s="36"/>
      <c r="DVJ1149" s="36"/>
      <c r="DVK1149" s="36"/>
      <c r="DVL1149" s="36"/>
      <c r="DVM1149" s="36"/>
      <c r="DVN1149" s="36"/>
      <c r="DVO1149" s="36"/>
      <c r="DVP1149" s="36"/>
      <c r="DVQ1149" s="36"/>
      <c r="DVR1149" s="36"/>
      <c r="DVS1149" s="36"/>
      <c r="DVT1149" s="36"/>
      <c r="DVU1149" s="36"/>
      <c r="DVV1149" s="36"/>
      <c r="DVW1149" s="36"/>
      <c r="DVX1149" s="36"/>
      <c r="DVY1149" s="36"/>
      <c r="DVZ1149" s="36"/>
      <c r="DWA1149" s="36"/>
      <c r="DWB1149" s="36"/>
      <c r="DWC1149" s="36"/>
      <c r="DWD1149" s="36"/>
      <c r="DWE1149" s="36"/>
      <c r="DWF1149" s="36"/>
      <c r="DWG1149" s="36"/>
      <c r="DWH1149" s="36"/>
      <c r="DWI1149" s="36"/>
      <c r="DWJ1149" s="36"/>
      <c r="DWK1149" s="36"/>
      <c r="DWL1149" s="36"/>
      <c r="DWM1149" s="36"/>
      <c r="DWN1149" s="36"/>
      <c r="DWO1149" s="36"/>
      <c r="DWP1149" s="36"/>
      <c r="DWQ1149" s="36"/>
      <c r="DWR1149" s="36"/>
      <c r="DWS1149" s="36"/>
      <c r="DWT1149" s="36"/>
      <c r="DWU1149" s="36"/>
      <c r="DWV1149" s="36"/>
      <c r="DWW1149" s="36"/>
      <c r="DWX1149" s="36"/>
      <c r="DWY1149" s="36"/>
      <c r="DWZ1149" s="36"/>
      <c r="DXA1149" s="36"/>
      <c r="DXB1149" s="36"/>
      <c r="DXC1149" s="36"/>
      <c r="DXD1149" s="36"/>
      <c r="DXE1149" s="36"/>
      <c r="DXF1149" s="36"/>
      <c r="DXG1149" s="36"/>
      <c r="DXH1149" s="36"/>
      <c r="DXI1149" s="36"/>
      <c r="DXJ1149" s="36"/>
      <c r="DXK1149" s="36"/>
      <c r="DXL1149" s="36"/>
      <c r="DXM1149" s="36"/>
      <c r="DXN1149" s="36"/>
      <c r="DXO1149" s="36"/>
      <c r="DXP1149" s="36"/>
      <c r="DXQ1149" s="36"/>
      <c r="DXR1149" s="36"/>
      <c r="DXS1149" s="36"/>
      <c r="DXT1149" s="36"/>
      <c r="DXU1149" s="36"/>
      <c r="DXV1149" s="36"/>
      <c r="DXW1149" s="36"/>
      <c r="DXX1149" s="36"/>
      <c r="DXY1149" s="36"/>
      <c r="DXZ1149" s="36"/>
      <c r="DYA1149" s="36"/>
      <c r="DYB1149" s="36"/>
      <c r="DYC1149" s="36"/>
      <c r="DYD1149" s="36"/>
      <c r="DYE1149" s="36"/>
      <c r="DYF1149" s="36"/>
      <c r="DYG1149" s="36"/>
      <c r="DYH1149" s="36"/>
      <c r="DYI1149" s="36"/>
      <c r="DYJ1149" s="36"/>
      <c r="DYK1149" s="36"/>
      <c r="DYL1149" s="36"/>
      <c r="DYM1149" s="36"/>
      <c r="DYN1149" s="36"/>
      <c r="DYO1149" s="36"/>
      <c r="DYP1149" s="36"/>
      <c r="DYQ1149" s="36"/>
      <c r="DYR1149" s="36"/>
      <c r="DYS1149" s="36"/>
      <c r="DYT1149" s="36"/>
      <c r="DYU1149" s="36"/>
      <c r="DYV1149" s="36"/>
      <c r="DYW1149" s="36"/>
      <c r="DYX1149" s="36"/>
      <c r="DYY1149" s="36"/>
      <c r="DYZ1149" s="36"/>
      <c r="DZA1149" s="36"/>
      <c r="DZB1149" s="36"/>
      <c r="DZC1149" s="36"/>
      <c r="DZD1149" s="36"/>
      <c r="DZE1149" s="36"/>
      <c r="DZF1149" s="36"/>
      <c r="DZG1149" s="36"/>
      <c r="DZH1149" s="36"/>
      <c r="DZI1149" s="36"/>
      <c r="DZJ1149" s="36"/>
      <c r="DZK1149" s="36"/>
      <c r="DZL1149" s="36"/>
      <c r="DZM1149" s="36"/>
      <c r="DZN1149" s="36"/>
      <c r="DZO1149" s="36"/>
      <c r="DZP1149" s="36"/>
      <c r="DZQ1149" s="36"/>
      <c r="DZR1149" s="36"/>
      <c r="DZS1149" s="36"/>
      <c r="DZT1149" s="36"/>
      <c r="DZU1149" s="36"/>
      <c r="DZV1149" s="36"/>
      <c r="DZW1149" s="36"/>
      <c r="DZX1149" s="36"/>
      <c r="DZY1149" s="36"/>
      <c r="DZZ1149" s="36"/>
      <c r="EAA1149" s="36"/>
      <c r="EAB1149" s="36"/>
      <c r="EAC1149" s="36"/>
      <c r="EAD1149" s="36"/>
      <c r="EAE1149" s="36"/>
      <c r="EAF1149" s="36"/>
      <c r="EAG1149" s="36"/>
      <c r="EAH1149" s="36"/>
      <c r="EAI1149" s="36"/>
      <c r="EAJ1149" s="36"/>
      <c r="EAK1149" s="36"/>
      <c r="EAL1149" s="36"/>
      <c r="EAM1149" s="36"/>
      <c r="EAN1149" s="36"/>
      <c r="EAO1149" s="36"/>
      <c r="EAP1149" s="36"/>
      <c r="EAQ1149" s="36"/>
      <c r="EAR1149" s="36"/>
      <c r="EAS1149" s="36"/>
      <c r="EAT1149" s="36"/>
      <c r="EAU1149" s="36"/>
      <c r="EAV1149" s="36"/>
      <c r="EAW1149" s="36"/>
      <c r="EAX1149" s="36"/>
      <c r="EAY1149" s="36"/>
      <c r="EAZ1149" s="36"/>
      <c r="EBA1149" s="36"/>
      <c r="EBB1149" s="36"/>
      <c r="EBC1149" s="36"/>
      <c r="EBD1149" s="36"/>
      <c r="EBE1149" s="36"/>
      <c r="EBF1149" s="36"/>
      <c r="EBG1149" s="36"/>
      <c r="EBH1149" s="36"/>
      <c r="EBI1149" s="36"/>
      <c r="EBJ1149" s="36"/>
      <c r="EBK1149" s="36"/>
      <c r="EBL1149" s="36"/>
      <c r="EBM1149" s="36"/>
      <c r="EBN1149" s="36"/>
      <c r="EBO1149" s="36"/>
      <c r="EBP1149" s="36"/>
      <c r="EBQ1149" s="36"/>
      <c r="EBR1149" s="36"/>
      <c r="EBS1149" s="36"/>
      <c r="EBT1149" s="36"/>
      <c r="EBU1149" s="36"/>
      <c r="EBV1149" s="36"/>
      <c r="EBW1149" s="36"/>
      <c r="EBX1149" s="36"/>
      <c r="EBY1149" s="36"/>
      <c r="EBZ1149" s="36"/>
      <c r="ECA1149" s="36"/>
      <c r="ECB1149" s="36"/>
      <c r="ECC1149" s="36"/>
      <c r="ECD1149" s="36"/>
      <c r="ECE1149" s="36"/>
      <c r="ECF1149" s="36"/>
      <c r="ECG1149" s="36"/>
      <c r="ECH1149" s="36"/>
      <c r="ECI1149" s="36"/>
      <c r="ECJ1149" s="36"/>
      <c r="ECK1149" s="36"/>
      <c r="ECL1149" s="36"/>
      <c r="ECM1149" s="36"/>
      <c r="ECN1149" s="36"/>
      <c r="ECO1149" s="36"/>
      <c r="ECP1149" s="36"/>
      <c r="ECQ1149" s="36"/>
      <c r="ECR1149" s="36"/>
      <c r="ECS1149" s="36"/>
      <c r="ECT1149" s="36"/>
      <c r="ECU1149" s="36"/>
      <c r="ECV1149" s="36"/>
      <c r="ECW1149" s="36"/>
      <c r="ECX1149" s="36"/>
      <c r="ECY1149" s="36"/>
      <c r="ECZ1149" s="36"/>
      <c r="EDA1149" s="36"/>
      <c r="EDB1149" s="36"/>
      <c r="EDC1149" s="36"/>
      <c r="EDD1149" s="36"/>
      <c r="EDE1149" s="36"/>
      <c r="EDF1149" s="36"/>
      <c r="EDG1149" s="36"/>
      <c r="EDH1149" s="36"/>
      <c r="EDI1149" s="36"/>
      <c r="EDJ1149" s="36"/>
      <c r="EDK1149" s="36"/>
      <c r="EDL1149" s="36"/>
      <c r="EDM1149" s="36"/>
      <c r="EDN1149" s="36"/>
      <c r="EDO1149" s="36"/>
      <c r="EDP1149" s="36"/>
      <c r="EDQ1149" s="36"/>
      <c r="EDR1149" s="36"/>
      <c r="EDS1149" s="36"/>
      <c r="EDT1149" s="36"/>
      <c r="EDU1149" s="36"/>
      <c r="EDV1149" s="36"/>
      <c r="EDW1149" s="36"/>
      <c r="EDX1149" s="36"/>
      <c r="EDY1149" s="36"/>
      <c r="EDZ1149" s="36"/>
      <c r="EEA1149" s="36"/>
      <c r="EEB1149" s="36"/>
      <c r="EEC1149" s="36"/>
      <c r="EED1149" s="36"/>
      <c r="EEE1149" s="36"/>
      <c r="EEF1149" s="36"/>
      <c r="EEG1149" s="36"/>
      <c r="EEH1149" s="36"/>
      <c r="EEI1149" s="36"/>
      <c r="EEJ1149" s="36"/>
      <c r="EEK1149" s="36"/>
      <c r="EEL1149" s="36"/>
      <c r="EEM1149" s="36"/>
      <c r="EEN1149" s="36"/>
      <c r="EEO1149" s="36"/>
      <c r="EEP1149" s="36"/>
      <c r="EEQ1149" s="36"/>
      <c r="EER1149" s="36"/>
      <c r="EES1149" s="36"/>
      <c r="EET1149" s="36"/>
      <c r="EEU1149" s="36"/>
      <c r="EEV1149" s="36"/>
      <c r="EEW1149" s="36"/>
      <c r="EEX1149" s="36"/>
      <c r="EEY1149" s="36"/>
      <c r="EEZ1149" s="36"/>
      <c r="EFA1149" s="36"/>
      <c r="EFB1149" s="36"/>
      <c r="EFC1149" s="36"/>
      <c r="EFD1149" s="36"/>
      <c r="EFE1149" s="36"/>
      <c r="EFF1149" s="36"/>
      <c r="EFG1149" s="36"/>
      <c r="EFH1149" s="36"/>
      <c r="EFI1149" s="36"/>
      <c r="EFJ1149" s="36"/>
      <c r="EFK1149" s="36"/>
      <c r="EFL1149" s="36"/>
      <c r="EFM1149" s="36"/>
      <c r="EFN1149" s="36"/>
      <c r="EFO1149" s="36"/>
      <c r="EFP1149" s="36"/>
      <c r="EFQ1149" s="36"/>
      <c r="EFR1149" s="36"/>
      <c r="EFS1149" s="36"/>
      <c r="EFT1149" s="36"/>
      <c r="EFU1149" s="36"/>
      <c r="EFV1149" s="36"/>
      <c r="EFW1149" s="36"/>
      <c r="EFX1149" s="36"/>
      <c r="EFY1149" s="36"/>
      <c r="EFZ1149" s="36"/>
      <c r="EGA1149" s="36"/>
      <c r="EGB1149" s="36"/>
      <c r="EGC1149" s="36"/>
      <c r="EGD1149" s="36"/>
      <c r="EGE1149" s="36"/>
      <c r="EGF1149" s="36"/>
      <c r="EGG1149" s="36"/>
      <c r="EGH1149" s="36"/>
      <c r="EGI1149" s="36"/>
      <c r="EGJ1149" s="36"/>
      <c r="EGK1149" s="36"/>
      <c r="EGL1149" s="36"/>
      <c r="EGM1149" s="36"/>
      <c r="EGN1149" s="36"/>
      <c r="EGO1149" s="36"/>
      <c r="EGP1149" s="36"/>
      <c r="EGQ1149" s="36"/>
      <c r="EGR1149" s="36"/>
      <c r="EGS1149" s="36"/>
      <c r="EGT1149" s="36"/>
      <c r="EGU1149" s="36"/>
      <c r="EGV1149" s="36"/>
      <c r="EGW1149" s="36"/>
      <c r="EGX1149" s="36"/>
      <c r="EGY1149" s="36"/>
      <c r="EGZ1149" s="36"/>
      <c r="EHA1149" s="36"/>
      <c r="EHB1149" s="36"/>
      <c r="EHC1149" s="36"/>
      <c r="EHD1149" s="36"/>
      <c r="EHE1149" s="36"/>
      <c r="EHF1149" s="36"/>
      <c r="EHG1149" s="36"/>
      <c r="EHH1149" s="36"/>
      <c r="EHI1149" s="36"/>
      <c r="EHJ1149" s="36"/>
      <c r="EHK1149" s="36"/>
      <c r="EHL1149" s="36"/>
      <c r="EHM1149" s="36"/>
      <c r="EHN1149" s="36"/>
      <c r="EHO1149" s="36"/>
      <c r="EHP1149" s="36"/>
      <c r="EHQ1149" s="36"/>
      <c r="EHR1149" s="36"/>
      <c r="EHS1149" s="36"/>
      <c r="EHT1149" s="36"/>
      <c r="EHU1149" s="36"/>
      <c r="EHV1149" s="36"/>
      <c r="EHW1149" s="36"/>
      <c r="EHX1149" s="36"/>
      <c r="EHY1149" s="36"/>
      <c r="EHZ1149" s="36"/>
      <c r="EIA1149" s="36"/>
      <c r="EIB1149" s="36"/>
      <c r="EIC1149" s="36"/>
      <c r="EID1149" s="36"/>
      <c r="EIE1149" s="36"/>
      <c r="EIF1149" s="36"/>
      <c r="EIG1149" s="36"/>
      <c r="EIH1149" s="36"/>
      <c r="EII1149" s="36"/>
      <c r="EIJ1149" s="36"/>
      <c r="EIK1149" s="36"/>
      <c r="EIL1149" s="36"/>
      <c r="EIM1149" s="36"/>
      <c r="EIN1149" s="36"/>
      <c r="EIO1149" s="36"/>
      <c r="EIP1149" s="36"/>
      <c r="EIQ1149" s="36"/>
      <c r="EIR1149" s="36"/>
      <c r="EIS1149" s="36"/>
      <c r="EIT1149" s="36"/>
      <c r="EIU1149" s="36"/>
      <c r="EIV1149" s="36"/>
      <c r="EIW1149" s="36"/>
      <c r="EIX1149" s="36"/>
      <c r="EIY1149" s="36"/>
      <c r="EIZ1149" s="36"/>
      <c r="EJA1149" s="36"/>
      <c r="EJB1149" s="36"/>
      <c r="EJC1149" s="36"/>
      <c r="EJD1149" s="36"/>
      <c r="EJE1149" s="36"/>
      <c r="EJF1149" s="36"/>
      <c r="EJG1149" s="36"/>
      <c r="EJH1149" s="36"/>
      <c r="EJI1149" s="36"/>
      <c r="EJJ1149" s="36"/>
      <c r="EJK1149" s="36"/>
      <c r="EJL1149" s="36"/>
      <c r="EJM1149" s="36"/>
      <c r="EJN1149" s="36"/>
      <c r="EJO1149" s="36"/>
      <c r="EJP1149" s="36"/>
      <c r="EJQ1149" s="36"/>
      <c r="EJR1149" s="36"/>
      <c r="EJS1149" s="36"/>
      <c r="EJT1149" s="36"/>
      <c r="EJU1149" s="36"/>
      <c r="EJV1149" s="36"/>
      <c r="EJW1149" s="36"/>
      <c r="EJX1149" s="36"/>
      <c r="EJY1149" s="36"/>
      <c r="EJZ1149" s="36"/>
      <c r="EKA1149" s="36"/>
      <c r="EKB1149" s="36"/>
      <c r="EKC1149" s="36"/>
      <c r="EKD1149" s="36"/>
      <c r="EKE1149" s="36"/>
      <c r="EKF1149" s="36"/>
      <c r="EKG1149" s="36"/>
      <c r="EKH1149" s="36"/>
      <c r="EKI1149" s="36"/>
      <c r="EKJ1149" s="36"/>
      <c r="EKK1149" s="36"/>
      <c r="EKL1149" s="36"/>
      <c r="EKM1149" s="36"/>
      <c r="EKN1149" s="36"/>
      <c r="EKO1149" s="36"/>
      <c r="EKP1149" s="36"/>
      <c r="EKQ1149" s="36"/>
      <c r="EKR1149" s="36"/>
      <c r="EKS1149" s="36"/>
      <c r="EKT1149" s="36"/>
      <c r="EKU1149" s="36"/>
      <c r="EKV1149" s="36"/>
      <c r="EKW1149" s="36"/>
      <c r="EKX1149" s="36"/>
      <c r="EKY1149" s="36"/>
      <c r="EKZ1149" s="36"/>
      <c r="ELA1149" s="36"/>
      <c r="ELB1149" s="36"/>
      <c r="ELC1149" s="36"/>
      <c r="ELD1149" s="36"/>
      <c r="ELE1149" s="36"/>
      <c r="ELF1149" s="36"/>
      <c r="ELG1149" s="36"/>
      <c r="ELH1149" s="36"/>
      <c r="ELI1149" s="36"/>
      <c r="ELJ1149" s="36"/>
      <c r="ELK1149" s="36"/>
      <c r="ELL1149" s="36"/>
      <c r="ELM1149" s="36"/>
      <c r="ELN1149" s="36"/>
      <c r="ELO1149" s="36"/>
      <c r="ELP1149" s="36"/>
      <c r="ELQ1149" s="36"/>
      <c r="ELR1149" s="36"/>
      <c r="ELS1149" s="36"/>
      <c r="ELT1149" s="36"/>
      <c r="ELU1149" s="36"/>
      <c r="ELV1149" s="36"/>
      <c r="ELW1149" s="36"/>
      <c r="ELX1149" s="36"/>
      <c r="ELY1149" s="36"/>
      <c r="ELZ1149" s="36"/>
      <c r="EMA1149" s="36"/>
      <c r="EMB1149" s="36"/>
      <c r="EMC1149" s="36"/>
      <c r="EMD1149" s="36"/>
      <c r="EME1149" s="36"/>
      <c r="EMF1149" s="36"/>
      <c r="EMG1149" s="36"/>
      <c r="EMH1149" s="36"/>
      <c r="EMI1149" s="36"/>
      <c r="EMJ1149" s="36"/>
      <c r="EMK1149" s="36"/>
      <c r="EML1149" s="36"/>
      <c r="EMM1149" s="36"/>
      <c r="EMN1149" s="36"/>
      <c r="EMO1149" s="36"/>
      <c r="EMP1149" s="36"/>
      <c r="EMQ1149" s="36"/>
      <c r="EMR1149" s="36"/>
      <c r="EMS1149" s="36"/>
      <c r="EMT1149" s="36"/>
      <c r="EMU1149" s="36"/>
      <c r="EMV1149" s="36"/>
      <c r="EMW1149" s="36"/>
      <c r="EMX1149" s="36"/>
      <c r="EMY1149" s="36"/>
      <c r="EMZ1149" s="36"/>
      <c r="ENA1149" s="36"/>
      <c r="ENB1149" s="36"/>
      <c r="ENC1149" s="36"/>
      <c r="END1149" s="36"/>
      <c r="ENE1149" s="36"/>
      <c r="ENF1149" s="36"/>
      <c r="ENG1149" s="36"/>
      <c r="ENH1149" s="36"/>
      <c r="ENI1149" s="36"/>
      <c r="ENJ1149" s="36"/>
      <c r="ENK1149" s="36"/>
      <c r="ENL1149" s="36"/>
      <c r="ENM1149" s="36"/>
      <c r="ENN1149" s="36"/>
      <c r="ENO1149" s="36"/>
      <c r="ENP1149" s="36"/>
      <c r="ENQ1149" s="36"/>
      <c r="ENR1149" s="36"/>
      <c r="ENS1149" s="36"/>
      <c r="ENT1149" s="36"/>
      <c r="ENU1149" s="36"/>
      <c r="ENV1149" s="36"/>
      <c r="ENW1149" s="36"/>
      <c r="ENX1149" s="36"/>
      <c r="ENY1149" s="36"/>
      <c r="ENZ1149" s="36"/>
      <c r="EOA1149" s="36"/>
      <c r="EOB1149" s="36"/>
      <c r="EOC1149" s="36"/>
      <c r="EOD1149" s="36"/>
      <c r="EOE1149" s="36"/>
      <c r="EOF1149" s="36"/>
      <c r="EOG1149" s="36"/>
      <c r="EOH1149" s="36"/>
      <c r="EOI1149" s="36"/>
      <c r="EOJ1149" s="36"/>
      <c r="EOK1149" s="36"/>
      <c r="EOL1149" s="36"/>
      <c r="EOM1149" s="36"/>
      <c r="EON1149" s="36"/>
      <c r="EOO1149" s="36"/>
      <c r="EOP1149" s="36"/>
      <c r="EOQ1149" s="36"/>
      <c r="EOR1149" s="36"/>
      <c r="EOS1149" s="36"/>
      <c r="EOT1149" s="36"/>
      <c r="EOU1149" s="36"/>
      <c r="EOV1149" s="36"/>
      <c r="EOW1149" s="36"/>
      <c r="EOX1149" s="36"/>
      <c r="EOY1149" s="36"/>
      <c r="EOZ1149" s="36"/>
      <c r="EPA1149" s="36"/>
      <c r="EPB1149" s="36"/>
      <c r="EPC1149" s="36"/>
      <c r="EPD1149" s="36"/>
      <c r="EPE1149" s="36"/>
      <c r="EPF1149" s="36"/>
      <c r="EPG1149" s="36"/>
      <c r="EPH1149" s="36"/>
      <c r="EPI1149" s="36"/>
      <c r="EPJ1149" s="36"/>
      <c r="EPK1149" s="36"/>
      <c r="EPL1149" s="36"/>
      <c r="EPM1149" s="36"/>
      <c r="EPN1149" s="36"/>
      <c r="EPO1149" s="36"/>
      <c r="EPP1149" s="36"/>
      <c r="EPQ1149" s="36"/>
      <c r="EPR1149" s="36"/>
      <c r="EPS1149" s="36"/>
      <c r="EPT1149" s="36"/>
      <c r="EPU1149" s="36"/>
      <c r="EPV1149" s="36"/>
      <c r="EPW1149" s="36"/>
      <c r="EPX1149" s="36"/>
      <c r="EPY1149" s="36"/>
      <c r="EPZ1149" s="36"/>
      <c r="EQA1149" s="36"/>
      <c r="EQB1149" s="36"/>
      <c r="EQC1149" s="36"/>
      <c r="EQD1149" s="36"/>
      <c r="EQE1149" s="36"/>
      <c r="EQF1149" s="36"/>
      <c r="EQG1149" s="36"/>
      <c r="EQH1149" s="36"/>
      <c r="EQI1149" s="36"/>
      <c r="EQJ1149" s="36"/>
      <c r="EQK1149" s="36"/>
      <c r="EQL1149" s="36"/>
      <c r="EQM1149" s="36"/>
      <c r="EQN1149" s="36"/>
      <c r="EQO1149" s="36"/>
      <c r="EQP1149" s="36"/>
      <c r="EQQ1149" s="36"/>
      <c r="EQR1149" s="36"/>
      <c r="EQS1149" s="36"/>
      <c r="EQT1149" s="36"/>
      <c r="EQU1149" s="36"/>
      <c r="EQV1149" s="36"/>
      <c r="EQW1149" s="36"/>
      <c r="EQX1149" s="36"/>
      <c r="EQY1149" s="36"/>
      <c r="EQZ1149" s="36"/>
      <c r="ERA1149" s="36"/>
      <c r="ERB1149" s="36"/>
      <c r="ERC1149" s="36"/>
      <c r="ERD1149" s="36"/>
      <c r="ERE1149" s="36"/>
      <c r="ERF1149" s="36"/>
      <c r="ERG1149" s="36"/>
      <c r="ERH1149" s="36"/>
      <c r="ERI1149" s="36"/>
      <c r="ERJ1149" s="36"/>
      <c r="ERK1149" s="36"/>
      <c r="ERL1149" s="36"/>
      <c r="ERM1149" s="36"/>
      <c r="ERN1149" s="36"/>
      <c r="ERO1149" s="36"/>
      <c r="ERP1149" s="36"/>
      <c r="ERQ1149" s="36"/>
      <c r="ERR1149" s="36"/>
      <c r="ERS1149" s="36"/>
      <c r="ERT1149" s="36"/>
      <c r="ERU1149" s="36"/>
      <c r="ERV1149" s="36"/>
      <c r="ERW1149" s="36"/>
      <c r="ERX1149" s="36"/>
      <c r="ERY1149" s="36"/>
      <c r="ERZ1149" s="36"/>
      <c r="ESA1149" s="36"/>
      <c r="ESB1149" s="36"/>
      <c r="ESC1149" s="36"/>
      <c r="ESD1149" s="36"/>
      <c r="ESE1149" s="36"/>
      <c r="ESF1149" s="36"/>
      <c r="ESG1149" s="36"/>
      <c r="ESH1149" s="36"/>
      <c r="ESI1149" s="36"/>
      <c r="ESJ1149" s="36"/>
      <c r="ESK1149" s="36"/>
      <c r="ESL1149" s="36"/>
      <c r="ESM1149" s="36"/>
      <c r="ESN1149" s="36"/>
      <c r="ESO1149" s="36"/>
      <c r="ESP1149" s="36"/>
      <c r="ESQ1149" s="36"/>
      <c r="ESR1149" s="36"/>
      <c r="ESS1149" s="36"/>
      <c r="EST1149" s="36"/>
      <c r="ESU1149" s="36"/>
      <c r="ESV1149" s="36"/>
      <c r="ESW1149" s="36"/>
      <c r="ESX1149" s="36"/>
      <c r="ESY1149" s="36"/>
      <c r="ESZ1149" s="36"/>
      <c r="ETA1149" s="36"/>
      <c r="ETB1149" s="36"/>
      <c r="ETC1149" s="36"/>
      <c r="ETD1149" s="36"/>
      <c r="ETE1149" s="36"/>
      <c r="ETF1149" s="36"/>
      <c r="ETG1149" s="36"/>
      <c r="ETH1149" s="36"/>
      <c r="ETI1149" s="36"/>
      <c r="ETJ1149" s="36"/>
      <c r="ETK1149" s="36"/>
      <c r="ETL1149" s="36"/>
      <c r="ETM1149" s="36"/>
      <c r="ETN1149" s="36"/>
      <c r="ETO1149" s="36"/>
      <c r="ETP1149" s="36"/>
      <c r="ETQ1149" s="36"/>
      <c r="ETR1149" s="36"/>
      <c r="ETS1149" s="36"/>
      <c r="ETT1149" s="36"/>
      <c r="ETU1149" s="36"/>
      <c r="ETV1149" s="36"/>
      <c r="ETW1149" s="36"/>
      <c r="ETX1149" s="36"/>
      <c r="ETY1149" s="36"/>
      <c r="ETZ1149" s="36"/>
      <c r="EUA1149" s="36"/>
      <c r="EUB1149" s="36"/>
      <c r="EUC1149" s="36"/>
      <c r="EUD1149" s="36"/>
      <c r="EUE1149" s="36"/>
      <c r="EUF1149" s="36"/>
      <c r="EUG1149" s="36"/>
      <c r="EUH1149" s="36"/>
      <c r="EUI1149" s="36"/>
      <c r="EUJ1149" s="36"/>
      <c r="EUK1149" s="36"/>
      <c r="EUL1149" s="36"/>
      <c r="EUM1149" s="36"/>
      <c r="EUN1149" s="36"/>
      <c r="EUO1149" s="36"/>
      <c r="EUP1149" s="36"/>
      <c r="EUQ1149" s="36"/>
      <c r="EUR1149" s="36"/>
      <c r="EUS1149" s="36"/>
      <c r="EUT1149" s="36"/>
      <c r="EUU1149" s="36"/>
      <c r="EUV1149" s="36"/>
      <c r="EUW1149" s="36"/>
      <c r="EUX1149" s="36"/>
      <c r="EUY1149" s="36"/>
      <c r="EUZ1149" s="36"/>
      <c r="EVA1149" s="36"/>
      <c r="EVB1149" s="36"/>
      <c r="EVC1149" s="36"/>
      <c r="EVD1149" s="36"/>
      <c r="EVE1149" s="36"/>
      <c r="EVF1149" s="36"/>
      <c r="EVG1149" s="36"/>
      <c r="EVH1149" s="36"/>
      <c r="EVI1149" s="36"/>
      <c r="EVJ1149" s="36"/>
      <c r="EVK1149" s="36"/>
      <c r="EVL1149" s="36"/>
      <c r="EVM1149" s="36"/>
      <c r="EVN1149" s="36"/>
      <c r="EVO1149" s="36"/>
      <c r="EVP1149" s="36"/>
      <c r="EVQ1149" s="36"/>
      <c r="EVR1149" s="36"/>
      <c r="EVS1149" s="36"/>
      <c r="EVT1149" s="36"/>
      <c r="EVU1149" s="36"/>
      <c r="EVV1149" s="36"/>
      <c r="EVW1149" s="36"/>
      <c r="EVX1149" s="36"/>
      <c r="EVY1149" s="36"/>
      <c r="EVZ1149" s="36"/>
      <c r="EWA1149" s="36"/>
      <c r="EWB1149" s="36"/>
      <c r="EWC1149" s="36"/>
      <c r="EWD1149" s="36"/>
      <c r="EWE1149" s="36"/>
      <c r="EWF1149" s="36"/>
      <c r="EWG1149" s="36"/>
      <c r="EWH1149" s="36"/>
      <c r="EWI1149" s="36"/>
      <c r="EWJ1149" s="36"/>
      <c r="EWK1149" s="36"/>
      <c r="EWL1149" s="36"/>
      <c r="EWM1149" s="36"/>
      <c r="EWN1149" s="36"/>
      <c r="EWO1149" s="36"/>
      <c r="EWP1149" s="36"/>
      <c r="EWQ1149" s="36"/>
      <c r="EWR1149" s="36"/>
      <c r="EWS1149" s="36"/>
      <c r="EWT1149" s="36"/>
      <c r="EWU1149" s="36"/>
      <c r="EWV1149" s="36"/>
      <c r="EWW1149" s="36"/>
      <c r="EWX1149" s="36"/>
      <c r="EWY1149" s="36"/>
      <c r="EWZ1149" s="36"/>
      <c r="EXA1149" s="36"/>
      <c r="EXB1149" s="36"/>
      <c r="EXC1149" s="36"/>
      <c r="EXD1149" s="36"/>
      <c r="EXE1149" s="36"/>
      <c r="EXF1149" s="36"/>
      <c r="EXG1149" s="36"/>
      <c r="EXH1149" s="36"/>
      <c r="EXI1149" s="36"/>
      <c r="EXJ1149" s="36"/>
      <c r="EXK1149" s="36"/>
      <c r="EXL1149" s="36"/>
      <c r="EXM1149" s="36"/>
      <c r="EXN1149" s="36"/>
      <c r="EXO1149" s="36"/>
      <c r="EXP1149" s="36"/>
      <c r="EXQ1149" s="36"/>
      <c r="EXR1149" s="36"/>
      <c r="EXS1149" s="36"/>
      <c r="EXT1149" s="36"/>
      <c r="EXU1149" s="36"/>
      <c r="EXV1149" s="36"/>
      <c r="EXW1149" s="36"/>
      <c r="EXX1149" s="36"/>
      <c r="EXY1149" s="36"/>
      <c r="EXZ1149" s="36"/>
      <c r="EYA1149" s="36"/>
      <c r="EYB1149" s="36"/>
      <c r="EYC1149" s="36"/>
      <c r="EYD1149" s="36"/>
      <c r="EYE1149" s="36"/>
      <c r="EYF1149" s="36"/>
      <c r="EYG1149" s="36"/>
      <c r="EYH1149" s="36"/>
      <c r="EYI1149" s="36"/>
      <c r="EYJ1149" s="36"/>
      <c r="EYK1149" s="36"/>
      <c r="EYL1149" s="36"/>
      <c r="EYM1149" s="36"/>
      <c r="EYN1149" s="36"/>
      <c r="EYO1149" s="36"/>
      <c r="EYP1149" s="36"/>
      <c r="EYQ1149" s="36"/>
      <c r="EYR1149" s="36"/>
      <c r="EYS1149" s="36"/>
      <c r="EYT1149" s="36"/>
      <c r="EYU1149" s="36"/>
      <c r="EYV1149" s="36"/>
      <c r="EYW1149" s="36"/>
      <c r="EYX1149" s="36"/>
      <c r="EYY1149" s="36"/>
      <c r="EYZ1149" s="36"/>
      <c r="EZA1149" s="36"/>
      <c r="EZB1149" s="36"/>
      <c r="EZC1149" s="36"/>
      <c r="EZD1149" s="36"/>
      <c r="EZE1149" s="36"/>
      <c r="EZF1149" s="36"/>
      <c r="EZG1149" s="36"/>
      <c r="EZH1149" s="36"/>
      <c r="EZI1149" s="36"/>
      <c r="EZJ1149" s="36"/>
      <c r="EZK1149" s="36"/>
      <c r="EZL1149" s="36"/>
      <c r="EZM1149" s="36"/>
      <c r="EZN1149" s="36"/>
      <c r="EZO1149" s="36"/>
      <c r="EZP1149" s="36"/>
      <c r="EZQ1149" s="36"/>
      <c r="EZR1149" s="36"/>
      <c r="EZS1149" s="36"/>
      <c r="EZT1149" s="36"/>
      <c r="EZU1149" s="36"/>
      <c r="EZV1149" s="36"/>
      <c r="EZW1149" s="36"/>
      <c r="EZX1149" s="36"/>
      <c r="EZY1149" s="36"/>
      <c r="EZZ1149" s="36"/>
      <c r="FAA1149" s="36"/>
      <c r="FAB1149" s="36"/>
      <c r="FAC1149" s="36"/>
      <c r="FAD1149" s="36"/>
      <c r="FAE1149" s="36"/>
      <c r="FAF1149" s="36"/>
      <c r="FAG1149" s="36"/>
      <c r="FAH1149" s="36"/>
      <c r="FAI1149" s="36"/>
      <c r="FAJ1149" s="36"/>
      <c r="FAK1149" s="36"/>
      <c r="FAL1149" s="36"/>
      <c r="FAM1149" s="36"/>
      <c r="FAN1149" s="36"/>
      <c r="FAO1149" s="36"/>
      <c r="FAP1149" s="36"/>
      <c r="FAQ1149" s="36"/>
      <c r="FAR1149" s="36"/>
      <c r="FAS1149" s="36"/>
      <c r="FAT1149" s="36"/>
      <c r="FAU1149" s="36"/>
      <c r="FAV1149" s="36"/>
      <c r="FAW1149" s="36"/>
      <c r="FAX1149" s="36"/>
      <c r="FAY1149" s="36"/>
      <c r="FAZ1149" s="36"/>
      <c r="FBA1149" s="36"/>
      <c r="FBB1149" s="36"/>
      <c r="FBC1149" s="36"/>
      <c r="FBD1149" s="36"/>
      <c r="FBE1149" s="36"/>
      <c r="FBF1149" s="36"/>
      <c r="FBG1149" s="36"/>
      <c r="FBH1149" s="36"/>
      <c r="FBI1149" s="36"/>
      <c r="FBJ1149" s="36"/>
      <c r="FBK1149" s="36"/>
      <c r="FBL1149" s="36"/>
      <c r="FBM1149" s="36"/>
      <c r="FBN1149" s="36"/>
      <c r="FBO1149" s="36"/>
      <c r="FBP1149" s="36"/>
      <c r="FBQ1149" s="36"/>
      <c r="FBR1149" s="36"/>
      <c r="FBS1149" s="36"/>
      <c r="FBT1149" s="36"/>
      <c r="FBU1149" s="36"/>
      <c r="FBV1149" s="36"/>
      <c r="FBW1149" s="36"/>
      <c r="FBX1149" s="36"/>
      <c r="FBY1149" s="36"/>
      <c r="FBZ1149" s="36"/>
      <c r="FCA1149" s="36"/>
      <c r="FCB1149" s="36"/>
      <c r="FCC1149" s="36"/>
      <c r="FCD1149" s="36"/>
      <c r="FCE1149" s="36"/>
      <c r="FCF1149" s="36"/>
      <c r="FCG1149" s="36"/>
      <c r="FCH1149" s="36"/>
      <c r="FCI1149" s="36"/>
      <c r="FCJ1149" s="36"/>
      <c r="FCK1149" s="36"/>
      <c r="FCL1149" s="36"/>
      <c r="FCM1149" s="36"/>
      <c r="FCN1149" s="36"/>
      <c r="FCO1149" s="36"/>
      <c r="FCP1149" s="36"/>
      <c r="FCQ1149" s="36"/>
      <c r="FCR1149" s="36"/>
      <c r="FCS1149" s="36"/>
      <c r="FCT1149" s="36"/>
      <c r="FCU1149" s="36"/>
      <c r="FCV1149" s="36"/>
      <c r="FCW1149" s="36"/>
      <c r="FCX1149" s="36"/>
      <c r="FCY1149" s="36"/>
      <c r="FCZ1149" s="36"/>
      <c r="FDA1149" s="36"/>
      <c r="FDB1149" s="36"/>
      <c r="FDC1149" s="36"/>
      <c r="FDD1149" s="36"/>
      <c r="FDE1149" s="36"/>
      <c r="FDF1149" s="36"/>
      <c r="FDG1149" s="36"/>
      <c r="FDH1149" s="36"/>
      <c r="FDI1149" s="36"/>
      <c r="FDJ1149" s="36"/>
      <c r="FDK1149" s="36"/>
      <c r="FDL1149" s="36"/>
      <c r="FDM1149" s="36"/>
      <c r="FDN1149" s="36"/>
      <c r="FDO1149" s="36"/>
      <c r="FDP1149" s="36"/>
      <c r="FDQ1149" s="36"/>
      <c r="FDR1149" s="36"/>
      <c r="FDS1149" s="36"/>
      <c r="FDT1149" s="36"/>
      <c r="FDU1149" s="36"/>
      <c r="FDV1149" s="36"/>
      <c r="FDW1149" s="36"/>
      <c r="FDX1149" s="36"/>
      <c r="FDY1149" s="36"/>
      <c r="FDZ1149" s="36"/>
      <c r="FEA1149" s="36"/>
      <c r="FEB1149" s="36"/>
      <c r="FEC1149" s="36"/>
      <c r="FED1149" s="36"/>
      <c r="FEE1149" s="36"/>
      <c r="FEF1149" s="36"/>
      <c r="FEG1149" s="36"/>
      <c r="FEH1149" s="36"/>
      <c r="FEI1149" s="36"/>
      <c r="FEJ1149" s="36"/>
      <c r="FEK1149" s="36"/>
      <c r="FEL1149" s="36"/>
      <c r="FEM1149" s="36"/>
      <c r="FEN1149" s="36"/>
      <c r="FEO1149" s="36"/>
      <c r="FEP1149" s="36"/>
      <c r="FEQ1149" s="36"/>
      <c r="FER1149" s="36"/>
      <c r="FES1149" s="36"/>
      <c r="FET1149" s="36"/>
      <c r="FEU1149" s="36"/>
      <c r="FEV1149" s="36"/>
      <c r="FEW1149" s="36"/>
      <c r="FEX1149" s="36"/>
      <c r="FEY1149" s="36"/>
      <c r="FEZ1149" s="36"/>
      <c r="FFA1149" s="36"/>
      <c r="FFB1149" s="36"/>
      <c r="FFC1149" s="36"/>
      <c r="FFD1149" s="36"/>
      <c r="FFE1149" s="36"/>
      <c r="FFF1149" s="36"/>
      <c r="FFG1149" s="36"/>
      <c r="FFH1149" s="36"/>
      <c r="FFI1149" s="36"/>
      <c r="FFJ1149" s="36"/>
      <c r="FFK1149" s="36"/>
      <c r="FFL1149" s="36"/>
      <c r="FFM1149" s="36"/>
      <c r="FFN1149" s="36"/>
      <c r="FFO1149" s="36"/>
      <c r="FFP1149" s="36"/>
      <c r="FFQ1149" s="36"/>
      <c r="FFR1149" s="36"/>
      <c r="FFS1149" s="36"/>
      <c r="FFT1149" s="36"/>
      <c r="FFU1149" s="36"/>
      <c r="FFV1149" s="36"/>
      <c r="FFW1149" s="36"/>
      <c r="FFX1149" s="36"/>
      <c r="FFY1149" s="36"/>
      <c r="FFZ1149" s="36"/>
      <c r="FGA1149" s="36"/>
      <c r="FGB1149" s="36"/>
      <c r="FGC1149" s="36"/>
      <c r="FGD1149" s="36"/>
      <c r="FGE1149" s="36"/>
      <c r="FGF1149" s="36"/>
      <c r="FGG1149" s="36"/>
      <c r="FGH1149" s="36"/>
      <c r="FGI1149" s="36"/>
      <c r="FGJ1149" s="36"/>
      <c r="FGK1149" s="36"/>
      <c r="FGL1149" s="36"/>
      <c r="FGM1149" s="36"/>
      <c r="FGN1149" s="36"/>
      <c r="FGO1149" s="36"/>
      <c r="FGP1149" s="36"/>
      <c r="FGQ1149" s="36"/>
      <c r="FGR1149" s="36"/>
      <c r="FGS1149" s="36"/>
      <c r="FGT1149" s="36"/>
      <c r="FGU1149" s="36"/>
      <c r="FGV1149" s="36"/>
      <c r="FGW1149" s="36"/>
      <c r="FGX1149" s="36"/>
      <c r="FGY1149" s="36"/>
      <c r="FGZ1149" s="36"/>
      <c r="FHA1149" s="36"/>
      <c r="FHB1149" s="36"/>
      <c r="FHC1149" s="36"/>
      <c r="FHD1149" s="36"/>
      <c r="FHE1149" s="36"/>
      <c r="FHF1149" s="36"/>
      <c r="FHG1149" s="36"/>
      <c r="FHH1149" s="36"/>
      <c r="FHI1149" s="36"/>
      <c r="FHJ1149" s="36"/>
      <c r="FHK1149" s="36"/>
      <c r="FHL1149" s="36"/>
      <c r="FHM1149" s="36"/>
      <c r="FHN1149" s="36"/>
      <c r="FHO1149" s="36"/>
      <c r="FHP1149" s="36"/>
      <c r="FHQ1149" s="36"/>
      <c r="FHR1149" s="36"/>
      <c r="FHS1149" s="36"/>
      <c r="FHT1149" s="36"/>
      <c r="FHU1149" s="36"/>
      <c r="FHV1149" s="36"/>
      <c r="FHW1149" s="36"/>
      <c r="FHX1149" s="36"/>
      <c r="FHY1149" s="36"/>
      <c r="FHZ1149" s="36"/>
      <c r="FIA1149" s="36"/>
      <c r="FIB1149" s="36"/>
      <c r="FIC1149" s="36"/>
      <c r="FID1149" s="36"/>
      <c r="FIE1149" s="36"/>
      <c r="FIF1149" s="36"/>
      <c r="FIG1149" s="36"/>
      <c r="FIH1149" s="36"/>
      <c r="FII1149" s="36"/>
      <c r="FIJ1149" s="36"/>
      <c r="FIK1149" s="36"/>
      <c r="FIL1149" s="36"/>
      <c r="FIM1149" s="36"/>
      <c r="FIN1149" s="36"/>
      <c r="FIO1149" s="36"/>
      <c r="FIP1149" s="36"/>
      <c r="FIQ1149" s="36"/>
      <c r="FIR1149" s="36"/>
      <c r="FIS1149" s="36"/>
      <c r="FIT1149" s="36"/>
      <c r="FIU1149" s="36"/>
      <c r="FIV1149" s="36"/>
      <c r="FIW1149" s="36"/>
      <c r="FIX1149" s="36"/>
      <c r="FIY1149" s="36"/>
      <c r="FIZ1149" s="36"/>
      <c r="FJA1149" s="36"/>
      <c r="FJB1149" s="36"/>
      <c r="FJC1149" s="36"/>
      <c r="FJD1149" s="36"/>
      <c r="FJE1149" s="36"/>
      <c r="FJF1149" s="36"/>
      <c r="FJG1149" s="36"/>
      <c r="FJH1149" s="36"/>
      <c r="FJI1149" s="36"/>
      <c r="FJJ1149" s="36"/>
      <c r="FJK1149" s="36"/>
      <c r="FJL1149" s="36"/>
      <c r="FJM1149" s="36"/>
      <c r="FJN1149" s="36"/>
      <c r="FJO1149" s="36"/>
      <c r="FJP1149" s="36"/>
      <c r="FJQ1149" s="36"/>
      <c r="FJR1149" s="36"/>
      <c r="FJS1149" s="36"/>
      <c r="FJT1149" s="36"/>
      <c r="FJU1149" s="36"/>
      <c r="FJV1149" s="36"/>
      <c r="FJW1149" s="36"/>
      <c r="FJX1149" s="36"/>
      <c r="FJY1149" s="36"/>
      <c r="FJZ1149" s="36"/>
      <c r="FKA1149" s="36"/>
      <c r="FKB1149" s="36"/>
      <c r="FKC1149" s="36"/>
      <c r="FKD1149" s="36"/>
      <c r="FKE1149" s="36"/>
      <c r="FKF1149" s="36"/>
      <c r="FKG1149" s="36"/>
      <c r="FKH1149" s="36"/>
      <c r="FKI1149" s="36"/>
      <c r="FKJ1149" s="36"/>
      <c r="FKK1149" s="36"/>
      <c r="FKL1149" s="36"/>
      <c r="FKM1149" s="36"/>
      <c r="FKN1149" s="36"/>
      <c r="FKO1149" s="36"/>
      <c r="FKP1149" s="36"/>
      <c r="FKQ1149" s="36"/>
      <c r="FKR1149" s="36"/>
      <c r="FKS1149" s="36"/>
      <c r="FKT1149" s="36"/>
      <c r="FKU1149" s="36"/>
      <c r="FKV1149" s="36"/>
      <c r="FKW1149" s="36"/>
      <c r="FKX1149" s="36"/>
      <c r="FKY1149" s="36"/>
      <c r="FKZ1149" s="36"/>
      <c r="FLA1149" s="36"/>
      <c r="FLB1149" s="36"/>
      <c r="FLC1149" s="36"/>
      <c r="FLD1149" s="36"/>
      <c r="FLE1149" s="36"/>
      <c r="FLF1149" s="36"/>
      <c r="FLG1149" s="36"/>
      <c r="FLH1149" s="36"/>
      <c r="FLI1149" s="36"/>
      <c r="FLJ1149" s="36"/>
      <c r="FLK1149" s="36"/>
      <c r="FLL1149" s="36"/>
      <c r="FLM1149" s="36"/>
      <c r="FLN1149" s="36"/>
      <c r="FLO1149" s="36"/>
      <c r="FLP1149" s="36"/>
      <c r="FLQ1149" s="36"/>
      <c r="FLR1149" s="36"/>
      <c r="FLS1149" s="36"/>
      <c r="FLT1149" s="36"/>
      <c r="FLU1149" s="36"/>
      <c r="FLV1149" s="36"/>
      <c r="FLW1149" s="36"/>
      <c r="FLX1149" s="36"/>
      <c r="FLY1149" s="36"/>
      <c r="FLZ1149" s="36"/>
      <c r="FMA1149" s="36"/>
      <c r="FMB1149" s="36"/>
      <c r="FMC1149" s="36"/>
      <c r="FMD1149" s="36"/>
      <c r="FME1149" s="36"/>
      <c r="FMF1149" s="36"/>
      <c r="FMG1149" s="36"/>
      <c r="FMH1149" s="36"/>
      <c r="FMI1149" s="36"/>
      <c r="FMJ1149" s="36"/>
      <c r="FMK1149" s="36"/>
      <c r="FML1149" s="36"/>
      <c r="FMM1149" s="36"/>
      <c r="FMN1149" s="36"/>
      <c r="FMO1149" s="36"/>
      <c r="FMP1149" s="36"/>
      <c r="FMQ1149" s="36"/>
      <c r="FMR1149" s="36"/>
      <c r="FMS1149" s="36"/>
      <c r="FMT1149" s="36"/>
      <c r="FMU1149" s="36"/>
      <c r="FMV1149" s="36"/>
      <c r="FMW1149" s="36"/>
      <c r="FMX1149" s="36"/>
      <c r="FMY1149" s="36"/>
      <c r="FMZ1149" s="36"/>
      <c r="FNA1149" s="36"/>
      <c r="FNB1149" s="36"/>
      <c r="FNC1149" s="36"/>
      <c r="FND1149" s="36"/>
      <c r="FNE1149" s="36"/>
      <c r="FNF1149" s="36"/>
      <c r="FNG1149" s="36"/>
      <c r="FNH1149" s="36"/>
      <c r="FNI1149" s="36"/>
      <c r="FNJ1149" s="36"/>
      <c r="FNK1149" s="36"/>
      <c r="FNL1149" s="36"/>
      <c r="FNM1149" s="36"/>
      <c r="FNN1149" s="36"/>
      <c r="FNO1149" s="36"/>
      <c r="FNP1149" s="36"/>
      <c r="FNQ1149" s="36"/>
      <c r="FNR1149" s="36"/>
      <c r="FNS1149" s="36"/>
      <c r="FNT1149" s="36"/>
      <c r="FNU1149" s="36"/>
      <c r="FNV1149" s="36"/>
      <c r="FNW1149" s="36"/>
      <c r="FNX1149" s="36"/>
      <c r="FNY1149" s="36"/>
      <c r="FNZ1149" s="36"/>
      <c r="FOA1149" s="36"/>
      <c r="FOB1149" s="36"/>
      <c r="FOC1149" s="36"/>
      <c r="FOD1149" s="36"/>
      <c r="FOE1149" s="36"/>
      <c r="FOF1149" s="36"/>
      <c r="FOG1149" s="36"/>
      <c r="FOH1149" s="36"/>
      <c r="FOI1149" s="36"/>
      <c r="FOJ1149" s="36"/>
      <c r="FOK1149" s="36"/>
      <c r="FOL1149" s="36"/>
      <c r="FOM1149" s="36"/>
      <c r="FON1149" s="36"/>
      <c r="FOO1149" s="36"/>
      <c r="FOP1149" s="36"/>
      <c r="FOQ1149" s="36"/>
      <c r="FOR1149" s="36"/>
      <c r="FOS1149" s="36"/>
      <c r="FOT1149" s="36"/>
      <c r="FOU1149" s="36"/>
      <c r="FOV1149" s="36"/>
      <c r="FOW1149" s="36"/>
      <c r="FOX1149" s="36"/>
      <c r="FOY1149" s="36"/>
      <c r="FOZ1149" s="36"/>
      <c r="FPA1149" s="36"/>
      <c r="FPB1149" s="36"/>
      <c r="FPC1149" s="36"/>
      <c r="FPD1149" s="36"/>
      <c r="FPE1149" s="36"/>
      <c r="FPF1149" s="36"/>
      <c r="FPG1149" s="36"/>
      <c r="FPH1149" s="36"/>
      <c r="FPI1149" s="36"/>
      <c r="FPJ1149" s="36"/>
      <c r="FPK1149" s="36"/>
      <c r="FPL1149" s="36"/>
      <c r="FPM1149" s="36"/>
      <c r="FPN1149" s="36"/>
      <c r="FPO1149" s="36"/>
      <c r="FPP1149" s="36"/>
      <c r="FPQ1149" s="36"/>
      <c r="FPR1149" s="36"/>
      <c r="FPS1149" s="36"/>
      <c r="FPT1149" s="36"/>
      <c r="FPU1149" s="36"/>
      <c r="FPV1149" s="36"/>
      <c r="FPW1149" s="36"/>
      <c r="FPX1149" s="36"/>
      <c r="FPY1149" s="36"/>
      <c r="FPZ1149" s="36"/>
      <c r="FQA1149" s="36"/>
      <c r="FQB1149" s="36"/>
      <c r="FQC1149" s="36"/>
      <c r="FQD1149" s="36"/>
      <c r="FQE1149" s="36"/>
      <c r="FQF1149" s="36"/>
      <c r="FQG1149" s="36"/>
      <c r="FQH1149" s="36"/>
      <c r="FQI1149" s="36"/>
      <c r="FQJ1149" s="36"/>
      <c r="FQK1149" s="36"/>
      <c r="FQL1149" s="36"/>
      <c r="FQM1149" s="36"/>
      <c r="FQN1149" s="36"/>
      <c r="FQO1149" s="36"/>
      <c r="FQP1149" s="36"/>
      <c r="FQQ1149" s="36"/>
      <c r="FQR1149" s="36"/>
      <c r="FQS1149" s="36"/>
      <c r="FQT1149" s="36"/>
      <c r="FQU1149" s="36"/>
      <c r="FQV1149" s="36"/>
      <c r="FQW1149" s="36"/>
      <c r="FQX1149" s="36"/>
      <c r="FQY1149" s="36"/>
      <c r="FQZ1149" s="36"/>
      <c r="FRA1149" s="36"/>
      <c r="FRB1149" s="36"/>
      <c r="FRC1149" s="36"/>
      <c r="FRD1149" s="36"/>
      <c r="FRE1149" s="36"/>
      <c r="FRF1149" s="36"/>
      <c r="FRG1149" s="36"/>
      <c r="FRH1149" s="36"/>
      <c r="FRI1149" s="36"/>
      <c r="FRJ1149" s="36"/>
      <c r="FRK1149" s="36"/>
      <c r="FRL1149" s="36"/>
      <c r="FRM1149" s="36"/>
      <c r="FRN1149" s="36"/>
      <c r="FRO1149" s="36"/>
      <c r="FRP1149" s="36"/>
      <c r="FRQ1149" s="36"/>
      <c r="FRR1149" s="36"/>
      <c r="FRS1149" s="36"/>
      <c r="FRT1149" s="36"/>
      <c r="FRU1149" s="36"/>
      <c r="FRV1149" s="36"/>
      <c r="FRW1149" s="36"/>
      <c r="FRX1149" s="36"/>
      <c r="FRY1149" s="36"/>
      <c r="FRZ1149" s="36"/>
      <c r="FSA1149" s="36"/>
      <c r="FSB1149" s="36"/>
      <c r="FSC1149" s="36"/>
      <c r="FSD1149" s="36"/>
      <c r="FSE1149" s="36"/>
      <c r="FSF1149" s="36"/>
      <c r="FSG1149" s="36"/>
      <c r="FSH1149" s="36"/>
      <c r="FSI1149" s="36"/>
      <c r="FSJ1149" s="36"/>
      <c r="FSK1149" s="36"/>
      <c r="FSL1149" s="36"/>
      <c r="FSM1149" s="36"/>
      <c r="FSN1149" s="36"/>
      <c r="FSO1149" s="36"/>
      <c r="FSP1149" s="36"/>
      <c r="FSQ1149" s="36"/>
      <c r="FSR1149" s="36"/>
      <c r="FSS1149" s="36"/>
      <c r="FST1149" s="36"/>
      <c r="FSU1149" s="36"/>
      <c r="FSV1149" s="36"/>
      <c r="FSW1149" s="36"/>
      <c r="FSX1149" s="36"/>
      <c r="FSY1149" s="36"/>
      <c r="FSZ1149" s="36"/>
      <c r="FTA1149" s="36"/>
      <c r="FTB1149" s="36"/>
      <c r="FTC1149" s="36"/>
      <c r="FTD1149" s="36"/>
      <c r="FTE1149" s="36"/>
      <c r="FTF1149" s="36"/>
      <c r="FTG1149" s="36"/>
      <c r="FTH1149" s="36"/>
      <c r="FTI1149" s="36"/>
      <c r="FTJ1149" s="36"/>
      <c r="FTK1149" s="36"/>
      <c r="FTL1149" s="36"/>
      <c r="FTM1149" s="36"/>
      <c r="FTN1149" s="36"/>
      <c r="FTO1149" s="36"/>
      <c r="FTP1149" s="36"/>
      <c r="FTQ1149" s="36"/>
      <c r="FTR1149" s="36"/>
      <c r="FTS1149" s="36"/>
      <c r="FTT1149" s="36"/>
      <c r="FTU1149" s="36"/>
      <c r="FTV1149" s="36"/>
      <c r="FTW1149" s="36"/>
      <c r="FTX1149" s="36"/>
      <c r="FTY1149" s="36"/>
      <c r="FTZ1149" s="36"/>
      <c r="FUA1149" s="36"/>
      <c r="FUB1149" s="36"/>
      <c r="FUC1149" s="36"/>
      <c r="FUD1149" s="36"/>
      <c r="FUE1149" s="36"/>
      <c r="FUF1149" s="36"/>
      <c r="FUG1149" s="36"/>
      <c r="FUH1149" s="36"/>
      <c r="FUI1149" s="36"/>
      <c r="FUJ1149" s="36"/>
      <c r="FUK1149" s="36"/>
      <c r="FUL1149" s="36"/>
      <c r="FUM1149" s="36"/>
      <c r="FUN1149" s="36"/>
      <c r="FUO1149" s="36"/>
      <c r="FUP1149" s="36"/>
      <c r="FUQ1149" s="36"/>
      <c r="FUR1149" s="36"/>
      <c r="FUS1149" s="36"/>
      <c r="FUT1149" s="36"/>
      <c r="FUU1149" s="36"/>
      <c r="FUV1149" s="36"/>
      <c r="FUW1149" s="36"/>
      <c r="FUX1149" s="36"/>
      <c r="FUY1149" s="36"/>
      <c r="FUZ1149" s="36"/>
      <c r="FVA1149" s="36"/>
      <c r="FVB1149" s="36"/>
      <c r="FVC1149" s="36"/>
      <c r="FVD1149" s="36"/>
      <c r="FVE1149" s="36"/>
      <c r="FVF1149" s="36"/>
      <c r="FVG1149" s="36"/>
      <c r="FVH1149" s="36"/>
      <c r="FVI1149" s="36"/>
      <c r="FVJ1149" s="36"/>
      <c r="FVK1149" s="36"/>
      <c r="FVL1149" s="36"/>
      <c r="FVM1149" s="36"/>
      <c r="FVN1149" s="36"/>
      <c r="FVO1149" s="36"/>
      <c r="FVP1149" s="36"/>
      <c r="FVQ1149" s="36"/>
      <c r="FVR1149" s="36"/>
      <c r="FVS1149" s="36"/>
      <c r="FVT1149" s="36"/>
      <c r="FVU1149" s="36"/>
      <c r="FVV1149" s="36"/>
      <c r="FVW1149" s="36"/>
      <c r="FVX1149" s="36"/>
      <c r="FVY1149" s="36"/>
      <c r="FVZ1149" s="36"/>
      <c r="FWA1149" s="36"/>
      <c r="FWB1149" s="36"/>
      <c r="FWC1149" s="36"/>
      <c r="FWD1149" s="36"/>
      <c r="FWE1149" s="36"/>
      <c r="FWF1149" s="36"/>
      <c r="FWG1149" s="36"/>
      <c r="FWH1149" s="36"/>
      <c r="FWI1149" s="36"/>
      <c r="FWJ1149" s="36"/>
      <c r="FWK1149" s="36"/>
      <c r="FWL1149" s="36"/>
      <c r="FWM1149" s="36"/>
      <c r="FWN1149" s="36"/>
      <c r="FWO1149" s="36"/>
      <c r="FWP1149" s="36"/>
      <c r="FWQ1149" s="36"/>
      <c r="FWR1149" s="36"/>
      <c r="FWS1149" s="36"/>
      <c r="FWT1149" s="36"/>
      <c r="FWU1149" s="36"/>
      <c r="FWV1149" s="36"/>
      <c r="FWW1149" s="36"/>
      <c r="FWX1149" s="36"/>
      <c r="FWY1149" s="36"/>
      <c r="FWZ1149" s="36"/>
      <c r="FXA1149" s="36"/>
      <c r="FXB1149" s="36"/>
      <c r="FXC1149" s="36"/>
      <c r="FXD1149" s="36"/>
      <c r="FXE1149" s="36"/>
      <c r="FXF1149" s="36"/>
      <c r="FXG1149" s="36"/>
      <c r="FXH1149" s="36"/>
      <c r="FXI1149" s="36"/>
      <c r="FXJ1149" s="36"/>
      <c r="FXK1149" s="36"/>
      <c r="FXL1149" s="36"/>
      <c r="FXM1149" s="36"/>
      <c r="FXN1149" s="36"/>
      <c r="FXO1149" s="36"/>
      <c r="FXP1149" s="36"/>
      <c r="FXQ1149" s="36"/>
      <c r="FXR1149" s="36"/>
      <c r="FXS1149" s="36"/>
      <c r="FXT1149" s="36"/>
      <c r="FXU1149" s="36"/>
      <c r="FXV1149" s="36"/>
      <c r="FXW1149" s="36"/>
      <c r="FXX1149" s="36"/>
      <c r="FXY1149" s="36"/>
      <c r="FXZ1149" s="36"/>
      <c r="FYA1149" s="36"/>
      <c r="FYB1149" s="36"/>
      <c r="FYC1149" s="36"/>
      <c r="FYD1149" s="36"/>
      <c r="FYE1149" s="36"/>
      <c r="FYF1149" s="36"/>
      <c r="FYG1149" s="36"/>
      <c r="FYH1149" s="36"/>
      <c r="FYI1149" s="36"/>
      <c r="FYJ1149" s="36"/>
      <c r="FYK1149" s="36"/>
      <c r="FYL1149" s="36"/>
      <c r="FYM1149" s="36"/>
      <c r="FYN1149" s="36"/>
      <c r="FYO1149" s="36"/>
      <c r="FYP1149" s="36"/>
      <c r="FYQ1149" s="36"/>
      <c r="FYR1149" s="36"/>
      <c r="FYS1149" s="36"/>
      <c r="FYT1149" s="36"/>
      <c r="FYU1149" s="36"/>
      <c r="FYV1149" s="36"/>
      <c r="FYW1149" s="36"/>
      <c r="FYX1149" s="36"/>
      <c r="FYY1149" s="36"/>
      <c r="FYZ1149" s="36"/>
      <c r="FZA1149" s="36"/>
      <c r="FZB1149" s="36"/>
      <c r="FZC1149" s="36"/>
      <c r="FZD1149" s="36"/>
      <c r="FZE1149" s="36"/>
      <c r="FZF1149" s="36"/>
      <c r="FZG1149" s="36"/>
      <c r="FZH1149" s="36"/>
      <c r="FZI1149" s="36"/>
      <c r="FZJ1149" s="36"/>
      <c r="FZK1149" s="36"/>
      <c r="FZL1149" s="36"/>
      <c r="FZM1149" s="36"/>
      <c r="FZN1149" s="36"/>
      <c r="FZO1149" s="36"/>
      <c r="FZP1149" s="36"/>
      <c r="FZQ1149" s="36"/>
      <c r="FZR1149" s="36"/>
      <c r="FZS1149" s="36"/>
      <c r="FZT1149" s="36"/>
      <c r="FZU1149" s="36"/>
      <c r="FZV1149" s="36"/>
      <c r="FZW1149" s="36"/>
      <c r="FZX1149" s="36"/>
      <c r="FZY1149" s="36"/>
      <c r="FZZ1149" s="36"/>
      <c r="GAA1149" s="36"/>
      <c r="GAB1149" s="36"/>
      <c r="GAC1149" s="36"/>
      <c r="GAD1149" s="36"/>
      <c r="GAE1149" s="36"/>
      <c r="GAF1149" s="36"/>
      <c r="GAG1149" s="36"/>
      <c r="GAH1149" s="36"/>
      <c r="GAI1149" s="36"/>
      <c r="GAJ1149" s="36"/>
      <c r="GAK1149" s="36"/>
      <c r="GAL1149" s="36"/>
      <c r="GAM1149" s="36"/>
      <c r="GAN1149" s="36"/>
      <c r="GAO1149" s="36"/>
      <c r="GAP1149" s="36"/>
      <c r="GAQ1149" s="36"/>
      <c r="GAR1149" s="36"/>
      <c r="GAS1149" s="36"/>
      <c r="GAT1149" s="36"/>
      <c r="GAU1149" s="36"/>
      <c r="GAV1149" s="36"/>
      <c r="GAW1149" s="36"/>
      <c r="GAX1149" s="36"/>
      <c r="GAY1149" s="36"/>
      <c r="GAZ1149" s="36"/>
      <c r="GBA1149" s="36"/>
      <c r="GBB1149" s="36"/>
      <c r="GBC1149" s="36"/>
      <c r="GBD1149" s="36"/>
      <c r="GBE1149" s="36"/>
      <c r="GBF1149" s="36"/>
      <c r="GBG1149" s="36"/>
      <c r="GBH1149" s="36"/>
      <c r="GBI1149" s="36"/>
      <c r="GBJ1149" s="36"/>
      <c r="GBK1149" s="36"/>
      <c r="GBL1149" s="36"/>
      <c r="GBM1149" s="36"/>
      <c r="GBN1149" s="36"/>
      <c r="GBO1149" s="36"/>
      <c r="GBP1149" s="36"/>
      <c r="GBQ1149" s="36"/>
      <c r="GBR1149" s="36"/>
      <c r="GBS1149" s="36"/>
      <c r="GBT1149" s="36"/>
      <c r="GBU1149" s="36"/>
      <c r="GBV1149" s="36"/>
      <c r="GBW1149" s="36"/>
      <c r="GBX1149" s="36"/>
      <c r="GBY1149" s="36"/>
      <c r="GBZ1149" s="36"/>
      <c r="GCA1149" s="36"/>
      <c r="GCB1149" s="36"/>
      <c r="GCC1149" s="36"/>
      <c r="GCD1149" s="36"/>
      <c r="GCE1149" s="36"/>
      <c r="GCF1149" s="36"/>
      <c r="GCG1149" s="36"/>
      <c r="GCH1149" s="36"/>
      <c r="GCI1149" s="36"/>
      <c r="GCJ1149" s="36"/>
      <c r="GCK1149" s="36"/>
      <c r="GCL1149" s="36"/>
      <c r="GCM1149" s="36"/>
      <c r="GCN1149" s="36"/>
      <c r="GCO1149" s="36"/>
      <c r="GCP1149" s="36"/>
      <c r="GCQ1149" s="36"/>
      <c r="GCR1149" s="36"/>
      <c r="GCS1149" s="36"/>
      <c r="GCT1149" s="36"/>
      <c r="GCU1149" s="36"/>
      <c r="GCV1149" s="36"/>
      <c r="GCW1149" s="36"/>
      <c r="GCX1149" s="36"/>
      <c r="GCY1149" s="36"/>
      <c r="GCZ1149" s="36"/>
      <c r="GDA1149" s="36"/>
      <c r="GDB1149" s="36"/>
      <c r="GDC1149" s="36"/>
      <c r="GDD1149" s="36"/>
      <c r="GDE1149" s="36"/>
      <c r="GDF1149" s="36"/>
      <c r="GDG1149" s="36"/>
      <c r="GDH1149" s="36"/>
      <c r="GDI1149" s="36"/>
      <c r="GDJ1149" s="36"/>
      <c r="GDK1149" s="36"/>
      <c r="GDL1149" s="36"/>
      <c r="GDM1149" s="36"/>
      <c r="GDN1149" s="36"/>
      <c r="GDO1149" s="36"/>
      <c r="GDP1149" s="36"/>
      <c r="GDQ1149" s="36"/>
      <c r="GDR1149" s="36"/>
      <c r="GDS1149" s="36"/>
      <c r="GDT1149" s="36"/>
      <c r="GDU1149" s="36"/>
      <c r="GDV1149" s="36"/>
      <c r="GDW1149" s="36"/>
      <c r="GDX1149" s="36"/>
      <c r="GDY1149" s="36"/>
      <c r="GDZ1149" s="36"/>
      <c r="GEA1149" s="36"/>
      <c r="GEB1149" s="36"/>
      <c r="GEC1149" s="36"/>
      <c r="GED1149" s="36"/>
      <c r="GEE1149" s="36"/>
      <c r="GEF1149" s="36"/>
      <c r="GEG1149" s="36"/>
      <c r="GEH1149" s="36"/>
      <c r="GEI1149" s="36"/>
      <c r="GEJ1149" s="36"/>
      <c r="GEK1149" s="36"/>
      <c r="GEL1149" s="36"/>
      <c r="GEM1149" s="36"/>
      <c r="GEN1149" s="36"/>
      <c r="GEO1149" s="36"/>
      <c r="GEP1149" s="36"/>
      <c r="GEQ1149" s="36"/>
      <c r="GER1149" s="36"/>
      <c r="GES1149" s="36"/>
      <c r="GET1149" s="36"/>
      <c r="GEU1149" s="36"/>
      <c r="GEV1149" s="36"/>
      <c r="GEW1149" s="36"/>
      <c r="GEX1149" s="36"/>
      <c r="GEY1149" s="36"/>
      <c r="GEZ1149" s="36"/>
      <c r="GFA1149" s="36"/>
      <c r="GFB1149" s="36"/>
      <c r="GFC1149" s="36"/>
      <c r="GFD1149" s="36"/>
      <c r="GFE1149" s="36"/>
      <c r="GFF1149" s="36"/>
      <c r="GFG1149" s="36"/>
      <c r="GFH1149" s="36"/>
      <c r="GFI1149" s="36"/>
      <c r="GFJ1149" s="36"/>
      <c r="GFK1149" s="36"/>
      <c r="GFL1149" s="36"/>
      <c r="GFM1149" s="36"/>
      <c r="GFN1149" s="36"/>
      <c r="GFO1149" s="36"/>
      <c r="GFP1149" s="36"/>
      <c r="GFQ1149" s="36"/>
      <c r="GFR1149" s="36"/>
      <c r="GFS1149" s="36"/>
      <c r="GFT1149" s="36"/>
      <c r="GFU1149" s="36"/>
      <c r="GFV1149" s="36"/>
      <c r="GFW1149" s="36"/>
      <c r="GFX1149" s="36"/>
      <c r="GFY1149" s="36"/>
      <c r="GFZ1149" s="36"/>
      <c r="GGA1149" s="36"/>
      <c r="GGB1149" s="36"/>
      <c r="GGC1149" s="36"/>
      <c r="GGD1149" s="36"/>
      <c r="GGE1149" s="36"/>
      <c r="GGF1149" s="36"/>
      <c r="GGG1149" s="36"/>
      <c r="GGH1149" s="36"/>
      <c r="GGI1149" s="36"/>
      <c r="GGJ1149" s="36"/>
      <c r="GGK1149" s="36"/>
      <c r="GGL1149" s="36"/>
      <c r="GGM1149" s="36"/>
      <c r="GGN1149" s="36"/>
      <c r="GGO1149" s="36"/>
      <c r="GGP1149" s="36"/>
      <c r="GGQ1149" s="36"/>
      <c r="GGR1149" s="36"/>
      <c r="GGS1149" s="36"/>
      <c r="GGT1149" s="36"/>
      <c r="GGU1149" s="36"/>
      <c r="GGV1149" s="36"/>
      <c r="GGW1149" s="36"/>
      <c r="GGX1149" s="36"/>
      <c r="GGY1149" s="36"/>
      <c r="GGZ1149" s="36"/>
      <c r="GHA1149" s="36"/>
      <c r="GHB1149" s="36"/>
      <c r="GHC1149" s="36"/>
      <c r="GHD1149" s="36"/>
      <c r="GHE1149" s="36"/>
      <c r="GHF1149" s="36"/>
      <c r="GHG1149" s="36"/>
      <c r="GHH1149" s="36"/>
      <c r="GHI1149" s="36"/>
      <c r="GHJ1149" s="36"/>
      <c r="GHK1149" s="36"/>
      <c r="GHL1149" s="36"/>
      <c r="GHM1149" s="36"/>
      <c r="GHN1149" s="36"/>
      <c r="GHO1149" s="36"/>
      <c r="GHP1149" s="36"/>
      <c r="GHQ1149" s="36"/>
      <c r="GHR1149" s="36"/>
      <c r="GHS1149" s="36"/>
      <c r="GHT1149" s="36"/>
      <c r="GHU1149" s="36"/>
      <c r="GHV1149" s="36"/>
      <c r="GHW1149" s="36"/>
      <c r="GHX1149" s="36"/>
      <c r="GHY1149" s="36"/>
      <c r="GHZ1149" s="36"/>
      <c r="GIA1149" s="36"/>
      <c r="GIB1149" s="36"/>
      <c r="GIC1149" s="36"/>
      <c r="GID1149" s="36"/>
      <c r="GIE1149" s="36"/>
      <c r="GIF1149" s="36"/>
      <c r="GIG1149" s="36"/>
      <c r="GIH1149" s="36"/>
      <c r="GII1149" s="36"/>
      <c r="GIJ1149" s="36"/>
      <c r="GIK1149" s="36"/>
      <c r="GIL1149" s="36"/>
      <c r="GIM1149" s="36"/>
      <c r="GIN1149" s="36"/>
      <c r="GIO1149" s="36"/>
      <c r="GIP1149" s="36"/>
      <c r="GIQ1149" s="36"/>
      <c r="GIR1149" s="36"/>
      <c r="GIS1149" s="36"/>
      <c r="GIT1149" s="36"/>
      <c r="GIU1149" s="36"/>
      <c r="GIV1149" s="36"/>
      <c r="GIW1149" s="36"/>
      <c r="GIX1149" s="36"/>
      <c r="GIY1149" s="36"/>
      <c r="GIZ1149" s="36"/>
      <c r="GJA1149" s="36"/>
      <c r="GJB1149" s="36"/>
      <c r="GJC1149" s="36"/>
      <c r="GJD1149" s="36"/>
      <c r="GJE1149" s="36"/>
      <c r="GJF1149" s="36"/>
      <c r="GJG1149" s="36"/>
      <c r="GJH1149" s="36"/>
      <c r="GJI1149" s="36"/>
      <c r="GJJ1149" s="36"/>
      <c r="GJK1149" s="36"/>
      <c r="GJL1149" s="36"/>
      <c r="GJM1149" s="36"/>
      <c r="GJN1149" s="36"/>
      <c r="GJO1149" s="36"/>
      <c r="GJP1149" s="36"/>
      <c r="GJQ1149" s="36"/>
      <c r="GJR1149" s="36"/>
      <c r="GJS1149" s="36"/>
      <c r="GJT1149" s="36"/>
      <c r="GJU1149" s="36"/>
      <c r="GJV1149" s="36"/>
      <c r="GJW1149" s="36"/>
      <c r="GJX1149" s="36"/>
      <c r="GJY1149" s="36"/>
      <c r="GJZ1149" s="36"/>
      <c r="GKA1149" s="36"/>
      <c r="GKB1149" s="36"/>
      <c r="GKC1149" s="36"/>
      <c r="GKD1149" s="36"/>
      <c r="GKE1149" s="36"/>
      <c r="GKF1149" s="36"/>
      <c r="GKG1149" s="36"/>
      <c r="GKH1149" s="36"/>
      <c r="GKI1149" s="36"/>
      <c r="GKJ1149" s="36"/>
      <c r="GKK1149" s="36"/>
      <c r="GKL1149" s="36"/>
      <c r="GKM1149" s="36"/>
      <c r="GKN1149" s="36"/>
      <c r="GKO1149" s="36"/>
      <c r="GKP1149" s="36"/>
      <c r="GKQ1149" s="36"/>
      <c r="GKR1149" s="36"/>
      <c r="GKS1149" s="36"/>
      <c r="GKT1149" s="36"/>
      <c r="GKU1149" s="36"/>
      <c r="GKV1149" s="36"/>
      <c r="GKW1149" s="36"/>
      <c r="GKX1149" s="36"/>
      <c r="GKY1149" s="36"/>
      <c r="GKZ1149" s="36"/>
      <c r="GLA1149" s="36"/>
      <c r="GLB1149" s="36"/>
      <c r="GLC1149" s="36"/>
      <c r="GLD1149" s="36"/>
      <c r="GLE1149" s="36"/>
      <c r="GLF1149" s="36"/>
      <c r="GLG1149" s="36"/>
      <c r="GLH1149" s="36"/>
      <c r="GLI1149" s="36"/>
      <c r="GLJ1149" s="36"/>
      <c r="GLK1149" s="36"/>
      <c r="GLL1149" s="36"/>
      <c r="GLM1149" s="36"/>
      <c r="GLN1149" s="36"/>
      <c r="GLO1149" s="36"/>
      <c r="GLP1149" s="36"/>
      <c r="GLQ1149" s="36"/>
      <c r="GLR1149" s="36"/>
      <c r="GLS1149" s="36"/>
      <c r="GLT1149" s="36"/>
      <c r="GLU1149" s="36"/>
      <c r="GLV1149" s="36"/>
      <c r="GLW1149" s="36"/>
      <c r="GLX1149" s="36"/>
      <c r="GLY1149" s="36"/>
      <c r="GLZ1149" s="36"/>
      <c r="GMA1149" s="36"/>
      <c r="GMB1149" s="36"/>
      <c r="GMC1149" s="36"/>
      <c r="GMD1149" s="36"/>
      <c r="GME1149" s="36"/>
      <c r="GMF1149" s="36"/>
      <c r="GMG1149" s="36"/>
      <c r="GMH1149" s="36"/>
      <c r="GMI1149" s="36"/>
      <c r="GMJ1149" s="36"/>
      <c r="GMK1149" s="36"/>
      <c r="GML1149" s="36"/>
      <c r="GMM1149" s="36"/>
      <c r="GMN1149" s="36"/>
      <c r="GMO1149" s="36"/>
      <c r="GMP1149" s="36"/>
      <c r="GMQ1149" s="36"/>
      <c r="GMR1149" s="36"/>
      <c r="GMS1149" s="36"/>
      <c r="GMT1149" s="36"/>
      <c r="GMU1149" s="36"/>
      <c r="GMV1149" s="36"/>
      <c r="GMW1149" s="36"/>
      <c r="GMX1149" s="36"/>
      <c r="GMY1149" s="36"/>
      <c r="GMZ1149" s="36"/>
      <c r="GNA1149" s="36"/>
      <c r="GNB1149" s="36"/>
      <c r="GNC1149" s="36"/>
      <c r="GND1149" s="36"/>
      <c r="GNE1149" s="36"/>
      <c r="GNF1149" s="36"/>
      <c r="GNG1149" s="36"/>
      <c r="GNH1149" s="36"/>
      <c r="GNI1149" s="36"/>
      <c r="GNJ1149" s="36"/>
      <c r="GNK1149" s="36"/>
      <c r="GNL1149" s="36"/>
      <c r="GNM1149" s="36"/>
      <c r="GNN1149" s="36"/>
      <c r="GNO1149" s="36"/>
      <c r="GNP1149" s="36"/>
      <c r="GNQ1149" s="36"/>
      <c r="GNR1149" s="36"/>
      <c r="GNS1149" s="36"/>
      <c r="GNT1149" s="36"/>
      <c r="GNU1149" s="36"/>
      <c r="GNV1149" s="36"/>
      <c r="GNW1149" s="36"/>
      <c r="GNX1149" s="36"/>
      <c r="GNY1149" s="36"/>
      <c r="GNZ1149" s="36"/>
      <c r="GOA1149" s="36"/>
      <c r="GOB1149" s="36"/>
      <c r="GOC1149" s="36"/>
      <c r="GOD1149" s="36"/>
      <c r="GOE1149" s="36"/>
      <c r="GOF1149" s="36"/>
      <c r="GOG1149" s="36"/>
      <c r="GOH1149" s="36"/>
      <c r="GOI1149" s="36"/>
      <c r="GOJ1149" s="36"/>
      <c r="GOK1149" s="36"/>
      <c r="GOL1149" s="36"/>
      <c r="GOM1149" s="36"/>
      <c r="GON1149" s="36"/>
      <c r="GOO1149" s="36"/>
      <c r="GOP1149" s="36"/>
      <c r="GOQ1149" s="36"/>
      <c r="GOR1149" s="36"/>
      <c r="GOS1149" s="36"/>
      <c r="GOT1149" s="36"/>
      <c r="GOU1149" s="36"/>
      <c r="GOV1149" s="36"/>
      <c r="GOW1149" s="36"/>
      <c r="GOX1149" s="36"/>
      <c r="GOY1149" s="36"/>
      <c r="GOZ1149" s="36"/>
      <c r="GPA1149" s="36"/>
      <c r="GPB1149" s="36"/>
      <c r="GPC1149" s="36"/>
      <c r="GPD1149" s="36"/>
      <c r="GPE1149" s="36"/>
      <c r="GPF1149" s="36"/>
      <c r="GPG1149" s="36"/>
      <c r="GPH1149" s="36"/>
      <c r="GPI1149" s="36"/>
      <c r="GPJ1149" s="36"/>
      <c r="GPK1149" s="36"/>
      <c r="GPL1149" s="36"/>
      <c r="GPM1149" s="36"/>
      <c r="GPN1149" s="36"/>
      <c r="GPO1149" s="36"/>
      <c r="GPP1149" s="36"/>
      <c r="GPQ1149" s="36"/>
      <c r="GPR1149" s="36"/>
      <c r="GPS1149" s="36"/>
      <c r="GPT1149" s="36"/>
      <c r="GPU1149" s="36"/>
      <c r="GPV1149" s="36"/>
      <c r="GPW1149" s="36"/>
      <c r="GPX1149" s="36"/>
      <c r="GPY1149" s="36"/>
      <c r="GPZ1149" s="36"/>
      <c r="GQA1149" s="36"/>
      <c r="GQB1149" s="36"/>
      <c r="GQC1149" s="36"/>
      <c r="GQD1149" s="36"/>
      <c r="GQE1149" s="36"/>
      <c r="GQF1149" s="36"/>
      <c r="GQG1149" s="36"/>
      <c r="GQH1149" s="36"/>
      <c r="GQI1149" s="36"/>
      <c r="GQJ1149" s="36"/>
      <c r="GQK1149" s="36"/>
      <c r="GQL1149" s="36"/>
      <c r="GQM1149" s="36"/>
      <c r="GQN1149" s="36"/>
      <c r="GQO1149" s="36"/>
      <c r="GQP1149" s="36"/>
      <c r="GQQ1149" s="36"/>
      <c r="GQR1149" s="36"/>
      <c r="GQS1149" s="36"/>
      <c r="GQT1149" s="36"/>
      <c r="GQU1149" s="36"/>
      <c r="GQV1149" s="36"/>
      <c r="GQW1149" s="36"/>
      <c r="GQX1149" s="36"/>
      <c r="GQY1149" s="36"/>
      <c r="GQZ1149" s="36"/>
      <c r="GRA1149" s="36"/>
      <c r="GRB1149" s="36"/>
      <c r="GRC1149" s="36"/>
      <c r="GRD1149" s="36"/>
      <c r="GRE1149" s="36"/>
      <c r="GRF1149" s="36"/>
      <c r="GRG1149" s="36"/>
      <c r="GRH1149" s="36"/>
      <c r="GRI1149" s="36"/>
      <c r="GRJ1149" s="36"/>
      <c r="GRK1149" s="36"/>
      <c r="GRL1149" s="36"/>
      <c r="GRM1149" s="36"/>
      <c r="GRN1149" s="36"/>
      <c r="GRO1149" s="36"/>
      <c r="GRP1149" s="36"/>
      <c r="GRQ1149" s="36"/>
      <c r="GRR1149" s="36"/>
      <c r="GRS1149" s="36"/>
      <c r="GRT1149" s="36"/>
      <c r="GRU1149" s="36"/>
      <c r="GRV1149" s="36"/>
      <c r="GRW1149" s="36"/>
      <c r="GRX1149" s="36"/>
      <c r="GRY1149" s="36"/>
      <c r="GRZ1149" s="36"/>
      <c r="GSA1149" s="36"/>
      <c r="GSB1149" s="36"/>
      <c r="GSC1149" s="36"/>
      <c r="GSD1149" s="36"/>
      <c r="GSE1149" s="36"/>
      <c r="GSF1149" s="36"/>
      <c r="GSG1149" s="36"/>
      <c r="GSH1149" s="36"/>
      <c r="GSI1149" s="36"/>
      <c r="GSJ1149" s="36"/>
      <c r="GSK1149" s="36"/>
      <c r="GSL1149" s="36"/>
      <c r="GSM1149" s="36"/>
      <c r="GSN1149" s="36"/>
      <c r="GSO1149" s="36"/>
      <c r="GSP1149" s="36"/>
      <c r="GSQ1149" s="36"/>
      <c r="GSR1149" s="36"/>
      <c r="GSS1149" s="36"/>
      <c r="GST1149" s="36"/>
      <c r="GSU1149" s="36"/>
      <c r="GSV1149" s="36"/>
      <c r="GSW1149" s="36"/>
      <c r="GSX1149" s="36"/>
      <c r="GSY1149" s="36"/>
      <c r="GSZ1149" s="36"/>
      <c r="GTA1149" s="36"/>
      <c r="GTB1149" s="36"/>
      <c r="GTC1149" s="36"/>
      <c r="GTD1149" s="36"/>
      <c r="GTE1149" s="36"/>
      <c r="GTF1149" s="36"/>
      <c r="GTG1149" s="36"/>
      <c r="GTH1149" s="36"/>
      <c r="GTI1149" s="36"/>
      <c r="GTJ1149" s="36"/>
      <c r="GTK1149" s="36"/>
      <c r="GTL1149" s="36"/>
      <c r="GTM1149" s="36"/>
      <c r="GTN1149" s="36"/>
      <c r="GTO1149" s="36"/>
      <c r="GTP1149" s="36"/>
      <c r="GTQ1149" s="36"/>
      <c r="GTR1149" s="36"/>
      <c r="GTS1149" s="36"/>
      <c r="GTT1149" s="36"/>
      <c r="GTU1149" s="36"/>
      <c r="GTV1149" s="36"/>
      <c r="GTW1149" s="36"/>
      <c r="GTX1149" s="36"/>
      <c r="GTY1149" s="36"/>
      <c r="GTZ1149" s="36"/>
      <c r="GUA1149" s="36"/>
      <c r="GUB1149" s="36"/>
      <c r="GUC1149" s="36"/>
      <c r="GUD1149" s="36"/>
      <c r="GUE1149" s="36"/>
      <c r="GUF1149" s="36"/>
      <c r="GUG1149" s="36"/>
      <c r="GUH1149" s="36"/>
      <c r="GUI1149" s="36"/>
      <c r="GUJ1149" s="36"/>
      <c r="GUK1149" s="36"/>
      <c r="GUL1149" s="36"/>
      <c r="GUM1149" s="36"/>
      <c r="GUN1149" s="36"/>
      <c r="GUO1149" s="36"/>
      <c r="GUP1149" s="36"/>
      <c r="GUQ1149" s="36"/>
      <c r="GUR1149" s="36"/>
      <c r="GUS1149" s="36"/>
      <c r="GUT1149" s="36"/>
      <c r="GUU1149" s="36"/>
      <c r="GUV1149" s="36"/>
      <c r="GUW1149" s="36"/>
      <c r="GUX1149" s="36"/>
      <c r="GUY1149" s="36"/>
      <c r="GUZ1149" s="36"/>
      <c r="GVA1149" s="36"/>
      <c r="GVB1149" s="36"/>
      <c r="GVC1149" s="36"/>
      <c r="GVD1149" s="36"/>
      <c r="GVE1149" s="36"/>
      <c r="GVF1149" s="36"/>
      <c r="GVG1149" s="36"/>
      <c r="GVH1149" s="36"/>
      <c r="GVI1149" s="36"/>
      <c r="GVJ1149" s="36"/>
      <c r="GVK1149" s="36"/>
      <c r="GVL1149" s="36"/>
      <c r="GVM1149" s="36"/>
      <c r="GVN1149" s="36"/>
      <c r="GVO1149" s="36"/>
      <c r="GVP1149" s="36"/>
      <c r="GVQ1149" s="36"/>
      <c r="GVR1149" s="36"/>
      <c r="GVS1149" s="36"/>
      <c r="GVT1149" s="36"/>
      <c r="GVU1149" s="36"/>
      <c r="GVV1149" s="36"/>
      <c r="GVW1149" s="36"/>
      <c r="GVX1149" s="36"/>
      <c r="GVY1149" s="36"/>
      <c r="GVZ1149" s="36"/>
      <c r="GWA1149" s="36"/>
      <c r="GWB1149" s="36"/>
      <c r="GWC1149" s="36"/>
      <c r="GWD1149" s="36"/>
      <c r="GWE1149" s="36"/>
      <c r="GWF1149" s="36"/>
      <c r="GWG1149" s="36"/>
      <c r="GWH1149" s="36"/>
      <c r="GWI1149" s="36"/>
      <c r="GWJ1149" s="36"/>
      <c r="GWK1149" s="36"/>
      <c r="GWL1149" s="36"/>
      <c r="GWM1149" s="36"/>
      <c r="GWN1149" s="36"/>
      <c r="GWO1149" s="36"/>
      <c r="GWP1149" s="36"/>
      <c r="GWQ1149" s="36"/>
      <c r="GWR1149" s="36"/>
      <c r="GWS1149" s="36"/>
      <c r="GWT1149" s="36"/>
      <c r="GWU1149" s="36"/>
      <c r="GWV1149" s="36"/>
      <c r="GWW1149" s="36"/>
      <c r="GWX1149" s="36"/>
      <c r="GWY1149" s="36"/>
      <c r="GWZ1149" s="36"/>
      <c r="GXA1149" s="36"/>
      <c r="GXB1149" s="36"/>
      <c r="GXC1149" s="36"/>
      <c r="GXD1149" s="36"/>
      <c r="GXE1149" s="36"/>
      <c r="GXF1149" s="36"/>
      <c r="GXG1149" s="36"/>
      <c r="GXH1149" s="36"/>
      <c r="GXI1149" s="36"/>
      <c r="GXJ1149" s="36"/>
      <c r="GXK1149" s="36"/>
      <c r="GXL1149" s="36"/>
      <c r="GXM1149" s="36"/>
      <c r="GXN1149" s="36"/>
      <c r="GXO1149" s="36"/>
      <c r="GXP1149" s="36"/>
      <c r="GXQ1149" s="36"/>
      <c r="GXR1149" s="36"/>
      <c r="GXS1149" s="36"/>
      <c r="GXT1149" s="36"/>
      <c r="GXU1149" s="36"/>
      <c r="GXV1149" s="36"/>
      <c r="GXW1149" s="36"/>
      <c r="GXX1149" s="36"/>
      <c r="GXY1149" s="36"/>
      <c r="GXZ1149" s="36"/>
      <c r="GYA1149" s="36"/>
      <c r="GYB1149" s="36"/>
      <c r="GYC1149" s="36"/>
      <c r="GYD1149" s="36"/>
      <c r="GYE1149" s="36"/>
      <c r="GYF1149" s="36"/>
      <c r="GYG1149" s="36"/>
      <c r="GYH1149" s="36"/>
      <c r="GYI1149" s="36"/>
      <c r="GYJ1149" s="36"/>
      <c r="GYK1149" s="36"/>
      <c r="GYL1149" s="36"/>
      <c r="GYM1149" s="36"/>
      <c r="GYN1149" s="36"/>
      <c r="GYO1149" s="36"/>
      <c r="GYP1149" s="36"/>
      <c r="GYQ1149" s="36"/>
      <c r="GYR1149" s="36"/>
      <c r="GYS1149" s="36"/>
      <c r="GYT1149" s="36"/>
      <c r="GYU1149" s="36"/>
      <c r="GYV1149" s="36"/>
      <c r="GYW1149" s="36"/>
      <c r="GYX1149" s="36"/>
      <c r="GYY1149" s="36"/>
      <c r="GYZ1149" s="36"/>
      <c r="GZA1149" s="36"/>
      <c r="GZB1149" s="36"/>
      <c r="GZC1149" s="36"/>
      <c r="GZD1149" s="36"/>
      <c r="GZE1149" s="36"/>
      <c r="GZF1149" s="36"/>
      <c r="GZG1149" s="36"/>
      <c r="GZH1149" s="36"/>
      <c r="GZI1149" s="36"/>
      <c r="GZJ1149" s="36"/>
      <c r="GZK1149" s="36"/>
      <c r="GZL1149" s="36"/>
      <c r="GZM1149" s="36"/>
      <c r="GZN1149" s="36"/>
      <c r="GZO1149" s="36"/>
      <c r="GZP1149" s="36"/>
      <c r="GZQ1149" s="36"/>
      <c r="GZR1149" s="36"/>
      <c r="GZS1149" s="36"/>
      <c r="GZT1149" s="36"/>
      <c r="GZU1149" s="36"/>
      <c r="GZV1149" s="36"/>
      <c r="GZW1149" s="36"/>
      <c r="GZX1149" s="36"/>
      <c r="GZY1149" s="36"/>
      <c r="GZZ1149" s="36"/>
      <c r="HAA1149" s="36"/>
      <c r="HAB1149" s="36"/>
      <c r="HAC1149" s="36"/>
      <c r="HAD1149" s="36"/>
      <c r="HAE1149" s="36"/>
      <c r="HAF1149" s="36"/>
      <c r="HAG1149" s="36"/>
      <c r="HAH1149" s="36"/>
      <c r="HAI1149" s="36"/>
      <c r="HAJ1149" s="36"/>
      <c r="HAK1149" s="36"/>
      <c r="HAL1149" s="36"/>
      <c r="HAM1149" s="36"/>
      <c r="HAN1149" s="36"/>
      <c r="HAO1149" s="36"/>
      <c r="HAP1149" s="36"/>
      <c r="HAQ1149" s="36"/>
      <c r="HAR1149" s="36"/>
      <c r="HAS1149" s="36"/>
      <c r="HAT1149" s="36"/>
      <c r="HAU1149" s="36"/>
      <c r="HAV1149" s="36"/>
      <c r="HAW1149" s="36"/>
      <c r="HAX1149" s="36"/>
      <c r="HAY1149" s="36"/>
      <c r="HAZ1149" s="36"/>
      <c r="HBA1149" s="36"/>
      <c r="HBB1149" s="36"/>
      <c r="HBC1149" s="36"/>
      <c r="HBD1149" s="36"/>
      <c r="HBE1149" s="36"/>
      <c r="HBF1149" s="36"/>
      <c r="HBG1149" s="36"/>
      <c r="HBH1149" s="36"/>
      <c r="HBI1149" s="36"/>
      <c r="HBJ1149" s="36"/>
      <c r="HBK1149" s="36"/>
      <c r="HBL1149" s="36"/>
      <c r="HBM1149" s="36"/>
      <c r="HBN1149" s="36"/>
      <c r="HBO1149" s="36"/>
      <c r="HBP1149" s="36"/>
      <c r="HBQ1149" s="36"/>
      <c r="HBR1149" s="36"/>
      <c r="HBS1149" s="36"/>
      <c r="HBT1149" s="36"/>
      <c r="HBU1149" s="36"/>
      <c r="HBV1149" s="36"/>
      <c r="HBW1149" s="36"/>
      <c r="HBX1149" s="36"/>
      <c r="HBY1149" s="36"/>
      <c r="HBZ1149" s="36"/>
      <c r="HCA1149" s="36"/>
      <c r="HCB1149" s="36"/>
      <c r="HCC1149" s="36"/>
      <c r="HCD1149" s="36"/>
      <c r="HCE1149" s="36"/>
      <c r="HCF1149" s="36"/>
      <c r="HCG1149" s="36"/>
      <c r="HCH1149" s="36"/>
      <c r="HCI1149" s="36"/>
      <c r="HCJ1149" s="36"/>
      <c r="HCK1149" s="36"/>
      <c r="HCL1149" s="36"/>
      <c r="HCM1149" s="36"/>
      <c r="HCN1149" s="36"/>
      <c r="HCO1149" s="36"/>
      <c r="HCP1149" s="36"/>
      <c r="HCQ1149" s="36"/>
      <c r="HCR1149" s="36"/>
      <c r="HCS1149" s="36"/>
      <c r="HCT1149" s="36"/>
      <c r="HCU1149" s="36"/>
      <c r="HCV1149" s="36"/>
      <c r="HCW1149" s="36"/>
      <c r="HCX1149" s="36"/>
      <c r="HCY1149" s="36"/>
      <c r="HCZ1149" s="36"/>
      <c r="HDA1149" s="36"/>
      <c r="HDB1149" s="36"/>
      <c r="HDC1149" s="36"/>
      <c r="HDD1149" s="36"/>
      <c r="HDE1149" s="36"/>
      <c r="HDF1149" s="36"/>
      <c r="HDG1149" s="36"/>
      <c r="HDH1149" s="36"/>
      <c r="HDI1149" s="36"/>
      <c r="HDJ1149" s="36"/>
      <c r="HDK1149" s="36"/>
      <c r="HDL1149" s="36"/>
      <c r="HDM1149" s="36"/>
      <c r="HDN1149" s="36"/>
      <c r="HDO1149" s="36"/>
      <c r="HDP1149" s="36"/>
      <c r="HDQ1149" s="36"/>
      <c r="HDR1149" s="36"/>
      <c r="HDS1149" s="36"/>
      <c r="HDT1149" s="36"/>
      <c r="HDU1149" s="36"/>
      <c r="HDV1149" s="36"/>
      <c r="HDW1149" s="36"/>
      <c r="HDX1149" s="36"/>
      <c r="HDY1149" s="36"/>
      <c r="HDZ1149" s="36"/>
      <c r="HEA1149" s="36"/>
      <c r="HEB1149" s="36"/>
      <c r="HEC1149" s="36"/>
      <c r="HED1149" s="36"/>
      <c r="HEE1149" s="36"/>
      <c r="HEF1149" s="36"/>
      <c r="HEG1149" s="36"/>
      <c r="HEH1149" s="36"/>
      <c r="HEI1149" s="36"/>
      <c r="HEJ1149" s="36"/>
      <c r="HEK1149" s="36"/>
      <c r="HEL1149" s="36"/>
      <c r="HEM1149" s="36"/>
      <c r="HEN1149" s="36"/>
      <c r="HEO1149" s="36"/>
      <c r="HEP1149" s="36"/>
      <c r="HEQ1149" s="36"/>
      <c r="HER1149" s="36"/>
      <c r="HES1149" s="36"/>
      <c r="HET1149" s="36"/>
      <c r="HEU1149" s="36"/>
      <c r="HEV1149" s="36"/>
      <c r="HEW1149" s="36"/>
      <c r="HEX1149" s="36"/>
      <c r="HEY1149" s="36"/>
      <c r="HEZ1149" s="36"/>
      <c r="HFA1149" s="36"/>
      <c r="HFB1149" s="36"/>
      <c r="HFC1149" s="36"/>
      <c r="HFD1149" s="36"/>
      <c r="HFE1149" s="36"/>
      <c r="HFF1149" s="36"/>
      <c r="HFG1149" s="36"/>
      <c r="HFH1149" s="36"/>
      <c r="HFI1149" s="36"/>
      <c r="HFJ1149" s="36"/>
      <c r="HFK1149" s="36"/>
      <c r="HFL1149" s="36"/>
      <c r="HFM1149" s="36"/>
      <c r="HFN1149" s="36"/>
      <c r="HFO1149" s="36"/>
      <c r="HFP1149" s="36"/>
      <c r="HFQ1149" s="36"/>
      <c r="HFR1149" s="36"/>
      <c r="HFS1149" s="36"/>
      <c r="HFT1149" s="36"/>
      <c r="HFU1149" s="36"/>
      <c r="HFV1149" s="36"/>
      <c r="HFW1149" s="36"/>
      <c r="HFX1149" s="36"/>
      <c r="HFY1149" s="36"/>
      <c r="HFZ1149" s="36"/>
      <c r="HGA1149" s="36"/>
      <c r="HGB1149" s="36"/>
      <c r="HGC1149" s="36"/>
      <c r="HGD1149" s="36"/>
      <c r="HGE1149" s="36"/>
      <c r="HGF1149" s="36"/>
      <c r="HGG1149" s="36"/>
      <c r="HGH1149" s="36"/>
      <c r="HGI1149" s="36"/>
      <c r="HGJ1149" s="36"/>
      <c r="HGK1149" s="36"/>
      <c r="HGL1149" s="36"/>
      <c r="HGM1149" s="36"/>
      <c r="HGN1149" s="36"/>
      <c r="HGO1149" s="36"/>
      <c r="HGP1149" s="36"/>
      <c r="HGQ1149" s="36"/>
      <c r="HGR1149" s="36"/>
      <c r="HGS1149" s="36"/>
      <c r="HGT1149" s="36"/>
      <c r="HGU1149" s="36"/>
      <c r="HGV1149" s="36"/>
      <c r="HGW1149" s="36"/>
      <c r="HGX1149" s="36"/>
      <c r="HGY1149" s="36"/>
      <c r="HGZ1149" s="36"/>
      <c r="HHA1149" s="36"/>
      <c r="HHB1149" s="36"/>
      <c r="HHC1149" s="36"/>
      <c r="HHD1149" s="36"/>
      <c r="HHE1149" s="36"/>
      <c r="HHF1149" s="36"/>
      <c r="HHG1149" s="36"/>
      <c r="HHH1149" s="36"/>
      <c r="HHI1149" s="36"/>
      <c r="HHJ1149" s="36"/>
      <c r="HHK1149" s="36"/>
      <c r="HHL1149" s="36"/>
      <c r="HHM1149" s="36"/>
      <c r="HHN1149" s="36"/>
      <c r="HHO1149" s="36"/>
      <c r="HHP1149" s="36"/>
      <c r="HHQ1149" s="36"/>
      <c r="HHR1149" s="36"/>
      <c r="HHS1149" s="36"/>
      <c r="HHT1149" s="36"/>
      <c r="HHU1149" s="36"/>
      <c r="HHV1149" s="36"/>
      <c r="HHW1149" s="36"/>
      <c r="HHX1149" s="36"/>
      <c r="HHY1149" s="36"/>
      <c r="HHZ1149" s="36"/>
      <c r="HIA1149" s="36"/>
      <c r="HIB1149" s="36"/>
      <c r="HIC1149" s="36"/>
      <c r="HID1149" s="36"/>
      <c r="HIE1149" s="36"/>
      <c r="HIF1149" s="36"/>
      <c r="HIG1149" s="36"/>
      <c r="HIH1149" s="36"/>
      <c r="HII1149" s="36"/>
      <c r="HIJ1149" s="36"/>
      <c r="HIK1149" s="36"/>
      <c r="HIL1149" s="36"/>
      <c r="HIM1149" s="36"/>
      <c r="HIN1149" s="36"/>
      <c r="HIO1149" s="36"/>
      <c r="HIP1149" s="36"/>
      <c r="HIQ1149" s="36"/>
      <c r="HIR1149" s="36"/>
      <c r="HIS1149" s="36"/>
      <c r="HIT1149" s="36"/>
      <c r="HIU1149" s="36"/>
      <c r="HIV1149" s="36"/>
      <c r="HIW1149" s="36"/>
      <c r="HIX1149" s="36"/>
      <c r="HIY1149" s="36"/>
      <c r="HIZ1149" s="36"/>
      <c r="HJA1149" s="36"/>
      <c r="HJB1149" s="36"/>
      <c r="HJC1149" s="36"/>
      <c r="HJD1149" s="36"/>
      <c r="HJE1149" s="36"/>
      <c r="HJF1149" s="36"/>
      <c r="HJG1149" s="36"/>
      <c r="HJH1149" s="36"/>
      <c r="HJI1149" s="36"/>
      <c r="HJJ1149" s="36"/>
      <c r="HJK1149" s="36"/>
      <c r="HJL1149" s="36"/>
      <c r="HJM1149" s="36"/>
      <c r="HJN1149" s="36"/>
      <c r="HJO1149" s="36"/>
      <c r="HJP1149" s="36"/>
      <c r="HJQ1149" s="36"/>
      <c r="HJR1149" s="36"/>
      <c r="HJS1149" s="36"/>
      <c r="HJT1149" s="36"/>
      <c r="HJU1149" s="36"/>
      <c r="HJV1149" s="36"/>
      <c r="HJW1149" s="36"/>
      <c r="HJX1149" s="36"/>
      <c r="HJY1149" s="36"/>
      <c r="HJZ1149" s="36"/>
      <c r="HKA1149" s="36"/>
      <c r="HKB1149" s="36"/>
      <c r="HKC1149" s="36"/>
      <c r="HKD1149" s="36"/>
      <c r="HKE1149" s="36"/>
      <c r="HKF1149" s="36"/>
      <c r="HKG1149" s="36"/>
      <c r="HKH1149" s="36"/>
      <c r="HKI1149" s="36"/>
      <c r="HKJ1149" s="36"/>
      <c r="HKK1149" s="36"/>
      <c r="HKL1149" s="36"/>
      <c r="HKM1149" s="36"/>
      <c r="HKN1149" s="36"/>
      <c r="HKO1149" s="36"/>
      <c r="HKP1149" s="36"/>
      <c r="HKQ1149" s="36"/>
      <c r="HKR1149" s="36"/>
      <c r="HKS1149" s="36"/>
      <c r="HKT1149" s="36"/>
      <c r="HKU1149" s="36"/>
      <c r="HKV1149" s="36"/>
      <c r="HKW1149" s="36"/>
      <c r="HKX1149" s="36"/>
      <c r="HKY1149" s="36"/>
      <c r="HKZ1149" s="36"/>
      <c r="HLA1149" s="36"/>
      <c r="HLB1149" s="36"/>
      <c r="HLC1149" s="36"/>
      <c r="HLD1149" s="36"/>
      <c r="HLE1149" s="36"/>
      <c r="HLF1149" s="36"/>
      <c r="HLG1149" s="36"/>
      <c r="HLH1149" s="36"/>
      <c r="HLI1149" s="36"/>
      <c r="HLJ1149" s="36"/>
      <c r="HLK1149" s="36"/>
      <c r="HLL1149" s="36"/>
      <c r="HLM1149" s="36"/>
      <c r="HLN1149" s="36"/>
      <c r="HLO1149" s="36"/>
      <c r="HLP1149" s="36"/>
      <c r="HLQ1149" s="36"/>
      <c r="HLR1149" s="36"/>
      <c r="HLS1149" s="36"/>
      <c r="HLT1149" s="36"/>
      <c r="HLU1149" s="36"/>
      <c r="HLV1149" s="36"/>
      <c r="HLW1149" s="36"/>
      <c r="HLX1149" s="36"/>
      <c r="HLY1149" s="36"/>
      <c r="HLZ1149" s="36"/>
      <c r="HMA1149" s="36"/>
      <c r="HMB1149" s="36"/>
      <c r="HMC1149" s="36"/>
      <c r="HMD1149" s="36"/>
      <c r="HME1149" s="36"/>
      <c r="HMF1149" s="36"/>
      <c r="HMG1149" s="36"/>
      <c r="HMH1149" s="36"/>
      <c r="HMI1149" s="36"/>
      <c r="HMJ1149" s="36"/>
      <c r="HMK1149" s="36"/>
      <c r="HML1149" s="36"/>
      <c r="HMM1149" s="36"/>
      <c r="HMN1149" s="36"/>
      <c r="HMO1149" s="36"/>
      <c r="HMP1149" s="36"/>
      <c r="HMQ1149" s="36"/>
      <c r="HMR1149" s="36"/>
      <c r="HMS1149" s="36"/>
      <c r="HMT1149" s="36"/>
      <c r="HMU1149" s="36"/>
      <c r="HMV1149" s="36"/>
      <c r="HMW1149" s="36"/>
      <c r="HMX1149" s="36"/>
      <c r="HMY1149" s="36"/>
      <c r="HMZ1149" s="36"/>
      <c r="HNA1149" s="36"/>
      <c r="HNB1149" s="36"/>
      <c r="HNC1149" s="36"/>
      <c r="HND1149" s="36"/>
      <c r="HNE1149" s="36"/>
      <c r="HNF1149" s="36"/>
      <c r="HNG1149" s="36"/>
      <c r="HNH1149" s="36"/>
      <c r="HNI1149" s="36"/>
      <c r="HNJ1149" s="36"/>
      <c r="HNK1149" s="36"/>
      <c r="HNL1149" s="36"/>
      <c r="HNM1149" s="36"/>
      <c r="HNN1149" s="36"/>
      <c r="HNO1149" s="36"/>
      <c r="HNP1149" s="36"/>
      <c r="HNQ1149" s="36"/>
      <c r="HNR1149" s="36"/>
      <c r="HNS1149" s="36"/>
      <c r="HNT1149" s="36"/>
      <c r="HNU1149" s="36"/>
      <c r="HNV1149" s="36"/>
      <c r="HNW1149" s="36"/>
      <c r="HNX1149" s="36"/>
      <c r="HNY1149" s="36"/>
      <c r="HNZ1149" s="36"/>
      <c r="HOA1149" s="36"/>
      <c r="HOB1149" s="36"/>
      <c r="HOC1149" s="36"/>
      <c r="HOD1149" s="36"/>
      <c r="HOE1149" s="36"/>
      <c r="HOF1149" s="36"/>
      <c r="HOG1149" s="36"/>
      <c r="HOH1149" s="36"/>
      <c r="HOI1149" s="36"/>
      <c r="HOJ1149" s="36"/>
      <c r="HOK1149" s="36"/>
      <c r="HOL1149" s="36"/>
      <c r="HOM1149" s="36"/>
      <c r="HON1149" s="36"/>
      <c r="HOO1149" s="36"/>
      <c r="HOP1149" s="36"/>
      <c r="HOQ1149" s="36"/>
      <c r="HOR1149" s="36"/>
      <c r="HOS1149" s="36"/>
      <c r="HOT1149" s="36"/>
      <c r="HOU1149" s="36"/>
      <c r="HOV1149" s="36"/>
      <c r="HOW1149" s="36"/>
      <c r="HOX1149" s="36"/>
      <c r="HOY1149" s="36"/>
      <c r="HOZ1149" s="36"/>
      <c r="HPA1149" s="36"/>
      <c r="HPB1149" s="36"/>
      <c r="HPC1149" s="36"/>
      <c r="HPD1149" s="36"/>
      <c r="HPE1149" s="36"/>
      <c r="HPF1149" s="36"/>
      <c r="HPG1149" s="36"/>
      <c r="HPH1149" s="36"/>
      <c r="HPI1149" s="36"/>
      <c r="HPJ1149" s="36"/>
      <c r="HPK1149" s="36"/>
      <c r="HPL1149" s="36"/>
      <c r="HPM1149" s="36"/>
      <c r="HPN1149" s="36"/>
      <c r="HPO1149" s="36"/>
      <c r="HPP1149" s="36"/>
      <c r="HPQ1149" s="36"/>
      <c r="HPR1149" s="36"/>
      <c r="HPS1149" s="36"/>
      <c r="HPT1149" s="36"/>
      <c r="HPU1149" s="36"/>
      <c r="HPV1149" s="36"/>
      <c r="HPW1149" s="36"/>
      <c r="HPX1149" s="36"/>
      <c r="HPY1149" s="36"/>
      <c r="HPZ1149" s="36"/>
      <c r="HQA1149" s="36"/>
      <c r="HQB1149" s="36"/>
      <c r="HQC1149" s="36"/>
      <c r="HQD1149" s="36"/>
      <c r="HQE1149" s="36"/>
      <c r="HQF1149" s="36"/>
      <c r="HQG1149" s="36"/>
      <c r="HQH1149" s="36"/>
      <c r="HQI1149" s="36"/>
      <c r="HQJ1149" s="36"/>
      <c r="HQK1149" s="36"/>
      <c r="HQL1149" s="36"/>
      <c r="HQM1149" s="36"/>
      <c r="HQN1149" s="36"/>
      <c r="HQO1149" s="36"/>
      <c r="HQP1149" s="36"/>
      <c r="HQQ1149" s="36"/>
      <c r="HQR1149" s="36"/>
      <c r="HQS1149" s="36"/>
      <c r="HQT1149" s="36"/>
      <c r="HQU1149" s="36"/>
      <c r="HQV1149" s="36"/>
      <c r="HQW1149" s="36"/>
      <c r="HQX1149" s="36"/>
      <c r="HQY1149" s="36"/>
      <c r="HQZ1149" s="36"/>
      <c r="HRA1149" s="36"/>
      <c r="HRB1149" s="36"/>
      <c r="HRC1149" s="36"/>
      <c r="HRD1149" s="36"/>
      <c r="HRE1149" s="36"/>
      <c r="HRF1149" s="36"/>
      <c r="HRG1149" s="36"/>
      <c r="HRH1149" s="36"/>
      <c r="HRI1149" s="36"/>
      <c r="HRJ1149" s="36"/>
      <c r="HRK1149" s="36"/>
      <c r="HRL1149" s="36"/>
      <c r="HRM1149" s="36"/>
      <c r="HRN1149" s="36"/>
      <c r="HRO1149" s="36"/>
      <c r="HRP1149" s="36"/>
      <c r="HRQ1149" s="36"/>
      <c r="HRR1149" s="36"/>
      <c r="HRS1149" s="36"/>
      <c r="HRT1149" s="36"/>
      <c r="HRU1149" s="36"/>
      <c r="HRV1149" s="36"/>
      <c r="HRW1149" s="36"/>
      <c r="HRX1149" s="36"/>
      <c r="HRY1149" s="36"/>
      <c r="HRZ1149" s="36"/>
      <c r="HSA1149" s="36"/>
      <c r="HSB1149" s="36"/>
      <c r="HSC1149" s="36"/>
      <c r="HSD1149" s="36"/>
      <c r="HSE1149" s="36"/>
      <c r="HSF1149" s="36"/>
      <c r="HSG1149" s="36"/>
      <c r="HSH1149" s="36"/>
      <c r="HSI1149" s="36"/>
      <c r="HSJ1149" s="36"/>
      <c r="HSK1149" s="36"/>
      <c r="HSL1149" s="36"/>
      <c r="HSM1149" s="36"/>
      <c r="HSN1149" s="36"/>
      <c r="HSO1149" s="36"/>
      <c r="HSP1149" s="36"/>
      <c r="HSQ1149" s="36"/>
      <c r="HSR1149" s="36"/>
      <c r="HSS1149" s="36"/>
      <c r="HST1149" s="36"/>
      <c r="HSU1149" s="36"/>
      <c r="HSV1149" s="36"/>
      <c r="HSW1149" s="36"/>
      <c r="HSX1149" s="36"/>
      <c r="HSY1149" s="36"/>
      <c r="HSZ1149" s="36"/>
      <c r="HTA1149" s="36"/>
      <c r="HTB1149" s="36"/>
      <c r="HTC1149" s="36"/>
      <c r="HTD1149" s="36"/>
      <c r="HTE1149" s="36"/>
      <c r="HTF1149" s="36"/>
      <c r="HTG1149" s="36"/>
      <c r="HTH1149" s="36"/>
      <c r="HTI1149" s="36"/>
      <c r="HTJ1149" s="36"/>
      <c r="HTK1149" s="36"/>
      <c r="HTL1149" s="36"/>
      <c r="HTM1149" s="36"/>
      <c r="HTN1149" s="36"/>
      <c r="HTO1149" s="36"/>
      <c r="HTP1149" s="36"/>
      <c r="HTQ1149" s="36"/>
      <c r="HTR1149" s="36"/>
      <c r="HTS1149" s="36"/>
      <c r="HTT1149" s="36"/>
      <c r="HTU1149" s="36"/>
      <c r="HTV1149" s="36"/>
      <c r="HTW1149" s="36"/>
      <c r="HTX1149" s="36"/>
      <c r="HTY1149" s="36"/>
      <c r="HTZ1149" s="36"/>
      <c r="HUA1149" s="36"/>
      <c r="HUB1149" s="36"/>
      <c r="HUC1149" s="36"/>
      <c r="HUD1149" s="36"/>
      <c r="HUE1149" s="36"/>
      <c r="HUF1149" s="36"/>
      <c r="HUG1149" s="36"/>
      <c r="HUH1149" s="36"/>
      <c r="HUI1149" s="36"/>
      <c r="HUJ1149" s="36"/>
      <c r="HUK1149" s="36"/>
      <c r="HUL1149" s="36"/>
      <c r="HUM1149" s="36"/>
      <c r="HUN1149" s="36"/>
      <c r="HUO1149" s="36"/>
      <c r="HUP1149" s="36"/>
      <c r="HUQ1149" s="36"/>
      <c r="HUR1149" s="36"/>
      <c r="HUS1149" s="36"/>
      <c r="HUT1149" s="36"/>
      <c r="HUU1149" s="36"/>
      <c r="HUV1149" s="36"/>
      <c r="HUW1149" s="36"/>
      <c r="HUX1149" s="36"/>
      <c r="HUY1149" s="36"/>
      <c r="HUZ1149" s="36"/>
      <c r="HVA1149" s="36"/>
      <c r="HVB1149" s="36"/>
      <c r="HVC1149" s="36"/>
      <c r="HVD1149" s="36"/>
      <c r="HVE1149" s="36"/>
      <c r="HVF1149" s="36"/>
      <c r="HVG1149" s="36"/>
      <c r="HVH1149" s="36"/>
      <c r="HVI1149" s="36"/>
      <c r="HVJ1149" s="36"/>
      <c r="HVK1149" s="36"/>
      <c r="HVL1149" s="36"/>
      <c r="HVM1149" s="36"/>
      <c r="HVN1149" s="36"/>
      <c r="HVO1149" s="36"/>
      <c r="HVP1149" s="36"/>
      <c r="HVQ1149" s="36"/>
      <c r="HVR1149" s="36"/>
      <c r="HVS1149" s="36"/>
      <c r="HVT1149" s="36"/>
      <c r="HVU1149" s="36"/>
      <c r="HVV1149" s="36"/>
      <c r="HVW1149" s="36"/>
      <c r="HVX1149" s="36"/>
      <c r="HVY1149" s="36"/>
      <c r="HVZ1149" s="36"/>
      <c r="HWA1149" s="36"/>
      <c r="HWB1149" s="36"/>
      <c r="HWC1149" s="36"/>
      <c r="HWD1149" s="36"/>
      <c r="HWE1149" s="36"/>
      <c r="HWF1149" s="36"/>
      <c r="HWG1149" s="36"/>
      <c r="HWH1149" s="36"/>
      <c r="HWI1149" s="36"/>
      <c r="HWJ1149" s="36"/>
      <c r="HWK1149" s="36"/>
      <c r="HWL1149" s="36"/>
      <c r="HWM1149" s="36"/>
      <c r="HWN1149" s="36"/>
      <c r="HWO1149" s="36"/>
      <c r="HWP1149" s="36"/>
      <c r="HWQ1149" s="36"/>
      <c r="HWR1149" s="36"/>
      <c r="HWS1149" s="36"/>
      <c r="HWT1149" s="36"/>
      <c r="HWU1149" s="36"/>
      <c r="HWV1149" s="36"/>
      <c r="HWW1149" s="36"/>
      <c r="HWX1149" s="36"/>
      <c r="HWY1149" s="36"/>
      <c r="HWZ1149" s="36"/>
      <c r="HXA1149" s="36"/>
      <c r="HXB1149" s="36"/>
      <c r="HXC1149" s="36"/>
      <c r="HXD1149" s="36"/>
      <c r="HXE1149" s="36"/>
      <c r="HXF1149" s="36"/>
      <c r="HXG1149" s="36"/>
      <c r="HXH1149" s="36"/>
      <c r="HXI1149" s="36"/>
      <c r="HXJ1149" s="36"/>
      <c r="HXK1149" s="36"/>
      <c r="HXL1149" s="36"/>
      <c r="HXM1149" s="36"/>
      <c r="HXN1149" s="36"/>
      <c r="HXO1149" s="36"/>
      <c r="HXP1149" s="36"/>
      <c r="HXQ1149" s="36"/>
      <c r="HXR1149" s="36"/>
      <c r="HXS1149" s="36"/>
      <c r="HXT1149" s="36"/>
      <c r="HXU1149" s="36"/>
      <c r="HXV1149" s="36"/>
      <c r="HXW1149" s="36"/>
      <c r="HXX1149" s="36"/>
      <c r="HXY1149" s="36"/>
      <c r="HXZ1149" s="36"/>
      <c r="HYA1149" s="36"/>
      <c r="HYB1149" s="36"/>
      <c r="HYC1149" s="36"/>
      <c r="HYD1149" s="36"/>
      <c r="HYE1149" s="36"/>
      <c r="HYF1149" s="36"/>
      <c r="HYG1149" s="36"/>
      <c r="HYH1149" s="36"/>
      <c r="HYI1149" s="36"/>
      <c r="HYJ1149" s="36"/>
      <c r="HYK1149" s="36"/>
      <c r="HYL1149" s="36"/>
      <c r="HYM1149" s="36"/>
      <c r="HYN1149" s="36"/>
      <c r="HYO1149" s="36"/>
      <c r="HYP1149" s="36"/>
      <c r="HYQ1149" s="36"/>
      <c r="HYR1149" s="36"/>
      <c r="HYS1149" s="36"/>
      <c r="HYT1149" s="36"/>
      <c r="HYU1149" s="36"/>
      <c r="HYV1149" s="36"/>
      <c r="HYW1149" s="36"/>
      <c r="HYX1149" s="36"/>
      <c r="HYY1149" s="36"/>
      <c r="HYZ1149" s="36"/>
      <c r="HZA1149" s="36"/>
      <c r="HZB1149" s="36"/>
      <c r="HZC1149" s="36"/>
      <c r="HZD1149" s="36"/>
      <c r="HZE1149" s="36"/>
      <c r="HZF1149" s="36"/>
      <c r="HZG1149" s="36"/>
      <c r="HZH1149" s="36"/>
      <c r="HZI1149" s="36"/>
      <c r="HZJ1149" s="36"/>
      <c r="HZK1149" s="36"/>
      <c r="HZL1149" s="36"/>
      <c r="HZM1149" s="36"/>
      <c r="HZN1149" s="36"/>
      <c r="HZO1149" s="36"/>
      <c r="HZP1149" s="36"/>
      <c r="HZQ1149" s="36"/>
      <c r="HZR1149" s="36"/>
      <c r="HZS1149" s="36"/>
      <c r="HZT1149" s="36"/>
      <c r="HZU1149" s="36"/>
      <c r="HZV1149" s="36"/>
      <c r="HZW1149" s="36"/>
      <c r="HZX1149" s="36"/>
      <c r="HZY1149" s="36"/>
      <c r="HZZ1149" s="36"/>
      <c r="IAA1149" s="36"/>
      <c r="IAB1149" s="36"/>
      <c r="IAC1149" s="36"/>
      <c r="IAD1149" s="36"/>
      <c r="IAE1149" s="36"/>
      <c r="IAF1149" s="36"/>
      <c r="IAG1149" s="36"/>
      <c r="IAH1149" s="36"/>
      <c r="IAI1149" s="36"/>
      <c r="IAJ1149" s="36"/>
      <c r="IAK1149" s="36"/>
      <c r="IAL1149" s="36"/>
      <c r="IAM1149" s="36"/>
      <c r="IAN1149" s="36"/>
      <c r="IAO1149" s="36"/>
      <c r="IAP1149" s="36"/>
      <c r="IAQ1149" s="36"/>
      <c r="IAR1149" s="36"/>
      <c r="IAS1149" s="36"/>
      <c r="IAT1149" s="36"/>
      <c r="IAU1149" s="36"/>
      <c r="IAV1149" s="36"/>
      <c r="IAW1149" s="36"/>
      <c r="IAX1149" s="36"/>
      <c r="IAY1149" s="36"/>
      <c r="IAZ1149" s="36"/>
      <c r="IBA1149" s="36"/>
      <c r="IBB1149" s="36"/>
      <c r="IBC1149" s="36"/>
      <c r="IBD1149" s="36"/>
      <c r="IBE1149" s="36"/>
      <c r="IBF1149" s="36"/>
      <c r="IBG1149" s="36"/>
      <c r="IBH1149" s="36"/>
      <c r="IBI1149" s="36"/>
      <c r="IBJ1149" s="36"/>
      <c r="IBK1149" s="36"/>
      <c r="IBL1149" s="36"/>
      <c r="IBM1149" s="36"/>
      <c r="IBN1149" s="36"/>
      <c r="IBO1149" s="36"/>
      <c r="IBP1149" s="36"/>
      <c r="IBQ1149" s="36"/>
      <c r="IBR1149" s="36"/>
      <c r="IBS1149" s="36"/>
      <c r="IBT1149" s="36"/>
      <c r="IBU1149" s="36"/>
      <c r="IBV1149" s="36"/>
      <c r="IBW1149" s="36"/>
      <c r="IBX1149" s="36"/>
      <c r="IBY1149" s="36"/>
      <c r="IBZ1149" s="36"/>
      <c r="ICA1149" s="36"/>
      <c r="ICB1149" s="36"/>
      <c r="ICC1149" s="36"/>
      <c r="ICD1149" s="36"/>
      <c r="ICE1149" s="36"/>
      <c r="ICF1149" s="36"/>
      <c r="ICG1149" s="36"/>
      <c r="ICH1149" s="36"/>
      <c r="ICI1149" s="36"/>
      <c r="ICJ1149" s="36"/>
      <c r="ICK1149" s="36"/>
      <c r="ICL1149" s="36"/>
      <c r="ICM1149" s="36"/>
      <c r="ICN1149" s="36"/>
      <c r="ICO1149" s="36"/>
      <c r="ICP1149" s="36"/>
      <c r="ICQ1149" s="36"/>
      <c r="ICR1149" s="36"/>
      <c r="ICS1149" s="36"/>
      <c r="ICT1149" s="36"/>
      <c r="ICU1149" s="36"/>
      <c r="ICV1149" s="36"/>
      <c r="ICW1149" s="36"/>
      <c r="ICX1149" s="36"/>
      <c r="ICY1149" s="36"/>
      <c r="ICZ1149" s="36"/>
      <c r="IDA1149" s="36"/>
      <c r="IDB1149" s="36"/>
      <c r="IDC1149" s="36"/>
      <c r="IDD1149" s="36"/>
      <c r="IDE1149" s="36"/>
      <c r="IDF1149" s="36"/>
      <c r="IDG1149" s="36"/>
      <c r="IDH1149" s="36"/>
      <c r="IDI1149" s="36"/>
      <c r="IDJ1149" s="36"/>
      <c r="IDK1149" s="36"/>
      <c r="IDL1149" s="36"/>
      <c r="IDM1149" s="36"/>
      <c r="IDN1149" s="36"/>
      <c r="IDO1149" s="36"/>
      <c r="IDP1149" s="36"/>
      <c r="IDQ1149" s="36"/>
      <c r="IDR1149" s="36"/>
      <c r="IDS1149" s="36"/>
      <c r="IDT1149" s="36"/>
      <c r="IDU1149" s="36"/>
      <c r="IDV1149" s="36"/>
      <c r="IDW1149" s="36"/>
      <c r="IDX1149" s="36"/>
      <c r="IDY1149" s="36"/>
      <c r="IDZ1149" s="36"/>
      <c r="IEA1149" s="36"/>
      <c r="IEB1149" s="36"/>
      <c r="IEC1149" s="36"/>
      <c r="IED1149" s="36"/>
      <c r="IEE1149" s="36"/>
      <c r="IEF1149" s="36"/>
      <c r="IEG1149" s="36"/>
      <c r="IEH1149" s="36"/>
      <c r="IEI1149" s="36"/>
      <c r="IEJ1149" s="36"/>
      <c r="IEK1149" s="36"/>
      <c r="IEL1149" s="36"/>
      <c r="IEM1149" s="36"/>
      <c r="IEN1149" s="36"/>
      <c r="IEO1149" s="36"/>
      <c r="IEP1149" s="36"/>
      <c r="IEQ1149" s="36"/>
      <c r="IER1149" s="36"/>
      <c r="IES1149" s="36"/>
      <c r="IET1149" s="36"/>
      <c r="IEU1149" s="36"/>
      <c r="IEV1149" s="36"/>
      <c r="IEW1149" s="36"/>
      <c r="IEX1149" s="36"/>
      <c r="IEY1149" s="36"/>
      <c r="IEZ1149" s="36"/>
      <c r="IFA1149" s="36"/>
      <c r="IFB1149" s="36"/>
      <c r="IFC1149" s="36"/>
      <c r="IFD1149" s="36"/>
      <c r="IFE1149" s="36"/>
      <c r="IFF1149" s="36"/>
      <c r="IFG1149" s="36"/>
      <c r="IFH1149" s="36"/>
      <c r="IFI1149" s="36"/>
      <c r="IFJ1149" s="36"/>
      <c r="IFK1149" s="36"/>
      <c r="IFL1149" s="36"/>
      <c r="IFM1149" s="36"/>
      <c r="IFN1149" s="36"/>
      <c r="IFO1149" s="36"/>
      <c r="IFP1149" s="36"/>
      <c r="IFQ1149" s="36"/>
      <c r="IFR1149" s="36"/>
      <c r="IFS1149" s="36"/>
      <c r="IFT1149" s="36"/>
      <c r="IFU1149" s="36"/>
      <c r="IFV1149" s="36"/>
      <c r="IFW1149" s="36"/>
      <c r="IFX1149" s="36"/>
      <c r="IFY1149" s="36"/>
      <c r="IFZ1149" s="36"/>
      <c r="IGA1149" s="36"/>
      <c r="IGB1149" s="36"/>
      <c r="IGC1149" s="36"/>
      <c r="IGD1149" s="36"/>
      <c r="IGE1149" s="36"/>
      <c r="IGF1149" s="36"/>
      <c r="IGG1149" s="36"/>
      <c r="IGH1149" s="36"/>
      <c r="IGI1149" s="36"/>
      <c r="IGJ1149" s="36"/>
      <c r="IGK1149" s="36"/>
      <c r="IGL1149" s="36"/>
      <c r="IGM1149" s="36"/>
      <c r="IGN1149" s="36"/>
      <c r="IGO1149" s="36"/>
      <c r="IGP1149" s="36"/>
      <c r="IGQ1149" s="36"/>
      <c r="IGR1149" s="36"/>
      <c r="IGS1149" s="36"/>
      <c r="IGT1149" s="36"/>
      <c r="IGU1149" s="36"/>
      <c r="IGV1149" s="36"/>
      <c r="IGW1149" s="36"/>
      <c r="IGX1149" s="36"/>
      <c r="IGY1149" s="36"/>
      <c r="IGZ1149" s="36"/>
      <c r="IHA1149" s="36"/>
      <c r="IHB1149" s="36"/>
      <c r="IHC1149" s="36"/>
      <c r="IHD1149" s="36"/>
      <c r="IHE1149" s="36"/>
      <c r="IHF1149" s="36"/>
      <c r="IHG1149" s="36"/>
      <c r="IHH1149" s="36"/>
      <c r="IHI1149" s="36"/>
      <c r="IHJ1149" s="36"/>
      <c r="IHK1149" s="36"/>
      <c r="IHL1149" s="36"/>
      <c r="IHM1149" s="36"/>
      <c r="IHN1149" s="36"/>
      <c r="IHO1149" s="36"/>
      <c r="IHP1149" s="36"/>
      <c r="IHQ1149" s="36"/>
      <c r="IHR1149" s="36"/>
      <c r="IHS1149" s="36"/>
      <c r="IHT1149" s="36"/>
      <c r="IHU1149" s="36"/>
      <c r="IHV1149" s="36"/>
      <c r="IHW1149" s="36"/>
      <c r="IHX1149" s="36"/>
      <c r="IHY1149" s="36"/>
      <c r="IHZ1149" s="36"/>
      <c r="IIA1149" s="36"/>
      <c r="IIB1149" s="36"/>
      <c r="IIC1149" s="36"/>
      <c r="IID1149" s="36"/>
      <c r="IIE1149" s="36"/>
      <c r="IIF1149" s="36"/>
      <c r="IIG1149" s="36"/>
      <c r="IIH1149" s="36"/>
      <c r="III1149" s="36"/>
      <c r="IIJ1149" s="36"/>
      <c r="IIK1149" s="36"/>
      <c r="IIL1149" s="36"/>
      <c r="IIM1149" s="36"/>
      <c r="IIN1149" s="36"/>
      <c r="IIO1149" s="36"/>
      <c r="IIP1149" s="36"/>
      <c r="IIQ1149" s="36"/>
      <c r="IIR1149" s="36"/>
      <c r="IIS1149" s="36"/>
      <c r="IIT1149" s="36"/>
      <c r="IIU1149" s="36"/>
      <c r="IIV1149" s="36"/>
      <c r="IIW1149" s="36"/>
      <c r="IIX1149" s="36"/>
      <c r="IIY1149" s="36"/>
      <c r="IIZ1149" s="36"/>
      <c r="IJA1149" s="36"/>
      <c r="IJB1149" s="36"/>
      <c r="IJC1149" s="36"/>
      <c r="IJD1149" s="36"/>
      <c r="IJE1149" s="36"/>
      <c r="IJF1149" s="36"/>
      <c r="IJG1149" s="36"/>
      <c r="IJH1149" s="36"/>
      <c r="IJI1149" s="36"/>
      <c r="IJJ1149" s="36"/>
      <c r="IJK1149" s="36"/>
      <c r="IJL1149" s="36"/>
      <c r="IJM1149" s="36"/>
      <c r="IJN1149" s="36"/>
      <c r="IJO1149" s="36"/>
      <c r="IJP1149" s="36"/>
      <c r="IJQ1149" s="36"/>
      <c r="IJR1149" s="36"/>
      <c r="IJS1149" s="36"/>
      <c r="IJT1149" s="36"/>
      <c r="IJU1149" s="36"/>
      <c r="IJV1149" s="36"/>
      <c r="IJW1149" s="36"/>
      <c r="IJX1149" s="36"/>
      <c r="IJY1149" s="36"/>
      <c r="IJZ1149" s="36"/>
      <c r="IKA1149" s="36"/>
      <c r="IKB1149" s="36"/>
      <c r="IKC1149" s="36"/>
      <c r="IKD1149" s="36"/>
      <c r="IKE1149" s="36"/>
      <c r="IKF1149" s="36"/>
      <c r="IKG1149" s="36"/>
      <c r="IKH1149" s="36"/>
      <c r="IKI1149" s="36"/>
      <c r="IKJ1149" s="36"/>
      <c r="IKK1149" s="36"/>
      <c r="IKL1149" s="36"/>
      <c r="IKM1149" s="36"/>
      <c r="IKN1149" s="36"/>
      <c r="IKO1149" s="36"/>
      <c r="IKP1149" s="36"/>
      <c r="IKQ1149" s="36"/>
      <c r="IKR1149" s="36"/>
      <c r="IKS1149" s="36"/>
      <c r="IKT1149" s="36"/>
      <c r="IKU1149" s="36"/>
      <c r="IKV1149" s="36"/>
      <c r="IKW1149" s="36"/>
      <c r="IKX1149" s="36"/>
      <c r="IKY1149" s="36"/>
      <c r="IKZ1149" s="36"/>
      <c r="ILA1149" s="36"/>
      <c r="ILB1149" s="36"/>
      <c r="ILC1149" s="36"/>
      <c r="ILD1149" s="36"/>
      <c r="ILE1149" s="36"/>
      <c r="ILF1149" s="36"/>
      <c r="ILG1149" s="36"/>
      <c r="ILH1149" s="36"/>
      <c r="ILI1149" s="36"/>
      <c r="ILJ1149" s="36"/>
      <c r="ILK1149" s="36"/>
      <c r="ILL1149" s="36"/>
      <c r="ILM1149" s="36"/>
      <c r="ILN1149" s="36"/>
      <c r="ILO1149" s="36"/>
      <c r="ILP1149" s="36"/>
      <c r="ILQ1149" s="36"/>
      <c r="ILR1149" s="36"/>
      <c r="ILS1149" s="36"/>
      <c r="ILT1149" s="36"/>
      <c r="ILU1149" s="36"/>
      <c r="ILV1149" s="36"/>
      <c r="ILW1149" s="36"/>
      <c r="ILX1149" s="36"/>
      <c r="ILY1149" s="36"/>
      <c r="ILZ1149" s="36"/>
      <c r="IMA1149" s="36"/>
      <c r="IMB1149" s="36"/>
      <c r="IMC1149" s="36"/>
      <c r="IMD1149" s="36"/>
      <c r="IME1149" s="36"/>
      <c r="IMF1149" s="36"/>
      <c r="IMG1149" s="36"/>
      <c r="IMH1149" s="36"/>
      <c r="IMI1149" s="36"/>
      <c r="IMJ1149" s="36"/>
      <c r="IMK1149" s="36"/>
      <c r="IML1149" s="36"/>
      <c r="IMM1149" s="36"/>
      <c r="IMN1149" s="36"/>
      <c r="IMO1149" s="36"/>
      <c r="IMP1149" s="36"/>
      <c r="IMQ1149" s="36"/>
      <c r="IMR1149" s="36"/>
      <c r="IMS1149" s="36"/>
      <c r="IMT1149" s="36"/>
      <c r="IMU1149" s="36"/>
      <c r="IMV1149" s="36"/>
      <c r="IMW1149" s="36"/>
      <c r="IMX1149" s="36"/>
      <c r="IMY1149" s="36"/>
      <c r="IMZ1149" s="36"/>
      <c r="INA1149" s="36"/>
      <c r="INB1149" s="36"/>
      <c r="INC1149" s="36"/>
      <c r="IND1149" s="36"/>
      <c r="INE1149" s="36"/>
      <c r="INF1149" s="36"/>
      <c r="ING1149" s="36"/>
      <c r="INH1149" s="36"/>
      <c r="INI1149" s="36"/>
      <c r="INJ1149" s="36"/>
      <c r="INK1149" s="36"/>
      <c r="INL1149" s="36"/>
      <c r="INM1149" s="36"/>
      <c r="INN1149" s="36"/>
      <c r="INO1149" s="36"/>
      <c r="INP1149" s="36"/>
      <c r="INQ1149" s="36"/>
      <c r="INR1149" s="36"/>
      <c r="INS1149" s="36"/>
      <c r="INT1149" s="36"/>
      <c r="INU1149" s="36"/>
      <c r="INV1149" s="36"/>
      <c r="INW1149" s="36"/>
      <c r="INX1149" s="36"/>
      <c r="INY1149" s="36"/>
      <c r="INZ1149" s="36"/>
      <c r="IOA1149" s="36"/>
      <c r="IOB1149" s="36"/>
      <c r="IOC1149" s="36"/>
      <c r="IOD1149" s="36"/>
      <c r="IOE1149" s="36"/>
      <c r="IOF1149" s="36"/>
      <c r="IOG1149" s="36"/>
      <c r="IOH1149" s="36"/>
      <c r="IOI1149" s="36"/>
      <c r="IOJ1149" s="36"/>
      <c r="IOK1149" s="36"/>
      <c r="IOL1149" s="36"/>
      <c r="IOM1149" s="36"/>
      <c r="ION1149" s="36"/>
      <c r="IOO1149" s="36"/>
      <c r="IOP1149" s="36"/>
      <c r="IOQ1149" s="36"/>
      <c r="IOR1149" s="36"/>
      <c r="IOS1149" s="36"/>
      <c r="IOT1149" s="36"/>
      <c r="IOU1149" s="36"/>
      <c r="IOV1149" s="36"/>
      <c r="IOW1149" s="36"/>
      <c r="IOX1149" s="36"/>
      <c r="IOY1149" s="36"/>
      <c r="IOZ1149" s="36"/>
      <c r="IPA1149" s="36"/>
      <c r="IPB1149" s="36"/>
      <c r="IPC1149" s="36"/>
      <c r="IPD1149" s="36"/>
      <c r="IPE1149" s="36"/>
      <c r="IPF1149" s="36"/>
      <c r="IPG1149" s="36"/>
      <c r="IPH1149" s="36"/>
      <c r="IPI1149" s="36"/>
      <c r="IPJ1149" s="36"/>
      <c r="IPK1149" s="36"/>
      <c r="IPL1149" s="36"/>
      <c r="IPM1149" s="36"/>
      <c r="IPN1149" s="36"/>
      <c r="IPO1149" s="36"/>
      <c r="IPP1149" s="36"/>
      <c r="IPQ1149" s="36"/>
      <c r="IPR1149" s="36"/>
      <c r="IPS1149" s="36"/>
      <c r="IPT1149" s="36"/>
      <c r="IPU1149" s="36"/>
      <c r="IPV1149" s="36"/>
      <c r="IPW1149" s="36"/>
      <c r="IPX1149" s="36"/>
      <c r="IPY1149" s="36"/>
      <c r="IPZ1149" s="36"/>
      <c r="IQA1149" s="36"/>
      <c r="IQB1149" s="36"/>
      <c r="IQC1149" s="36"/>
      <c r="IQD1149" s="36"/>
      <c r="IQE1149" s="36"/>
      <c r="IQF1149" s="36"/>
      <c r="IQG1149" s="36"/>
      <c r="IQH1149" s="36"/>
      <c r="IQI1149" s="36"/>
      <c r="IQJ1149" s="36"/>
      <c r="IQK1149" s="36"/>
      <c r="IQL1149" s="36"/>
      <c r="IQM1149" s="36"/>
      <c r="IQN1149" s="36"/>
      <c r="IQO1149" s="36"/>
      <c r="IQP1149" s="36"/>
      <c r="IQQ1149" s="36"/>
      <c r="IQR1149" s="36"/>
      <c r="IQS1149" s="36"/>
      <c r="IQT1149" s="36"/>
      <c r="IQU1149" s="36"/>
      <c r="IQV1149" s="36"/>
      <c r="IQW1149" s="36"/>
      <c r="IQX1149" s="36"/>
      <c r="IQY1149" s="36"/>
      <c r="IQZ1149" s="36"/>
      <c r="IRA1149" s="36"/>
      <c r="IRB1149" s="36"/>
      <c r="IRC1149" s="36"/>
      <c r="IRD1149" s="36"/>
      <c r="IRE1149" s="36"/>
      <c r="IRF1149" s="36"/>
      <c r="IRG1149" s="36"/>
      <c r="IRH1149" s="36"/>
      <c r="IRI1149" s="36"/>
      <c r="IRJ1149" s="36"/>
      <c r="IRK1149" s="36"/>
      <c r="IRL1149" s="36"/>
      <c r="IRM1149" s="36"/>
      <c r="IRN1149" s="36"/>
      <c r="IRO1149" s="36"/>
      <c r="IRP1149" s="36"/>
      <c r="IRQ1149" s="36"/>
      <c r="IRR1149" s="36"/>
      <c r="IRS1149" s="36"/>
      <c r="IRT1149" s="36"/>
      <c r="IRU1149" s="36"/>
      <c r="IRV1149" s="36"/>
      <c r="IRW1149" s="36"/>
      <c r="IRX1149" s="36"/>
      <c r="IRY1149" s="36"/>
      <c r="IRZ1149" s="36"/>
      <c r="ISA1149" s="36"/>
      <c r="ISB1149" s="36"/>
      <c r="ISC1149" s="36"/>
      <c r="ISD1149" s="36"/>
      <c r="ISE1149" s="36"/>
      <c r="ISF1149" s="36"/>
      <c r="ISG1149" s="36"/>
      <c r="ISH1149" s="36"/>
      <c r="ISI1149" s="36"/>
      <c r="ISJ1149" s="36"/>
      <c r="ISK1149" s="36"/>
      <c r="ISL1149" s="36"/>
      <c r="ISM1149" s="36"/>
      <c r="ISN1149" s="36"/>
      <c r="ISO1149" s="36"/>
      <c r="ISP1149" s="36"/>
      <c r="ISQ1149" s="36"/>
      <c r="ISR1149" s="36"/>
      <c r="ISS1149" s="36"/>
      <c r="IST1149" s="36"/>
      <c r="ISU1149" s="36"/>
      <c r="ISV1149" s="36"/>
      <c r="ISW1149" s="36"/>
      <c r="ISX1149" s="36"/>
      <c r="ISY1149" s="36"/>
      <c r="ISZ1149" s="36"/>
      <c r="ITA1149" s="36"/>
      <c r="ITB1149" s="36"/>
      <c r="ITC1149" s="36"/>
      <c r="ITD1149" s="36"/>
      <c r="ITE1149" s="36"/>
      <c r="ITF1149" s="36"/>
      <c r="ITG1149" s="36"/>
      <c r="ITH1149" s="36"/>
      <c r="ITI1149" s="36"/>
      <c r="ITJ1149" s="36"/>
      <c r="ITK1149" s="36"/>
      <c r="ITL1149" s="36"/>
      <c r="ITM1149" s="36"/>
      <c r="ITN1149" s="36"/>
      <c r="ITO1149" s="36"/>
      <c r="ITP1149" s="36"/>
      <c r="ITQ1149" s="36"/>
      <c r="ITR1149" s="36"/>
      <c r="ITS1149" s="36"/>
      <c r="ITT1149" s="36"/>
      <c r="ITU1149" s="36"/>
      <c r="ITV1149" s="36"/>
      <c r="ITW1149" s="36"/>
      <c r="ITX1149" s="36"/>
      <c r="ITY1149" s="36"/>
      <c r="ITZ1149" s="36"/>
      <c r="IUA1149" s="36"/>
      <c r="IUB1149" s="36"/>
      <c r="IUC1149" s="36"/>
      <c r="IUD1149" s="36"/>
      <c r="IUE1149" s="36"/>
      <c r="IUF1149" s="36"/>
      <c r="IUG1149" s="36"/>
      <c r="IUH1149" s="36"/>
      <c r="IUI1149" s="36"/>
      <c r="IUJ1149" s="36"/>
      <c r="IUK1149" s="36"/>
      <c r="IUL1149" s="36"/>
      <c r="IUM1149" s="36"/>
      <c r="IUN1149" s="36"/>
      <c r="IUO1149" s="36"/>
      <c r="IUP1149" s="36"/>
      <c r="IUQ1149" s="36"/>
      <c r="IUR1149" s="36"/>
      <c r="IUS1149" s="36"/>
      <c r="IUT1149" s="36"/>
      <c r="IUU1149" s="36"/>
      <c r="IUV1149" s="36"/>
      <c r="IUW1149" s="36"/>
      <c r="IUX1149" s="36"/>
      <c r="IUY1149" s="36"/>
      <c r="IUZ1149" s="36"/>
      <c r="IVA1149" s="36"/>
      <c r="IVB1149" s="36"/>
      <c r="IVC1149" s="36"/>
      <c r="IVD1149" s="36"/>
      <c r="IVE1149" s="36"/>
      <c r="IVF1149" s="36"/>
      <c r="IVG1149" s="36"/>
      <c r="IVH1149" s="36"/>
      <c r="IVI1149" s="36"/>
      <c r="IVJ1149" s="36"/>
      <c r="IVK1149" s="36"/>
      <c r="IVL1149" s="36"/>
      <c r="IVM1149" s="36"/>
      <c r="IVN1149" s="36"/>
      <c r="IVO1149" s="36"/>
      <c r="IVP1149" s="36"/>
      <c r="IVQ1149" s="36"/>
      <c r="IVR1149" s="36"/>
      <c r="IVS1149" s="36"/>
      <c r="IVT1149" s="36"/>
      <c r="IVU1149" s="36"/>
      <c r="IVV1149" s="36"/>
      <c r="IVW1149" s="36"/>
      <c r="IVX1149" s="36"/>
      <c r="IVY1149" s="36"/>
      <c r="IVZ1149" s="36"/>
      <c r="IWA1149" s="36"/>
      <c r="IWB1149" s="36"/>
      <c r="IWC1149" s="36"/>
      <c r="IWD1149" s="36"/>
      <c r="IWE1149" s="36"/>
      <c r="IWF1149" s="36"/>
      <c r="IWG1149" s="36"/>
      <c r="IWH1149" s="36"/>
      <c r="IWI1149" s="36"/>
      <c r="IWJ1149" s="36"/>
      <c r="IWK1149" s="36"/>
      <c r="IWL1149" s="36"/>
      <c r="IWM1149" s="36"/>
      <c r="IWN1149" s="36"/>
      <c r="IWO1149" s="36"/>
      <c r="IWP1149" s="36"/>
      <c r="IWQ1149" s="36"/>
      <c r="IWR1149" s="36"/>
      <c r="IWS1149" s="36"/>
      <c r="IWT1149" s="36"/>
      <c r="IWU1149" s="36"/>
      <c r="IWV1149" s="36"/>
      <c r="IWW1149" s="36"/>
      <c r="IWX1149" s="36"/>
      <c r="IWY1149" s="36"/>
      <c r="IWZ1149" s="36"/>
      <c r="IXA1149" s="36"/>
      <c r="IXB1149" s="36"/>
      <c r="IXC1149" s="36"/>
      <c r="IXD1149" s="36"/>
      <c r="IXE1149" s="36"/>
      <c r="IXF1149" s="36"/>
      <c r="IXG1149" s="36"/>
      <c r="IXH1149" s="36"/>
      <c r="IXI1149" s="36"/>
      <c r="IXJ1149" s="36"/>
      <c r="IXK1149" s="36"/>
      <c r="IXL1149" s="36"/>
      <c r="IXM1149" s="36"/>
      <c r="IXN1149" s="36"/>
      <c r="IXO1149" s="36"/>
      <c r="IXP1149" s="36"/>
      <c r="IXQ1149" s="36"/>
      <c r="IXR1149" s="36"/>
      <c r="IXS1149" s="36"/>
      <c r="IXT1149" s="36"/>
      <c r="IXU1149" s="36"/>
      <c r="IXV1149" s="36"/>
      <c r="IXW1149" s="36"/>
      <c r="IXX1149" s="36"/>
      <c r="IXY1149" s="36"/>
      <c r="IXZ1149" s="36"/>
      <c r="IYA1149" s="36"/>
      <c r="IYB1149" s="36"/>
      <c r="IYC1149" s="36"/>
      <c r="IYD1149" s="36"/>
      <c r="IYE1149" s="36"/>
      <c r="IYF1149" s="36"/>
      <c r="IYG1149" s="36"/>
      <c r="IYH1149" s="36"/>
      <c r="IYI1149" s="36"/>
      <c r="IYJ1149" s="36"/>
      <c r="IYK1149" s="36"/>
      <c r="IYL1149" s="36"/>
      <c r="IYM1149" s="36"/>
      <c r="IYN1149" s="36"/>
      <c r="IYO1149" s="36"/>
      <c r="IYP1149" s="36"/>
      <c r="IYQ1149" s="36"/>
      <c r="IYR1149" s="36"/>
      <c r="IYS1149" s="36"/>
      <c r="IYT1149" s="36"/>
      <c r="IYU1149" s="36"/>
      <c r="IYV1149" s="36"/>
      <c r="IYW1149" s="36"/>
      <c r="IYX1149" s="36"/>
      <c r="IYY1149" s="36"/>
      <c r="IYZ1149" s="36"/>
      <c r="IZA1149" s="36"/>
      <c r="IZB1149" s="36"/>
      <c r="IZC1149" s="36"/>
      <c r="IZD1149" s="36"/>
      <c r="IZE1149" s="36"/>
      <c r="IZF1149" s="36"/>
      <c r="IZG1149" s="36"/>
      <c r="IZH1149" s="36"/>
      <c r="IZI1149" s="36"/>
      <c r="IZJ1149" s="36"/>
      <c r="IZK1149" s="36"/>
      <c r="IZL1149" s="36"/>
      <c r="IZM1149" s="36"/>
      <c r="IZN1149" s="36"/>
      <c r="IZO1149" s="36"/>
      <c r="IZP1149" s="36"/>
      <c r="IZQ1149" s="36"/>
      <c r="IZR1149" s="36"/>
      <c r="IZS1149" s="36"/>
      <c r="IZT1149" s="36"/>
      <c r="IZU1149" s="36"/>
      <c r="IZV1149" s="36"/>
      <c r="IZW1149" s="36"/>
      <c r="IZX1149" s="36"/>
      <c r="IZY1149" s="36"/>
      <c r="IZZ1149" s="36"/>
      <c r="JAA1149" s="36"/>
      <c r="JAB1149" s="36"/>
      <c r="JAC1149" s="36"/>
      <c r="JAD1149" s="36"/>
      <c r="JAE1149" s="36"/>
      <c r="JAF1149" s="36"/>
      <c r="JAG1149" s="36"/>
      <c r="JAH1149" s="36"/>
      <c r="JAI1149" s="36"/>
      <c r="JAJ1149" s="36"/>
      <c r="JAK1149" s="36"/>
      <c r="JAL1149" s="36"/>
      <c r="JAM1149" s="36"/>
      <c r="JAN1149" s="36"/>
      <c r="JAO1149" s="36"/>
      <c r="JAP1149" s="36"/>
      <c r="JAQ1149" s="36"/>
      <c r="JAR1149" s="36"/>
      <c r="JAS1149" s="36"/>
      <c r="JAT1149" s="36"/>
      <c r="JAU1149" s="36"/>
      <c r="JAV1149" s="36"/>
      <c r="JAW1149" s="36"/>
      <c r="JAX1149" s="36"/>
      <c r="JAY1149" s="36"/>
      <c r="JAZ1149" s="36"/>
      <c r="JBA1149" s="36"/>
      <c r="JBB1149" s="36"/>
      <c r="JBC1149" s="36"/>
      <c r="JBD1149" s="36"/>
      <c r="JBE1149" s="36"/>
      <c r="JBF1149" s="36"/>
      <c r="JBG1149" s="36"/>
      <c r="JBH1149" s="36"/>
      <c r="JBI1149" s="36"/>
      <c r="JBJ1149" s="36"/>
      <c r="JBK1149" s="36"/>
      <c r="JBL1149" s="36"/>
      <c r="JBM1149" s="36"/>
      <c r="JBN1149" s="36"/>
      <c r="JBO1149" s="36"/>
      <c r="JBP1149" s="36"/>
      <c r="JBQ1149" s="36"/>
      <c r="JBR1149" s="36"/>
      <c r="JBS1149" s="36"/>
      <c r="JBT1149" s="36"/>
      <c r="JBU1149" s="36"/>
      <c r="JBV1149" s="36"/>
      <c r="JBW1149" s="36"/>
      <c r="JBX1149" s="36"/>
      <c r="JBY1149" s="36"/>
      <c r="JBZ1149" s="36"/>
      <c r="JCA1149" s="36"/>
      <c r="JCB1149" s="36"/>
      <c r="JCC1149" s="36"/>
      <c r="JCD1149" s="36"/>
      <c r="JCE1149" s="36"/>
      <c r="JCF1149" s="36"/>
      <c r="JCG1149" s="36"/>
      <c r="JCH1149" s="36"/>
      <c r="JCI1149" s="36"/>
      <c r="JCJ1149" s="36"/>
      <c r="JCK1149" s="36"/>
      <c r="JCL1149" s="36"/>
      <c r="JCM1149" s="36"/>
      <c r="JCN1149" s="36"/>
      <c r="JCO1149" s="36"/>
      <c r="JCP1149" s="36"/>
      <c r="JCQ1149" s="36"/>
      <c r="JCR1149" s="36"/>
      <c r="JCS1149" s="36"/>
      <c r="JCT1149" s="36"/>
      <c r="JCU1149" s="36"/>
      <c r="JCV1149" s="36"/>
      <c r="JCW1149" s="36"/>
      <c r="JCX1149" s="36"/>
      <c r="JCY1149" s="36"/>
      <c r="JCZ1149" s="36"/>
      <c r="JDA1149" s="36"/>
      <c r="JDB1149" s="36"/>
      <c r="JDC1149" s="36"/>
      <c r="JDD1149" s="36"/>
      <c r="JDE1149" s="36"/>
      <c r="JDF1149" s="36"/>
      <c r="JDG1149" s="36"/>
      <c r="JDH1149" s="36"/>
      <c r="JDI1149" s="36"/>
      <c r="JDJ1149" s="36"/>
      <c r="JDK1149" s="36"/>
      <c r="JDL1149" s="36"/>
      <c r="JDM1149" s="36"/>
      <c r="JDN1149" s="36"/>
      <c r="JDO1149" s="36"/>
      <c r="JDP1149" s="36"/>
      <c r="JDQ1149" s="36"/>
      <c r="JDR1149" s="36"/>
      <c r="JDS1149" s="36"/>
      <c r="JDT1149" s="36"/>
      <c r="JDU1149" s="36"/>
      <c r="JDV1149" s="36"/>
      <c r="JDW1149" s="36"/>
      <c r="JDX1149" s="36"/>
      <c r="JDY1149" s="36"/>
      <c r="JDZ1149" s="36"/>
      <c r="JEA1149" s="36"/>
      <c r="JEB1149" s="36"/>
      <c r="JEC1149" s="36"/>
      <c r="JED1149" s="36"/>
      <c r="JEE1149" s="36"/>
      <c r="JEF1149" s="36"/>
      <c r="JEG1149" s="36"/>
      <c r="JEH1149" s="36"/>
      <c r="JEI1149" s="36"/>
      <c r="JEJ1149" s="36"/>
      <c r="JEK1149" s="36"/>
      <c r="JEL1149" s="36"/>
      <c r="JEM1149" s="36"/>
      <c r="JEN1149" s="36"/>
      <c r="JEO1149" s="36"/>
      <c r="JEP1149" s="36"/>
      <c r="JEQ1149" s="36"/>
      <c r="JER1149" s="36"/>
      <c r="JES1149" s="36"/>
      <c r="JET1149" s="36"/>
      <c r="JEU1149" s="36"/>
      <c r="JEV1149" s="36"/>
      <c r="JEW1149" s="36"/>
      <c r="JEX1149" s="36"/>
      <c r="JEY1149" s="36"/>
      <c r="JEZ1149" s="36"/>
      <c r="JFA1149" s="36"/>
      <c r="JFB1149" s="36"/>
      <c r="JFC1149" s="36"/>
      <c r="JFD1149" s="36"/>
      <c r="JFE1149" s="36"/>
      <c r="JFF1149" s="36"/>
      <c r="JFG1149" s="36"/>
      <c r="JFH1149" s="36"/>
      <c r="JFI1149" s="36"/>
      <c r="JFJ1149" s="36"/>
      <c r="JFK1149" s="36"/>
      <c r="JFL1149" s="36"/>
      <c r="JFM1149" s="36"/>
      <c r="JFN1149" s="36"/>
      <c r="JFO1149" s="36"/>
      <c r="JFP1149" s="36"/>
      <c r="JFQ1149" s="36"/>
      <c r="JFR1149" s="36"/>
      <c r="JFS1149" s="36"/>
      <c r="JFT1149" s="36"/>
      <c r="JFU1149" s="36"/>
      <c r="JFV1149" s="36"/>
      <c r="JFW1149" s="36"/>
      <c r="JFX1149" s="36"/>
      <c r="JFY1149" s="36"/>
      <c r="JFZ1149" s="36"/>
      <c r="JGA1149" s="36"/>
      <c r="JGB1149" s="36"/>
      <c r="JGC1149" s="36"/>
      <c r="JGD1149" s="36"/>
      <c r="JGE1149" s="36"/>
      <c r="JGF1149" s="36"/>
      <c r="JGG1149" s="36"/>
      <c r="JGH1149" s="36"/>
      <c r="JGI1149" s="36"/>
      <c r="JGJ1149" s="36"/>
      <c r="JGK1149" s="36"/>
      <c r="JGL1149" s="36"/>
      <c r="JGM1149" s="36"/>
      <c r="JGN1149" s="36"/>
      <c r="JGO1149" s="36"/>
      <c r="JGP1149" s="36"/>
      <c r="JGQ1149" s="36"/>
      <c r="JGR1149" s="36"/>
      <c r="JGS1149" s="36"/>
      <c r="JGT1149" s="36"/>
      <c r="JGU1149" s="36"/>
      <c r="JGV1149" s="36"/>
      <c r="JGW1149" s="36"/>
      <c r="JGX1149" s="36"/>
      <c r="JGY1149" s="36"/>
      <c r="JGZ1149" s="36"/>
      <c r="JHA1149" s="36"/>
      <c r="JHB1149" s="36"/>
      <c r="JHC1149" s="36"/>
      <c r="JHD1149" s="36"/>
      <c r="JHE1149" s="36"/>
      <c r="JHF1149" s="36"/>
      <c r="JHG1149" s="36"/>
      <c r="JHH1149" s="36"/>
      <c r="JHI1149" s="36"/>
      <c r="JHJ1149" s="36"/>
      <c r="JHK1149" s="36"/>
      <c r="JHL1149" s="36"/>
      <c r="JHM1149" s="36"/>
      <c r="JHN1149" s="36"/>
      <c r="JHO1149" s="36"/>
      <c r="JHP1149" s="36"/>
      <c r="JHQ1149" s="36"/>
      <c r="JHR1149" s="36"/>
      <c r="JHS1149" s="36"/>
      <c r="JHT1149" s="36"/>
      <c r="JHU1149" s="36"/>
      <c r="JHV1149" s="36"/>
      <c r="JHW1149" s="36"/>
      <c r="JHX1149" s="36"/>
      <c r="JHY1149" s="36"/>
      <c r="JHZ1149" s="36"/>
      <c r="JIA1149" s="36"/>
      <c r="JIB1149" s="36"/>
      <c r="JIC1149" s="36"/>
      <c r="JID1149" s="36"/>
      <c r="JIE1149" s="36"/>
      <c r="JIF1149" s="36"/>
      <c r="JIG1149" s="36"/>
      <c r="JIH1149" s="36"/>
      <c r="JII1149" s="36"/>
      <c r="JIJ1149" s="36"/>
      <c r="JIK1149" s="36"/>
      <c r="JIL1149" s="36"/>
      <c r="JIM1149" s="36"/>
      <c r="JIN1149" s="36"/>
      <c r="JIO1149" s="36"/>
      <c r="JIP1149" s="36"/>
      <c r="JIQ1149" s="36"/>
      <c r="JIR1149" s="36"/>
      <c r="JIS1149" s="36"/>
      <c r="JIT1149" s="36"/>
      <c r="JIU1149" s="36"/>
      <c r="JIV1149" s="36"/>
      <c r="JIW1149" s="36"/>
      <c r="JIX1149" s="36"/>
      <c r="JIY1149" s="36"/>
      <c r="JIZ1149" s="36"/>
      <c r="JJA1149" s="36"/>
      <c r="JJB1149" s="36"/>
      <c r="JJC1149" s="36"/>
      <c r="JJD1149" s="36"/>
      <c r="JJE1149" s="36"/>
      <c r="JJF1149" s="36"/>
      <c r="JJG1149" s="36"/>
      <c r="JJH1149" s="36"/>
      <c r="JJI1149" s="36"/>
      <c r="JJJ1149" s="36"/>
      <c r="JJK1149" s="36"/>
      <c r="JJL1149" s="36"/>
      <c r="JJM1149" s="36"/>
      <c r="JJN1149" s="36"/>
      <c r="JJO1149" s="36"/>
      <c r="JJP1149" s="36"/>
      <c r="JJQ1149" s="36"/>
      <c r="JJR1149" s="36"/>
      <c r="JJS1149" s="36"/>
      <c r="JJT1149" s="36"/>
      <c r="JJU1149" s="36"/>
      <c r="JJV1149" s="36"/>
      <c r="JJW1149" s="36"/>
      <c r="JJX1149" s="36"/>
      <c r="JJY1149" s="36"/>
      <c r="JJZ1149" s="36"/>
      <c r="JKA1149" s="36"/>
      <c r="JKB1149" s="36"/>
      <c r="JKC1149" s="36"/>
      <c r="JKD1149" s="36"/>
      <c r="JKE1149" s="36"/>
      <c r="JKF1149" s="36"/>
      <c r="JKG1149" s="36"/>
      <c r="JKH1149" s="36"/>
      <c r="JKI1149" s="36"/>
      <c r="JKJ1149" s="36"/>
      <c r="JKK1149" s="36"/>
      <c r="JKL1149" s="36"/>
      <c r="JKM1149" s="36"/>
      <c r="JKN1149" s="36"/>
      <c r="JKO1149" s="36"/>
      <c r="JKP1149" s="36"/>
      <c r="JKQ1149" s="36"/>
      <c r="JKR1149" s="36"/>
      <c r="JKS1149" s="36"/>
      <c r="JKT1149" s="36"/>
      <c r="JKU1149" s="36"/>
      <c r="JKV1149" s="36"/>
      <c r="JKW1149" s="36"/>
      <c r="JKX1149" s="36"/>
      <c r="JKY1149" s="36"/>
      <c r="JKZ1149" s="36"/>
      <c r="JLA1149" s="36"/>
      <c r="JLB1149" s="36"/>
      <c r="JLC1149" s="36"/>
      <c r="JLD1149" s="36"/>
      <c r="JLE1149" s="36"/>
      <c r="JLF1149" s="36"/>
      <c r="JLG1149" s="36"/>
      <c r="JLH1149" s="36"/>
      <c r="JLI1149" s="36"/>
      <c r="JLJ1149" s="36"/>
      <c r="JLK1149" s="36"/>
      <c r="JLL1149" s="36"/>
      <c r="JLM1149" s="36"/>
      <c r="JLN1149" s="36"/>
      <c r="JLO1149" s="36"/>
      <c r="JLP1149" s="36"/>
      <c r="JLQ1149" s="36"/>
      <c r="JLR1149" s="36"/>
      <c r="JLS1149" s="36"/>
      <c r="JLT1149" s="36"/>
      <c r="JLU1149" s="36"/>
      <c r="JLV1149" s="36"/>
      <c r="JLW1149" s="36"/>
      <c r="JLX1149" s="36"/>
      <c r="JLY1149" s="36"/>
      <c r="JLZ1149" s="36"/>
      <c r="JMA1149" s="36"/>
      <c r="JMB1149" s="36"/>
      <c r="JMC1149" s="36"/>
      <c r="JMD1149" s="36"/>
      <c r="JME1149" s="36"/>
      <c r="JMF1149" s="36"/>
      <c r="JMG1149" s="36"/>
      <c r="JMH1149" s="36"/>
      <c r="JMI1149" s="36"/>
      <c r="JMJ1149" s="36"/>
      <c r="JMK1149" s="36"/>
      <c r="JML1149" s="36"/>
      <c r="JMM1149" s="36"/>
      <c r="JMN1149" s="36"/>
      <c r="JMO1149" s="36"/>
      <c r="JMP1149" s="36"/>
      <c r="JMQ1149" s="36"/>
      <c r="JMR1149" s="36"/>
      <c r="JMS1149" s="36"/>
      <c r="JMT1149" s="36"/>
      <c r="JMU1149" s="36"/>
      <c r="JMV1149" s="36"/>
      <c r="JMW1149" s="36"/>
      <c r="JMX1149" s="36"/>
      <c r="JMY1149" s="36"/>
      <c r="JMZ1149" s="36"/>
      <c r="JNA1149" s="36"/>
      <c r="JNB1149" s="36"/>
      <c r="JNC1149" s="36"/>
      <c r="JND1149" s="36"/>
      <c r="JNE1149" s="36"/>
      <c r="JNF1149" s="36"/>
      <c r="JNG1149" s="36"/>
      <c r="JNH1149" s="36"/>
      <c r="JNI1149" s="36"/>
      <c r="JNJ1149" s="36"/>
      <c r="JNK1149" s="36"/>
      <c r="JNL1149" s="36"/>
      <c r="JNM1149" s="36"/>
      <c r="JNN1149" s="36"/>
      <c r="JNO1149" s="36"/>
      <c r="JNP1149" s="36"/>
      <c r="JNQ1149" s="36"/>
      <c r="JNR1149" s="36"/>
      <c r="JNS1149" s="36"/>
      <c r="JNT1149" s="36"/>
      <c r="JNU1149" s="36"/>
      <c r="JNV1149" s="36"/>
      <c r="JNW1149" s="36"/>
      <c r="JNX1149" s="36"/>
      <c r="JNY1149" s="36"/>
      <c r="JNZ1149" s="36"/>
      <c r="JOA1149" s="36"/>
      <c r="JOB1149" s="36"/>
      <c r="JOC1149" s="36"/>
      <c r="JOD1149" s="36"/>
      <c r="JOE1149" s="36"/>
      <c r="JOF1149" s="36"/>
      <c r="JOG1149" s="36"/>
      <c r="JOH1149" s="36"/>
      <c r="JOI1149" s="36"/>
      <c r="JOJ1149" s="36"/>
      <c r="JOK1149" s="36"/>
      <c r="JOL1149" s="36"/>
      <c r="JOM1149" s="36"/>
      <c r="JON1149" s="36"/>
      <c r="JOO1149" s="36"/>
      <c r="JOP1149" s="36"/>
      <c r="JOQ1149" s="36"/>
      <c r="JOR1149" s="36"/>
      <c r="JOS1149" s="36"/>
      <c r="JOT1149" s="36"/>
      <c r="JOU1149" s="36"/>
      <c r="JOV1149" s="36"/>
      <c r="JOW1149" s="36"/>
      <c r="JOX1149" s="36"/>
      <c r="JOY1149" s="36"/>
      <c r="JOZ1149" s="36"/>
      <c r="JPA1149" s="36"/>
      <c r="JPB1149" s="36"/>
      <c r="JPC1149" s="36"/>
      <c r="JPD1149" s="36"/>
      <c r="JPE1149" s="36"/>
      <c r="JPF1149" s="36"/>
      <c r="JPG1149" s="36"/>
      <c r="JPH1149" s="36"/>
      <c r="JPI1149" s="36"/>
      <c r="JPJ1149" s="36"/>
      <c r="JPK1149" s="36"/>
      <c r="JPL1149" s="36"/>
      <c r="JPM1149" s="36"/>
      <c r="JPN1149" s="36"/>
      <c r="JPO1149" s="36"/>
      <c r="JPP1149" s="36"/>
      <c r="JPQ1149" s="36"/>
      <c r="JPR1149" s="36"/>
      <c r="JPS1149" s="36"/>
      <c r="JPT1149" s="36"/>
      <c r="JPU1149" s="36"/>
      <c r="JPV1149" s="36"/>
      <c r="JPW1149" s="36"/>
      <c r="JPX1149" s="36"/>
      <c r="JPY1149" s="36"/>
      <c r="JPZ1149" s="36"/>
      <c r="JQA1149" s="36"/>
      <c r="JQB1149" s="36"/>
      <c r="JQC1149" s="36"/>
      <c r="JQD1149" s="36"/>
      <c r="JQE1149" s="36"/>
      <c r="JQF1149" s="36"/>
      <c r="JQG1149" s="36"/>
      <c r="JQH1149" s="36"/>
      <c r="JQI1149" s="36"/>
      <c r="JQJ1149" s="36"/>
      <c r="JQK1149" s="36"/>
      <c r="JQL1149" s="36"/>
      <c r="JQM1149" s="36"/>
      <c r="JQN1149" s="36"/>
      <c r="JQO1149" s="36"/>
      <c r="JQP1149" s="36"/>
      <c r="JQQ1149" s="36"/>
      <c r="JQR1149" s="36"/>
      <c r="JQS1149" s="36"/>
      <c r="JQT1149" s="36"/>
      <c r="JQU1149" s="36"/>
      <c r="JQV1149" s="36"/>
      <c r="JQW1149" s="36"/>
      <c r="JQX1149" s="36"/>
      <c r="JQY1149" s="36"/>
      <c r="JQZ1149" s="36"/>
      <c r="JRA1149" s="36"/>
      <c r="JRB1149" s="36"/>
      <c r="JRC1149" s="36"/>
      <c r="JRD1149" s="36"/>
      <c r="JRE1149" s="36"/>
      <c r="JRF1149" s="36"/>
      <c r="JRG1149" s="36"/>
      <c r="JRH1149" s="36"/>
      <c r="JRI1149" s="36"/>
      <c r="JRJ1149" s="36"/>
      <c r="JRK1149" s="36"/>
      <c r="JRL1149" s="36"/>
      <c r="JRM1149" s="36"/>
      <c r="JRN1149" s="36"/>
      <c r="JRO1149" s="36"/>
      <c r="JRP1149" s="36"/>
      <c r="JRQ1149" s="36"/>
      <c r="JRR1149" s="36"/>
      <c r="JRS1149" s="36"/>
      <c r="JRT1149" s="36"/>
      <c r="JRU1149" s="36"/>
      <c r="JRV1149" s="36"/>
      <c r="JRW1149" s="36"/>
      <c r="JRX1149" s="36"/>
      <c r="JRY1149" s="36"/>
      <c r="JRZ1149" s="36"/>
      <c r="JSA1149" s="36"/>
      <c r="JSB1149" s="36"/>
      <c r="JSC1149" s="36"/>
      <c r="JSD1149" s="36"/>
      <c r="JSE1149" s="36"/>
      <c r="JSF1149" s="36"/>
      <c r="JSG1149" s="36"/>
      <c r="JSH1149" s="36"/>
      <c r="JSI1149" s="36"/>
      <c r="JSJ1149" s="36"/>
      <c r="JSK1149" s="36"/>
      <c r="JSL1149" s="36"/>
      <c r="JSM1149" s="36"/>
      <c r="JSN1149" s="36"/>
      <c r="JSO1149" s="36"/>
      <c r="JSP1149" s="36"/>
      <c r="JSQ1149" s="36"/>
      <c r="JSR1149" s="36"/>
      <c r="JSS1149" s="36"/>
      <c r="JST1149" s="36"/>
      <c r="JSU1149" s="36"/>
      <c r="JSV1149" s="36"/>
      <c r="JSW1149" s="36"/>
      <c r="JSX1149" s="36"/>
      <c r="JSY1149" s="36"/>
      <c r="JSZ1149" s="36"/>
      <c r="JTA1149" s="36"/>
      <c r="JTB1149" s="36"/>
      <c r="JTC1149" s="36"/>
      <c r="JTD1149" s="36"/>
      <c r="JTE1149" s="36"/>
      <c r="JTF1149" s="36"/>
      <c r="JTG1149" s="36"/>
      <c r="JTH1149" s="36"/>
      <c r="JTI1149" s="36"/>
      <c r="JTJ1149" s="36"/>
      <c r="JTK1149" s="36"/>
      <c r="JTL1149" s="36"/>
      <c r="JTM1149" s="36"/>
      <c r="JTN1149" s="36"/>
      <c r="JTO1149" s="36"/>
      <c r="JTP1149" s="36"/>
      <c r="JTQ1149" s="36"/>
      <c r="JTR1149" s="36"/>
      <c r="JTS1149" s="36"/>
      <c r="JTT1149" s="36"/>
      <c r="JTU1149" s="36"/>
      <c r="JTV1149" s="36"/>
      <c r="JTW1149" s="36"/>
      <c r="JTX1149" s="36"/>
      <c r="JTY1149" s="36"/>
      <c r="JTZ1149" s="36"/>
      <c r="JUA1149" s="36"/>
      <c r="JUB1149" s="36"/>
      <c r="JUC1149" s="36"/>
      <c r="JUD1149" s="36"/>
      <c r="JUE1149" s="36"/>
      <c r="JUF1149" s="36"/>
      <c r="JUG1149" s="36"/>
      <c r="JUH1149" s="36"/>
      <c r="JUI1149" s="36"/>
      <c r="JUJ1149" s="36"/>
      <c r="JUK1149" s="36"/>
      <c r="JUL1149" s="36"/>
      <c r="JUM1149" s="36"/>
      <c r="JUN1149" s="36"/>
      <c r="JUO1149" s="36"/>
      <c r="JUP1149" s="36"/>
      <c r="JUQ1149" s="36"/>
      <c r="JUR1149" s="36"/>
      <c r="JUS1149" s="36"/>
      <c r="JUT1149" s="36"/>
      <c r="JUU1149" s="36"/>
      <c r="JUV1149" s="36"/>
      <c r="JUW1149" s="36"/>
      <c r="JUX1149" s="36"/>
      <c r="JUY1149" s="36"/>
      <c r="JUZ1149" s="36"/>
      <c r="JVA1149" s="36"/>
      <c r="JVB1149" s="36"/>
      <c r="JVC1149" s="36"/>
      <c r="JVD1149" s="36"/>
      <c r="JVE1149" s="36"/>
      <c r="JVF1149" s="36"/>
      <c r="JVG1149" s="36"/>
      <c r="JVH1149" s="36"/>
      <c r="JVI1149" s="36"/>
      <c r="JVJ1149" s="36"/>
      <c r="JVK1149" s="36"/>
      <c r="JVL1149" s="36"/>
      <c r="JVM1149" s="36"/>
      <c r="JVN1149" s="36"/>
      <c r="JVO1149" s="36"/>
      <c r="JVP1149" s="36"/>
      <c r="JVQ1149" s="36"/>
      <c r="JVR1149" s="36"/>
      <c r="JVS1149" s="36"/>
      <c r="JVT1149" s="36"/>
      <c r="JVU1149" s="36"/>
      <c r="JVV1149" s="36"/>
      <c r="JVW1149" s="36"/>
      <c r="JVX1149" s="36"/>
      <c r="JVY1149" s="36"/>
      <c r="JVZ1149" s="36"/>
      <c r="JWA1149" s="36"/>
      <c r="JWB1149" s="36"/>
      <c r="JWC1149" s="36"/>
      <c r="JWD1149" s="36"/>
      <c r="JWE1149" s="36"/>
      <c r="JWF1149" s="36"/>
      <c r="JWG1149" s="36"/>
      <c r="JWH1149" s="36"/>
      <c r="JWI1149" s="36"/>
      <c r="JWJ1149" s="36"/>
      <c r="JWK1149" s="36"/>
      <c r="JWL1149" s="36"/>
      <c r="JWM1149" s="36"/>
      <c r="JWN1149" s="36"/>
      <c r="JWO1149" s="36"/>
      <c r="JWP1149" s="36"/>
      <c r="JWQ1149" s="36"/>
      <c r="JWR1149" s="36"/>
      <c r="JWS1149" s="36"/>
      <c r="JWT1149" s="36"/>
      <c r="JWU1149" s="36"/>
      <c r="JWV1149" s="36"/>
      <c r="JWW1149" s="36"/>
      <c r="JWX1149" s="36"/>
      <c r="JWY1149" s="36"/>
      <c r="JWZ1149" s="36"/>
      <c r="JXA1149" s="36"/>
      <c r="JXB1149" s="36"/>
      <c r="JXC1149" s="36"/>
      <c r="JXD1149" s="36"/>
      <c r="JXE1149" s="36"/>
      <c r="JXF1149" s="36"/>
      <c r="JXG1149" s="36"/>
      <c r="JXH1149" s="36"/>
      <c r="JXI1149" s="36"/>
      <c r="JXJ1149" s="36"/>
      <c r="JXK1149" s="36"/>
      <c r="JXL1149" s="36"/>
      <c r="JXM1149" s="36"/>
      <c r="JXN1149" s="36"/>
      <c r="JXO1149" s="36"/>
      <c r="JXP1149" s="36"/>
      <c r="JXQ1149" s="36"/>
      <c r="JXR1149" s="36"/>
      <c r="JXS1149" s="36"/>
      <c r="JXT1149" s="36"/>
      <c r="JXU1149" s="36"/>
      <c r="JXV1149" s="36"/>
      <c r="JXW1149" s="36"/>
      <c r="JXX1149" s="36"/>
      <c r="JXY1149" s="36"/>
      <c r="JXZ1149" s="36"/>
      <c r="JYA1149" s="36"/>
      <c r="JYB1149" s="36"/>
      <c r="JYC1149" s="36"/>
      <c r="JYD1149" s="36"/>
      <c r="JYE1149" s="36"/>
      <c r="JYF1149" s="36"/>
      <c r="JYG1149" s="36"/>
      <c r="JYH1149" s="36"/>
      <c r="JYI1149" s="36"/>
      <c r="JYJ1149" s="36"/>
      <c r="JYK1149" s="36"/>
      <c r="JYL1149" s="36"/>
      <c r="JYM1149" s="36"/>
      <c r="JYN1149" s="36"/>
      <c r="JYO1149" s="36"/>
      <c r="JYP1149" s="36"/>
      <c r="JYQ1149" s="36"/>
      <c r="JYR1149" s="36"/>
      <c r="JYS1149" s="36"/>
      <c r="JYT1149" s="36"/>
      <c r="JYU1149" s="36"/>
      <c r="JYV1149" s="36"/>
      <c r="JYW1149" s="36"/>
      <c r="JYX1149" s="36"/>
      <c r="JYY1149" s="36"/>
      <c r="JYZ1149" s="36"/>
      <c r="JZA1149" s="36"/>
      <c r="JZB1149" s="36"/>
      <c r="JZC1149" s="36"/>
      <c r="JZD1149" s="36"/>
      <c r="JZE1149" s="36"/>
      <c r="JZF1149" s="36"/>
      <c r="JZG1149" s="36"/>
      <c r="JZH1149" s="36"/>
      <c r="JZI1149" s="36"/>
      <c r="JZJ1149" s="36"/>
      <c r="JZK1149" s="36"/>
      <c r="JZL1149" s="36"/>
      <c r="JZM1149" s="36"/>
      <c r="JZN1149" s="36"/>
      <c r="JZO1149" s="36"/>
      <c r="JZP1149" s="36"/>
      <c r="JZQ1149" s="36"/>
      <c r="JZR1149" s="36"/>
      <c r="JZS1149" s="36"/>
      <c r="JZT1149" s="36"/>
      <c r="JZU1149" s="36"/>
      <c r="JZV1149" s="36"/>
      <c r="JZW1149" s="36"/>
      <c r="JZX1149" s="36"/>
      <c r="JZY1149" s="36"/>
      <c r="JZZ1149" s="36"/>
      <c r="KAA1149" s="36"/>
      <c r="KAB1149" s="36"/>
      <c r="KAC1149" s="36"/>
      <c r="KAD1149" s="36"/>
      <c r="KAE1149" s="36"/>
      <c r="KAF1149" s="36"/>
      <c r="KAG1149" s="36"/>
      <c r="KAH1149" s="36"/>
      <c r="KAI1149" s="36"/>
      <c r="KAJ1149" s="36"/>
      <c r="KAK1149" s="36"/>
      <c r="KAL1149" s="36"/>
      <c r="KAM1149" s="36"/>
      <c r="KAN1149" s="36"/>
      <c r="KAO1149" s="36"/>
      <c r="KAP1149" s="36"/>
      <c r="KAQ1149" s="36"/>
      <c r="KAR1149" s="36"/>
      <c r="KAS1149" s="36"/>
      <c r="KAT1149" s="36"/>
      <c r="KAU1149" s="36"/>
      <c r="KAV1149" s="36"/>
      <c r="KAW1149" s="36"/>
      <c r="KAX1149" s="36"/>
      <c r="KAY1149" s="36"/>
      <c r="KAZ1149" s="36"/>
      <c r="KBA1149" s="36"/>
      <c r="KBB1149" s="36"/>
      <c r="KBC1149" s="36"/>
      <c r="KBD1149" s="36"/>
      <c r="KBE1149" s="36"/>
      <c r="KBF1149" s="36"/>
      <c r="KBG1149" s="36"/>
      <c r="KBH1149" s="36"/>
      <c r="KBI1149" s="36"/>
      <c r="KBJ1149" s="36"/>
      <c r="KBK1149" s="36"/>
      <c r="KBL1149" s="36"/>
      <c r="KBM1149" s="36"/>
      <c r="KBN1149" s="36"/>
      <c r="KBO1149" s="36"/>
      <c r="KBP1149" s="36"/>
      <c r="KBQ1149" s="36"/>
      <c r="KBR1149" s="36"/>
      <c r="KBS1149" s="36"/>
      <c r="KBT1149" s="36"/>
      <c r="KBU1149" s="36"/>
      <c r="KBV1149" s="36"/>
      <c r="KBW1149" s="36"/>
      <c r="KBX1149" s="36"/>
      <c r="KBY1149" s="36"/>
      <c r="KBZ1149" s="36"/>
      <c r="KCA1149" s="36"/>
      <c r="KCB1149" s="36"/>
      <c r="KCC1149" s="36"/>
      <c r="KCD1149" s="36"/>
      <c r="KCE1149" s="36"/>
      <c r="KCF1149" s="36"/>
      <c r="KCG1149" s="36"/>
      <c r="KCH1149" s="36"/>
      <c r="KCI1149" s="36"/>
      <c r="KCJ1149" s="36"/>
      <c r="KCK1149" s="36"/>
      <c r="KCL1149" s="36"/>
      <c r="KCM1149" s="36"/>
      <c r="KCN1149" s="36"/>
      <c r="KCO1149" s="36"/>
      <c r="KCP1149" s="36"/>
      <c r="KCQ1149" s="36"/>
      <c r="KCR1149" s="36"/>
      <c r="KCS1149" s="36"/>
      <c r="KCT1149" s="36"/>
      <c r="KCU1149" s="36"/>
      <c r="KCV1149" s="36"/>
      <c r="KCW1149" s="36"/>
      <c r="KCX1149" s="36"/>
      <c r="KCY1149" s="36"/>
      <c r="KCZ1149" s="36"/>
      <c r="KDA1149" s="36"/>
      <c r="KDB1149" s="36"/>
      <c r="KDC1149" s="36"/>
      <c r="KDD1149" s="36"/>
      <c r="KDE1149" s="36"/>
      <c r="KDF1149" s="36"/>
      <c r="KDG1149" s="36"/>
      <c r="KDH1149" s="36"/>
      <c r="KDI1149" s="36"/>
      <c r="KDJ1149" s="36"/>
      <c r="KDK1149" s="36"/>
      <c r="KDL1149" s="36"/>
      <c r="KDM1149" s="36"/>
      <c r="KDN1149" s="36"/>
      <c r="KDO1149" s="36"/>
      <c r="KDP1149" s="36"/>
      <c r="KDQ1149" s="36"/>
      <c r="KDR1149" s="36"/>
      <c r="KDS1149" s="36"/>
      <c r="KDT1149" s="36"/>
      <c r="KDU1149" s="36"/>
      <c r="KDV1149" s="36"/>
      <c r="KDW1149" s="36"/>
      <c r="KDX1149" s="36"/>
      <c r="KDY1149" s="36"/>
      <c r="KDZ1149" s="36"/>
      <c r="KEA1149" s="36"/>
      <c r="KEB1149" s="36"/>
      <c r="KEC1149" s="36"/>
      <c r="KED1149" s="36"/>
      <c r="KEE1149" s="36"/>
      <c r="KEF1149" s="36"/>
      <c r="KEG1149" s="36"/>
      <c r="KEH1149" s="36"/>
      <c r="KEI1149" s="36"/>
      <c r="KEJ1149" s="36"/>
      <c r="KEK1149" s="36"/>
      <c r="KEL1149" s="36"/>
      <c r="KEM1149" s="36"/>
      <c r="KEN1149" s="36"/>
      <c r="KEO1149" s="36"/>
      <c r="KEP1149" s="36"/>
      <c r="KEQ1149" s="36"/>
      <c r="KER1149" s="36"/>
      <c r="KES1149" s="36"/>
      <c r="KET1149" s="36"/>
      <c r="KEU1149" s="36"/>
      <c r="KEV1149" s="36"/>
      <c r="KEW1149" s="36"/>
      <c r="KEX1149" s="36"/>
      <c r="KEY1149" s="36"/>
      <c r="KEZ1149" s="36"/>
      <c r="KFA1149" s="36"/>
      <c r="KFB1149" s="36"/>
      <c r="KFC1149" s="36"/>
      <c r="KFD1149" s="36"/>
      <c r="KFE1149" s="36"/>
      <c r="KFF1149" s="36"/>
      <c r="KFG1149" s="36"/>
      <c r="KFH1149" s="36"/>
      <c r="KFI1149" s="36"/>
      <c r="KFJ1149" s="36"/>
      <c r="KFK1149" s="36"/>
      <c r="KFL1149" s="36"/>
      <c r="KFM1149" s="36"/>
      <c r="KFN1149" s="36"/>
      <c r="KFO1149" s="36"/>
      <c r="KFP1149" s="36"/>
      <c r="KFQ1149" s="36"/>
      <c r="KFR1149" s="36"/>
      <c r="KFS1149" s="36"/>
      <c r="KFT1149" s="36"/>
      <c r="KFU1149" s="36"/>
      <c r="KFV1149" s="36"/>
      <c r="KFW1149" s="36"/>
      <c r="KFX1149" s="36"/>
      <c r="KFY1149" s="36"/>
      <c r="KFZ1149" s="36"/>
      <c r="KGA1149" s="36"/>
      <c r="KGB1149" s="36"/>
      <c r="KGC1149" s="36"/>
      <c r="KGD1149" s="36"/>
      <c r="KGE1149" s="36"/>
      <c r="KGF1149" s="36"/>
      <c r="KGG1149" s="36"/>
      <c r="KGH1149" s="36"/>
      <c r="KGI1149" s="36"/>
      <c r="KGJ1149" s="36"/>
      <c r="KGK1149" s="36"/>
      <c r="KGL1149" s="36"/>
      <c r="KGM1149" s="36"/>
      <c r="KGN1149" s="36"/>
      <c r="KGO1149" s="36"/>
      <c r="KGP1149" s="36"/>
      <c r="KGQ1149" s="36"/>
      <c r="KGR1149" s="36"/>
      <c r="KGS1149" s="36"/>
      <c r="KGT1149" s="36"/>
      <c r="KGU1149" s="36"/>
      <c r="KGV1149" s="36"/>
      <c r="KGW1149" s="36"/>
      <c r="KGX1149" s="36"/>
      <c r="KGY1149" s="36"/>
      <c r="KGZ1149" s="36"/>
      <c r="KHA1149" s="36"/>
      <c r="KHB1149" s="36"/>
      <c r="KHC1149" s="36"/>
      <c r="KHD1149" s="36"/>
      <c r="KHE1149" s="36"/>
      <c r="KHF1149" s="36"/>
      <c r="KHG1149" s="36"/>
      <c r="KHH1149" s="36"/>
      <c r="KHI1149" s="36"/>
      <c r="KHJ1149" s="36"/>
      <c r="KHK1149" s="36"/>
      <c r="KHL1149" s="36"/>
      <c r="KHM1149" s="36"/>
      <c r="KHN1149" s="36"/>
      <c r="KHO1149" s="36"/>
      <c r="KHP1149" s="36"/>
      <c r="KHQ1149" s="36"/>
      <c r="KHR1149" s="36"/>
      <c r="KHS1149" s="36"/>
      <c r="KHT1149" s="36"/>
      <c r="KHU1149" s="36"/>
      <c r="KHV1149" s="36"/>
      <c r="KHW1149" s="36"/>
      <c r="KHX1149" s="36"/>
      <c r="KHY1149" s="36"/>
      <c r="KHZ1149" s="36"/>
      <c r="KIA1149" s="36"/>
      <c r="KIB1149" s="36"/>
      <c r="KIC1149" s="36"/>
      <c r="KID1149" s="36"/>
      <c r="KIE1149" s="36"/>
      <c r="KIF1149" s="36"/>
      <c r="KIG1149" s="36"/>
      <c r="KIH1149" s="36"/>
      <c r="KII1149" s="36"/>
      <c r="KIJ1149" s="36"/>
      <c r="KIK1149" s="36"/>
      <c r="KIL1149" s="36"/>
      <c r="KIM1149" s="36"/>
      <c r="KIN1149" s="36"/>
      <c r="KIO1149" s="36"/>
      <c r="KIP1149" s="36"/>
      <c r="KIQ1149" s="36"/>
      <c r="KIR1149" s="36"/>
      <c r="KIS1149" s="36"/>
      <c r="KIT1149" s="36"/>
      <c r="KIU1149" s="36"/>
      <c r="KIV1149" s="36"/>
      <c r="KIW1149" s="36"/>
      <c r="KIX1149" s="36"/>
      <c r="KIY1149" s="36"/>
      <c r="KIZ1149" s="36"/>
      <c r="KJA1149" s="36"/>
      <c r="KJB1149" s="36"/>
      <c r="KJC1149" s="36"/>
      <c r="KJD1149" s="36"/>
      <c r="KJE1149" s="36"/>
      <c r="KJF1149" s="36"/>
      <c r="KJG1149" s="36"/>
      <c r="KJH1149" s="36"/>
      <c r="KJI1149" s="36"/>
      <c r="KJJ1149" s="36"/>
      <c r="KJK1149" s="36"/>
      <c r="KJL1149" s="36"/>
      <c r="KJM1149" s="36"/>
      <c r="KJN1149" s="36"/>
      <c r="KJO1149" s="36"/>
      <c r="KJP1149" s="36"/>
      <c r="KJQ1149" s="36"/>
      <c r="KJR1149" s="36"/>
      <c r="KJS1149" s="36"/>
      <c r="KJT1149" s="36"/>
      <c r="KJU1149" s="36"/>
      <c r="KJV1149" s="36"/>
      <c r="KJW1149" s="36"/>
      <c r="KJX1149" s="36"/>
      <c r="KJY1149" s="36"/>
      <c r="KJZ1149" s="36"/>
      <c r="KKA1149" s="36"/>
      <c r="KKB1149" s="36"/>
      <c r="KKC1149" s="36"/>
      <c r="KKD1149" s="36"/>
      <c r="KKE1149" s="36"/>
      <c r="KKF1149" s="36"/>
      <c r="KKG1149" s="36"/>
      <c r="KKH1149" s="36"/>
      <c r="KKI1149" s="36"/>
      <c r="KKJ1149" s="36"/>
      <c r="KKK1149" s="36"/>
      <c r="KKL1149" s="36"/>
      <c r="KKM1149" s="36"/>
      <c r="KKN1149" s="36"/>
      <c r="KKO1149" s="36"/>
      <c r="KKP1149" s="36"/>
      <c r="KKQ1149" s="36"/>
      <c r="KKR1149" s="36"/>
      <c r="KKS1149" s="36"/>
      <c r="KKT1149" s="36"/>
      <c r="KKU1149" s="36"/>
      <c r="KKV1149" s="36"/>
      <c r="KKW1149" s="36"/>
      <c r="KKX1149" s="36"/>
      <c r="KKY1149" s="36"/>
      <c r="KKZ1149" s="36"/>
      <c r="KLA1149" s="36"/>
      <c r="KLB1149" s="36"/>
      <c r="KLC1149" s="36"/>
      <c r="KLD1149" s="36"/>
      <c r="KLE1149" s="36"/>
      <c r="KLF1149" s="36"/>
      <c r="KLG1149" s="36"/>
      <c r="KLH1149" s="36"/>
      <c r="KLI1149" s="36"/>
      <c r="KLJ1149" s="36"/>
      <c r="KLK1149" s="36"/>
      <c r="KLL1149" s="36"/>
      <c r="KLM1149" s="36"/>
      <c r="KLN1149" s="36"/>
      <c r="KLO1149" s="36"/>
      <c r="KLP1149" s="36"/>
      <c r="KLQ1149" s="36"/>
      <c r="KLR1149" s="36"/>
      <c r="KLS1149" s="36"/>
      <c r="KLT1149" s="36"/>
      <c r="KLU1149" s="36"/>
      <c r="KLV1149" s="36"/>
      <c r="KLW1149" s="36"/>
      <c r="KLX1149" s="36"/>
      <c r="KLY1149" s="36"/>
      <c r="KLZ1149" s="36"/>
      <c r="KMA1149" s="36"/>
      <c r="KMB1149" s="36"/>
      <c r="KMC1149" s="36"/>
      <c r="KMD1149" s="36"/>
      <c r="KME1149" s="36"/>
      <c r="KMF1149" s="36"/>
      <c r="KMG1149" s="36"/>
      <c r="KMH1149" s="36"/>
      <c r="KMI1149" s="36"/>
      <c r="KMJ1149" s="36"/>
      <c r="KMK1149" s="36"/>
      <c r="KML1149" s="36"/>
      <c r="KMM1149" s="36"/>
      <c r="KMN1149" s="36"/>
      <c r="KMO1149" s="36"/>
      <c r="KMP1149" s="36"/>
      <c r="KMQ1149" s="36"/>
      <c r="KMR1149" s="36"/>
      <c r="KMS1149" s="36"/>
      <c r="KMT1149" s="36"/>
      <c r="KMU1149" s="36"/>
      <c r="KMV1149" s="36"/>
      <c r="KMW1149" s="36"/>
      <c r="KMX1149" s="36"/>
      <c r="KMY1149" s="36"/>
      <c r="KMZ1149" s="36"/>
      <c r="KNA1149" s="36"/>
      <c r="KNB1149" s="36"/>
      <c r="KNC1149" s="36"/>
      <c r="KND1149" s="36"/>
      <c r="KNE1149" s="36"/>
      <c r="KNF1149" s="36"/>
      <c r="KNG1149" s="36"/>
      <c r="KNH1149" s="36"/>
      <c r="KNI1149" s="36"/>
      <c r="KNJ1149" s="36"/>
      <c r="KNK1149" s="36"/>
      <c r="KNL1149" s="36"/>
      <c r="KNM1149" s="36"/>
      <c r="KNN1149" s="36"/>
      <c r="KNO1149" s="36"/>
      <c r="KNP1149" s="36"/>
      <c r="KNQ1149" s="36"/>
      <c r="KNR1149" s="36"/>
      <c r="KNS1149" s="36"/>
      <c r="KNT1149" s="36"/>
      <c r="KNU1149" s="36"/>
      <c r="KNV1149" s="36"/>
      <c r="KNW1149" s="36"/>
      <c r="KNX1149" s="36"/>
      <c r="KNY1149" s="36"/>
      <c r="KNZ1149" s="36"/>
      <c r="KOA1149" s="36"/>
      <c r="KOB1149" s="36"/>
      <c r="KOC1149" s="36"/>
      <c r="KOD1149" s="36"/>
      <c r="KOE1149" s="36"/>
      <c r="KOF1149" s="36"/>
      <c r="KOG1149" s="36"/>
      <c r="KOH1149" s="36"/>
      <c r="KOI1149" s="36"/>
      <c r="KOJ1149" s="36"/>
      <c r="KOK1149" s="36"/>
      <c r="KOL1149" s="36"/>
      <c r="KOM1149" s="36"/>
      <c r="KON1149" s="36"/>
      <c r="KOO1149" s="36"/>
      <c r="KOP1149" s="36"/>
      <c r="KOQ1149" s="36"/>
      <c r="KOR1149" s="36"/>
      <c r="KOS1149" s="36"/>
      <c r="KOT1149" s="36"/>
      <c r="KOU1149" s="36"/>
      <c r="KOV1149" s="36"/>
      <c r="KOW1149" s="36"/>
      <c r="KOX1149" s="36"/>
      <c r="KOY1149" s="36"/>
      <c r="KOZ1149" s="36"/>
      <c r="KPA1149" s="36"/>
      <c r="KPB1149" s="36"/>
      <c r="KPC1149" s="36"/>
      <c r="KPD1149" s="36"/>
      <c r="KPE1149" s="36"/>
      <c r="KPF1149" s="36"/>
      <c r="KPG1149" s="36"/>
      <c r="KPH1149" s="36"/>
      <c r="KPI1149" s="36"/>
      <c r="KPJ1149" s="36"/>
      <c r="KPK1149" s="36"/>
      <c r="KPL1149" s="36"/>
      <c r="KPM1149" s="36"/>
      <c r="KPN1149" s="36"/>
      <c r="KPO1149" s="36"/>
      <c r="KPP1149" s="36"/>
      <c r="KPQ1149" s="36"/>
      <c r="KPR1149" s="36"/>
      <c r="KPS1149" s="36"/>
      <c r="KPT1149" s="36"/>
      <c r="KPU1149" s="36"/>
      <c r="KPV1149" s="36"/>
      <c r="KPW1149" s="36"/>
      <c r="KPX1149" s="36"/>
      <c r="KPY1149" s="36"/>
      <c r="KPZ1149" s="36"/>
      <c r="KQA1149" s="36"/>
      <c r="KQB1149" s="36"/>
      <c r="KQC1149" s="36"/>
      <c r="KQD1149" s="36"/>
      <c r="KQE1149" s="36"/>
      <c r="KQF1149" s="36"/>
      <c r="KQG1149" s="36"/>
      <c r="KQH1149" s="36"/>
      <c r="KQI1149" s="36"/>
      <c r="KQJ1149" s="36"/>
      <c r="KQK1149" s="36"/>
      <c r="KQL1149" s="36"/>
      <c r="KQM1149" s="36"/>
      <c r="KQN1149" s="36"/>
      <c r="KQO1149" s="36"/>
      <c r="KQP1149" s="36"/>
      <c r="KQQ1149" s="36"/>
      <c r="KQR1149" s="36"/>
      <c r="KQS1149" s="36"/>
      <c r="KQT1149" s="36"/>
      <c r="KQU1149" s="36"/>
      <c r="KQV1149" s="36"/>
      <c r="KQW1149" s="36"/>
      <c r="KQX1149" s="36"/>
      <c r="KQY1149" s="36"/>
      <c r="KQZ1149" s="36"/>
      <c r="KRA1149" s="36"/>
      <c r="KRB1149" s="36"/>
      <c r="KRC1149" s="36"/>
      <c r="KRD1149" s="36"/>
      <c r="KRE1149" s="36"/>
      <c r="KRF1149" s="36"/>
      <c r="KRG1149" s="36"/>
      <c r="KRH1149" s="36"/>
      <c r="KRI1149" s="36"/>
      <c r="KRJ1149" s="36"/>
      <c r="KRK1149" s="36"/>
      <c r="KRL1149" s="36"/>
      <c r="KRM1149" s="36"/>
      <c r="KRN1149" s="36"/>
      <c r="KRO1149" s="36"/>
      <c r="KRP1149" s="36"/>
      <c r="KRQ1149" s="36"/>
      <c r="KRR1149" s="36"/>
      <c r="KRS1149" s="36"/>
      <c r="KRT1149" s="36"/>
      <c r="KRU1149" s="36"/>
      <c r="KRV1149" s="36"/>
      <c r="KRW1149" s="36"/>
      <c r="KRX1149" s="36"/>
      <c r="KRY1149" s="36"/>
      <c r="KRZ1149" s="36"/>
      <c r="KSA1149" s="36"/>
      <c r="KSB1149" s="36"/>
      <c r="KSC1149" s="36"/>
      <c r="KSD1149" s="36"/>
      <c r="KSE1149" s="36"/>
      <c r="KSF1149" s="36"/>
      <c r="KSG1149" s="36"/>
      <c r="KSH1149" s="36"/>
      <c r="KSI1149" s="36"/>
      <c r="KSJ1149" s="36"/>
      <c r="KSK1149" s="36"/>
      <c r="KSL1149" s="36"/>
      <c r="KSM1149" s="36"/>
      <c r="KSN1149" s="36"/>
      <c r="KSO1149" s="36"/>
      <c r="KSP1149" s="36"/>
      <c r="KSQ1149" s="36"/>
      <c r="KSR1149" s="36"/>
      <c r="KSS1149" s="36"/>
      <c r="KST1149" s="36"/>
      <c r="KSU1149" s="36"/>
      <c r="KSV1149" s="36"/>
      <c r="KSW1149" s="36"/>
      <c r="KSX1149" s="36"/>
      <c r="KSY1149" s="36"/>
      <c r="KSZ1149" s="36"/>
      <c r="KTA1149" s="36"/>
      <c r="KTB1149" s="36"/>
      <c r="KTC1149" s="36"/>
      <c r="KTD1149" s="36"/>
      <c r="KTE1149" s="36"/>
      <c r="KTF1149" s="36"/>
      <c r="KTG1149" s="36"/>
      <c r="KTH1149" s="36"/>
      <c r="KTI1149" s="36"/>
      <c r="KTJ1149" s="36"/>
      <c r="KTK1149" s="36"/>
      <c r="KTL1149" s="36"/>
      <c r="KTM1149" s="36"/>
      <c r="KTN1149" s="36"/>
      <c r="KTO1149" s="36"/>
      <c r="KTP1149" s="36"/>
      <c r="KTQ1149" s="36"/>
      <c r="KTR1149" s="36"/>
      <c r="KTS1149" s="36"/>
      <c r="KTT1149" s="36"/>
      <c r="KTU1149" s="36"/>
      <c r="KTV1149" s="36"/>
      <c r="KTW1149" s="36"/>
      <c r="KTX1149" s="36"/>
      <c r="KTY1149" s="36"/>
      <c r="KTZ1149" s="36"/>
      <c r="KUA1149" s="36"/>
      <c r="KUB1149" s="36"/>
      <c r="KUC1149" s="36"/>
      <c r="KUD1149" s="36"/>
      <c r="KUE1149" s="36"/>
      <c r="KUF1149" s="36"/>
      <c r="KUG1149" s="36"/>
      <c r="KUH1149" s="36"/>
      <c r="KUI1149" s="36"/>
      <c r="KUJ1149" s="36"/>
      <c r="KUK1149" s="36"/>
      <c r="KUL1149" s="36"/>
      <c r="KUM1149" s="36"/>
      <c r="KUN1149" s="36"/>
      <c r="KUO1149" s="36"/>
      <c r="KUP1149" s="36"/>
      <c r="KUQ1149" s="36"/>
      <c r="KUR1149" s="36"/>
      <c r="KUS1149" s="36"/>
      <c r="KUT1149" s="36"/>
      <c r="KUU1149" s="36"/>
      <c r="KUV1149" s="36"/>
      <c r="KUW1149" s="36"/>
      <c r="KUX1149" s="36"/>
      <c r="KUY1149" s="36"/>
      <c r="KUZ1149" s="36"/>
      <c r="KVA1149" s="36"/>
      <c r="KVB1149" s="36"/>
      <c r="KVC1149" s="36"/>
      <c r="KVD1149" s="36"/>
      <c r="KVE1149" s="36"/>
      <c r="KVF1149" s="36"/>
      <c r="KVG1149" s="36"/>
      <c r="KVH1149" s="36"/>
      <c r="KVI1149" s="36"/>
      <c r="KVJ1149" s="36"/>
      <c r="KVK1149" s="36"/>
      <c r="KVL1149" s="36"/>
      <c r="KVM1149" s="36"/>
      <c r="KVN1149" s="36"/>
      <c r="KVO1149" s="36"/>
      <c r="KVP1149" s="36"/>
      <c r="KVQ1149" s="36"/>
      <c r="KVR1149" s="36"/>
      <c r="KVS1149" s="36"/>
      <c r="KVT1149" s="36"/>
      <c r="KVU1149" s="36"/>
      <c r="KVV1149" s="36"/>
      <c r="KVW1149" s="36"/>
      <c r="KVX1149" s="36"/>
      <c r="KVY1149" s="36"/>
      <c r="KVZ1149" s="36"/>
      <c r="KWA1149" s="36"/>
      <c r="KWB1149" s="36"/>
      <c r="KWC1149" s="36"/>
      <c r="KWD1149" s="36"/>
      <c r="KWE1149" s="36"/>
      <c r="KWF1149" s="36"/>
      <c r="KWG1149" s="36"/>
      <c r="KWH1149" s="36"/>
      <c r="KWI1149" s="36"/>
      <c r="KWJ1149" s="36"/>
      <c r="KWK1149" s="36"/>
      <c r="KWL1149" s="36"/>
      <c r="KWM1149" s="36"/>
      <c r="KWN1149" s="36"/>
      <c r="KWO1149" s="36"/>
      <c r="KWP1149" s="36"/>
      <c r="KWQ1149" s="36"/>
      <c r="KWR1149" s="36"/>
      <c r="KWS1149" s="36"/>
      <c r="KWT1149" s="36"/>
      <c r="KWU1149" s="36"/>
      <c r="KWV1149" s="36"/>
      <c r="KWW1149" s="36"/>
      <c r="KWX1149" s="36"/>
      <c r="KWY1149" s="36"/>
      <c r="KWZ1149" s="36"/>
      <c r="KXA1149" s="36"/>
      <c r="KXB1149" s="36"/>
      <c r="KXC1149" s="36"/>
      <c r="KXD1149" s="36"/>
      <c r="KXE1149" s="36"/>
      <c r="KXF1149" s="36"/>
      <c r="KXG1149" s="36"/>
      <c r="KXH1149" s="36"/>
      <c r="KXI1149" s="36"/>
      <c r="KXJ1149" s="36"/>
      <c r="KXK1149" s="36"/>
      <c r="KXL1149" s="36"/>
      <c r="KXM1149" s="36"/>
      <c r="KXN1149" s="36"/>
      <c r="KXO1149" s="36"/>
      <c r="KXP1149" s="36"/>
      <c r="KXQ1149" s="36"/>
      <c r="KXR1149" s="36"/>
      <c r="KXS1149" s="36"/>
      <c r="KXT1149" s="36"/>
      <c r="KXU1149" s="36"/>
      <c r="KXV1149" s="36"/>
      <c r="KXW1149" s="36"/>
      <c r="KXX1149" s="36"/>
      <c r="KXY1149" s="36"/>
      <c r="KXZ1149" s="36"/>
      <c r="KYA1149" s="36"/>
      <c r="KYB1149" s="36"/>
      <c r="KYC1149" s="36"/>
      <c r="KYD1149" s="36"/>
      <c r="KYE1149" s="36"/>
      <c r="KYF1149" s="36"/>
      <c r="KYG1149" s="36"/>
      <c r="KYH1149" s="36"/>
      <c r="KYI1149" s="36"/>
      <c r="KYJ1149" s="36"/>
      <c r="KYK1149" s="36"/>
      <c r="KYL1149" s="36"/>
      <c r="KYM1149" s="36"/>
      <c r="KYN1149" s="36"/>
      <c r="KYO1149" s="36"/>
      <c r="KYP1149" s="36"/>
      <c r="KYQ1149" s="36"/>
      <c r="KYR1149" s="36"/>
      <c r="KYS1149" s="36"/>
      <c r="KYT1149" s="36"/>
      <c r="KYU1149" s="36"/>
      <c r="KYV1149" s="36"/>
      <c r="KYW1149" s="36"/>
      <c r="KYX1149" s="36"/>
      <c r="KYY1149" s="36"/>
      <c r="KYZ1149" s="36"/>
      <c r="KZA1149" s="36"/>
      <c r="KZB1149" s="36"/>
      <c r="KZC1149" s="36"/>
      <c r="KZD1149" s="36"/>
      <c r="KZE1149" s="36"/>
      <c r="KZF1149" s="36"/>
      <c r="KZG1149" s="36"/>
      <c r="KZH1149" s="36"/>
      <c r="KZI1149" s="36"/>
      <c r="KZJ1149" s="36"/>
      <c r="KZK1149" s="36"/>
      <c r="KZL1149" s="36"/>
      <c r="KZM1149" s="36"/>
      <c r="KZN1149" s="36"/>
      <c r="KZO1149" s="36"/>
      <c r="KZP1149" s="36"/>
      <c r="KZQ1149" s="36"/>
      <c r="KZR1149" s="36"/>
      <c r="KZS1149" s="36"/>
      <c r="KZT1149" s="36"/>
      <c r="KZU1149" s="36"/>
      <c r="KZV1149" s="36"/>
      <c r="KZW1149" s="36"/>
      <c r="KZX1149" s="36"/>
      <c r="KZY1149" s="36"/>
      <c r="KZZ1149" s="36"/>
      <c r="LAA1149" s="36"/>
      <c r="LAB1149" s="36"/>
      <c r="LAC1149" s="36"/>
      <c r="LAD1149" s="36"/>
      <c r="LAE1149" s="36"/>
      <c r="LAF1149" s="36"/>
      <c r="LAG1149" s="36"/>
      <c r="LAH1149" s="36"/>
      <c r="LAI1149" s="36"/>
      <c r="LAJ1149" s="36"/>
      <c r="LAK1149" s="36"/>
      <c r="LAL1149" s="36"/>
      <c r="LAM1149" s="36"/>
      <c r="LAN1149" s="36"/>
      <c r="LAO1149" s="36"/>
      <c r="LAP1149" s="36"/>
      <c r="LAQ1149" s="36"/>
      <c r="LAR1149" s="36"/>
      <c r="LAS1149" s="36"/>
      <c r="LAT1149" s="36"/>
      <c r="LAU1149" s="36"/>
      <c r="LAV1149" s="36"/>
      <c r="LAW1149" s="36"/>
      <c r="LAX1149" s="36"/>
      <c r="LAY1149" s="36"/>
      <c r="LAZ1149" s="36"/>
      <c r="LBA1149" s="36"/>
      <c r="LBB1149" s="36"/>
      <c r="LBC1149" s="36"/>
      <c r="LBD1149" s="36"/>
      <c r="LBE1149" s="36"/>
      <c r="LBF1149" s="36"/>
      <c r="LBG1149" s="36"/>
      <c r="LBH1149" s="36"/>
      <c r="LBI1149" s="36"/>
      <c r="LBJ1149" s="36"/>
      <c r="LBK1149" s="36"/>
      <c r="LBL1149" s="36"/>
      <c r="LBM1149" s="36"/>
      <c r="LBN1149" s="36"/>
      <c r="LBO1149" s="36"/>
      <c r="LBP1149" s="36"/>
      <c r="LBQ1149" s="36"/>
      <c r="LBR1149" s="36"/>
      <c r="LBS1149" s="36"/>
      <c r="LBT1149" s="36"/>
      <c r="LBU1149" s="36"/>
      <c r="LBV1149" s="36"/>
      <c r="LBW1149" s="36"/>
      <c r="LBX1149" s="36"/>
      <c r="LBY1149" s="36"/>
      <c r="LBZ1149" s="36"/>
      <c r="LCA1149" s="36"/>
      <c r="LCB1149" s="36"/>
      <c r="LCC1149" s="36"/>
      <c r="LCD1149" s="36"/>
      <c r="LCE1149" s="36"/>
      <c r="LCF1149" s="36"/>
      <c r="LCG1149" s="36"/>
      <c r="LCH1149" s="36"/>
      <c r="LCI1149" s="36"/>
      <c r="LCJ1149" s="36"/>
      <c r="LCK1149" s="36"/>
      <c r="LCL1149" s="36"/>
      <c r="LCM1149" s="36"/>
      <c r="LCN1149" s="36"/>
      <c r="LCO1149" s="36"/>
      <c r="LCP1149" s="36"/>
      <c r="LCQ1149" s="36"/>
      <c r="LCR1149" s="36"/>
      <c r="LCS1149" s="36"/>
      <c r="LCT1149" s="36"/>
      <c r="LCU1149" s="36"/>
      <c r="LCV1149" s="36"/>
      <c r="LCW1149" s="36"/>
      <c r="LCX1149" s="36"/>
      <c r="LCY1149" s="36"/>
      <c r="LCZ1149" s="36"/>
      <c r="LDA1149" s="36"/>
      <c r="LDB1149" s="36"/>
      <c r="LDC1149" s="36"/>
      <c r="LDD1149" s="36"/>
      <c r="LDE1149" s="36"/>
      <c r="LDF1149" s="36"/>
      <c r="LDG1149" s="36"/>
      <c r="LDH1149" s="36"/>
      <c r="LDI1149" s="36"/>
      <c r="LDJ1149" s="36"/>
      <c r="LDK1149" s="36"/>
      <c r="LDL1149" s="36"/>
      <c r="LDM1149" s="36"/>
      <c r="LDN1149" s="36"/>
      <c r="LDO1149" s="36"/>
      <c r="LDP1149" s="36"/>
      <c r="LDQ1149" s="36"/>
      <c r="LDR1149" s="36"/>
      <c r="LDS1149" s="36"/>
      <c r="LDT1149" s="36"/>
      <c r="LDU1149" s="36"/>
      <c r="LDV1149" s="36"/>
      <c r="LDW1149" s="36"/>
      <c r="LDX1149" s="36"/>
      <c r="LDY1149" s="36"/>
      <c r="LDZ1149" s="36"/>
      <c r="LEA1149" s="36"/>
      <c r="LEB1149" s="36"/>
      <c r="LEC1149" s="36"/>
      <c r="LED1149" s="36"/>
      <c r="LEE1149" s="36"/>
      <c r="LEF1149" s="36"/>
      <c r="LEG1149" s="36"/>
      <c r="LEH1149" s="36"/>
      <c r="LEI1149" s="36"/>
      <c r="LEJ1149" s="36"/>
      <c r="LEK1149" s="36"/>
      <c r="LEL1149" s="36"/>
      <c r="LEM1149" s="36"/>
      <c r="LEN1149" s="36"/>
      <c r="LEO1149" s="36"/>
      <c r="LEP1149" s="36"/>
      <c r="LEQ1149" s="36"/>
      <c r="LER1149" s="36"/>
      <c r="LES1149" s="36"/>
      <c r="LET1149" s="36"/>
      <c r="LEU1149" s="36"/>
      <c r="LEV1149" s="36"/>
      <c r="LEW1149" s="36"/>
      <c r="LEX1149" s="36"/>
      <c r="LEY1149" s="36"/>
      <c r="LEZ1149" s="36"/>
      <c r="LFA1149" s="36"/>
      <c r="LFB1149" s="36"/>
      <c r="LFC1149" s="36"/>
      <c r="LFD1149" s="36"/>
      <c r="LFE1149" s="36"/>
      <c r="LFF1149" s="36"/>
      <c r="LFG1149" s="36"/>
      <c r="LFH1149" s="36"/>
      <c r="LFI1149" s="36"/>
      <c r="LFJ1149" s="36"/>
      <c r="LFK1149" s="36"/>
      <c r="LFL1149" s="36"/>
      <c r="LFM1149" s="36"/>
      <c r="LFN1149" s="36"/>
      <c r="LFO1149" s="36"/>
      <c r="LFP1149" s="36"/>
      <c r="LFQ1149" s="36"/>
      <c r="LFR1149" s="36"/>
      <c r="LFS1149" s="36"/>
      <c r="LFT1149" s="36"/>
      <c r="LFU1149" s="36"/>
      <c r="LFV1149" s="36"/>
      <c r="LFW1149" s="36"/>
      <c r="LFX1149" s="36"/>
      <c r="LFY1149" s="36"/>
      <c r="LFZ1149" s="36"/>
      <c r="LGA1149" s="36"/>
      <c r="LGB1149" s="36"/>
      <c r="LGC1149" s="36"/>
      <c r="LGD1149" s="36"/>
      <c r="LGE1149" s="36"/>
      <c r="LGF1149" s="36"/>
      <c r="LGG1149" s="36"/>
      <c r="LGH1149" s="36"/>
      <c r="LGI1149" s="36"/>
      <c r="LGJ1149" s="36"/>
      <c r="LGK1149" s="36"/>
      <c r="LGL1149" s="36"/>
      <c r="LGM1149" s="36"/>
      <c r="LGN1149" s="36"/>
      <c r="LGO1149" s="36"/>
      <c r="LGP1149" s="36"/>
      <c r="LGQ1149" s="36"/>
      <c r="LGR1149" s="36"/>
      <c r="LGS1149" s="36"/>
      <c r="LGT1149" s="36"/>
      <c r="LGU1149" s="36"/>
      <c r="LGV1149" s="36"/>
      <c r="LGW1149" s="36"/>
      <c r="LGX1149" s="36"/>
      <c r="LGY1149" s="36"/>
      <c r="LGZ1149" s="36"/>
      <c r="LHA1149" s="36"/>
      <c r="LHB1149" s="36"/>
      <c r="LHC1149" s="36"/>
      <c r="LHD1149" s="36"/>
      <c r="LHE1149" s="36"/>
      <c r="LHF1149" s="36"/>
      <c r="LHG1149" s="36"/>
      <c r="LHH1149" s="36"/>
      <c r="LHI1149" s="36"/>
      <c r="LHJ1149" s="36"/>
      <c r="LHK1149" s="36"/>
      <c r="LHL1149" s="36"/>
      <c r="LHM1149" s="36"/>
      <c r="LHN1149" s="36"/>
      <c r="LHO1149" s="36"/>
      <c r="LHP1149" s="36"/>
      <c r="LHQ1149" s="36"/>
      <c r="LHR1149" s="36"/>
      <c r="LHS1149" s="36"/>
      <c r="LHT1149" s="36"/>
      <c r="LHU1149" s="36"/>
      <c r="LHV1149" s="36"/>
      <c r="LHW1149" s="36"/>
      <c r="LHX1149" s="36"/>
      <c r="LHY1149" s="36"/>
      <c r="LHZ1149" s="36"/>
      <c r="LIA1149" s="36"/>
      <c r="LIB1149" s="36"/>
      <c r="LIC1149" s="36"/>
      <c r="LID1149" s="36"/>
      <c r="LIE1149" s="36"/>
      <c r="LIF1149" s="36"/>
      <c r="LIG1149" s="36"/>
      <c r="LIH1149" s="36"/>
      <c r="LII1149" s="36"/>
      <c r="LIJ1149" s="36"/>
      <c r="LIK1149" s="36"/>
      <c r="LIL1149" s="36"/>
      <c r="LIM1149" s="36"/>
      <c r="LIN1149" s="36"/>
      <c r="LIO1149" s="36"/>
      <c r="LIP1149" s="36"/>
      <c r="LIQ1149" s="36"/>
      <c r="LIR1149" s="36"/>
      <c r="LIS1149" s="36"/>
      <c r="LIT1149" s="36"/>
      <c r="LIU1149" s="36"/>
      <c r="LIV1149" s="36"/>
      <c r="LIW1149" s="36"/>
      <c r="LIX1149" s="36"/>
      <c r="LIY1149" s="36"/>
      <c r="LIZ1149" s="36"/>
      <c r="LJA1149" s="36"/>
      <c r="LJB1149" s="36"/>
      <c r="LJC1149" s="36"/>
      <c r="LJD1149" s="36"/>
      <c r="LJE1149" s="36"/>
      <c r="LJF1149" s="36"/>
      <c r="LJG1149" s="36"/>
      <c r="LJH1149" s="36"/>
      <c r="LJI1149" s="36"/>
      <c r="LJJ1149" s="36"/>
      <c r="LJK1149" s="36"/>
      <c r="LJL1149" s="36"/>
      <c r="LJM1149" s="36"/>
      <c r="LJN1149" s="36"/>
      <c r="LJO1149" s="36"/>
      <c r="LJP1149" s="36"/>
      <c r="LJQ1149" s="36"/>
      <c r="LJR1149" s="36"/>
      <c r="LJS1149" s="36"/>
      <c r="LJT1149" s="36"/>
      <c r="LJU1149" s="36"/>
      <c r="LJV1149" s="36"/>
      <c r="LJW1149" s="36"/>
      <c r="LJX1149" s="36"/>
      <c r="LJY1149" s="36"/>
      <c r="LJZ1149" s="36"/>
      <c r="LKA1149" s="36"/>
      <c r="LKB1149" s="36"/>
      <c r="LKC1149" s="36"/>
      <c r="LKD1149" s="36"/>
      <c r="LKE1149" s="36"/>
      <c r="LKF1149" s="36"/>
      <c r="LKG1149" s="36"/>
      <c r="LKH1149" s="36"/>
      <c r="LKI1149" s="36"/>
      <c r="LKJ1149" s="36"/>
      <c r="LKK1149" s="36"/>
      <c r="LKL1149" s="36"/>
      <c r="LKM1149" s="36"/>
      <c r="LKN1149" s="36"/>
      <c r="LKO1149" s="36"/>
      <c r="LKP1149" s="36"/>
      <c r="LKQ1149" s="36"/>
      <c r="LKR1149" s="36"/>
      <c r="LKS1149" s="36"/>
      <c r="LKT1149" s="36"/>
      <c r="LKU1149" s="36"/>
      <c r="LKV1149" s="36"/>
      <c r="LKW1149" s="36"/>
      <c r="LKX1149" s="36"/>
      <c r="LKY1149" s="36"/>
      <c r="LKZ1149" s="36"/>
      <c r="LLA1149" s="36"/>
      <c r="LLB1149" s="36"/>
      <c r="LLC1149" s="36"/>
      <c r="LLD1149" s="36"/>
      <c r="LLE1149" s="36"/>
      <c r="LLF1149" s="36"/>
      <c r="LLG1149" s="36"/>
      <c r="LLH1149" s="36"/>
      <c r="LLI1149" s="36"/>
      <c r="LLJ1149" s="36"/>
      <c r="LLK1149" s="36"/>
      <c r="LLL1149" s="36"/>
      <c r="LLM1149" s="36"/>
      <c r="LLN1149" s="36"/>
      <c r="LLO1149" s="36"/>
      <c r="LLP1149" s="36"/>
      <c r="LLQ1149" s="36"/>
      <c r="LLR1149" s="36"/>
      <c r="LLS1149" s="36"/>
      <c r="LLT1149" s="36"/>
      <c r="LLU1149" s="36"/>
      <c r="LLV1149" s="36"/>
      <c r="LLW1149" s="36"/>
      <c r="LLX1149" s="36"/>
      <c r="LLY1149" s="36"/>
      <c r="LLZ1149" s="36"/>
      <c r="LMA1149" s="36"/>
      <c r="LMB1149" s="36"/>
      <c r="LMC1149" s="36"/>
      <c r="LMD1149" s="36"/>
      <c r="LME1149" s="36"/>
      <c r="LMF1149" s="36"/>
      <c r="LMG1149" s="36"/>
      <c r="LMH1149" s="36"/>
      <c r="LMI1149" s="36"/>
      <c r="LMJ1149" s="36"/>
      <c r="LMK1149" s="36"/>
      <c r="LML1149" s="36"/>
      <c r="LMM1149" s="36"/>
      <c r="LMN1149" s="36"/>
      <c r="LMO1149" s="36"/>
      <c r="LMP1149" s="36"/>
      <c r="LMQ1149" s="36"/>
      <c r="LMR1149" s="36"/>
      <c r="LMS1149" s="36"/>
      <c r="LMT1149" s="36"/>
      <c r="LMU1149" s="36"/>
      <c r="LMV1149" s="36"/>
      <c r="LMW1149" s="36"/>
      <c r="LMX1149" s="36"/>
      <c r="LMY1149" s="36"/>
      <c r="LMZ1149" s="36"/>
      <c r="LNA1149" s="36"/>
      <c r="LNB1149" s="36"/>
      <c r="LNC1149" s="36"/>
      <c r="LND1149" s="36"/>
      <c r="LNE1149" s="36"/>
      <c r="LNF1149" s="36"/>
      <c r="LNG1149" s="36"/>
      <c r="LNH1149" s="36"/>
      <c r="LNI1149" s="36"/>
      <c r="LNJ1149" s="36"/>
      <c r="LNK1149" s="36"/>
      <c r="LNL1149" s="36"/>
      <c r="LNM1149" s="36"/>
      <c r="LNN1149" s="36"/>
      <c r="LNO1149" s="36"/>
      <c r="LNP1149" s="36"/>
      <c r="LNQ1149" s="36"/>
      <c r="LNR1149" s="36"/>
      <c r="LNS1149" s="36"/>
      <c r="LNT1149" s="36"/>
      <c r="LNU1149" s="36"/>
      <c r="LNV1149" s="36"/>
      <c r="LNW1149" s="36"/>
      <c r="LNX1149" s="36"/>
      <c r="LNY1149" s="36"/>
      <c r="LNZ1149" s="36"/>
      <c r="LOA1149" s="36"/>
      <c r="LOB1149" s="36"/>
      <c r="LOC1149" s="36"/>
      <c r="LOD1149" s="36"/>
      <c r="LOE1149" s="36"/>
      <c r="LOF1149" s="36"/>
      <c r="LOG1149" s="36"/>
      <c r="LOH1149" s="36"/>
      <c r="LOI1149" s="36"/>
      <c r="LOJ1149" s="36"/>
      <c r="LOK1149" s="36"/>
      <c r="LOL1149" s="36"/>
      <c r="LOM1149" s="36"/>
      <c r="LON1149" s="36"/>
      <c r="LOO1149" s="36"/>
      <c r="LOP1149" s="36"/>
      <c r="LOQ1149" s="36"/>
      <c r="LOR1149" s="36"/>
      <c r="LOS1149" s="36"/>
      <c r="LOT1149" s="36"/>
      <c r="LOU1149" s="36"/>
      <c r="LOV1149" s="36"/>
      <c r="LOW1149" s="36"/>
      <c r="LOX1149" s="36"/>
      <c r="LOY1149" s="36"/>
      <c r="LOZ1149" s="36"/>
      <c r="LPA1149" s="36"/>
      <c r="LPB1149" s="36"/>
      <c r="LPC1149" s="36"/>
      <c r="LPD1149" s="36"/>
      <c r="LPE1149" s="36"/>
      <c r="LPF1149" s="36"/>
      <c r="LPG1149" s="36"/>
      <c r="LPH1149" s="36"/>
      <c r="LPI1149" s="36"/>
      <c r="LPJ1149" s="36"/>
      <c r="LPK1149" s="36"/>
      <c r="LPL1149" s="36"/>
      <c r="LPM1149" s="36"/>
      <c r="LPN1149" s="36"/>
      <c r="LPO1149" s="36"/>
      <c r="LPP1149" s="36"/>
      <c r="LPQ1149" s="36"/>
      <c r="LPR1149" s="36"/>
      <c r="LPS1149" s="36"/>
      <c r="LPT1149" s="36"/>
      <c r="LPU1149" s="36"/>
      <c r="LPV1149" s="36"/>
      <c r="LPW1149" s="36"/>
      <c r="LPX1149" s="36"/>
      <c r="LPY1149" s="36"/>
      <c r="LPZ1149" s="36"/>
      <c r="LQA1149" s="36"/>
      <c r="LQB1149" s="36"/>
      <c r="LQC1149" s="36"/>
      <c r="LQD1149" s="36"/>
      <c r="LQE1149" s="36"/>
      <c r="LQF1149" s="36"/>
      <c r="LQG1149" s="36"/>
      <c r="LQH1149" s="36"/>
      <c r="LQI1149" s="36"/>
      <c r="LQJ1149" s="36"/>
      <c r="LQK1149" s="36"/>
      <c r="LQL1149" s="36"/>
      <c r="LQM1149" s="36"/>
      <c r="LQN1149" s="36"/>
      <c r="LQO1149" s="36"/>
      <c r="LQP1149" s="36"/>
      <c r="LQQ1149" s="36"/>
      <c r="LQR1149" s="36"/>
      <c r="LQS1149" s="36"/>
      <c r="LQT1149" s="36"/>
      <c r="LQU1149" s="36"/>
      <c r="LQV1149" s="36"/>
      <c r="LQW1149" s="36"/>
      <c r="LQX1149" s="36"/>
      <c r="LQY1149" s="36"/>
      <c r="LQZ1149" s="36"/>
      <c r="LRA1149" s="36"/>
      <c r="LRB1149" s="36"/>
      <c r="LRC1149" s="36"/>
      <c r="LRD1149" s="36"/>
      <c r="LRE1149" s="36"/>
      <c r="LRF1149" s="36"/>
      <c r="LRG1149" s="36"/>
      <c r="LRH1149" s="36"/>
      <c r="LRI1149" s="36"/>
      <c r="LRJ1149" s="36"/>
      <c r="LRK1149" s="36"/>
      <c r="LRL1149" s="36"/>
      <c r="LRM1149" s="36"/>
      <c r="LRN1149" s="36"/>
      <c r="LRO1149" s="36"/>
      <c r="LRP1149" s="36"/>
      <c r="LRQ1149" s="36"/>
      <c r="LRR1149" s="36"/>
      <c r="LRS1149" s="36"/>
      <c r="LRT1149" s="36"/>
      <c r="LRU1149" s="36"/>
      <c r="LRV1149" s="36"/>
      <c r="LRW1149" s="36"/>
      <c r="LRX1149" s="36"/>
      <c r="LRY1149" s="36"/>
      <c r="LRZ1149" s="36"/>
      <c r="LSA1149" s="36"/>
      <c r="LSB1149" s="36"/>
      <c r="LSC1149" s="36"/>
      <c r="LSD1149" s="36"/>
      <c r="LSE1149" s="36"/>
      <c r="LSF1149" s="36"/>
      <c r="LSG1149" s="36"/>
      <c r="LSH1149" s="36"/>
      <c r="LSI1149" s="36"/>
      <c r="LSJ1149" s="36"/>
      <c r="LSK1149" s="36"/>
      <c r="LSL1149" s="36"/>
      <c r="LSM1149" s="36"/>
      <c r="LSN1149" s="36"/>
      <c r="LSO1149" s="36"/>
      <c r="LSP1149" s="36"/>
      <c r="LSQ1149" s="36"/>
      <c r="LSR1149" s="36"/>
      <c r="LSS1149" s="36"/>
      <c r="LST1149" s="36"/>
      <c r="LSU1149" s="36"/>
      <c r="LSV1149" s="36"/>
      <c r="LSW1149" s="36"/>
      <c r="LSX1149" s="36"/>
      <c r="LSY1149" s="36"/>
      <c r="LSZ1149" s="36"/>
      <c r="LTA1149" s="36"/>
      <c r="LTB1149" s="36"/>
      <c r="LTC1149" s="36"/>
      <c r="LTD1149" s="36"/>
      <c r="LTE1149" s="36"/>
      <c r="LTF1149" s="36"/>
      <c r="LTG1149" s="36"/>
      <c r="LTH1149" s="36"/>
      <c r="LTI1149" s="36"/>
      <c r="LTJ1149" s="36"/>
      <c r="LTK1149" s="36"/>
      <c r="LTL1149" s="36"/>
      <c r="LTM1149" s="36"/>
      <c r="LTN1149" s="36"/>
      <c r="LTO1149" s="36"/>
      <c r="LTP1149" s="36"/>
      <c r="LTQ1149" s="36"/>
      <c r="LTR1149" s="36"/>
      <c r="LTS1149" s="36"/>
      <c r="LTT1149" s="36"/>
      <c r="LTU1149" s="36"/>
      <c r="LTV1149" s="36"/>
      <c r="LTW1149" s="36"/>
      <c r="LTX1149" s="36"/>
      <c r="LTY1149" s="36"/>
      <c r="LTZ1149" s="36"/>
      <c r="LUA1149" s="36"/>
      <c r="LUB1149" s="36"/>
      <c r="LUC1149" s="36"/>
      <c r="LUD1149" s="36"/>
      <c r="LUE1149" s="36"/>
      <c r="LUF1149" s="36"/>
      <c r="LUG1149" s="36"/>
      <c r="LUH1149" s="36"/>
      <c r="LUI1149" s="36"/>
      <c r="LUJ1149" s="36"/>
      <c r="LUK1149" s="36"/>
      <c r="LUL1149" s="36"/>
      <c r="LUM1149" s="36"/>
      <c r="LUN1149" s="36"/>
      <c r="LUO1149" s="36"/>
      <c r="LUP1149" s="36"/>
      <c r="LUQ1149" s="36"/>
      <c r="LUR1149" s="36"/>
      <c r="LUS1149" s="36"/>
      <c r="LUT1149" s="36"/>
      <c r="LUU1149" s="36"/>
      <c r="LUV1149" s="36"/>
      <c r="LUW1149" s="36"/>
      <c r="LUX1149" s="36"/>
      <c r="LUY1149" s="36"/>
      <c r="LUZ1149" s="36"/>
      <c r="LVA1149" s="36"/>
      <c r="LVB1149" s="36"/>
      <c r="LVC1149" s="36"/>
      <c r="LVD1149" s="36"/>
      <c r="LVE1149" s="36"/>
      <c r="LVF1149" s="36"/>
      <c r="LVG1149" s="36"/>
      <c r="LVH1149" s="36"/>
      <c r="LVI1149" s="36"/>
      <c r="LVJ1149" s="36"/>
      <c r="LVK1149" s="36"/>
      <c r="LVL1149" s="36"/>
      <c r="LVM1149" s="36"/>
      <c r="LVN1149" s="36"/>
      <c r="LVO1149" s="36"/>
      <c r="LVP1149" s="36"/>
      <c r="LVQ1149" s="36"/>
      <c r="LVR1149" s="36"/>
      <c r="LVS1149" s="36"/>
      <c r="LVT1149" s="36"/>
      <c r="LVU1149" s="36"/>
      <c r="LVV1149" s="36"/>
      <c r="LVW1149" s="36"/>
      <c r="LVX1149" s="36"/>
      <c r="LVY1149" s="36"/>
      <c r="LVZ1149" s="36"/>
      <c r="LWA1149" s="36"/>
      <c r="LWB1149" s="36"/>
      <c r="LWC1149" s="36"/>
      <c r="LWD1149" s="36"/>
      <c r="LWE1149" s="36"/>
      <c r="LWF1149" s="36"/>
      <c r="LWG1149" s="36"/>
      <c r="LWH1149" s="36"/>
      <c r="LWI1149" s="36"/>
      <c r="LWJ1149" s="36"/>
      <c r="LWK1149" s="36"/>
      <c r="LWL1149" s="36"/>
      <c r="LWM1149" s="36"/>
      <c r="LWN1149" s="36"/>
      <c r="LWO1149" s="36"/>
      <c r="LWP1149" s="36"/>
      <c r="LWQ1149" s="36"/>
      <c r="LWR1149" s="36"/>
      <c r="LWS1149" s="36"/>
      <c r="LWT1149" s="36"/>
      <c r="LWU1149" s="36"/>
      <c r="LWV1149" s="36"/>
      <c r="LWW1149" s="36"/>
      <c r="LWX1149" s="36"/>
      <c r="LWY1149" s="36"/>
      <c r="LWZ1149" s="36"/>
      <c r="LXA1149" s="36"/>
      <c r="LXB1149" s="36"/>
      <c r="LXC1149" s="36"/>
      <c r="LXD1149" s="36"/>
      <c r="LXE1149" s="36"/>
      <c r="LXF1149" s="36"/>
      <c r="LXG1149" s="36"/>
      <c r="LXH1149" s="36"/>
      <c r="LXI1149" s="36"/>
      <c r="LXJ1149" s="36"/>
      <c r="LXK1149" s="36"/>
      <c r="LXL1149" s="36"/>
      <c r="LXM1149" s="36"/>
      <c r="LXN1149" s="36"/>
      <c r="LXO1149" s="36"/>
      <c r="LXP1149" s="36"/>
      <c r="LXQ1149" s="36"/>
      <c r="LXR1149" s="36"/>
      <c r="LXS1149" s="36"/>
      <c r="LXT1149" s="36"/>
      <c r="LXU1149" s="36"/>
      <c r="LXV1149" s="36"/>
      <c r="LXW1149" s="36"/>
      <c r="LXX1149" s="36"/>
      <c r="LXY1149" s="36"/>
      <c r="LXZ1149" s="36"/>
      <c r="LYA1149" s="36"/>
      <c r="LYB1149" s="36"/>
      <c r="LYC1149" s="36"/>
      <c r="LYD1149" s="36"/>
      <c r="LYE1149" s="36"/>
      <c r="LYF1149" s="36"/>
      <c r="LYG1149" s="36"/>
      <c r="LYH1149" s="36"/>
      <c r="LYI1149" s="36"/>
      <c r="LYJ1149" s="36"/>
      <c r="LYK1149" s="36"/>
      <c r="LYL1149" s="36"/>
      <c r="LYM1149" s="36"/>
      <c r="LYN1149" s="36"/>
      <c r="LYO1149" s="36"/>
      <c r="LYP1149" s="36"/>
      <c r="LYQ1149" s="36"/>
      <c r="LYR1149" s="36"/>
      <c r="LYS1149" s="36"/>
      <c r="LYT1149" s="36"/>
      <c r="LYU1149" s="36"/>
      <c r="LYV1149" s="36"/>
      <c r="LYW1149" s="36"/>
      <c r="LYX1149" s="36"/>
      <c r="LYY1149" s="36"/>
      <c r="LYZ1149" s="36"/>
      <c r="LZA1149" s="36"/>
      <c r="LZB1149" s="36"/>
      <c r="LZC1149" s="36"/>
      <c r="LZD1149" s="36"/>
      <c r="LZE1149" s="36"/>
      <c r="LZF1149" s="36"/>
      <c r="LZG1149" s="36"/>
      <c r="LZH1149" s="36"/>
      <c r="LZI1149" s="36"/>
      <c r="LZJ1149" s="36"/>
      <c r="LZK1149" s="36"/>
      <c r="LZL1149" s="36"/>
      <c r="LZM1149" s="36"/>
      <c r="LZN1149" s="36"/>
      <c r="LZO1149" s="36"/>
      <c r="LZP1149" s="36"/>
      <c r="LZQ1149" s="36"/>
      <c r="LZR1149" s="36"/>
      <c r="LZS1149" s="36"/>
      <c r="LZT1149" s="36"/>
      <c r="LZU1149" s="36"/>
      <c r="LZV1149" s="36"/>
      <c r="LZW1149" s="36"/>
      <c r="LZX1149" s="36"/>
      <c r="LZY1149" s="36"/>
      <c r="LZZ1149" s="36"/>
      <c r="MAA1149" s="36"/>
      <c r="MAB1149" s="36"/>
      <c r="MAC1149" s="36"/>
      <c r="MAD1149" s="36"/>
      <c r="MAE1149" s="36"/>
      <c r="MAF1149" s="36"/>
      <c r="MAG1149" s="36"/>
      <c r="MAH1149" s="36"/>
      <c r="MAI1149" s="36"/>
      <c r="MAJ1149" s="36"/>
      <c r="MAK1149" s="36"/>
      <c r="MAL1149" s="36"/>
      <c r="MAM1149" s="36"/>
      <c r="MAN1149" s="36"/>
      <c r="MAO1149" s="36"/>
      <c r="MAP1149" s="36"/>
      <c r="MAQ1149" s="36"/>
      <c r="MAR1149" s="36"/>
      <c r="MAS1149" s="36"/>
      <c r="MAT1149" s="36"/>
      <c r="MAU1149" s="36"/>
      <c r="MAV1149" s="36"/>
      <c r="MAW1149" s="36"/>
      <c r="MAX1149" s="36"/>
      <c r="MAY1149" s="36"/>
      <c r="MAZ1149" s="36"/>
      <c r="MBA1149" s="36"/>
      <c r="MBB1149" s="36"/>
      <c r="MBC1149" s="36"/>
      <c r="MBD1149" s="36"/>
      <c r="MBE1149" s="36"/>
      <c r="MBF1149" s="36"/>
      <c r="MBG1149" s="36"/>
      <c r="MBH1149" s="36"/>
      <c r="MBI1149" s="36"/>
      <c r="MBJ1149" s="36"/>
      <c r="MBK1149" s="36"/>
      <c r="MBL1149" s="36"/>
      <c r="MBM1149" s="36"/>
      <c r="MBN1149" s="36"/>
      <c r="MBO1149" s="36"/>
      <c r="MBP1149" s="36"/>
      <c r="MBQ1149" s="36"/>
      <c r="MBR1149" s="36"/>
      <c r="MBS1149" s="36"/>
      <c r="MBT1149" s="36"/>
      <c r="MBU1149" s="36"/>
      <c r="MBV1149" s="36"/>
      <c r="MBW1149" s="36"/>
      <c r="MBX1149" s="36"/>
      <c r="MBY1149" s="36"/>
      <c r="MBZ1149" s="36"/>
      <c r="MCA1149" s="36"/>
      <c r="MCB1149" s="36"/>
      <c r="MCC1149" s="36"/>
      <c r="MCD1149" s="36"/>
      <c r="MCE1149" s="36"/>
      <c r="MCF1149" s="36"/>
      <c r="MCG1149" s="36"/>
      <c r="MCH1149" s="36"/>
      <c r="MCI1149" s="36"/>
      <c r="MCJ1149" s="36"/>
      <c r="MCK1149" s="36"/>
      <c r="MCL1149" s="36"/>
      <c r="MCM1149" s="36"/>
      <c r="MCN1149" s="36"/>
      <c r="MCO1149" s="36"/>
      <c r="MCP1149" s="36"/>
      <c r="MCQ1149" s="36"/>
      <c r="MCR1149" s="36"/>
      <c r="MCS1149" s="36"/>
      <c r="MCT1149" s="36"/>
      <c r="MCU1149" s="36"/>
      <c r="MCV1149" s="36"/>
      <c r="MCW1149" s="36"/>
      <c r="MCX1149" s="36"/>
      <c r="MCY1149" s="36"/>
      <c r="MCZ1149" s="36"/>
      <c r="MDA1149" s="36"/>
      <c r="MDB1149" s="36"/>
      <c r="MDC1149" s="36"/>
      <c r="MDD1149" s="36"/>
      <c r="MDE1149" s="36"/>
      <c r="MDF1149" s="36"/>
      <c r="MDG1149" s="36"/>
      <c r="MDH1149" s="36"/>
      <c r="MDI1149" s="36"/>
      <c r="MDJ1149" s="36"/>
      <c r="MDK1149" s="36"/>
      <c r="MDL1149" s="36"/>
      <c r="MDM1149" s="36"/>
      <c r="MDN1149" s="36"/>
      <c r="MDO1149" s="36"/>
      <c r="MDP1149" s="36"/>
      <c r="MDQ1149" s="36"/>
      <c r="MDR1149" s="36"/>
      <c r="MDS1149" s="36"/>
      <c r="MDT1149" s="36"/>
      <c r="MDU1149" s="36"/>
      <c r="MDV1149" s="36"/>
      <c r="MDW1149" s="36"/>
      <c r="MDX1149" s="36"/>
      <c r="MDY1149" s="36"/>
      <c r="MDZ1149" s="36"/>
      <c r="MEA1149" s="36"/>
      <c r="MEB1149" s="36"/>
      <c r="MEC1149" s="36"/>
      <c r="MED1149" s="36"/>
      <c r="MEE1149" s="36"/>
      <c r="MEF1149" s="36"/>
      <c r="MEG1149" s="36"/>
      <c r="MEH1149" s="36"/>
      <c r="MEI1149" s="36"/>
      <c r="MEJ1149" s="36"/>
      <c r="MEK1149" s="36"/>
      <c r="MEL1149" s="36"/>
      <c r="MEM1149" s="36"/>
      <c r="MEN1149" s="36"/>
      <c r="MEO1149" s="36"/>
      <c r="MEP1149" s="36"/>
      <c r="MEQ1149" s="36"/>
      <c r="MER1149" s="36"/>
      <c r="MES1149" s="36"/>
      <c r="MET1149" s="36"/>
      <c r="MEU1149" s="36"/>
      <c r="MEV1149" s="36"/>
      <c r="MEW1149" s="36"/>
      <c r="MEX1149" s="36"/>
      <c r="MEY1149" s="36"/>
      <c r="MEZ1149" s="36"/>
      <c r="MFA1149" s="36"/>
      <c r="MFB1149" s="36"/>
      <c r="MFC1149" s="36"/>
      <c r="MFD1149" s="36"/>
      <c r="MFE1149" s="36"/>
      <c r="MFF1149" s="36"/>
      <c r="MFG1149" s="36"/>
      <c r="MFH1149" s="36"/>
      <c r="MFI1149" s="36"/>
      <c r="MFJ1149" s="36"/>
      <c r="MFK1149" s="36"/>
      <c r="MFL1149" s="36"/>
      <c r="MFM1149" s="36"/>
      <c r="MFN1149" s="36"/>
      <c r="MFO1149" s="36"/>
      <c r="MFP1149" s="36"/>
      <c r="MFQ1149" s="36"/>
      <c r="MFR1149" s="36"/>
      <c r="MFS1149" s="36"/>
      <c r="MFT1149" s="36"/>
      <c r="MFU1149" s="36"/>
      <c r="MFV1149" s="36"/>
      <c r="MFW1149" s="36"/>
      <c r="MFX1149" s="36"/>
      <c r="MFY1149" s="36"/>
      <c r="MFZ1149" s="36"/>
      <c r="MGA1149" s="36"/>
      <c r="MGB1149" s="36"/>
      <c r="MGC1149" s="36"/>
      <c r="MGD1149" s="36"/>
      <c r="MGE1149" s="36"/>
      <c r="MGF1149" s="36"/>
      <c r="MGG1149" s="36"/>
      <c r="MGH1149" s="36"/>
      <c r="MGI1149" s="36"/>
      <c r="MGJ1149" s="36"/>
      <c r="MGK1149" s="36"/>
      <c r="MGL1149" s="36"/>
      <c r="MGM1149" s="36"/>
      <c r="MGN1149" s="36"/>
      <c r="MGO1149" s="36"/>
      <c r="MGP1149" s="36"/>
      <c r="MGQ1149" s="36"/>
      <c r="MGR1149" s="36"/>
      <c r="MGS1149" s="36"/>
      <c r="MGT1149" s="36"/>
      <c r="MGU1149" s="36"/>
      <c r="MGV1149" s="36"/>
      <c r="MGW1149" s="36"/>
      <c r="MGX1149" s="36"/>
      <c r="MGY1149" s="36"/>
      <c r="MGZ1149" s="36"/>
      <c r="MHA1149" s="36"/>
      <c r="MHB1149" s="36"/>
      <c r="MHC1149" s="36"/>
      <c r="MHD1149" s="36"/>
      <c r="MHE1149" s="36"/>
      <c r="MHF1149" s="36"/>
      <c r="MHG1149" s="36"/>
      <c r="MHH1149" s="36"/>
      <c r="MHI1149" s="36"/>
      <c r="MHJ1149" s="36"/>
      <c r="MHK1149" s="36"/>
      <c r="MHL1149" s="36"/>
      <c r="MHM1149" s="36"/>
      <c r="MHN1149" s="36"/>
      <c r="MHO1149" s="36"/>
      <c r="MHP1149" s="36"/>
      <c r="MHQ1149" s="36"/>
      <c r="MHR1149" s="36"/>
      <c r="MHS1149" s="36"/>
      <c r="MHT1149" s="36"/>
      <c r="MHU1149" s="36"/>
      <c r="MHV1149" s="36"/>
      <c r="MHW1149" s="36"/>
      <c r="MHX1149" s="36"/>
      <c r="MHY1149" s="36"/>
      <c r="MHZ1149" s="36"/>
      <c r="MIA1149" s="36"/>
      <c r="MIB1149" s="36"/>
      <c r="MIC1149" s="36"/>
      <c r="MID1149" s="36"/>
      <c r="MIE1149" s="36"/>
      <c r="MIF1149" s="36"/>
      <c r="MIG1149" s="36"/>
      <c r="MIH1149" s="36"/>
      <c r="MII1149" s="36"/>
      <c r="MIJ1149" s="36"/>
      <c r="MIK1149" s="36"/>
      <c r="MIL1149" s="36"/>
      <c r="MIM1149" s="36"/>
      <c r="MIN1149" s="36"/>
      <c r="MIO1149" s="36"/>
      <c r="MIP1149" s="36"/>
      <c r="MIQ1149" s="36"/>
      <c r="MIR1149" s="36"/>
      <c r="MIS1149" s="36"/>
      <c r="MIT1149" s="36"/>
      <c r="MIU1149" s="36"/>
      <c r="MIV1149" s="36"/>
      <c r="MIW1149" s="36"/>
      <c r="MIX1149" s="36"/>
      <c r="MIY1149" s="36"/>
      <c r="MIZ1149" s="36"/>
      <c r="MJA1149" s="36"/>
      <c r="MJB1149" s="36"/>
      <c r="MJC1149" s="36"/>
      <c r="MJD1149" s="36"/>
      <c r="MJE1149" s="36"/>
      <c r="MJF1149" s="36"/>
      <c r="MJG1149" s="36"/>
      <c r="MJH1149" s="36"/>
      <c r="MJI1149" s="36"/>
      <c r="MJJ1149" s="36"/>
      <c r="MJK1149" s="36"/>
      <c r="MJL1149" s="36"/>
      <c r="MJM1149" s="36"/>
      <c r="MJN1149" s="36"/>
      <c r="MJO1149" s="36"/>
      <c r="MJP1149" s="36"/>
      <c r="MJQ1149" s="36"/>
      <c r="MJR1149" s="36"/>
      <c r="MJS1149" s="36"/>
      <c r="MJT1149" s="36"/>
      <c r="MJU1149" s="36"/>
      <c r="MJV1149" s="36"/>
      <c r="MJW1149" s="36"/>
      <c r="MJX1149" s="36"/>
      <c r="MJY1149" s="36"/>
      <c r="MJZ1149" s="36"/>
      <c r="MKA1149" s="36"/>
      <c r="MKB1149" s="36"/>
      <c r="MKC1149" s="36"/>
      <c r="MKD1149" s="36"/>
      <c r="MKE1149" s="36"/>
      <c r="MKF1149" s="36"/>
      <c r="MKG1149" s="36"/>
      <c r="MKH1149" s="36"/>
      <c r="MKI1149" s="36"/>
      <c r="MKJ1149" s="36"/>
      <c r="MKK1149" s="36"/>
      <c r="MKL1149" s="36"/>
      <c r="MKM1149" s="36"/>
      <c r="MKN1149" s="36"/>
      <c r="MKO1149" s="36"/>
      <c r="MKP1149" s="36"/>
      <c r="MKQ1149" s="36"/>
      <c r="MKR1149" s="36"/>
      <c r="MKS1149" s="36"/>
      <c r="MKT1149" s="36"/>
      <c r="MKU1149" s="36"/>
      <c r="MKV1149" s="36"/>
      <c r="MKW1149" s="36"/>
      <c r="MKX1149" s="36"/>
      <c r="MKY1149" s="36"/>
      <c r="MKZ1149" s="36"/>
      <c r="MLA1149" s="36"/>
      <c r="MLB1149" s="36"/>
      <c r="MLC1149" s="36"/>
      <c r="MLD1149" s="36"/>
      <c r="MLE1149" s="36"/>
      <c r="MLF1149" s="36"/>
      <c r="MLG1149" s="36"/>
      <c r="MLH1149" s="36"/>
      <c r="MLI1149" s="36"/>
      <c r="MLJ1149" s="36"/>
      <c r="MLK1149" s="36"/>
      <c r="MLL1149" s="36"/>
      <c r="MLM1149" s="36"/>
      <c r="MLN1149" s="36"/>
      <c r="MLO1149" s="36"/>
      <c r="MLP1149" s="36"/>
      <c r="MLQ1149" s="36"/>
      <c r="MLR1149" s="36"/>
      <c r="MLS1149" s="36"/>
      <c r="MLT1149" s="36"/>
      <c r="MLU1149" s="36"/>
      <c r="MLV1149" s="36"/>
      <c r="MLW1149" s="36"/>
      <c r="MLX1149" s="36"/>
      <c r="MLY1149" s="36"/>
      <c r="MLZ1149" s="36"/>
      <c r="MMA1149" s="36"/>
      <c r="MMB1149" s="36"/>
      <c r="MMC1149" s="36"/>
      <c r="MMD1149" s="36"/>
      <c r="MME1149" s="36"/>
      <c r="MMF1149" s="36"/>
      <c r="MMG1149" s="36"/>
      <c r="MMH1149" s="36"/>
      <c r="MMI1149" s="36"/>
      <c r="MMJ1149" s="36"/>
      <c r="MMK1149" s="36"/>
      <c r="MML1149" s="36"/>
      <c r="MMM1149" s="36"/>
      <c r="MMN1149" s="36"/>
      <c r="MMO1149" s="36"/>
      <c r="MMP1149" s="36"/>
      <c r="MMQ1149" s="36"/>
      <c r="MMR1149" s="36"/>
      <c r="MMS1149" s="36"/>
      <c r="MMT1149" s="36"/>
      <c r="MMU1149" s="36"/>
      <c r="MMV1149" s="36"/>
      <c r="MMW1149" s="36"/>
      <c r="MMX1149" s="36"/>
      <c r="MMY1149" s="36"/>
      <c r="MMZ1149" s="36"/>
      <c r="MNA1149" s="36"/>
      <c r="MNB1149" s="36"/>
      <c r="MNC1149" s="36"/>
      <c r="MND1149" s="36"/>
      <c r="MNE1149" s="36"/>
      <c r="MNF1149" s="36"/>
      <c r="MNG1149" s="36"/>
      <c r="MNH1149" s="36"/>
      <c r="MNI1149" s="36"/>
      <c r="MNJ1149" s="36"/>
      <c r="MNK1149" s="36"/>
      <c r="MNL1149" s="36"/>
      <c r="MNM1149" s="36"/>
      <c r="MNN1149" s="36"/>
      <c r="MNO1149" s="36"/>
      <c r="MNP1149" s="36"/>
      <c r="MNQ1149" s="36"/>
      <c r="MNR1149" s="36"/>
      <c r="MNS1149" s="36"/>
      <c r="MNT1149" s="36"/>
      <c r="MNU1149" s="36"/>
      <c r="MNV1149" s="36"/>
      <c r="MNW1149" s="36"/>
      <c r="MNX1149" s="36"/>
      <c r="MNY1149" s="36"/>
      <c r="MNZ1149" s="36"/>
      <c r="MOA1149" s="36"/>
      <c r="MOB1149" s="36"/>
      <c r="MOC1149" s="36"/>
      <c r="MOD1149" s="36"/>
      <c r="MOE1149" s="36"/>
      <c r="MOF1149" s="36"/>
      <c r="MOG1149" s="36"/>
      <c r="MOH1149" s="36"/>
      <c r="MOI1149" s="36"/>
      <c r="MOJ1149" s="36"/>
      <c r="MOK1149" s="36"/>
      <c r="MOL1149" s="36"/>
      <c r="MOM1149" s="36"/>
      <c r="MON1149" s="36"/>
      <c r="MOO1149" s="36"/>
      <c r="MOP1149" s="36"/>
      <c r="MOQ1149" s="36"/>
      <c r="MOR1149" s="36"/>
      <c r="MOS1149" s="36"/>
      <c r="MOT1149" s="36"/>
      <c r="MOU1149" s="36"/>
      <c r="MOV1149" s="36"/>
      <c r="MOW1149" s="36"/>
      <c r="MOX1149" s="36"/>
      <c r="MOY1149" s="36"/>
      <c r="MOZ1149" s="36"/>
      <c r="MPA1149" s="36"/>
      <c r="MPB1149" s="36"/>
      <c r="MPC1149" s="36"/>
      <c r="MPD1149" s="36"/>
      <c r="MPE1149" s="36"/>
      <c r="MPF1149" s="36"/>
      <c r="MPG1149" s="36"/>
      <c r="MPH1149" s="36"/>
      <c r="MPI1149" s="36"/>
      <c r="MPJ1149" s="36"/>
      <c r="MPK1149" s="36"/>
      <c r="MPL1149" s="36"/>
      <c r="MPM1149" s="36"/>
      <c r="MPN1149" s="36"/>
      <c r="MPO1149" s="36"/>
      <c r="MPP1149" s="36"/>
      <c r="MPQ1149" s="36"/>
      <c r="MPR1149" s="36"/>
      <c r="MPS1149" s="36"/>
      <c r="MPT1149" s="36"/>
      <c r="MPU1149" s="36"/>
      <c r="MPV1149" s="36"/>
      <c r="MPW1149" s="36"/>
      <c r="MPX1149" s="36"/>
      <c r="MPY1149" s="36"/>
      <c r="MPZ1149" s="36"/>
      <c r="MQA1149" s="36"/>
      <c r="MQB1149" s="36"/>
      <c r="MQC1149" s="36"/>
      <c r="MQD1149" s="36"/>
      <c r="MQE1149" s="36"/>
      <c r="MQF1149" s="36"/>
      <c r="MQG1149" s="36"/>
      <c r="MQH1149" s="36"/>
      <c r="MQI1149" s="36"/>
      <c r="MQJ1149" s="36"/>
      <c r="MQK1149" s="36"/>
      <c r="MQL1149" s="36"/>
      <c r="MQM1149" s="36"/>
      <c r="MQN1149" s="36"/>
      <c r="MQO1149" s="36"/>
      <c r="MQP1149" s="36"/>
      <c r="MQQ1149" s="36"/>
      <c r="MQR1149" s="36"/>
      <c r="MQS1149" s="36"/>
      <c r="MQT1149" s="36"/>
      <c r="MQU1149" s="36"/>
      <c r="MQV1149" s="36"/>
      <c r="MQW1149" s="36"/>
      <c r="MQX1149" s="36"/>
      <c r="MQY1149" s="36"/>
      <c r="MQZ1149" s="36"/>
      <c r="MRA1149" s="36"/>
      <c r="MRB1149" s="36"/>
      <c r="MRC1149" s="36"/>
      <c r="MRD1149" s="36"/>
      <c r="MRE1149" s="36"/>
      <c r="MRF1149" s="36"/>
      <c r="MRG1149" s="36"/>
      <c r="MRH1149" s="36"/>
      <c r="MRI1149" s="36"/>
      <c r="MRJ1149" s="36"/>
      <c r="MRK1149" s="36"/>
      <c r="MRL1149" s="36"/>
      <c r="MRM1149" s="36"/>
      <c r="MRN1149" s="36"/>
      <c r="MRO1149" s="36"/>
      <c r="MRP1149" s="36"/>
      <c r="MRQ1149" s="36"/>
      <c r="MRR1149" s="36"/>
      <c r="MRS1149" s="36"/>
      <c r="MRT1149" s="36"/>
      <c r="MRU1149" s="36"/>
      <c r="MRV1149" s="36"/>
      <c r="MRW1149" s="36"/>
      <c r="MRX1149" s="36"/>
      <c r="MRY1149" s="36"/>
      <c r="MRZ1149" s="36"/>
      <c r="MSA1149" s="36"/>
      <c r="MSB1149" s="36"/>
      <c r="MSC1149" s="36"/>
      <c r="MSD1149" s="36"/>
      <c r="MSE1149" s="36"/>
      <c r="MSF1149" s="36"/>
      <c r="MSG1149" s="36"/>
      <c r="MSH1149" s="36"/>
      <c r="MSI1149" s="36"/>
      <c r="MSJ1149" s="36"/>
      <c r="MSK1149" s="36"/>
      <c r="MSL1149" s="36"/>
      <c r="MSM1149" s="36"/>
      <c r="MSN1149" s="36"/>
      <c r="MSO1149" s="36"/>
      <c r="MSP1149" s="36"/>
      <c r="MSQ1149" s="36"/>
      <c r="MSR1149" s="36"/>
      <c r="MSS1149" s="36"/>
      <c r="MST1149" s="36"/>
      <c r="MSU1149" s="36"/>
      <c r="MSV1149" s="36"/>
      <c r="MSW1149" s="36"/>
      <c r="MSX1149" s="36"/>
      <c r="MSY1149" s="36"/>
      <c r="MSZ1149" s="36"/>
      <c r="MTA1149" s="36"/>
      <c r="MTB1149" s="36"/>
      <c r="MTC1149" s="36"/>
      <c r="MTD1149" s="36"/>
      <c r="MTE1149" s="36"/>
      <c r="MTF1149" s="36"/>
      <c r="MTG1149" s="36"/>
      <c r="MTH1149" s="36"/>
      <c r="MTI1149" s="36"/>
      <c r="MTJ1149" s="36"/>
      <c r="MTK1149" s="36"/>
      <c r="MTL1149" s="36"/>
      <c r="MTM1149" s="36"/>
      <c r="MTN1149" s="36"/>
      <c r="MTO1149" s="36"/>
      <c r="MTP1149" s="36"/>
      <c r="MTQ1149" s="36"/>
      <c r="MTR1149" s="36"/>
      <c r="MTS1149" s="36"/>
      <c r="MTT1149" s="36"/>
      <c r="MTU1149" s="36"/>
      <c r="MTV1149" s="36"/>
      <c r="MTW1149" s="36"/>
      <c r="MTX1149" s="36"/>
      <c r="MTY1149" s="36"/>
      <c r="MTZ1149" s="36"/>
      <c r="MUA1149" s="36"/>
      <c r="MUB1149" s="36"/>
      <c r="MUC1149" s="36"/>
      <c r="MUD1149" s="36"/>
      <c r="MUE1149" s="36"/>
      <c r="MUF1149" s="36"/>
      <c r="MUG1149" s="36"/>
      <c r="MUH1149" s="36"/>
      <c r="MUI1149" s="36"/>
      <c r="MUJ1149" s="36"/>
      <c r="MUK1149" s="36"/>
      <c r="MUL1149" s="36"/>
      <c r="MUM1149" s="36"/>
      <c r="MUN1149" s="36"/>
      <c r="MUO1149" s="36"/>
      <c r="MUP1149" s="36"/>
      <c r="MUQ1149" s="36"/>
      <c r="MUR1149" s="36"/>
      <c r="MUS1149" s="36"/>
      <c r="MUT1149" s="36"/>
      <c r="MUU1149" s="36"/>
      <c r="MUV1149" s="36"/>
      <c r="MUW1149" s="36"/>
      <c r="MUX1149" s="36"/>
      <c r="MUY1149" s="36"/>
      <c r="MUZ1149" s="36"/>
      <c r="MVA1149" s="36"/>
      <c r="MVB1149" s="36"/>
      <c r="MVC1149" s="36"/>
      <c r="MVD1149" s="36"/>
      <c r="MVE1149" s="36"/>
      <c r="MVF1149" s="36"/>
      <c r="MVG1149" s="36"/>
      <c r="MVH1149" s="36"/>
      <c r="MVI1149" s="36"/>
      <c r="MVJ1149" s="36"/>
      <c r="MVK1149" s="36"/>
      <c r="MVL1149" s="36"/>
      <c r="MVM1149" s="36"/>
      <c r="MVN1149" s="36"/>
      <c r="MVO1149" s="36"/>
      <c r="MVP1149" s="36"/>
      <c r="MVQ1149" s="36"/>
      <c r="MVR1149" s="36"/>
      <c r="MVS1149" s="36"/>
      <c r="MVT1149" s="36"/>
      <c r="MVU1149" s="36"/>
      <c r="MVV1149" s="36"/>
      <c r="MVW1149" s="36"/>
      <c r="MVX1149" s="36"/>
      <c r="MVY1149" s="36"/>
      <c r="MVZ1149" s="36"/>
      <c r="MWA1149" s="36"/>
      <c r="MWB1149" s="36"/>
      <c r="MWC1149" s="36"/>
      <c r="MWD1149" s="36"/>
      <c r="MWE1149" s="36"/>
      <c r="MWF1149" s="36"/>
      <c r="MWG1149" s="36"/>
      <c r="MWH1149" s="36"/>
      <c r="MWI1149" s="36"/>
      <c r="MWJ1149" s="36"/>
      <c r="MWK1149" s="36"/>
      <c r="MWL1149" s="36"/>
      <c r="MWM1149" s="36"/>
      <c r="MWN1149" s="36"/>
      <c r="MWO1149" s="36"/>
      <c r="MWP1149" s="36"/>
      <c r="MWQ1149" s="36"/>
      <c r="MWR1149" s="36"/>
      <c r="MWS1149" s="36"/>
      <c r="MWT1149" s="36"/>
      <c r="MWU1149" s="36"/>
      <c r="MWV1149" s="36"/>
      <c r="MWW1149" s="36"/>
      <c r="MWX1149" s="36"/>
      <c r="MWY1149" s="36"/>
      <c r="MWZ1149" s="36"/>
      <c r="MXA1149" s="36"/>
      <c r="MXB1149" s="36"/>
      <c r="MXC1149" s="36"/>
      <c r="MXD1149" s="36"/>
      <c r="MXE1149" s="36"/>
      <c r="MXF1149" s="36"/>
      <c r="MXG1149" s="36"/>
      <c r="MXH1149" s="36"/>
      <c r="MXI1149" s="36"/>
      <c r="MXJ1149" s="36"/>
      <c r="MXK1149" s="36"/>
      <c r="MXL1149" s="36"/>
      <c r="MXM1149" s="36"/>
      <c r="MXN1149" s="36"/>
      <c r="MXO1149" s="36"/>
      <c r="MXP1149" s="36"/>
      <c r="MXQ1149" s="36"/>
      <c r="MXR1149" s="36"/>
      <c r="MXS1149" s="36"/>
      <c r="MXT1149" s="36"/>
      <c r="MXU1149" s="36"/>
      <c r="MXV1149" s="36"/>
      <c r="MXW1149" s="36"/>
      <c r="MXX1149" s="36"/>
      <c r="MXY1149" s="36"/>
      <c r="MXZ1149" s="36"/>
      <c r="MYA1149" s="36"/>
      <c r="MYB1149" s="36"/>
      <c r="MYC1149" s="36"/>
      <c r="MYD1149" s="36"/>
      <c r="MYE1149" s="36"/>
      <c r="MYF1149" s="36"/>
      <c r="MYG1149" s="36"/>
      <c r="MYH1149" s="36"/>
      <c r="MYI1149" s="36"/>
      <c r="MYJ1149" s="36"/>
      <c r="MYK1149" s="36"/>
      <c r="MYL1149" s="36"/>
      <c r="MYM1149" s="36"/>
      <c r="MYN1149" s="36"/>
      <c r="MYO1149" s="36"/>
      <c r="MYP1149" s="36"/>
      <c r="MYQ1149" s="36"/>
      <c r="MYR1149" s="36"/>
      <c r="MYS1149" s="36"/>
      <c r="MYT1149" s="36"/>
      <c r="MYU1149" s="36"/>
      <c r="MYV1149" s="36"/>
      <c r="MYW1149" s="36"/>
      <c r="MYX1149" s="36"/>
      <c r="MYY1149" s="36"/>
      <c r="MYZ1149" s="36"/>
      <c r="MZA1149" s="36"/>
      <c r="MZB1149" s="36"/>
      <c r="MZC1149" s="36"/>
      <c r="MZD1149" s="36"/>
      <c r="MZE1149" s="36"/>
      <c r="MZF1149" s="36"/>
      <c r="MZG1149" s="36"/>
      <c r="MZH1149" s="36"/>
      <c r="MZI1149" s="36"/>
      <c r="MZJ1149" s="36"/>
      <c r="MZK1149" s="36"/>
      <c r="MZL1149" s="36"/>
      <c r="MZM1149" s="36"/>
      <c r="MZN1149" s="36"/>
      <c r="MZO1149" s="36"/>
      <c r="MZP1149" s="36"/>
      <c r="MZQ1149" s="36"/>
      <c r="MZR1149" s="36"/>
      <c r="MZS1149" s="36"/>
      <c r="MZT1149" s="36"/>
      <c r="MZU1149" s="36"/>
      <c r="MZV1149" s="36"/>
      <c r="MZW1149" s="36"/>
      <c r="MZX1149" s="36"/>
      <c r="MZY1149" s="36"/>
      <c r="MZZ1149" s="36"/>
      <c r="NAA1149" s="36"/>
      <c r="NAB1149" s="36"/>
      <c r="NAC1149" s="36"/>
      <c r="NAD1149" s="36"/>
      <c r="NAE1149" s="36"/>
      <c r="NAF1149" s="36"/>
      <c r="NAG1149" s="36"/>
      <c r="NAH1149" s="36"/>
      <c r="NAI1149" s="36"/>
      <c r="NAJ1149" s="36"/>
      <c r="NAK1149" s="36"/>
      <c r="NAL1149" s="36"/>
      <c r="NAM1149" s="36"/>
      <c r="NAN1149" s="36"/>
      <c r="NAO1149" s="36"/>
      <c r="NAP1149" s="36"/>
      <c r="NAQ1149" s="36"/>
      <c r="NAR1149" s="36"/>
      <c r="NAS1149" s="36"/>
      <c r="NAT1149" s="36"/>
      <c r="NAU1149" s="36"/>
      <c r="NAV1149" s="36"/>
      <c r="NAW1149" s="36"/>
      <c r="NAX1149" s="36"/>
      <c r="NAY1149" s="36"/>
      <c r="NAZ1149" s="36"/>
      <c r="NBA1149" s="36"/>
      <c r="NBB1149" s="36"/>
      <c r="NBC1149" s="36"/>
      <c r="NBD1149" s="36"/>
      <c r="NBE1149" s="36"/>
      <c r="NBF1149" s="36"/>
      <c r="NBG1149" s="36"/>
      <c r="NBH1149" s="36"/>
      <c r="NBI1149" s="36"/>
      <c r="NBJ1149" s="36"/>
      <c r="NBK1149" s="36"/>
      <c r="NBL1149" s="36"/>
      <c r="NBM1149" s="36"/>
      <c r="NBN1149" s="36"/>
      <c r="NBO1149" s="36"/>
      <c r="NBP1149" s="36"/>
      <c r="NBQ1149" s="36"/>
      <c r="NBR1149" s="36"/>
      <c r="NBS1149" s="36"/>
      <c r="NBT1149" s="36"/>
      <c r="NBU1149" s="36"/>
      <c r="NBV1149" s="36"/>
      <c r="NBW1149" s="36"/>
      <c r="NBX1149" s="36"/>
      <c r="NBY1149" s="36"/>
      <c r="NBZ1149" s="36"/>
      <c r="NCA1149" s="36"/>
      <c r="NCB1149" s="36"/>
      <c r="NCC1149" s="36"/>
      <c r="NCD1149" s="36"/>
      <c r="NCE1149" s="36"/>
      <c r="NCF1149" s="36"/>
      <c r="NCG1149" s="36"/>
      <c r="NCH1149" s="36"/>
      <c r="NCI1149" s="36"/>
      <c r="NCJ1149" s="36"/>
      <c r="NCK1149" s="36"/>
      <c r="NCL1149" s="36"/>
      <c r="NCM1149" s="36"/>
      <c r="NCN1149" s="36"/>
      <c r="NCO1149" s="36"/>
      <c r="NCP1149" s="36"/>
      <c r="NCQ1149" s="36"/>
      <c r="NCR1149" s="36"/>
      <c r="NCS1149" s="36"/>
      <c r="NCT1149" s="36"/>
      <c r="NCU1149" s="36"/>
      <c r="NCV1149" s="36"/>
      <c r="NCW1149" s="36"/>
      <c r="NCX1149" s="36"/>
      <c r="NCY1149" s="36"/>
      <c r="NCZ1149" s="36"/>
      <c r="NDA1149" s="36"/>
      <c r="NDB1149" s="36"/>
      <c r="NDC1149" s="36"/>
      <c r="NDD1149" s="36"/>
      <c r="NDE1149" s="36"/>
      <c r="NDF1149" s="36"/>
      <c r="NDG1149" s="36"/>
      <c r="NDH1149" s="36"/>
      <c r="NDI1149" s="36"/>
      <c r="NDJ1149" s="36"/>
      <c r="NDK1149" s="36"/>
      <c r="NDL1149" s="36"/>
      <c r="NDM1149" s="36"/>
      <c r="NDN1149" s="36"/>
      <c r="NDO1149" s="36"/>
      <c r="NDP1149" s="36"/>
      <c r="NDQ1149" s="36"/>
      <c r="NDR1149" s="36"/>
      <c r="NDS1149" s="36"/>
      <c r="NDT1149" s="36"/>
      <c r="NDU1149" s="36"/>
      <c r="NDV1149" s="36"/>
      <c r="NDW1149" s="36"/>
      <c r="NDX1149" s="36"/>
      <c r="NDY1149" s="36"/>
      <c r="NDZ1149" s="36"/>
      <c r="NEA1149" s="36"/>
      <c r="NEB1149" s="36"/>
      <c r="NEC1149" s="36"/>
      <c r="NED1149" s="36"/>
      <c r="NEE1149" s="36"/>
      <c r="NEF1149" s="36"/>
      <c r="NEG1149" s="36"/>
      <c r="NEH1149" s="36"/>
      <c r="NEI1149" s="36"/>
      <c r="NEJ1149" s="36"/>
      <c r="NEK1149" s="36"/>
      <c r="NEL1149" s="36"/>
      <c r="NEM1149" s="36"/>
      <c r="NEN1149" s="36"/>
      <c r="NEO1149" s="36"/>
      <c r="NEP1149" s="36"/>
      <c r="NEQ1149" s="36"/>
      <c r="NER1149" s="36"/>
      <c r="NES1149" s="36"/>
      <c r="NET1149" s="36"/>
      <c r="NEU1149" s="36"/>
      <c r="NEV1149" s="36"/>
      <c r="NEW1149" s="36"/>
      <c r="NEX1149" s="36"/>
      <c r="NEY1149" s="36"/>
      <c r="NEZ1149" s="36"/>
      <c r="NFA1149" s="36"/>
      <c r="NFB1149" s="36"/>
      <c r="NFC1149" s="36"/>
      <c r="NFD1149" s="36"/>
      <c r="NFE1149" s="36"/>
      <c r="NFF1149" s="36"/>
      <c r="NFG1149" s="36"/>
      <c r="NFH1149" s="36"/>
      <c r="NFI1149" s="36"/>
      <c r="NFJ1149" s="36"/>
      <c r="NFK1149" s="36"/>
      <c r="NFL1149" s="36"/>
      <c r="NFM1149" s="36"/>
      <c r="NFN1149" s="36"/>
      <c r="NFO1149" s="36"/>
      <c r="NFP1149" s="36"/>
      <c r="NFQ1149" s="36"/>
      <c r="NFR1149" s="36"/>
      <c r="NFS1149" s="36"/>
      <c r="NFT1149" s="36"/>
      <c r="NFU1149" s="36"/>
      <c r="NFV1149" s="36"/>
      <c r="NFW1149" s="36"/>
      <c r="NFX1149" s="36"/>
      <c r="NFY1149" s="36"/>
      <c r="NFZ1149" s="36"/>
      <c r="NGA1149" s="36"/>
      <c r="NGB1149" s="36"/>
      <c r="NGC1149" s="36"/>
      <c r="NGD1149" s="36"/>
      <c r="NGE1149" s="36"/>
      <c r="NGF1149" s="36"/>
      <c r="NGG1149" s="36"/>
      <c r="NGH1149" s="36"/>
      <c r="NGI1149" s="36"/>
      <c r="NGJ1149" s="36"/>
      <c r="NGK1149" s="36"/>
      <c r="NGL1149" s="36"/>
      <c r="NGM1149" s="36"/>
      <c r="NGN1149" s="36"/>
      <c r="NGO1149" s="36"/>
      <c r="NGP1149" s="36"/>
      <c r="NGQ1149" s="36"/>
      <c r="NGR1149" s="36"/>
      <c r="NGS1149" s="36"/>
      <c r="NGT1149" s="36"/>
      <c r="NGU1149" s="36"/>
      <c r="NGV1149" s="36"/>
      <c r="NGW1149" s="36"/>
      <c r="NGX1149" s="36"/>
      <c r="NGY1149" s="36"/>
      <c r="NGZ1149" s="36"/>
      <c r="NHA1149" s="36"/>
      <c r="NHB1149" s="36"/>
      <c r="NHC1149" s="36"/>
      <c r="NHD1149" s="36"/>
      <c r="NHE1149" s="36"/>
      <c r="NHF1149" s="36"/>
      <c r="NHG1149" s="36"/>
      <c r="NHH1149" s="36"/>
      <c r="NHI1149" s="36"/>
      <c r="NHJ1149" s="36"/>
      <c r="NHK1149" s="36"/>
      <c r="NHL1149" s="36"/>
      <c r="NHM1149" s="36"/>
      <c r="NHN1149" s="36"/>
      <c r="NHO1149" s="36"/>
      <c r="NHP1149" s="36"/>
      <c r="NHQ1149" s="36"/>
      <c r="NHR1149" s="36"/>
      <c r="NHS1149" s="36"/>
      <c r="NHT1149" s="36"/>
      <c r="NHU1149" s="36"/>
      <c r="NHV1149" s="36"/>
      <c r="NHW1149" s="36"/>
      <c r="NHX1149" s="36"/>
      <c r="NHY1149" s="36"/>
      <c r="NHZ1149" s="36"/>
      <c r="NIA1149" s="36"/>
      <c r="NIB1149" s="36"/>
      <c r="NIC1149" s="36"/>
      <c r="NID1149" s="36"/>
      <c r="NIE1149" s="36"/>
      <c r="NIF1149" s="36"/>
      <c r="NIG1149" s="36"/>
      <c r="NIH1149" s="36"/>
      <c r="NII1149" s="36"/>
      <c r="NIJ1149" s="36"/>
      <c r="NIK1149" s="36"/>
      <c r="NIL1149" s="36"/>
      <c r="NIM1149" s="36"/>
      <c r="NIN1149" s="36"/>
      <c r="NIO1149" s="36"/>
      <c r="NIP1149" s="36"/>
      <c r="NIQ1149" s="36"/>
      <c r="NIR1149" s="36"/>
      <c r="NIS1149" s="36"/>
      <c r="NIT1149" s="36"/>
      <c r="NIU1149" s="36"/>
      <c r="NIV1149" s="36"/>
      <c r="NIW1149" s="36"/>
      <c r="NIX1149" s="36"/>
      <c r="NIY1149" s="36"/>
      <c r="NIZ1149" s="36"/>
      <c r="NJA1149" s="36"/>
      <c r="NJB1149" s="36"/>
      <c r="NJC1149" s="36"/>
      <c r="NJD1149" s="36"/>
      <c r="NJE1149" s="36"/>
      <c r="NJF1149" s="36"/>
      <c r="NJG1149" s="36"/>
      <c r="NJH1149" s="36"/>
      <c r="NJI1149" s="36"/>
      <c r="NJJ1149" s="36"/>
      <c r="NJK1149" s="36"/>
      <c r="NJL1149" s="36"/>
      <c r="NJM1149" s="36"/>
      <c r="NJN1149" s="36"/>
      <c r="NJO1149" s="36"/>
      <c r="NJP1149" s="36"/>
      <c r="NJQ1149" s="36"/>
      <c r="NJR1149" s="36"/>
      <c r="NJS1149" s="36"/>
      <c r="NJT1149" s="36"/>
      <c r="NJU1149" s="36"/>
      <c r="NJV1149" s="36"/>
      <c r="NJW1149" s="36"/>
      <c r="NJX1149" s="36"/>
      <c r="NJY1149" s="36"/>
      <c r="NJZ1149" s="36"/>
      <c r="NKA1149" s="36"/>
      <c r="NKB1149" s="36"/>
      <c r="NKC1149" s="36"/>
      <c r="NKD1149" s="36"/>
      <c r="NKE1149" s="36"/>
      <c r="NKF1149" s="36"/>
      <c r="NKG1149" s="36"/>
      <c r="NKH1149" s="36"/>
      <c r="NKI1149" s="36"/>
      <c r="NKJ1149" s="36"/>
      <c r="NKK1149" s="36"/>
      <c r="NKL1149" s="36"/>
      <c r="NKM1149" s="36"/>
      <c r="NKN1149" s="36"/>
      <c r="NKO1149" s="36"/>
      <c r="NKP1149" s="36"/>
      <c r="NKQ1149" s="36"/>
      <c r="NKR1149" s="36"/>
      <c r="NKS1149" s="36"/>
      <c r="NKT1149" s="36"/>
      <c r="NKU1149" s="36"/>
      <c r="NKV1149" s="36"/>
      <c r="NKW1149" s="36"/>
      <c r="NKX1149" s="36"/>
      <c r="NKY1149" s="36"/>
      <c r="NKZ1149" s="36"/>
      <c r="NLA1149" s="36"/>
      <c r="NLB1149" s="36"/>
      <c r="NLC1149" s="36"/>
      <c r="NLD1149" s="36"/>
      <c r="NLE1149" s="36"/>
      <c r="NLF1149" s="36"/>
      <c r="NLG1149" s="36"/>
      <c r="NLH1149" s="36"/>
      <c r="NLI1149" s="36"/>
      <c r="NLJ1149" s="36"/>
      <c r="NLK1149" s="36"/>
      <c r="NLL1149" s="36"/>
      <c r="NLM1149" s="36"/>
      <c r="NLN1149" s="36"/>
      <c r="NLO1149" s="36"/>
      <c r="NLP1149" s="36"/>
      <c r="NLQ1149" s="36"/>
      <c r="NLR1149" s="36"/>
      <c r="NLS1149" s="36"/>
      <c r="NLT1149" s="36"/>
      <c r="NLU1149" s="36"/>
      <c r="NLV1149" s="36"/>
      <c r="NLW1149" s="36"/>
      <c r="NLX1149" s="36"/>
      <c r="NLY1149" s="36"/>
      <c r="NLZ1149" s="36"/>
      <c r="NMA1149" s="36"/>
      <c r="NMB1149" s="36"/>
      <c r="NMC1149" s="36"/>
      <c r="NMD1149" s="36"/>
      <c r="NME1149" s="36"/>
      <c r="NMF1149" s="36"/>
      <c r="NMG1149" s="36"/>
      <c r="NMH1149" s="36"/>
      <c r="NMI1149" s="36"/>
      <c r="NMJ1149" s="36"/>
      <c r="NMK1149" s="36"/>
      <c r="NML1149" s="36"/>
      <c r="NMM1149" s="36"/>
      <c r="NMN1149" s="36"/>
      <c r="NMO1149" s="36"/>
      <c r="NMP1149" s="36"/>
      <c r="NMQ1149" s="36"/>
      <c r="NMR1149" s="36"/>
      <c r="NMS1149" s="36"/>
      <c r="NMT1149" s="36"/>
      <c r="NMU1149" s="36"/>
      <c r="NMV1149" s="36"/>
      <c r="NMW1149" s="36"/>
      <c r="NMX1149" s="36"/>
      <c r="NMY1149" s="36"/>
      <c r="NMZ1149" s="36"/>
      <c r="NNA1149" s="36"/>
      <c r="NNB1149" s="36"/>
      <c r="NNC1149" s="36"/>
      <c r="NND1149" s="36"/>
      <c r="NNE1149" s="36"/>
      <c r="NNF1149" s="36"/>
      <c r="NNG1149" s="36"/>
      <c r="NNH1149" s="36"/>
      <c r="NNI1149" s="36"/>
      <c r="NNJ1149" s="36"/>
      <c r="NNK1149" s="36"/>
      <c r="NNL1149" s="36"/>
      <c r="NNM1149" s="36"/>
      <c r="NNN1149" s="36"/>
      <c r="NNO1149" s="36"/>
      <c r="NNP1149" s="36"/>
      <c r="NNQ1149" s="36"/>
      <c r="NNR1149" s="36"/>
      <c r="NNS1149" s="36"/>
      <c r="NNT1149" s="36"/>
      <c r="NNU1149" s="36"/>
      <c r="NNV1149" s="36"/>
      <c r="NNW1149" s="36"/>
      <c r="NNX1149" s="36"/>
      <c r="NNY1149" s="36"/>
      <c r="NNZ1149" s="36"/>
      <c r="NOA1149" s="36"/>
      <c r="NOB1149" s="36"/>
      <c r="NOC1149" s="36"/>
      <c r="NOD1149" s="36"/>
      <c r="NOE1149" s="36"/>
      <c r="NOF1149" s="36"/>
      <c r="NOG1149" s="36"/>
      <c r="NOH1149" s="36"/>
      <c r="NOI1149" s="36"/>
      <c r="NOJ1149" s="36"/>
      <c r="NOK1149" s="36"/>
      <c r="NOL1149" s="36"/>
      <c r="NOM1149" s="36"/>
      <c r="NON1149" s="36"/>
      <c r="NOO1149" s="36"/>
      <c r="NOP1149" s="36"/>
      <c r="NOQ1149" s="36"/>
      <c r="NOR1149" s="36"/>
      <c r="NOS1149" s="36"/>
      <c r="NOT1149" s="36"/>
      <c r="NOU1149" s="36"/>
      <c r="NOV1149" s="36"/>
      <c r="NOW1149" s="36"/>
      <c r="NOX1149" s="36"/>
      <c r="NOY1149" s="36"/>
      <c r="NOZ1149" s="36"/>
      <c r="NPA1149" s="36"/>
      <c r="NPB1149" s="36"/>
      <c r="NPC1149" s="36"/>
      <c r="NPD1149" s="36"/>
      <c r="NPE1149" s="36"/>
      <c r="NPF1149" s="36"/>
      <c r="NPG1149" s="36"/>
      <c r="NPH1149" s="36"/>
      <c r="NPI1149" s="36"/>
      <c r="NPJ1149" s="36"/>
      <c r="NPK1149" s="36"/>
      <c r="NPL1149" s="36"/>
      <c r="NPM1149" s="36"/>
      <c r="NPN1149" s="36"/>
      <c r="NPO1149" s="36"/>
      <c r="NPP1149" s="36"/>
      <c r="NPQ1149" s="36"/>
      <c r="NPR1149" s="36"/>
      <c r="NPS1149" s="36"/>
      <c r="NPT1149" s="36"/>
      <c r="NPU1149" s="36"/>
      <c r="NPV1149" s="36"/>
      <c r="NPW1149" s="36"/>
      <c r="NPX1149" s="36"/>
      <c r="NPY1149" s="36"/>
      <c r="NPZ1149" s="36"/>
      <c r="NQA1149" s="36"/>
      <c r="NQB1149" s="36"/>
      <c r="NQC1149" s="36"/>
      <c r="NQD1149" s="36"/>
      <c r="NQE1149" s="36"/>
      <c r="NQF1149" s="36"/>
      <c r="NQG1149" s="36"/>
      <c r="NQH1149" s="36"/>
      <c r="NQI1149" s="36"/>
      <c r="NQJ1149" s="36"/>
      <c r="NQK1149" s="36"/>
      <c r="NQL1149" s="36"/>
      <c r="NQM1149" s="36"/>
      <c r="NQN1149" s="36"/>
      <c r="NQO1149" s="36"/>
      <c r="NQP1149" s="36"/>
      <c r="NQQ1149" s="36"/>
      <c r="NQR1149" s="36"/>
      <c r="NQS1149" s="36"/>
      <c r="NQT1149" s="36"/>
      <c r="NQU1149" s="36"/>
      <c r="NQV1149" s="36"/>
      <c r="NQW1149" s="36"/>
      <c r="NQX1149" s="36"/>
      <c r="NQY1149" s="36"/>
      <c r="NQZ1149" s="36"/>
      <c r="NRA1149" s="36"/>
      <c r="NRB1149" s="36"/>
      <c r="NRC1149" s="36"/>
      <c r="NRD1149" s="36"/>
      <c r="NRE1149" s="36"/>
      <c r="NRF1149" s="36"/>
      <c r="NRG1149" s="36"/>
      <c r="NRH1149" s="36"/>
      <c r="NRI1149" s="36"/>
      <c r="NRJ1149" s="36"/>
      <c r="NRK1149" s="36"/>
      <c r="NRL1149" s="36"/>
      <c r="NRM1149" s="36"/>
      <c r="NRN1149" s="36"/>
      <c r="NRO1149" s="36"/>
      <c r="NRP1149" s="36"/>
      <c r="NRQ1149" s="36"/>
      <c r="NRR1149" s="36"/>
      <c r="NRS1149" s="36"/>
      <c r="NRT1149" s="36"/>
      <c r="NRU1149" s="36"/>
      <c r="NRV1149" s="36"/>
      <c r="NRW1149" s="36"/>
      <c r="NRX1149" s="36"/>
      <c r="NRY1149" s="36"/>
      <c r="NRZ1149" s="36"/>
      <c r="NSA1149" s="36"/>
      <c r="NSB1149" s="36"/>
      <c r="NSC1149" s="36"/>
      <c r="NSD1149" s="36"/>
      <c r="NSE1149" s="36"/>
      <c r="NSF1149" s="36"/>
      <c r="NSG1149" s="36"/>
      <c r="NSH1149" s="36"/>
      <c r="NSI1149" s="36"/>
      <c r="NSJ1149" s="36"/>
      <c r="NSK1149" s="36"/>
      <c r="NSL1149" s="36"/>
      <c r="NSM1149" s="36"/>
      <c r="NSN1149" s="36"/>
      <c r="NSO1149" s="36"/>
      <c r="NSP1149" s="36"/>
      <c r="NSQ1149" s="36"/>
      <c r="NSR1149" s="36"/>
      <c r="NSS1149" s="36"/>
      <c r="NST1149" s="36"/>
      <c r="NSU1149" s="36"/>
      <c r="NSV1149" s="36"/>
      <c r="NSW1149" s="36"/>
      <c r="NSX1149" s="36"/>
      <c r="NSY1149" s="36"/>
      <c r="NSZ1149" s="36"/>
      <c r="NTA1149" s="36"/>
      <c r="NTB1149" s="36"/>
      <c r="NTC1149" s="36"/>
      <c r="NTD1149" s="36"/>
      <c r="NTE1149" s="36"/>
      <c r="NTF1149" s="36"/>
      <c r="NTG1149" s="36"/>
      <c r="NTH1149" s="36"/>
      <c r="NTI1149" s="36"/>
      <c r="NTJ1149" s="36"/>
      <c r="NTK1149" s="36"/>
      <c r="NTL1149" s="36"/>
      <c r="NTM1149" s="36"/>
      <c r="NTN1149" s="36"/>
      <c r="NTO1149" s="36"/>
      <c r="NTP1149" s="36"/>
      <c r="NTQ1149" s="36"/>
      <c r="NTR1149" s="36"/>
      <c r="NTS1149" s="36"/>
      <c r="NTT1149" s="36"/>
      <c r="NTU1149" s="36"/>
      <c r="NTV1149" s="36"/>
      <c r="NTW1149" s="36"/>
      <c r="NTX1149" s="36"/>
      <c r="NTY1149" s="36"/>
      <c r="NTZ1149" s="36"/>
      <c r="NUA1149" s="36"/>
      <c r="NUB1149" s="36"/>
      <c r="NUC1149" s="36"/>
      <c r="NUD1149" s="36"/>
      <c r="NUE1149" s="36"/>
      <c r="NUF1149" s="36"/>
      <c r="NUG1149" s="36"/>
      <c r="NUH1149" s="36"/>
      <c r="NUI1149" s="36"/>
      <c r="NUJ1149" s="36"/>
      <c r="NUK1149" s="36"/>
      <c r="NUL1149" s="36"/>
      <c r="NUM1149" s="36"/>
      <c r="NUN1149" s="36"/>
      <c r="NUO1149" s="36"/>
      <c r="NUP1149" s="36"/>
      <c r="NUQ1149" s="36"/>
      <c r="NUR1149" s="36"/>
      <c r="NUS1149" s="36"/>
      <c r="NUT1149" s="36"/>
      <c r="NUU1149" s="36"/>
      <c r="NUV1149" s="36"/>
      <c r="NUW1149" s="36"/>
      <c r="NUX1149" s="36"/>
      <c r="NUY1149" s="36"/>
      <c r="NUZ1149" s="36"/>
      <c r="NVA1149" s="36"/>
      <c r="NVB1149" s="36"/>
      <c r="NVC1149" s="36"/>
      <c r="NVD1149" s="36"/>
      <c r="NVE1149" s="36"/>
      <c r="NVF1149" s="36"/>
      <c r="NVG1149" s="36"/>
      <c r="NVH1149" s="36"/>
      <c r="NVI1149" s="36"/>
      <c r="NVJ1149" s="36"/>
      <c r="NVK1149" s="36"/>
      <c r="NVL1149" s="36"/>
      <c r="NVM1149" s="36"/>
      <c r="NVN1149" s="36"/>
      <c r="NVO1149" s="36"/>
      <c r="NVP1149" s="36"/>
      <c r="NVQ1149" s="36"/>
      <c r="NVR1149" s="36"/>
      <c r="NVS1149" s="36"/>
      <c r="NVT1149" s="36"/>
      <c r="NVU1149" s="36"/>
      <c r="NVV1149" s="36"/>
      <c r="NVW1149" s="36"/>
      <c r="NVX1149" s="36"/>
      <c r="NVY1149" s="36"/>
      <c r="NVZ1149" s="36"/>
      <c r="NWA1149" s="36"/>
      <c r="NWB1149" s="36"/>
      <c r="NWC1149" s="36"/>
      <c r="NWD1149" s="36"/>
      <c r="NWE1149" s="36"/>
      <c r="NWF1149" s="36"/>
      <c r="NWG1149" s="36"/>
      <c r="NWH1149" s="36"/>
      <c r="NWI1149" s="36"/>
      <c r="NWJ1149" s="36"/>
      <c r="NWK1149" s="36"/>
      <c r="NWL1149" s="36"/>
      <c r="NWM1149" s="36"/>
      <c r="NWN1149" s="36"/>
      <c r="NWO1149" s="36"/>
      <c r="NWP1149" s="36"/>
      <c r="NWQ1149" s="36"/>
      <c r="NWR1149" s="36"/>
      <c r="NWS1149" s="36"/>
      <c r="NWT1149" s="36"/>
      <c r="NWU1149" s="36"/>
      <c r="NWV1149" s="36"/>
      <c r="NWW1149" s="36"/>
      <c r="NWX1149" s="36"/>
      <c r="NWY1149" s="36"/>
      <c r="NWZ1149" s="36"/>
      <c r="NXA1149" s="36"/>
      <c r="NXB1149" s="36"/>
      <c r="NXC1149" s="36"/>
      <c r="NXD1149" s="36"/>
      <c r="NXE1149" s="36"/>
      <c r="NXF1149" s="36"/>
      <c r="NXG1149" s="36"/>
      <c r="NXH1149" s="36"/>
      <c r="NXI1149" s="36"/>
      <c r="NXJ1149" s="36"/>
      <c r="NXK1149" s="36"/>
      <c r="NXL1149" s="36"/>
      <c r="NXM1149" s="36"/>
      <c r="NXN1149" s="36"/>
      <c r="NXO1149" s="36"/>
      <c r="NXP1149" s="36"/>
      <c r="NXQ1149" s="36"/>
      <c r="NXR1149" s="36"/>
      <c r="NXS1149" s="36"/>
      <c r="NXT1149" s="36"/>
      <c r="NXU1149" s="36"/>
      <c r="NXV1149" s="36"/>
      <c r="NXW1149" s="36"/>
      <c r="NXX1149" s="36"/>
      <c r="NXY1149" s="36"/>
      <c r="NXZ1149" s="36"/>
      <c r="NYA1149" s="36"/>
      <c r="NYB1149" s="36"/>
      <c r="NYC1149" s="36"/>
      <c r="NYD1149" s="36"/>
      <c r="NYE1149" s="36"/>
      <c r="NYF1149" s="36"/>
      <c r="NYG1149" s="36"/>
      <c r="NYH1149" s="36"/>
      <c r="NYI1149" s="36"/>
      <c r="NYJ1149" s="36"/>
      <c r="NYK1149" s="36"/>
      <c r="NYL1149" s="36"/>
      <c r="NYM1149" s="36"/>
      <c r="NYN1149" s="36"/>
      <c r="NYO1149" s="36"/>
      <c r="NYP1149" s="36"/>
      <c r="NYQ1149" s="36"/>
      <c r="NYR1149" s="36"/>
      <c r="NYS1149" s="36"/>
      <c r="NYT1149" s="36"/>
      <c r="NYU1149" s="36"/>
      <c r="NYV1149" s="36"/>
      <c r="NYW1149" s="36"/>
      <c r="NYX1149" s="36"/>
      <c r="NYY1149" s="36"/>
      <c r="NYZ1149" s="36"/>
      <c r="NZA1149" s="36"/>
      <c r="NZB1149" s="36"/>
      <c r="NZC1149" s="36"/>
      <c r="NZD1149" s="36"/>
      <c r="NZE1149" s="36"/>
      <c r="NZF1149" s="36"/>
      <c r="NZG1149" s="36"/>
      <c r="NZH1149" s="36"/>
      <c r="NZI1149" s="36"/>
      <c r="NZJ1149" s="36"/>
      <c r="NZK1149" s="36"/>
      <c r="NZL1149" s="36"/>
      <c r="NZM1149" s="36"/>
      <c r="NZN1149" s="36"/>
      <c r="NZO1149" s="36"/>
      <c r="NZP1149" s="36"/>
      <c r="NZQ1149" s="36"/>
      <c r="NZR1149" s="36"/>
      <c r="NZS1149" s="36"/>
      <c r="NZT1149" s="36"/>
      <c r="NZU1149" s="36"/>
      <c r="NZV1149" s="36"/>
      <c r="NZW1149" s="36"/>
      <c r="NZX1149" s="36"/>
      <c r="NZY1149" s="36"/>
      <c r="NZZ1149" s="36"/>
      <c r="OAA1149" s="36"/>
      <c r="OAB1149" s="36"/>
      <c r="OAC1149" s="36"/>
      <c r="OAD1149" s="36"/>
      <c r="OAE1149" s="36"/>
      <c r="OAF1149" s="36"/>
      <c r="OAG1149" s="36"/>
      <c r="OAH1149" s="36"/>
      <c r="OAI1149" s="36"/>
      <c r="OAJ1149" s="36"/>
      <c r="OAK1149" s="36"/>
      <c r="OAL1149" s="36"/>
      <c r="OAM1149" s="36"/>
      <c r="OAN1149" s="36"/>
      <c r="OAO1149" s="36"/>
      <c r="OAP1149" s="36"/>
      <c r="OAQ1149" s="36"/>
      <c r="OAR1149" s="36"/>
      <c r="OAS1149" s="36"/>
      <c r="OAT1149" s="36"/>
      <c r="OAU1149" s="36"/>
      <c r="OAV1149" s="36"/>
      <c r="OAW1149" s="36"/>
      <c r="OAX1149" s="36"/>
      <c r="OAY1149" s="36"/>
      <c r="OAZ1149" s="36"/>
      <c r="OBA1149" s="36"/>
      <c r="OBB1149" s="36"/>
      <c r="OBC1149" s="36"/>
      <c r="OBD1149" s="36"/>
      <c r="OBE1149" s="36"/>
      <c r="OBF1149" s="36"/>
      <c r="OBG1149" s="36"/>
      <c r="OBH1149" s="36"/>
      <c r="OBI1149" s="36"/>
      <c r="OBJ1149" s="36"/>
      <c r="OBK1149" s="36"/>
      <c r="OBL1149" s="36"/>
      <c r="OBM1149" s="36"/>
      <c r="OBN1149" s="36"/>
      <c r="OBO1149" s="36"/>
      <c r="OBP1149" s="36"/>
      <c r="OBQ1149" s="36"/>
      <c r="OBR1149" s="36"/>
      <c r="OBS1149" s="36"/>
      <c r="OBT1149" s="36"/>
      <c r="OBU1149" s="36"/>
      <c r="OBV1149" s="36"/>
      <c r="OBW1149" s="36"/>
      <c r="OBX1149" s="36"/>
      <c r="OBY1149" s="36"/>
      <c r="OBZ1149" s="36"/>
      <c r="OCA1149" s="36"/>
      <c r="OCB1149" s="36"/>
      <c r="OCC1149" s="36"/>
      <c r="OCD1149" s="36"/>
      <c r="OCE1149" s="36"/>
      <c r="OCF1149" s="36"/>
      <c r="OCG1149" s="36"/>
      <c r="OCH1149" s="36"/>
      <c r="OCI1149" s="36"/>
      <c r="OCJ1149" s="36"/>
      <c r="OCK1149" s="36"/>
      <c r="OCL1149" s="36"/>
      <c r="OCM1149" s="36"/>
      <c r="OCN1149" s="36"/>
      <c r="OCO1149" s="36"/>
      <c r="OCP1149" s="36"/>
      <c r="OCQ1149" s="36"/>
      <c r="OCR1149" s="36"/>
      <c r="OCS1149" s="36"/>
      <c r="OCT1149" s="36"/>
      <c r="OCU1149" s="36"/>
      <c r="OCV1149" s="36"/>
      <c r="OCW1149" s="36"/>
      <c r="OCX1149" s="36"/>
      <c r="OCY1149" s="36"/>
      <c r="OCZ1149" s="36"/>
      <c r="ODA1149" s="36"/>
      <c r="ODB1149" s="36"/>
      <c r="ODC1149" s="36"/>
      <c r="ODD1149" s="36"/>
      <c r="ODE1149" s="36"/>
      <c r="ODF1149" s="36"/>
      <c r="ODG1149" s="36"/>
      <c r="ODH1149" s="36"/>
      <c r="ODI1149" s="36"/>
      <c r="ODJ1149" s="36"/>
      <c r="ODK1149" s="36"/>
      <c r="ODL1149" s="36"/>
      <c r="ODM1149" s="36"/>
      <c r="ODN1149" s="36"/>
      <c r="ODO1149" s="36"/>
      <c r="ODP1149" s="36"/>
      <c r="ODQ1149" s="36"/>
      <c r="ODR1149" s="36"/>
      <c r="ODS1149" s="36"/>
      <c r="ODT1149" s="36"/>
      <c r="ODU1149" s="36"/>
      <c r="ODV1149" s="36"/>
      <c r="ODW1149" s="36"/>
      <c r="ODX1149" s="36"/>
      <c r="ODY1149" s="36"/>
      <c r="ODZ1149" s="36"/>
      <c r="OEA1149" s="36"/>
      <c r="OEB1149" s="36"/>
      <c r="OEC1149" s="36"/>
      <c r="OED1149" s="36"/>
      <c r="OEE1149" s="36"/>
      <c r="OEF1149" s="36"/>
      <c r="OEG1149" s="36"/>
      <c r="OEH1149" s="36"/>
      <c r="OEI1149" s="36"/>
      <c r="OEJ1149" s="36"/>
      <c r="OEK1149" s="36"/>
      <c r="OEL1149" s="36"/>
      <c r="OEM1149" s="36"/>
      <c r="OEN1149" s="36"/>
      <c r="OEO1149" s="36"/>
      <c r="OEP1149" s="36"/>
      <c r="OEQ1149" s="36"/>
      <c r="OER1149" s="36"/>
      <c r="OES1149" s="36"/>
      <c r="OET1149" s="36"/>
      <c r="OEU1149" s="36"/>
      <c r="OEV1149" s="36"/>
      <c r="OEW1149" s="36"/>
      <c r="OEX1149" s="36"/>
      <c r="OEY1149" s="36"/>
      <c r="OEZ1149" s="36"/>
      <c r="OFA1149" s="36"/>
      <c r="OFB1149" s="36"/>
      <c r="OFC1149" s="36"/>
      <c r="OFD1149" s="36"/>
      <c r="OFE1149" s="36"/>
      <c r="OFF1149" s="36"/>
      <c r="OFG1149" s="36"/>
      <c r="OFH1149" s="36"/>
      <c r="OFI1149" s="36"/>
      <c r="OFJ1149" s="36"/>
      <c r="OFK1149" s="36"/>
      <c r="OFL1149" s="36"/>
      <c r="OFM1149" s="36"/>
      <c r="OFN1149" s="36"/>
      <c r="OFO1149" s="36"/>
      <c r="OFP1149" s="36"/>
      <c r="OFQ1149" s="36"/>
      <c r="OFR1149" s="36"/>
      <c r="OFS1149" s="36"/>
      <c r="OFT1149" s="36"/>
      <c r="OFU1149" s="36"/>
      <c r="OFV1149" s="36"/>
      <c r="OFW1149" s="36"/>
      <c r="OFX1149" s="36"/>
      <c r="OFY1149" s="36"/>
      <c r="OFZ1149" s="36"/>
      <c r="OGA1149" s="36"/>
      <c r="OGB1149" s="36"/>
      <c r="OGC1149" s="36"/>
      <c r="OGD1149" s="36"/>
      <c r="OGE1149" s="36"/>
      <c r="OGF1149" s="36"/>
      <c r="OGG1149" s="36"/>
      <c r="OGH1149" s="36"/>
      <c r="OGI1149" s="36"/>
      <c r="OGJ1149" s="36"/>
      <c r="OGK1149" s="36"/>
      <c r="OGL1149" s="36"/>
      <c r="OGM1149" s="36"/>
      <c r="OGN1149" s="36"/>
      <c r="OGO1149" s="36"/>
      <c r="OGP1149" s="36"/>
      <c r="OGQ1149" s="36"/>
      <c r="OGR1149" s="36"/>
      <c r="OGS1149" s="36"/>
      <c r="OGT1149" s="36"/>
      <c r="OGU1149" s="36"/>
      <c r="OGV1149" s="36"/>
      <c r="OGW1149" s="36"/>
      <c r="OGX1149" s="36"/>
      <c r="OGY1149" s="36"/>
      <c r="OGZ1149" s="36"/>
      <c r="OHA1149" s="36"/>
      <c r="OHB1149" s="36"/>
      <c r="OHC1149" s="36"/>
      <c r="OHD1149" s="36"/>
      <c r="OHE1149" s="36"/>
      <c r="OHF1149" s="36"/>
      <c r="OHG1149" s="36"/>
      <c r="OHH1149" s="36"/>
      <c r="OHI1149" s="36"/>
      <c r="OHJ1149" s="36"/>
      <c r="OHK1149" s="36"/>
      <c r="OHL1149" s="36"/>
      <c r="OHM1149" s="36"/>
      <c r="OHN1149" s="36"/>
      <c r="OHO1149" s="36"/>
      <c r="OHP1149" s="36"/>
      <c r="OHQ1149" s="36"/>
      <c r="OHR1149" s="36"/>
      <c r="OHS1149" s="36"/>
      <c r="OHT1149" s="36"/>
      <c r="OHU1149" s="36"/>
      <c r="OHV1149" s="36"/>
      <c r="OHW1149" s="36"/>
      <c r="OHX1149" s="36"/>
      <c r="OHY1149" s="36"/>
      <c r="OHZ1149" s="36"/>
      <c r="OIA1149" s="36"/>
      <c r="OIB1149" s="36"/>
      <c r="OIC1149" s="36"/>
      <c r="OID1149" s="36"/>
      <c r="OIE1149" s="36"/>
      <c r="OIF1149" s="36"/>
      <c r="OIG1149" s="36"/>
      <c r="OIH1149" s="36"/>
      <c r="OII1149" s="36"/>
      <c r="OIJ1149" s="36"/>
      <c r="OIK1149" s="36"/>
      <c r="OIL1149" s="36"/>
      <c r="OIM1149" s="36"/>
      <c r="OIN1149" s="36"/>
      <c r="OIO1149" s="36"/>
      <c r="OIP1149" s="36"/>
      <c r="OIQ1149" s="36"/>
      <c r="OIR1149" s="36"/>
      <c r="OIS1149" s="36"/>
      <c r="OIT1149" s="36"/>
      <c r="OIU1149" s="36"/>
      <c r="OIV1149" s="36"/>
      <c r="OIW1149" s="36"/>
      <c r="OIX1149" s="36"/>
      <c r="OIY1149" s="36"/>
      <c r="OIZ1149" s="36"/>
      <c r="OJA1149" s="36"/>
      <c r="OJB1149" s="36"/>
      <c r="OJC1149" s="36"/>
      <c r="OJD1149" s="36"/>
      <c r="OJE1149" s="36"/>
      <c r="OJF1149" s="36"/>
      <c r="OJG1149" s="36"/>
      <c r="OJH1149" s="36"/>
      <c r="OJI1149" s="36"/>
      <c r="OJJ1149" s="36"/>
      <c r="OJK1149" s="36"/>
      <c r="OJL1149" s="36"/>
      <c r="OJM1149" s="36"/>
      <c r="OJN1149" s="36"/>
      <c r="OJO1149" s="36"/>
      <c r="OJP1149" s="36"/>
      <c r="OJQ1149" s="36"/>
      <c r="OJR1149" s="36"/>
      <c r="OJS1149" s="36"/>
      <c r="OJT1149" s="36"/>
      <c r="OJU1149" s="36"/>
      <c r="OJV1149" s="36"/>
      <c r="OJW1149" s="36"/>
      <c r="OJX1149" s="36"/>
      <c r="OJY1149" s="36"/>
      <c r="OJZ1149" s="36"/>
      <c r="OKA1149" s="36"/>
      <c r="OKB1149" s="36"/>
      <c r="OKC1149" s="36"/>
      <c r="OKD1149" s="36"/>
      <c r="OKE1149" s="36"/>
      <c r="OKF1149" s="36"/>
      <c r="OKG1149" s="36"/>
      <c r="OKH1149" s="36"/>
      <c r="OKI1149" s="36"/>
      <c r="OKJ1149" s="36"/>
      <c r="OKK1149" s="36"/>
      <c r="OKL1149" s="36"/>
      <c r="OKM1149" s="36"/>
      <c r="OKN1149" s="36"/>
      <c r="OKO1149" s="36"/>
      <c r="OKP1149" s="36"/>
      <c r="OKQ1149" s="36"/>
      <c r="OKR1149" s="36"/>
      <c r="OKS1149" s="36"/>
      <c r="OKT1149" s="36"/>
      <c r="OKU1149" s="36"/>
      <c r="OKV1149" s="36"/>
      <c r="OKW1149" s="36"/>
      <c r="OKX1149" s="36"/>
      <c r="OKY1149" s="36"/>
      <c r="OKZ1149" s="36"/>
      <c r="OLA1149" s="36"/>
      <c r="OLB1149" s="36"/>
      <c r="OLC1149" s="36"/>
      <c r="OLD1149" s="36"/>
      <c r="OLE1149" s="36"/>
      <c r="OLF1149" s="36"/>
      <c r="OLG1149" s="36"/>
      <c r="OLH1149" s="36"/>
      <c r="OLI1149" s="36"/>
      <c r="OLJ1149" s="36"/>
      <c r="OLK1149" s="36"/>
      <c r="OLL1149" s="36"/>
      <c r="OLM1149" s="36"/>
      <c r="OLN1149" s="36"/>
      <c r="OLO1149" s="36"/>
      <c r="OLP1149" s="36"/>
      <c r="OLQ1149" s="36"/>
      <c r="OLR1149" s="36"/>
      <c r="OLS1149" s="36"/>
      <c r="OLT1149" s="36"/>
      <c r="OLU1149" s="36"/>
      <c r="OLV1149" s="36"/>
      <c r="OLW1149" s="36"/>
      <c r="OLX1149" s="36"/>
      <c r="OLY1149" s="36"/>
      <c r="OLZ1149" s="36"/>
      <c r="OMA1149" s="36"/>
      <c r="OMB1149" s="36"/>
      <c r="OMC1149" s="36"/>
      <c r="OMD1149" s="36"/>
      <c r="OME1149" s="36"/>
      <c r="OMF1149" s="36"/>
      <c r="OMG1149" s="36"/>
      <c r="OMH1149" s="36"/>
      <c r="OMI1149" s="36"/>
      <c r="OMJ1149" s="36"/>
      <c r="OMK1149" s="36"/>
      <c r="OML1149" s="36"/>
      <c r="OMM1149" s="36"/>
      <c r="OMN1149" s="36"/>
      <c r="OMO1149" s="36"/>
      <c r="OMP1149" s="36"/>
      <c r="OMQ1149" s="36"/>
      <c r="OMR1149" s="36"/>
      <c r="OMS1149" s="36"/>
      <c r="OMT1149" s="36"/>
      <c r="OMU1149" s="36"/>
      <c r="OMV1149" s="36"/>
      <c r="OMW1149" s="36"/>
      <c r="OMX1149" s="36"/>
      <c r="OMY1149" s="36"/>
      <c r="OMZ1149" s="36"/>
      <c r="ONA1149" s="36"/>
      <c r="ONB1149" s="36"/>
      <c r="ONC1149" s="36"/>
      <c r="OND1149" s="36"/>
      <c r="ONE1149" s="36"/>
      <c r="ONF1149" s="36"/>
      <c r="ONG1149" s="36"/>
      <c r="ONH1149" s="36"/>
      <c r="ONI1149" s="36"/>
      <c r="ONJ1149" s="36"/>
      <c r="ONK1149" s="36"/>
      <c r="ONL1149" s="36"/>
      <c r="ONM1149" s="36"/>
      <c r="ONN1149" s="36"/>
      <c r="ONO1149" s="36"/>
      <c r="ONP1149" s="36"/>
      <c r="ONQ1149" s="36"/>
      <c r="ONR1149" s="36"/>
      <c r="ONS1149" s="36"/>
      <c r="ONT1149" s="36"/>
      <c r="ONU1149" s="36"/>
      <c r="ONV1149" s="36"/>
      <c r="ONW1149" s="36"/>
      <c r="ONX1149" s="36"/>
      <c r="ONY1149" s="36"/>
      <c r="ONZ1149" s="36"/>
      <c r="OOA1149" s="36"/>
      <c r="OOB1149" s="36"/>
      <c r="OOC1149" s="36"/>
      <c r="OOD1149" s="36"/>
      <c r="OOE1149" s="36"/>
      <c r="OOF1149" s="36"/>
      <c r="OOG1149" s="36"/>
      <c r="OOH1149" s="36"/>
      <c r="OOI1149" s="36"/>
      <c r="OOJ1149" s="36"/>
      <c r="OOK1149" s="36"/>
      <c r="OOL1149" s="36"/>
      <c r="OOM1149" s="36"/>
      <c r="OON1149" s="36"/>
      <c r="OOO1149" s="36"/>
      <c r="OOP1149" s="36"/>
      <c r="OOQ1149" s="36"/>
      <c r="OOR1149" s="36"/>
      <c r="OOS1149" s="36"/>
      <c r="OOT1149" s="36"/>
      <c r="OOU1149" s="36"/>
      <c r="OOV1149" s="36"/>
      <c r="OOW1149" s="36"/>
      <c r="OOX1149" s="36"/>
      <c r="OOY1149" s="36"/>
      <c r="OOZ1149" s="36"/>
      <c r="OPA1149" s="36"/>
      <c r="OPB1149" s="36"/>
      <c r="OPC1149" s="36"/>
      <c r="OPD1149" s="36"/>
      <c r="OPE1149" s="36"/>
      <c r="OPF1149" s="36"/>
      <c r="OPG1149" s="36"/>
      <c r="OPH1149" s="36"/>
      <c r="OPI1149" s="36"/>
      <c r="OPJ1149" s="36"/>
      <c r="OPK1149" s="36"/>
      <c r="OPL1149" s="36"/>
      <c r="OPM1149" s="36"/>
      <c r="OPN1149" s="36"/>
      <c r="OPO1149" s="36"/>
      <c r="OPP1149" s="36"/>
      <c r="OPQ1149" s="36"/>
      <c r="OPR1149" s="36"/>
      <c r="OPS1149" s="36"/>
      <c r="OPT1149" s="36"/>
      <c r="OPU1149" s="36"/>
      <c r="OPV1149" s="36"/>
      <c r="OPW1149" s="36"/>
      <c r="OPX1149" s="36"/>
      <c r="OPY1149" s="36"/>
      <c r="OPZ1149" s="36"/>
      <c r="OQA1149" s="36"/>
      <c r="OQB1149" s="36"/>
      <c r="OQC1149" s="36"/>
      <c r="OQD1149" s="36"/>
      <c r="OQE1149" s="36"/>
      <c r="OQF1149" s="36"/>
      <c r="OQG1149" s="36"/>
      <c r="OQH1149" s="36"/>
      <c r="OQI1149" s="36"/>
      <c r="OQJ1149" s="36"/>
      <c r="OQK1149" s="36"/>
      <c r="OQL1149" s="36"/>
      <c r="OQM1149" s="36"/>
      <c r="OQN1149" s="36"/>
      <c r="OQO1149" s="36"/>
      <c r="OQP1149" s="36"/>
      <c r="OQQ1149" s="36"/>
      <c r="OQR1149" s="36"/>
      <c r="OQS1149" s="36"/>
      <c r="OQT1149" s="36"/>
      <c r="OQU1149" s="36"/>
      <c r="OQV1149" s="36"/>
      <c r="OQW1149" s="36"/>
      <c r="OQX1149" s="36"/>
      <c r="OQY1149" s="36"/>
      <c r="OQZ1149" s="36"/>
      <c r="ORA1149" s="36"/>
      <c r="ORB1149" s="36"/>
      <c r="ORC1149" s="36"/>
      <c r="ORD1149" s="36"/>
      <c r="ORE1149" s="36"/>
      <c r="ORF1149" s="36"/>
      <c r="ORG1149" s="36"/>
      <c r="ORH1149" s="36"/>
      <c r="ORI1149" s="36"/>
      <c r="ORJ1149" s="36"/>
      <c r="ORK1149" s="36"/>
      <c r="ORL1149" s="36"/>
      <c r="ORM1149" s="36"/>
      <c r="ORN1149" s="36"/>
      <c r="ORO1149" s="36"/>
      <c r="ORP1149" s="36"/>
      <c r="ORQ1149" s="36"/>
      <c r="ORR1149" s="36"/>
      <c r="ORS1149" s="36"/>
      <c r="ORT1149" s="36"/>
      <c r="ORU1149" s="36"/>
      <c r="ORV1149" s="36"/>
      <c r="ORW1149" s="36"/>
      <c r="ORX1149" s="36"/>
      <c r="ORY1149" s="36"/>
      <c r="ORZ1149" s="36"/>
      <c r="OSA1149" s="36"/>
      <c r="OSB1149" s="36"/>
      <c r="OSC1149" s="36"/>
      <c r="OSD1149" s="36"/>
      <c r="OSE1149" s="36"/>
      <c r="OSF1149" s="36"/>
      <c r="OSG1149" s="36"/>
      <c r="OSH1149" s="36"/>
      <c r="OSI1149" s="36"/>
      <c r="OSJ1149" s="36"/>
      <c r="OSK1149" s="36"/>
      <c r="OSL1149" s="36"/>
      <c r="OSM1149" s="36"/>
      <c r="OSN1149" s="36"/>
      <c r="OSO1149" s="36"/>
      <c r="OSP1149" s="36"/>
      <c r="OSQ1149" s="36"/>
      <c r="OSR1149" s="36"/>
      <c r="OSS1149" s="36"/>
      <c r="OST1149" s="36"/>
      <c r="OSU1149" s="36"/>
      <c r="OSV1149" s="36"/>
      <c r="OSW1149" s="36"/>
      <c r="OSX1149" s="36"/>
      <c r="OSY1149" s="36"/>
      <c r="OSZ1149" s="36"/>
      <c r="OTA1149" s="36"/>
      <c r="OTB1149" s="36"/>
      <c r="OTC1149" s="36"/>
      <c r="OTD1149" s="36"/>
      <c r="OTE1149" s="36"/>
      <c r="OTF1149" s="36"/>
      <c r="OTG1149" s="36"/>
      <c r="OTH1149" s="36"/>
      <c r="OTI1149" s="36"/>
      <c r="OTJ1149" s="36"/>
      <c r="OTK1149" s="36"/>
      <c r="OTL1149" s="36"/>
      <c r="OTM1149" s="36"/>
      <c r="OTN1149" s="36"/>
      <c r="OTO1149" s="36"/>
      <c r="OTP1149" s="36"/>
      <c r="OTQ1149" s="36"/>
      <c r="OTR1149" s="36"/>
      <c r="OTS1149" s="36"/>
      <c r="OTT1149" s="36"/>
      <c r="OTU1149" s="36"/>
      <c r="OTV1149" s="36"/>
      <c r="OTW1149" s="36"/>
      <c r="OTX1149" s="36"/>
      <c r="OTY1149" s="36"/>
      <c r="OTZ1149" s="36"/>
      <c r="OUA1149" s="36"/>
      <c r="OUB1149" s="36"/>
      <c r="OUC1149" s="36"/>
      <c r="OUD1149" s="36"/>
      <c r="OUE1149" s="36"/>
      <c r="OUF1149" s="36"/>
      <c r="OUG1149" s="36"/>
      <c r="OUH1149" s="36"/>
      <c r="OUI1149" s="36"/>
      <c r="OUJ1149" s="36"/>
      <c r="OUK1149" s="36"/>
      <c r="OUL1149" s="36"/>
      <c r="OUM1149" s="36"/>
      <c r="OUN1149" s="36"/>
      <c r="OUO1149" s="36"/>
      <c r="OUP1149" s="36"/>
      <c r="OUQ1149" s="36"/>
      <c r="OUR1149" s="36"/>
      <c r="OUS1149" s="36"/>
      <c r="OUT1149" s="36"/>
      <c r="OUU1149" s="36"/>
      <c r="OUV1149" s="36"/>
      <c r="OUW1149" s="36"/>
      <c r="OUX1149" s="36"/>
      <c r="OUY1149" s="36"/>
      <c r="OUZ1149" s="36"/>
      <c r="OVA1149" s="36"/>
      <c r="OVB1149" s="36"/>
      <c r="OVC1149" s="36"/>
      <c r="OVD1149" s="36"/>
      <c r="OVE1149" s="36"/>
      <c r="OVF1149" s="36"/>
      <c r="OVG1149" s="36"/>
      <c r="OVH1149" s="36"/>
      <c r="OVI1149" s="36"/>
      <c r="OVJ1149" s="36"/>
      <c r="OVK1149" s="36"/>
      <c r="OVL1149" s="36"/>
      <c r="OVM1149" s="36"/>
      <c r="OVN1149" s="36"/>
      <c r="OVO1149" s="36"/>
      <c r="OVP1149" s="36"/>
      <c r="OVQ1149" s="36"/>
      <c r="OVR1149" s="36"/>
      <c r="OVS1149" s="36"/>
      <c r="OVT1149" s="36"/>
      <c r="OVU1149" s="36"/>
      <c r="OVV1149" s="36"/>
      <c r="OVW1149" s="36"/>
      <c r="OVX1149" s="36"/>
      <c r="OVY1149" s="36"/>
      <c r="OVZ1149" s="36"/>
      <c r="OWA1149" s="36"/>
      <c r="OWB1149" s="36"/>
      <c r="OWC1149" s="36"/>
      <c r="OWD1149" s="36"/>
      <c r="OWE1149" s="36"/>
      <c r="OWF1149" s="36"/>
      <c r="OWG1149" s="36"/>
      <c r="OWH1149" s="36"/>
      <c r="OWI1149" s="36"/>
      <c r="OWJ1149" s="36"/>
      <c r="OWK1149" s="36"/>
      <c r="OWL1149" s="36"/>
      <c r="OWM1149" s="36"/>
      <c r="OWN1149" s="36"/>
      <c r="OWO1149" s="36"/>
      <c r="OWP1149" s="36"/>
      <c r="OWQ1149" s="36"/>
      <c r="OWR1149" s="36"/>
      <c r="OWS1149" s="36"/>
      <c r="OWT1149" s="36"/>
      <c r="OWU1149" s="36"/>
      <c r="OWV1149" s="36"/>
      <c r="OWW1149" s="36"/>
      <c r="OWX1149" s="36"/>
      <c r="OWY1149" s="36"/>
      <c r="OWZ1149" s="36"/>
      <c r="OXA1149" s="36"/>
      <c r="OXB1149" s="36"/>
      <c r="OXC1149" s="36"/>
      <c r="OXD1149" s="36"/>
      <c r="OXE1149" s="36"/>
      <c r="OXF1149" s="36"/>
      <c r="OXG1149" s="36"/>
      <c r="OXH1149" s="36"/>
      <c r="OXI1149" s="36"/>
      <c r="OXJ1149" s="36"/>
      <c r="OXK1149" s="36"/>
      <c r="OXL1149" s="36"/>
      <c r="OXM1149" s="36"/>
      <c r="OXN1149" s="36"/>
      <c r="OXO1149" s="36"/>
      <c r="OXP1149" s="36"/>
      <c r="OXQ1149" s="36"/>
      <c r="OXR1149" s="36"/>
      <c r="OXS1149" s="36"/>
      <c r="OXT1149" s="36"/>
      <c r="OXU1149" s="36"/>
      <c r="OXV1149" s="36"/>
      <c r="OXW1149" s="36"/>
      <c r="OXX1149" s="36"/>
      <c r="OXY1149" s="36"/>
      <c r="OXZ1149" s="36"/>
      <c r="OYA1149" s="36"/>
      <c r="OYB1149" s="36"/>
      <c r="OYC1149" s="36"/>
      <c r="OYD1149" s="36"/>
      <c r="OYE1149" s="36"/>
      <c r="OYF1149" s="36"/>
      <c r="OYG1149" s="36"/>
      <c r="OYH1149" s="36"/>
      <c r="OYI1149" s="36"/>
      <c r="OYJ1149" s="36"/>
      <c r="OYK1149" s="36"/>
      <c r="OYL1149" s="36"/>
      <c r="OYM1149" s="36"/>
      <c r="OYN1149" s="36"/>
      <c r="OYO1149" s="36"/>
      <c r="OYP1149" s="36"/>
      <c r="OYQ1149" s="36"/>
      <c r="OYR1149" s="36"/>
      <c r="OYS1149" s="36"/>
      <c r="OYT1149" s="36"/>
      <c r="OYU1149" s="36"/>
      <c r="OYV1149" s="36"/>
      <c r="OYW1149" s="36"/>
      <c r="OYX1149" s="36"/>
      <c r="OYY1149" s="36"/>
      <c r="OYZ1149" s="36"/>
      <c r="OZA1149" s="36"/>
      <c r="OZB1149" s="36"/>
      <c r="OZC1149" s="36"/>
      <c r="OZD1149" s="36"/>
      <c r="OZE1149" s="36"/>
      <c r="OZF1149" s="36"/>
      <c r="OZG1149" s="36"/>
      <c r="OZH1149" s="36"/>
      <c r="OZI1149" s="36"/>
      <c r="OZJ1149" s="36"/>
      <c r="OZK1149" s="36"/>
      <c r="OZL1149" s="36"/>
      <c r="OZM1149" s="36"/>
      <c r="OZN1149" s="36"/>
      <c r="OZO1149" s="36"/>
      <c r="OZP1149" s="36"/>
      <c r="OZQ1149" s="36"/>
      <c r="OZR1149" s="36"/>
      <c r="OZS1149" s="36"/>
      <c r="OZT1149" s="36"/>
      <c r="OZU1149" s="36"/>
      <c r="OZV1149" s="36"/>
      <c r="OZW1149" s="36"/>
      <c r="OZX1149" s="36"/>
      <c r="OZY1149" s="36"/>
      <c r="OZZ1149" s="36"/>
      <c r="PAA1149" s="36"/>
      <c r="PAB1149" s="36"/>
      <c r="PAC1149" s="36"/>
      <c r="PAD1149" s="36"/>
      <c r="PAE1149" s="36"/>
      <c r="PAF1149" s="36"/>
      <c r="PAG1149" s="36"/>
      <c r="PAH1149" s="36"/>
      <c r="PAI1149" s="36"/>
      <c r="PAJ1149" s="36"/>
      <c r="PAK1149" s="36"/>
      <c r="PAL1149" s="36"/>
      <c r="PAM1149" s="36"/>
      <c r="PAN1149" s="36"/>
      <c r="PAO1149" s="36"/>
      <c r="PAP1149" s="36"/>
      <c r="PAQ1149" s="36"/>
      <c r="PAR1149" s="36"/>
      <c r="PAS1149" s="36"/>
      <c r="PAT1149" s="36"/>
      <c r="PAU1149" s="36"/>
      <c r="PAV1149" s="36"/>
      <c r="PAW1149" s="36"/>
      <c r="PAX1149" s="36"/>
      <c r="PAY1149" s="36"/>
      <c r="PAZ1149" s="36"/>
      <c r="PBA1149" s="36"/>
      <c r="PBB1149" s="36"/>
      <c r="PBC1149" s="36"/>
      <c r="PBD1149" s="36"/>
      <c r="PBE1149" s="36"/>
      <c r="PBF1149" s="36"/>
      <c r="PBG1149" s="36"/>
      <c r="PBH1149" s="36"/>
      <c r="PBI1149" s="36"/>
      <c r="PBJ1149" s="36"/>
      <c r="PBK1149" s="36"/>
      <c r="PBL1149" s="36"/>
      <c r="PBM1149" s="36"/>
      <c r="PBN1149" s="36"/>
      <c r="PBO1149" s="36"/>
      <c r="PBP1149" s="36"/>
      <c r="PBQ1149" s="36"/>
      <c r="PBR1149" s="36"/>
      <c r="PBS1149" s="36"/>
      <c r="PBT1149" s="36"/>
      <c r="PBU1149" s="36"/>
      <c r="PBV1149" s="36"/>
      <c r="PBW1149" s="36"/>
      <c r="PBX1149" s="36"/>
      <c r="PBY1149" s="36"/>
      <c r="PBZ1149" s="36"/>
      <c r="PCA1149" s="36"/>
      <c r="PCB1149" s="36"/>
      <c r="PCC1149" s="36"/>
      <c r="PCD1149" s="36"/>
      <c r="PCE1149" s="36"/>
      <c r="PCF1149" s="36"/>
      <c r="PCG1149" s="36"/>
      <c r="PCH1149" s="36"/>
      <c r="PCI1149" s="36"/>
      <c r="PCJ1149" s="36"/>
      <c r="PCK1149" s="36"/>
      <c r="PCL1149" s="36"/>
      <c r="PCM1149" s="36"/>
      <c r="PCN1149" s="36"/>
      <c r="PCO1149" s="36"/>
      <c r="PCP1149" s="36"/>
      <c r="PCQ1149" s="36"/>
      <c r="PCR1149" s="36"/>
      <c r="PCS1149" s="36"/>
      <c r="PCT1149" s="36"/>
      <c r="PCU1149" s="36"/>
      <c r="PCV1149" s="36"/>
      <c r="PCW1149" s="36"/>
      <c r="PCX1149" s="36"/>
      <c r="PCY1149" s="36"/>
      <c r="PCZ1149" s="36"/>
      <c r="PDA1149" s="36"/>
      <c r="PDB1149" s="36"/>
      <c r="PDC1149" s="36"/>
      <c r="PDD1149" s="36"/>
      <c r="PDE1149" s="36"/>
      <c r="PDF1149" s="36"/>
      <c r="PDG1149" s="36"/>
      <c r="PDH1149" s="36"/>
      <c r="PDI1149" s="36"/>
      <c r="PDJ1149" s="36"/>
      <c r="PDK1149" s="36"/>
      <c r="PDL1149" s="36"/>
      <c r="PDM1149" s="36"/>
      <c r="PDN1149" s="36"/>
      <c r="PDO1149" s="36"/>
      <c r="PDP1149" s="36"/>
      <c r="PDQ1149" s="36"/>
      <c r="PDR1149" s="36"/>
      <c r="PDS1149" s="36"/>
      <c r="PDT1149" s="36"/>
      <c r="PDU1149" s="36"/>
      <c r="PDV1149" s="36"/>
      <c r="PDW1149" s="36"/>
      <c r="PDX1149" s="36"/>
      <c r="PDY1149" s="36"/>
      <c r="PDZ1149" s="36"/>
      <c r="PEA1149" s="36"/>
      <c r="PEB1149" s="36"/>
      <c r="PEC1149" s="36"/>
      <c r="PED1149" s="36"/>
      <c r="PEE1149" s="36"/>
      <c r="PEF1149" s="36"/>
      <c r="PEG1149" s="36"/>
      <c r="PEH1149" s="36"/>
      <c r="PEI1149" s="36"/>
      <c r="PEJ1149" s="36"/>
      <c r="PEK1149" s="36"/>
      <c r="PEL1149" s="36"/>
      <c r="PEM1149" s="36"/>
      <c r="PEN1149" s="36"/>
      <c r="PEO1149" s="36"/>
      <c r="PEP1149" s="36"/>
      <c r="PEQ1149" s="36"/>
      <c r="PER1149" s="36"/>
      <c r="PES1149" s="36"/>
      <c r="PET1149" s="36"/>
      <c r="PEU1149" s="36"/>
      <c r="PEV1149" s="36"/>
      <c r="PEW1149" s="36"/>
      <c r="PEX1149" s="36"/>
      <c r="PEY1149" s="36"/>
      <c r="PEZ1149" s="36"/>
      <c r="PFA1149" s="36"/>
      <c r="PFB1149" s="36"/>
      <c r="PFC1149" s="36"/>
      <c r="PFD1149" s="36"/>
      <c r="PFE1149" s="36"/>
      <c r="PFF1149" s="36"/>
      <c r="PFG1149" s="36"/>
      <c r="PFH1149" s="36"/>
      <c r="PFI1149" s="36"/>
      <c r="PFJ1149" s="36"/>
      <c r="PFK1149" s="36"/>
      <c r="PFL1149" s="36"/>
      <c r="PFM1149" s="36"/>
      <c r="PFN1149" s="36"/>
      <c r="PFO1149" s="36"/>
      <c r="PFP1149" s="36"/>
      <c r="PFQ1149" s="36"/>
      <c r="PFR1149" s="36"/>
      <c r="PFS1149" s="36"/>
      <c r="PFT1149" s="36"/>
      <c r="PFU1149" s="36"/>
      <c r="PFV1149" s="36"/>
      <c r="PFW1149" s="36"/>
      <c r="PFX1149" s="36"/>
      <c r="PFY1149" s="36"/>
      <c r="PFZ1149" s="36"/>
      <c r="PGA1149" s="36"/>
      <c r="PGB1149" s="36"/>
      <c r="PGC1149" s="36"/>
      <c r="PGD1149" s="36"/>
      <c r="PGE1149" s="36"/>
      <c r="PGF1149" s="36"/>
      <c r="PGG1149" s="36"/>
      <c r="PGH1149" s="36"/>
      <c r="PGI1149" s="36"/>
      <c r="PGJ1149" s="36"/>
      <c r="PGK1149" s="36"/>
      <c r="PGL1149" s="36"/>
      <c r="PGM1149" s="36"/>
      <c r="PGN1149" s="36"/>
      <c r="PGO1149" s="36"/>
      <c r="PGP1149" s="36"/>
      <c r="PGQ1149" s="36"/>
      <c r="PGR1149" s="36"/>
      <c r="PGS1149" s="36"/>
      <c r="PGT1149" s="36"/>
      <c r="PGU1149" s="36"/>
      <c r="PGV1149" s="36"/>
      <c r="PGW1149" s="36"/>
      <c r="PGX1149" s="36"/>
      <c r="PGY1149" s="36"/>
      <c r="PGZ1149" s="36"/>
      <c r="PHA1149" s="36"/>
      <c r="PHB1149" s="36"/>
      <c r="PHC1149" s="36"/>
      <c r="PHD1149" s="36"/>
      <c r="PHE1149" s="36"/>
      <c r="PHF1149" s="36"/>
      <c r="PHG1149" s="36"/>
      <c r="PHH1149" s="36"/>
      <c r="PHI1149" s="36"/>
      <c r="PHJ1149" s="36"/>
      <c r="PHK1149" s="36"/>
      <c r="PHL1149" s="36"/>
      <c r="PHM1149" s="36"/>
      <c r="PHN1149" s="36"/>
      <c r="PHO1149" s="36"/>
      <c r="PHP1149" s="36"/>
      <c r="PHQ1149" s="36"/>
      <c r="PHR1149" s="36"/>
      <c r="PHS1149" s="36"/>
      <c r="PHT1149" s="36"/>
      <c r="PHU1149" s="36"/>
      <c r="PHV1149" s="36"/>
      <c r="PHW1149" s="36"/>
      <c r="PHX1149" s="36"/>
      <c r="PHY1149" s="36"/>
      <c r="PHZ1149" s="36"/>
      <c r="PIA1149" s="36"/>
      <c r="PIB1149" s="36"/>
      <c r="PIC1149" s="36"/>
      <c r="PID1149" s="36"/>
      <c r="PIE1149" s="36"/>
      <c r="PIF1149" s="36"/>
      <c r="PIG1149" s="36"/>
      <c r="PIH1149" s="36"/>
      <c r="PII1149" s="36"/>
      <c r="PIJ1149" s="36"/>
      <c r="PIK1149" s="36"/>
      <c r="PIL1149" s="36"/>
      <c r="PIM1149" s="36"/>
      <c r="PIN1149" s="36"/>
      <c r="PIO1149" s="36"/>
      <c r="PIP1149" s="36"/>
      <c r="PIQ1149" s="36"/>
      <c r="PIR1149" s="36"/>
      <c r="PIS1149" s="36"/>
      <c r="PIT1149" s="36"/>
      <c r="PIU1149" s="36"/>
      <c r="PIV1149" s="36"/>
      <c r="PIW1149" s="36"/>
      <c r="PIX1149" s="36"/>
      <c r="PIY1149" s="36"/>
      <c r="PIZ1149" s="36"/>
      <c r="PJA1149" s="36"/>
      <c r="PJB1149" s="36"/>
      <c r="PJC1149" s="36"/>
      <c r="PJD1149" s="36"/>
      <c r="PJE1149" s="36"/>
      <c r="PJF1149" s="36"/>
      <c r="PJG1149" s="36"/>
      <c r="PJH1149" s="36"/>
      <c r="PJI1149" s="36"/>
      <c r="PJJ1149" s="36"/>
      <c r="PJK1149" s="36"/>
      <c r="PJL1149" s="36"/>
      <c r="PJM1149" s="36"/>
      <c r="PJN1149" s="36"/>
      <c r="PJO1149" s="36"/>
      <c r="PJP1149" s="36"/>
      <c r="PJQ1149" s="36"/>
      <c r="PJR1149" s="36"/>
      <c r="PJS1149" s="36"/>
      <c r="PJT1149" s="36"/>
      <c r="PJU1149" s="36"/>
      <c r="PJV1149" s="36"/>
      <c r="PJW1149" s="36"/>
      <c r="PJX1149" s="36"/>
      <c r="PJY1149" s="36"/>
      <c r="PJZ1149" s="36"/>
      <c r="PKA1149" s="36"/>
      <c r="PKB1149" s="36"/>
      <c r="PKC1149" s="36"/>
      <c r="PKD1149" s="36"/>
      <c r="PKE1149" s="36"/>
      <c r="PKF1149" s="36"/>
      <c r="PKG1149" s="36"/>
      <c r="PKH1149" s="36"/>
      <c r="PKI1149" s="36"/>
      <c r="PKJ1149" s="36"/>
      <c r="PKK1149" s="36"/>
      <c r="PKL1149" s="36"/>
      <c r="PKM1149" s="36"/>
      <c r="PKN1149" s="36"/>
      <c r="PKO1149" s="36"/>
      <c r="PKP1149" s="36"/>
      <c r="PKQ1149" s="36"/>
      <c r="PKR1149" s="36"/>
      <c r="PKS1149" s="36"/>
      <c r="PKT1149" s="36"/>
      <c r="PKU1149" s="36"/>
      <c r="PKV1149" s="36"/>
      <c r="PKW1149" s="36"/>
      <c r="PKX1149" s="36"/>
      <c r="PKY1149" s="36"/>
      <c r="PKZ1149" s="36"/>
      <c r="PLA1149" s="36"/>
      <c r="PLB1149" s="36"/>
      <c r="PLC1149" s="36"/>
      <c r="PLD1149" s="36"/>
      <c r="PLE1149" s="36"/>
      <c r="PLF1149" s="36"/>
      <c r="PLG1149" s="36"/>
      <c r="PLH1149" s="36"/>
      <c r="PLI1149" s="36"/>
      <c r="PLJ1149" s="36"/>
      <c r="PLK1149" s="36"/>
      <c r="PLL1149" s="36"/>
      <c r="PLM1149" s="36"/>
      <c r="PLN1149" s="36"/>
      <c r="PLO1149" s="36"/>
      <c r="PLP1149" s="36"/>
      <c r="PLQ1149" s="36"/>
      <c r="PLR1149" s="36"/>
      <c r="PLS1149" s="36"/>
      <c r="PLT1149" s="36"/>
      <c r="PLU1149" s="36"/>
      <c r="PLV1149" s="36"/>
      <c r="PLW1149" s="36"/>
      <c r="PLX1149" s="36"/>
      <c r="PLY1149" s="36"/>
      <c r="PLZ1149" s="36"/>
      <c r="PMA1149" s="36"/>
      <c r="PMB1149" s="36"/>
      <c r="PMC1149" s="36"/>
      <c r="PMD1149" s="36"/>
      <c r="PME1149" s="36"/>
      <c r="PMF1149" s="36"/>
      <c r="PMG1149" s="36"/>
      <c r="PMH1149" s="36"/>
      <c r="PMI1149" s="36"/>
      <c r="PMJ1149" s="36"/>
      <c r="PMK1149" s="36"/>
      <c r="PML1149" s="36"/>
      <c r="PMM1149" s="36"/>
      <c r="PMN1149" s="36"/>
      <c r="PMO1149" s="36"/>
      <c r="PMP1149" s="36"/>
      <c r="PMQ1149" s="36"/>
      <c r="PMR1149" s="36"/>
      <c r="PMS1149" s="36"/>
      <c r="PMT1149" s="36"/>
      <c r="PMU1149" s="36"/>
      <c r="PMV1149" s="36"/>
      <c r="PMW1149" s="36"/>
      <c r="PMX1149" s="36"/>
      <c r="PMY1149" s="36"/>
      <c r="PMZ1149" s="36"/>
      <c r="PNA1149" s="36"/>
      <c r="PNB1149" s="36"/>
      <c r="PNC1149" s="36"/>
      <c r="PND1149" s="36"/>
      <c r="PNE1149" s="36"/>
      <c r="PNF1149" s="36"/>
      <c r="PNG1149" s="36"/>
      <c r="PNH1149" s="36"/>
      <c r="PNI1149" s="36"/>
      <c r="PNJ1149" s="36"/>
      <c r="PNK1149" s="36"/>
      <c r="PNL1149" s="36"/>
      <c r="PNM1149" s="36"/>
      <c r="PNN1149" s="36"/>
      <c r="PNO1149" s="36"/>
      <c r="PNP1149" s="36"/>
      <c r="PNQ1149" s="36"/>
      <c r="PNR1149" s="36"/>
      <c r="PNS1149" s="36"/>
      <c r="PNT1149" s="36"/>
      <c r="PNU1149" s="36"/>
      <c r="PNV1149" s="36"/>
      <c r="PNW1149" s="36"/>
      <c r="PNX1149" s="36"/>
      <c r="PNY1149" s="36"/>
      <c r="PNZ1149" s="36"/>
      <c r="POA1149" s="36"/>
      <c r="POB1149" s="36"/>
      <c r="POC1149" s="36"/>
      <c r="POD1149" s="36"/>
      <c r="POE1149" s="36"/>
      <c r="POF1149" s="36"/>
      <c r="POG1149" s="36"/>
      <c r="POH1149" s="36"/>
      <c r="POI1149" s="36"/>
      <c r="POJ1149" s="36"/>
      <c r="POK1149" s="36"/>
      <c r="POL1149" s="36"/>
      <c r="POM1149" s="36"/>
      <c r="PON1149" s="36"/>
      <c r="POO1149" s="36"/>
      <c r="POP1149" s="36"/>
      <c r="POQ1149" s="36"/>
      <c r="POR1149" s="36"/>
      <c r="POS1149" s="36"/>
      <c r="POT1149" s="36"/>
      <c r="POU1149" s="36"/>
      <c r="POV1149" s="36"/>
      <c r="POW1149" s="36"/>
      <c r="POX1149" s="36"/>
      <c r="POY1149" s="36"/>
      <c r="POZ1149" s="36"/>
      <c r="PPA1149" s="36"/>
      <c r="PPB1149" s="36"/>
      <c r="PPC1149" s="36"/>
      <c r="PPD1149" s="36"/>
      <c r="PPE1149" s="36"/>
      <c r="PPF1149" s="36"/>
      <c r="PPG1149" s="36"/>
      <c r="PPH1149" s="36"/>
      <c r="PPI1149" s="36"/>
      <c r="PPJ1149" s="36"/>
      <c r="PPK1149" s="36"/>
      <c r="PPL1149" s="36"/>
      <c r="PPM1149" s="36"/>
      <c r="PPN1149" s="36"/>
      <c r="PPO1149" s="36"/>
      <c r="PPP1149" s="36"/>
      <c r="PPQ1149" s="36"/>
      <c r="PPR1149" s="36"/>
      <c r="PPS1149" s="36"/>
      <c r="PPT1149" s="36"/>
      <c r="PPU1149" s="36"/>
      <c r="PPV1149" s="36"/>
      <c r="PPW1149" s="36"/>
      <c r="PPX1149" s="36"/>
      <c r="PPY1149" s="36"/>
      <c r="PPZ1149" s="36"/>
      <c r="PQA1149" s="36"/>
      <c r="PQB1149" s="36"/>
      <c r="PQC1149" s="36"/>
      <c r="PQD1149" s="36"/>
      <c r="PQE1149" s="36"/>
      <c r="PQF1149" s="36"/>
      <c r="PQG1149" s="36"/>
      <c r="PQH1149" s="36"/>
      <c r="PQI1149" s="36"/>
      <c r="PQJ1149" s="36"/>
      <c r="PQK1149" s="36"/>
      <c r="PQL1149" s="36"/>
      <c r="PQM1149" s="36"/>
      <c r="PQN1149" s="36"/>
      <c r="PQO1149" s="36"/>
      <c r="PQP1149" s="36"/>
      <c r="PQQ1149" s="36"/>
      <c r="PQR1149" s="36"/>
      <c r="PQS1149" s="36"/>
      <c r="PQT1149" s="36"/>
      <c r="PQU1149" s="36"/>
      <c r="PQV1149" s="36"/>
      <c r="PQW1149" s="36"/>
      <c r="PQX1149" s="36"/>
      <c r="PQY1149" s="36"/>
      <c r="PQZ1149" s="36"/>
      <c r="PRA1149" s="36"/>
      <c r="PRB1149" s="36"/>
      <c r="PRC1149" s="36"/>
      <c r="PRD1149" s="36"/>
      <c r="PRE1149" s="36"/>
      <c r="PRF1149" s="36"/>
      <c r="PRG1149" s="36"/>
      <c r="PRH1149" s="36"/>
      <c r="PRI1149" s="36"/>
      <c r="PRJ1149" s="36"/>
      <c r="PRK1149" s="36"/>
      <c r="PRL1149" s="36"/>
      <c r="PRM1149" s="36"/>
      <c r="PRN1149" s="36"/>
      <c r="PRO1149" s="36"/>
      <c r="PRP1149" s="36"/>
      <c r="PRQ1149" s="36"/>
      <c r="PRR1149" s="36"/>
      <c r="PRS1149" s="36"/>
      <c r="PRT1149" s="36"/>
      <c r="PRU1149" s="36"/>
      <c r="PRV1149" s="36"/>
      <c r="PRW1149" s="36"/>
      <c r="PRX1149" s="36"/>
      <c r="PRY1149" s="36"/>
      <c r="PRZ1149" s="36"/>
      <c r="PSA1149" s="36"/>
      <c r="PSB1149" s="36"/>
      <c r="PSC1149" s="36"/>
      <c r="PSD1149" s="36"/>
      <c r="PSE1149" s="36"/>
      <c r="PSF1149" s="36"/>
      <c r="PSG1149" s="36"/>
      <c r="PSH1149" s="36"/>
      <c r="PSI1149" s="36"/>
      <c r="PSJ1149" s="36"/>
      <c r="PSK1149" s="36"/>
      <c r="PSL1149" s="36"/>
      <c r="PSM1149" s="36"/>
      <c r="PSN1149" s="36"/>
      <c r="PSO1149" s="36"/>
      <c r="PSP1149" s="36"/>
      <c r="PSQ1149" s="36"/>
      <c r="PSR1149" s="36"/>
      <c r="PSS1149" s="36"/>
      <c r="PST1149" s="36"/>
      <c r="PSU1149" s="36"/>
      <c r="PSV1149" s="36"/>
      <c r="PSW1149" s="36"/>
      <c r="PSX1149" s="36"/>
      <c r="PSY1149" s="36"/>
      <c r="PSZ1149" s="36"/>
      <c r="PTA1149" s="36"/>
      <c r="PTB1149" s="36"/>
      <c r="PTC1149" s="36"/>
      <c r="PTD1149" s="36"/>
      <c r="PTE1149" s="36"/>
      <c r="PTF1149" s="36"/>
      <c r="PTG1149" s="36"/>
      <c r="PTH1149" s="36"/>
      <c r="PTI1149" s="36"/>
      <c r="PTJ1149" s="36"/>
      <c r="PTK1149" s="36"/>
      <c r="PTL1149" s="36"/>
      <c r="PTM1149" s="36"/>
      <c r="PTN1149" s="36"/>
      <c r="PTO1149" s="36"/>
      <c r="PTP1149" s="36"/>
      <c r="PTQ1149" s="36"/>
      <c r="PTR1149" s="36"/>
      <c r="PTS1149" s="36"/>
      <c r="PTT1149" s="36"/>
      <c r="PTU1149" s="36"/>
      <c r="PTV1149" s="36"/>
      <c r="PTW1149" s="36"/>
      <c r="PTX1149" s="36"/>
      <c r="PTY1149" s="36"/>
      <c r="PTZ1149" s="36"/>
      <c r="PUA1149" s="36"/>
      <c r="PUB1149" s="36"/>
      <c r="PUC1149" s="36"/>
      <c r="PUD1149" s="36"/>
      <c r="PUE1149" s="36"/>
      <c r="PUF1149" s="36"/>
      <c r="PUG1149" s="36"/>
      <c r="PUH1149" s="36"/>
      <c r="PUI1149" s="36"/>
      <c r="PUJ1149" s="36"/>
      <c r="PUK1149" s="36"/>
      <c r="PUL1149" s="36"/>
      <c r="PUM1149" s="36"/>
      <c r="PUN1149" s="36"/>
      <c r="PUO1149" s="36"/>
      <c r="PUP1149" s="36"/>
      <c r="PUQ1149" s="36"/>
      <c r="PUR1149" s="36"/>
      <c r="PUS1149" s="36"/>
      <c r="PUT1149" s="36"/>
      <c r="PUU1149" s="36"/>
      <c r="PUV1149" s="36"/>
      <c r="PUW1149" s="36"/>
      <c r="PUX1149" s="36"/>
      <c r="PUY1149" s="36"/>
      <c r="PUZ1149" s="36"/>
      <c r="PVA1149" s="36"/>
      <c r="PVB1149" s="36"/>
      <c r="PVC1149" s="36"/>
      <c r="PVD1149" s="36"/>
      <c r="PVE1149" s="36"/>
      <c r="PVF1149" s="36"/>
      <c r="PVG1149" s="36"/>
      <c r="PVH1149" s="36"/>
      <c r="PVI1149" s="36"/>
      <c r="PVJ1149" s="36"/>
      <c r="PVK1149" s="36"/>
      <c r="PVL1149" s="36"/>
      <c r="PVM1149" s="36"/>
      <c r="PVN1149" s="36"/>
      <c r="PVO1149" s="36"/>
      <c r="PVP1149" s="36"/>
      <c r="PVQ1149" s="36"/>
      <c r="PVR1149" s="36"/>
      <c r="PVS1149" s="36"/>
      <c r="PVT1149" s="36"/>
      <c r="PVU1149" s="36"/>
      <c r="PVV1149" s="36"/>
      <c r="PVW1149" s="36"/>
      <c r="PVX1149" s="36"/>
      <c r="PVY1149" s="36"/>
      <c r="PVZ1149" s="36"/>
      <c r="PWA1149" s="36"/>
      <c r="PWB1149" s="36"/>
      <c r="PWC1149" s="36"/>
      <c r="PWD1149" s="36"/>
      <c r="PWE1149" s="36"/>
      <c r="PWF1149" s="36"/>
      <c r="PWG1149" s="36"/>
      <c r="PWH1149" s="36"/>
      <c r="PWI1149" s="36"/>
      <c r="PWJ1149" s="36"/>
      <c r="PWK1149" s="36"/>
      <c r="PWL1149" s="36"/>
      <c r="PWM1149" s="36"/>
      <c r="PWN1149" s="36"/>
      <c r="PWO1149" s="36"/>
      <c r="PWP1149" s="36"/>
      <c r="PWQ1149" s="36"/>
      <c r="PWR1149" s="36"/>
      <c r="PWS1149" s="36"/>
      <c r="PWT1149" s="36"/>
      <c r="PWU1149" s="36"/>
      <c r="PWV1149" s="36"/>
      <c r="PWW1149" s="36"/>
      <c r="PWX1149" s="36"/>
      <c r="PWY1149" s="36"/>
      <c r="PWZ1149" s="36"/>
      <c r="PXA1149" s="36"/>
      <c r="PXB1149" s="36"/>
      <c r="PXC1149" s="36"/>
      <c r="PXD1149" s="36"/>
      <c r="PXE1149" s="36"/>
      <c r="PXF1149" s="36"/>
      <c r="PXG1149" s="36"/>
      <c r="PXH1149" s="36"/>
      <c r="PXI1149" s="36"/>
      <c r="PXJ1149" s="36"/>
      <c r="PXK1149" s="36"/>
      <c r="PXL1149" s="36"/>
      <c r="PXM1149" s="36"/>
      <c r="PXN1149" s="36"/>
      <c r="PXO1149" s="36"/>
      <c r="PXP1149" s="36"/>
      <c r="PXQ1149" s="36"/>
      <c r="PXR1149" s="36"/>
      <c r="PXS1149" s="36"/>
      <c r="PXT1149" s="36"/>
      <c r="PXU1149" s="36"/>
      <c r="PXV1149" s="36"/>
      <c r="PXW1149" s="36"/>
      <c r="PXX1149" s="36"/>
      <c r="PXY1149" s="36"/>
      <c r="PXZ1149" s="36"/>
      <c r="PYA1149" s="36"/>
      <c r="PYB1149" s="36"/>
      <c r="PYC1149" s="36"/>
      <c r="PYD1149" s="36"/>
      <c r="PYE1149" s="36"/>
      <c r="PYF1149" s="36"/>
      <c r="PYG1149" s="36"/>
      <c r="PYH1149" s="36"/>
      <c r="PYI1149" s="36"/>
      <c r="PYJ1149" s="36"/>
      <c r="PYK1149" s="36"/>
      <c r="PYL1149" s="36"/>
      <c r="PYM1149" s="36"/>
      <c r="PYN1149" s="36"/>
      <c r="PYO1149" s="36"/>
      <c r="PYP1149" s="36"/>
      <c r="PYQ1149" s="36"/>
      <c r="PYR1149" s="36"/>
      <c r="PYS1149" s="36"/>
      <c r="PYT1149" s="36"/>
      <c r="PYU1149" s="36"/>
      <c r="PYV1149" s="36"/>
      <c r="PYW1149" s="36"/>
      <c r="PYX1149" s="36"/>
      <c r="PYY1149" s="36"/>
      <c r="PYZ1149" s="36"/>
      <c r="PZA1149" s="36"/>
      <c r="PZB1149" s="36"/>
      <c r="PZC1149" s="36"/>
      <c r="PZD1149" s="36"/>
      <c r="PZE1149" s="36"/>
      <c r="PZF1149" s="36"/>
      <c r="PZG1149" s="36"/>
      <c r="PZH1149" s="36"/>
      <c r="PZI1149" s="36"/>
      <c r="PZJ1149" s="36"/>
      <c r="PZK1149" s="36"/>
      <c r="PZL1149" s="36"/>
      <c r="PZM1149" s="36"/>
      <c r="PZN1149" s="36"/>
      <c r="PZO1149" s="36"/>
      <c r="PZP1149" s="36"/>
      <c r="PZQ1149" s="36"/>
      <c r="PZR1149" s="36"/>
      <c r="PZS1149" s="36"/>
      <c r="PZT1149" s="36"/>
      <c r="PZU1149" s="36"/>
      <c r="PZV1149" s="36"/>
      <c r="PZW1149" s="36"/>
      <c r="PZX1149" s="36"/>
      <c r="PZY1149" s="36"/>
      <c r="PZZ1149" s="36"/>
      <c r="QAA1149" s="36"/>
      <c r="QAB1149" s="36"/>
      <c r="QAC1149" s="36"/>
      <c r="QAD1149" s="36"/>
      <c r="QAE1149" s="36"/>
      <c r="QAF1149" s="36"/>
      <c r="QAG1149" s="36"/>
      <c r="QAH1149" s="36"/>
      <c r="QAI1149" s="36"/>
      <c r="QAJ1149" s="36"/>
      <c r="QAK1149" s="36"/>
      <c r="QAL1149" s="36"/>
      <c r="QAM1149" s="36"/>
      <c r="QAN1149" s="36"/>
      <c r="QAO1149" s="36"/>
      <c r="QAP1149" s="36"/>
      <c r="QAQ1149" s="36"/>
      <c r="QAR1149" s="36"/>
      <c r="QAS1149" s="36"/>
      <c r="QAT1149" s="36"/>
      <c r="QAU1149" s="36"/>
      <c r="QAV1149" s="36"/>
      <c r="QAW1149" s="36"/>
      <c r="QAX1149" s="36"/>
      <c r="QAY1149" s="36"/>
      <c r="QAZ1149" s="36"/>
      <c r="QBA1149" s="36"/>
      <c r="QBB1149" s="36"/>
      <c r="QBC1149" s="36"/>
      <c r="QBD1149" s="36"/>
      <c r="QBE1149" s="36"/>
      <c r="QBF1149" s="36"/>
      <c r="QBG1149" s="36"/>
      <c r="QBH1149" s="36"/>
      <c r="QBI1149" s="36"/>
      <c r="QBJ1149" s="36"/>
      <c r="QBK1149" s="36"/>
      <c r="QBL1149" s="36"/>
      <c r="QBM1149" s="36"/>
      <c r="QBN1149" s="36"/>
      <c r="QBO1149" s="36"/>
      <c r="QBP1149" s="36"/>
      <c r="QBQ1149" s="36"/>
      <c r="QBR1149" s="36"/>
      <c r="QBS1149" s="36"/>
      <c r="QBT1149" s="36"/>
      <c r="QBU1149" s="36"/>
      <c r="QBV1149" s="36"/>
      <c r="QBW1149" s="36"/>
      <c r="QBX1149" s="36"/>
      <c r="QBY1149" s="36"/>
      <c r="QBZ1149" s="36"/>
      <c r="QCA1149" s="36"/>
      <c r="QCB1149" s="36"/>
      <c r="QCC1149" s="36"/>
      <c r="QCD1149" s="36"/>
      <c r="QCE1149" s="36"/>
      <c r="QCF1149" s="36"/>
      <c r="QCG1149" s="36"/>
      <c r="QCH1149" s="36"/>
      <c r="QCI1149" s="36"/>
      <c r="QCJ1149" s="36"/>
      <c r="QCK1149" s="36"/>
      <c r="QCL1149" s="36"/>
      <c r="QCM1149" s="36"/>
      <c r="QCN1149" s="36"/>
      <c r="QCO1149" s="36"/>
      <c r="QCP1149" s="36"/>
      <c r="QCQ1149" s="36"/>
      <c r="QCR1149" s="36"/>
      <c r="QCS1149" s="36"/>
      <c r="QCT1149" s="36"/>
      <c r="QCU1149" s="36"/>
      <c r="QCV1149" s="36"/>
      <c r="QCW1149" s="36"/>
      <c r="QCX1149" s="36"/>
      <c r="QCY1149" s="36"/>
      <c r="QCZ1149" s="36"/>
      <c r="QDA1149" s="36"/>
      <c r="QDB1149" s="36"/>
      <c r="QDC1149" s="36"/>
      <c r="QDD1149" s="36"/>
      <c r="QDE1149" s="36"/>
      <c r="QDF1149" s="36"/>
      <c r="QDG1149" s="36"/>
      <c r="QDH1149" s="36"/>
      <c r="QDI1149" s="36"/>
      <c r="QDJ1149" s="36"/>
      <c r="QDK1149" s="36"/>
      <c r="QDL1149" s="36"/>
      <c r="QDM1149" s="36"/>
      <c r="QDN1149" s="36"/>
      <c r="QDO1149" s="36"/>
      <c r="QDP1149" s="36"/>
      <c r="QDQ1149" s="36"/>
      <c r="QDR1149" s="36"/>
      <c r="QDS1149" s="36"/>
      <c r="QDT1149" s="36"/>
      <c r="QDU1149" s="36"/>
      <c r="QDV1149" s="36"/>
      <c r="QDW1149" s="36"/>
      <c r="QDX1149" s="36"/>
      <c r="QDY1149" s="36"/>
      <c r="QDZ1149" s="36"/>
      <c r="QEA1149" s="36"/>
      <c r="QEB1149" s="36"/>
      <c r="QEC1149" s="36"/>
      <c r="QED1149" s="36"/>
      <c r="QEE1149" s="36"/>
      <c r="QEF1149" s="36"/>
      <c r="QEG1149" s="36"/>
      <c r="QEH1149" s="36"/>
      <c r="QEI1149" s="36"/>
      <c r="QEJ1149" s="36"/>
      <c r="QEK1149" s="36"/>
      <c r="QEL1149" s="36"/>
      <c r="QEM1149" s="36"/>
      <c r="QEN1149" s="36"/>
      <c r="QEO1149" s="36"/>
      <c r="QEP1149" s="36"/>
      <c r="QEQ1149" s="36"/>
      <c r="QER1149" s="36"/>
      <c r="QES1149" s="36"/>
      <c r="QET1149" s="36"/>
      <c r="QEU1149" s="36"/>
      <c r="QEV1149" s="36"/>
      <c r="QEW1149" s="36"/>
      <c r="QEX1149" s="36"/>
      <c r="QEY1149" s="36"/>
      <c r="QEZ1149" s="36"/>
      <c r="QFA1149" s="36"/>
      <c r="QFB1149" s="36"/>
      <c r="QFC1149" s="36"/>
      <c r="QFD1149" s="36"/>
      <c r="QFE1149" s="36"/>
      <c r="QFF1149" s="36"/>
      <c r="QFG1149" s="36"/>
      <c r="QFH1149" s="36"/>
      <c r="QFI1149" s="36"/>
      <c r="QFJ1149" s="36"/>
      <c r="QFK1149" s="36"/>
      <c r="QFL1149" s="36"/>
      <c r="QFM1149" s="36"/>
      <c r="QFN1149" s="36"/>
      <c r="QFO1149" s="36"/>
      <c r="QFP1149" s="36"/>
      <c r="QFQ1149" s="36"/>
      <c r="QFR1149" s="36"/>
      <c r="QFS1149" s="36"/>
      <c r="QFT1149" s="36"/>
      <c r="QFU1149" s="36"/>
      <c r="QFV1149" s="36"/>
      <c r="QFW1149" s="36"/>
      <c r="QFX1149" s="36"/>
      <c r="QFY1149" s="36"/>
      <c r="QFZ1149" s="36"/>
      <c r="QGA1149" s="36"/>
      <c r="QGB1149" s="36"/>
      <c r="QGC1149" s="36"/>
      <c r="QGD1149" s="36"/>
      <c r="QGE1149" s="36"/>
      <c r="QGF1149" s="36"/>
      <c r="QGG1149" s="36"/>
      <c r="QGH1149" s="36"/>
      <c r="QGI1149" s="36"/>
      <c r="QGJ1149" s="36"/>
      <c r="QGK1149" s="36"/>
      <c r="QGL1149" s="36"/>
      <c r="QGM1149" s="36"/>
      <c r="QGN1149" s="36"/>
      <c r="QGO1149" s="36"/>
      <c r="QGP1149" s="36"/>
      <c r="QGQ1149" s="36"/>
      <c r="QGR1149" s="36"/>
      <c r="QGS1149" s="36"/>
      <c r="QGT1149" s="36"/>
      <c r="QGU1149" s="36"/>
      <c r="QGV1149" s="36"/>
      <c r="QGW1149" s="36"/>
      <c r="QGX1149" s="36"/>
      <c r="QGY1149" s="36"/>
      <c r="QGZ1149" s="36"/>
      <c r="QHA1149" s="36"/>
      <c r="QHB1149" s="36"/>
      <c r="QHC1149" s="36"/>
      <c r="QHD1149" s="36"/>
      <c r="QHE1149" s="36"/>
      <c r="QHF1149" s="36"/>
      <c r="QHG1149" s="36"/>
      <c r="QHH1149" s="36"/>
      <c r="QHI1149" s="36"/>
      <c r="QHJ1149" s="36"/>
      <c r="QHK1149" s="36"/>
      <c r="QHL1149" s="36"/>
      <c r="QHM1149" s="36"/>
      <c r="QHN1149" s="36"/>
      <c r="QHO1149" s="36"/>
      <c r="QHP1149" s="36"/>
      <c r="QHQ1149" s="36"/>
      <c r="QHR1149" s="36"/>
      <c r="QHS1149" s="36"/>
      <c r="QHT1149" s="36"/>
      <c r="QHU1149" s="36"/>
      <c r="QHV1149" s="36"/>
      <c r="QHW1149" s="36"/>
      <c r="QHX1149" s="36"/>
      <c r="QHY1149" s="36"/>
      <c r="QHZ1149" s="36"/>
      <c r="QIA1149" s="36"/>
      <c r="QIB1149" s="36"/>
      <c r="QIC1149" s="36"/>
      <c r="QID1149" s="36"/>
      <c r="QIE1149" s="36"/>
      <c r="QIF1149" s="36"/>
      <c r="QIG1149" s="36"/>
      <c r="QIH1149" s="36"/>
      <c r="QII1149" s="36"/>
      <c r="QIJ1149" s="36"/>
      <c r="QIK1149" s="36"/>
      <c r="QIL1149" s="36"/>
      <c r="QIM1149" s="36"/>
      <c r="QIN1149" s="36"/>
      <c r="QIO1149" s="36"/>
      <c r="QIP1149" s="36"/>
      <c r="QIQ1149" s="36"/>
      <c r="QIR1149" s="36"/>
      <c r="QIS1149" s="36"/>
      <c r="QIT1149" s="36"/>
      <c r="QIU1149" s="36"/>
      <c r="QIV1149" s="36"/>
      <c r="QIW1149" s="36"/>
      <c r="QIX1149" s="36"/>
      <c r="QIY1149" s="36"/>
      <c r="QIZ1149" s="36"/>
      <c r="QJA1149" s="36"/>
      <c r="QJB1149" s="36"/>
      <c r="QJC1149" s="36"/>
      <c r="QJD1149" s="36"/>
      <c r="QJE1149" s="36"/>
      <c r="QJF1149" s="36"/>
      <c r="QJG1149" s="36"/>
      <c r="QJH1149" s="36"/>
      <c r="QJI1149" s="36"/>
      <c r="QJJ1149" s="36"/>
      <c r="QJK1149" s="36"/>
      <c r="QJL1149" s="36"/>
      <c r="QJM1149" s="36"/>
      <c r="QJN1149" s="36"/>
      <c r="QJO1149" s="36"/>
      <c r="QJP1149" s="36"/>
      <c r="QJQ1149" s="36"/>
      <c r="QJR1149" s="36"/>
      <c r="QJS1149" s="36"/>
      <c r="QJT1149" s="36"/>
      <c r="QJU1149" s="36"/>
      <c r="QJV1149" s="36"/>
      <c r="QJW1149" s="36"/>
      <c r="QJX1149" s="36"/>
      <c r="QJY1149" s="36"/>
      <c r="QJZ1149" s="36"/>
      <c r="QKA1149" s="36"/>
      <c r="QKB1149" s="36"/>
      <c r="QKC1149" s="36"/>
      <c r="QKD1149" s="36"/>
      <c r="QKE1149" s="36"/>
      <c r="QKF1149" s="36"/>
      <c r="QKG1149" s="36"/>
      <c r="QKH1149" s="36"/>
      <c r="QKI1149" s="36"/>
      <c r="QKJ1149" s="36"/>
      <c r="QKK1149" s="36"/>
      <c r="QKL1149" s="36"/>
      <c r="QKM1149" s="36"/>
      <c r="QKN1149" s="36"/>
      <c r="QKO1149" s="36"/>
      <c r="QKP1149" s="36"/>
      <c r="QKQ1149" s="36"/>
      <c r="QKR1149" s="36"/>
      <c r="QKS1149" s="36"/>
      <c r="QKT1149" s="36"/>
      <c r="QKU1149" s="36"/>
      <c r="QKV1149" s="36"/>
      <c r="QKW1149" s="36"/>
      <c r="QKX1149" s="36"/>
      <c r="QKY1149" s="36"/>
      <c r="QKZ1149" s="36"/>
      <c r="QLA1149" s="36"/>
      <c r="QLB1149" s="36"/>
      <c r="QLC1149" s="36"/>
      <c r="QLD1149" s="36"/>
      <c r="QLE1149" s="36"/>
      <c r="QLF1149" s="36"/>
      <c r="QLG1149" s="36"/>
      <c r="QLH1149" s="36"/>
      <c r="QLI1149" s="36"/>
      <c r="QLJ1149" s="36"/>
      <c r="QLK1149" s="36"/>
      <c r="QLL1149" s="36"/>
      <c r="QLM1149" s="36"/>
      <c r="QLN1149" s="36"/>
      <c r="QLO1149" s="36"/>
      <c r="QLP1149" s="36"/>
      <c r="QLQ1149" s="36"/>
      <c r="QLR1149" s="36"/>
      <c r="QLS1149" s="36"/>
      <c r="QLT1149" s="36"/>
      <c r="QLU1149" s="36"/>
      <c r="QLV1149" s="36"/>
      <c r="QLW1149" s="36"/>
      <c r="QLX1149" s="36"/>
      <c r="QLY1149" s="36"/>
      <c r="QLZ1149" s="36"/>
      <c r="QMA1149" s="36"/>
      <c r="QMB1149" s="36"/>
      <c r="QMC1149" s="36"/>
      <c r="QMD1149" s="36"/>
      <c r="QME1149" s="36"/>
      <c r="QMF1149" s="36"/>
      <c r="QMG1149" s="36"/>
      <c r="QMH1149" s="36"/>
      <c r="QMI1149" s="36"/>
      <c r="QMJ1149" s="36"/>
      <c r="QMK1149" s="36"/>
      <c r="QML1149" s="36"/>
      <c r="QMM1149" s="36"/>
      <c r="QMN1149" s="36"/>
      <c r="QMO1149" s="36"/>
      <c r="QMP1149" s="36"/>
      <c r="QMQ1149" s="36"/>
      <c r="QMR1149" s="36"/>
      <c r="QMS1149" s="36"/>
      <c r="QMT1149" s="36"/>
      <c r="QMU1149" s="36"/>
      <c r="QMV1149" s="36"/>
      <c r="QMW1149" s="36"/>
      <c r="QMX1149" s="36"/>
      <c r="QMY1149" s="36"/>
      <c r="QMZ1149" s="36"/>
      <c r="QNA1149" s="36"/>
      <c r="QNB1149" s="36"/>
      <c r="QNC1149" s="36"/>
      <c r="QND1149" s="36"/>
      <c r="QNE1149" s="36"/>
      <c r="QNF1149" s="36"/>
      <c r="QNG1149" s="36"/>
      <c r="QNH1149" s="36"/>
      <c r="QNI1149" s="36"/>
      <c r="QNJ1149" s="36"/>
      <c r="QNK1149" s="36"/>
      <c r="QNL1149" s="36"/>
      <c r="QNM1149" s="36"/>
      <c r="QNN1149" s="36"/>
      <c r="QNO1149" s="36"/>
      <c r="QNP1149" s="36"/>
      <c r="QNQ1149" s="36"/>
      <c r="QNR1149" s="36"/>
      <c r="QNS1149" s="36"/>
      <c r="QNT1149" s="36"/>
      <c r="QNU1149" s="36"/>
      <c r="QNV1149" s="36"/>
      <c r="QNW1149" s="36"/>
      <c r="QNX1149" s="36"/>
      <c r="QNY1149" s="36"/>
      <c r="QNZ1149" s="36"/>
      <c r="QOA1149" s="36"/>
      <c r="QOB1149" s="36"/>
      <c r="QOC1149" s="36"/>
      <c r="QOD1149" s="36"/>
      <c r="QOE1149" s="36"/>
      <c r="QOF1149" s="36"/>
      <c r="QOG1149" s="36"/>
      <c r="QOH1149" s="36"/>
      <c r="QOI1149" s="36"/>
      <c r="QOJ1149" s="36"/>
      <c r="QOK1149" s="36"/>
      <c r="QOL1149" s="36"/>
      <c r="QOM1149" s="36"/>
      <c r="QON1149" s="36"/>
      <c r="QOO1149" s="36"/>
      <c r="QOP1149" s="36"/>
      <c r="QOQ1149" s="36"/>
      <c r="QOR1149" s="36"/>
      <c r="QOS1149" s="36"/>
      <c r="QOT1149" s="36"/>
      <c r="QOU1149" s="36"/>
      <c r="QOV1149" s="36"/>
      <c r="QOW1149" s="36"/>
      <c r="QOX1149" s="36"/>
      <c r="QOY1149" s="36"/>
      <c r="QOZ1149" s="36"/>
      <c r="QPA1149" s="36"/>
      <c r="QPB1149" s="36"/>
      <c r="QPC1149" s="36"/>
      <c r="QPD1149" s="36"/>
      <c r="QPE1149" s="36"/>
      <c r="QPF1149" s="36"/>
      <c r="QPG1149" s="36"/>
      <c r="QPH1149" s="36"/>
      <c r="QPI1149" s="36"/>
      <c r="QPJ1149" s="36"/>
      <c r="QPK1149" s="36"/>
      <c r="QPL1149" s="36"/>
      <c r="QPM1149" s="36"/>
      <c r="QPN1149" s="36"/>
      <c r="QPO1149" s="36"/>
      <c r="QPP1149" s="36"/>
      <c r="QPQ1149" s="36"/>
      <c r="QPR1149" s="36"/>
      <c r="QPS1149" s="36"/>
      <c r="QPT1149" s="36"/>
      <c r="QPU1149" s="36"/>
      <c r="QPV1149" s="36"/>
      <c r="QPW1149" s="36"/>
      <c r="QPX1149" s="36"/>
      <c r="QPY1149" s="36"/>
      <c r="QPZ1149" s="36"/>
      <c r="QQA1149" s="36"/>
      <c r="QQB1149" s="36"/>
      <c r="QQC1149" s="36"/>
      <c r="QQD1149" s="36"/>
      <c r="QQE1149" s="36"/>
      <c r="QQF1149" s="36"/>
      <c r="QQG1149" s="36"/>
      <c r="QQH1149" s="36"/>
      <c r="QQI1149" s="36"/>
      <c r="QQJ1149" s="36"/>
      <c r="QQK1149" s="36"/>
      <c r="QQL1149" s="36"/>
      <c r="QQM1149" s="36"/>
      <c r="QQN1149" s="36"/>
      <c r="QQO1149" s="36"/>
      <c r="QQP1149" s="36"/>
      <c r="QQQ1149" s="36"/>
      <c r="QQR1149" s="36"/>
      <c r="QQS1149" s="36"/>
      <c r="QQT1149" s="36"/>
      <c r="QQU1149" s="36"/>
      <c r="QQV1149" s="36"/>
      <c r="QQW1149" s="36"/>
      <c r="QQX1149" s="36"/>
      <c r="QQY1149" s="36"/>
      <c r="QQZ1149" s="36"/>
      <c r="QRA1149" s="36"/>
      <c r="QRB1149" s="36"/>
      <c r="QRC1149" s="36"/>
      <c r="QRD1149" s="36"/>
      <c r="QRE1149" s="36"/>
      <c r="QRF1149" s="36"/>
      <c r="QRG1149" s="36"/>
      <c r="QRH1149" s="36"/>
      <c r="QRI1149" s="36"/>
      <c r="QRJ1149" s="36"/>
      <c r="QRK1149" s="36"/>
      <c r="QRL1149" s="36"/>
      <c r="QRM1149" s="36"/>
      <c r="QRN1149" s="36"/>
      <c r="QRO1149" s="36"/>
      <c r="QRP1149" s="36"/>
      <c r="QRQ1149" s="36"/>
      <c r="QRR1149" s="36"/>
      <c r="QRS1149" s="36"/>
      <c r="QRT1149" s="36"/>
      <c r="QRU1149" s="36"/>
      <c r="QRV1149" s="36"/>
      <c r="QRW1149" s="36"/>
      <c r="QRX1149" s="36"/>
      <c r="QRY1149" s="36"/>
      <c r="QRZ1149" s="36"/>
      <c r="QSA1149" s="36"/>
      <c r="QSB1149" s="36"/>
      <c r="QSC1149" s="36"/>
      <c r="QSD1149" s="36"/>
      <c r="QSE1149" s="36"/>
      <c r="QSF1149" s="36"/>
      <c r="QSG1149" s="36"/>
      <c r="QSH1149" s="36"/>
      <c r="QSI1149" s="36"/>
      <c r="QSJ1149" s="36"/>
      <c r="QSK1149" s="36"/>
      <c r="QSL1149" s="36"/>
      <c r="QSM1149" s="36"/>
      <c r="QSN1149" s="36"/>
      <c r="QSO1149" s="36"/>
      <c r="QSP1149" s="36"/>
      <c r="QSQ1149" s="36"/>
      <c r="QSR1149" s="36"/>
      <c r="QSS1149" s="36"/>
      <c r="QST1149" s="36"/>
      <c r="QSU1149" s="36"/>
      <c r="QSV1149" s="36"/>
      <c r="QSW1149" s="36"/>
      <c r="QSX1149" s="36"/>
      <c r="QSY1149" s="36"/>
      <c r="QSZ1149" s="36"/>
      <c r="QTA1149" s="36"/>
      <c r="QTB1149" s="36"/>
      <c r="QTC1149" s="36"/>
      <c r="QTD1149" s="36"/>
      <c r="QTE1149" s="36"/>
      <c r="QTF1149" s="36"/>
      <c r="QTG1149" s="36"/>
      <c r="QTH1149" s="36"/>
      <c r="QTI1149" s="36"/>
      <c r="QTJ1149" s="36"/>
      <c r="QTK1149" s="36"/>
      <c r="QTL1149" s="36"/>
      <c r="QTM1149" s="36"/>
      <c r="QTN1149" s="36"/>
      <c r="QTO1149" s="36"/>
      <c r="QTP1149" s="36"/>
      <c r="QTQ1149" s="36"/>
      <c r="QTR1149" s="36"/>
      <c r="QTS1149" s="36"/>
      <c r="QTT1149" s="36"/>
      <c r="QTU1149" s="36"/>
      <c r="QTV1149" s="36"/>
      <c r="QTW1149" s="36"/>
      <c r="QTX1149" s="36"/>
      <c r="QTY1149" s="36"/>
      <c r="QTZ1149" s="36"/>
      <c r="QUA1149" s="36"/>
      <c r="QUB1149" s="36"/>
      <c r="QUC1149" s="36"/>
      <c r="QUD1149" s="36"/>
      <c r="QUE1149" s="36"/>
      <c r="QUF1149" s="36"/>
      <c r="QUG1149" s="36"/>
      <c r="QUH1149" s="36"/>
      <c r="QUI1149" s="36"/>
      <c r="QUJ1149" s="36"/>
      <c r="QUK1149" s="36"/>
      <c r="QUL1149" s="36"/>
      <c r="QUM1149" s="36"/>
      <c r="QUN1149" s="36"/>
      <c r="QUO1149" s="36"/>
      <c r="QUP1149" s="36"/>
      <c r="QUQ1149" s="36"/>
      <c r="QUR1149" s="36"/>
      <c r="QUS1149" s="36"/>
      <c r="QUT1149" s="36"/>
      <c r="QUU1149" s="36"/>
      <c r="QUV1149" s="36"/>
      <c r="QUW1149" s="36"/>
      <c r="QUX1149" s="36"/>
      <c r="QUY1149" s="36"/>
      <c r="QUZ1149" s="36"/>
      <c r="QVA1149" s="36"/>
      <c r="QVB1149" s="36"/>
      <c r="QVC1149" s="36"/>
      <c r="QVD1149" s="36"/>
      <c r="QVE1149" s="36"/>
      <c r="QVF1149" s="36"/>
      <c r="QVG1149" s="36"/>
      <c r="QVH1149" s="36"/>
      <c r="QVI1149" s="36"/>
      <c r="QVJ1149" s="36"/>
      <c r="QVK1149" s="36"/>
      <c r="QVL1149" s="36"/>
      <c r="QVM1149" s="36"/>
      <c r="QVN1149" s="36"/>
      <c r="QVO1149" s="36"/>
      <c r="QVP1149" s="36"/>
      <c r="QVQ1149" s="36"/>
      <c r="QVR1149" s="36"/>
      <c r="QVS1149" s="36"/>
      <c r="QVT1149" s="36"/>
      <c r="QVU1149" s="36"/>
      <c r="QVV1149" s="36"/>
      <c r="QVW1149" s="36"/>
      <c r="QVX1149" s="36"/>
      <c r="QVY1149" s="36"/>
      <c r="QVZ1149" s="36"/>
      <c r="QWA1149" s="36"/>
      <c r="QWB1149" s="36"/>
      <c r="QWC1149" s="36"/>
      <c r="QWD1149" s="36"/>
      <c r="QWE1149" s="36"/>
      <c r="QWF1149" s="36"/>
      <c r="QWG1149" s="36"/>
      <c r="QWH1149" s="36"/>
      <c r="QWI1149" s="36"/>
      <c r="QWJ1149" s="36"/>
      <c r="QWK1149" s="36"/>
      <c r="QWL1149" s="36"/>
      <c r="QWM1149" s="36"/>
      <c r="QWN1149" s="36"/>
      <c r="QWO1149" s="36"/>
      <c r="QWP1149" s="36"/>
      <c r="QWQ1149" s="36"/>
      <c r="QWR1149" s="36"/>
      <c r="QWS1149" s="36"/>
      <c r="QWT1149" s="36"/>
      <c r="QWU1149" s="36"/>
      <c r="QWV1149" s="36"/>
      <c r="QWW1149" s="36"/>
      <c r="QWX1149" s="36"/>
      <c r="QWY1149" s="36"/>
      <c r="QWZ1149" s="36"/>
      <c r="QXA1149" s="36"/>
      <c r="QXB1149" s="36"/>
      <c r="QXC1149" s="36"/>
      <c r="QXD1149" s="36"/>
      <c r="QXE1149" s="36"/>
      <c r="QXF1149" s="36"/>
      <c r="QXG1149" s="36"/>
      <c r="QXH1149" s="36"/>
      <c r="QXI1149" s="36"/>
      <c r="QXJ1149" s="36"/>
      <c r="QXK1149" s="36"/>
      <c r="QXL1149" s="36"/>
      <c r="QXM1149" s="36"/>
      <c r="QXN1149" s="36"/>
      <c r="QXO1149" s="36"/>
      <c r="QXP1149" s="36"/>
      <c r="QXQ1149" s="36"/>
      <c r="QXR1149" s="36"/>
      <c r="QXS1149" s="36"/>
      <c r="QXT1149" s="36"/>
      <c r="QXU1149" s="36"/>
      <c r="QXV1149" s="36"/>
      <c r="QXW1149" s="36"/>
      <c r="QXX1149" s="36"/>
      <c r="QXY1149" s="36"/>
      <c r="QXZ1149" s="36"/>
      <c r="QYA1149" s="36"/>
      <c r="QYB1149" s="36"/>
      <c r="QYC1149" s="36"/>
      <c r="QYD1149" s="36"/>
      <c r="QYE1149" s="36"/>
      <c r="QYF1149" s="36"/>
      <c r="QYG1149" s="36"/>
      <c r="QYH1149" s="36"/>
      <c r="QYI1149" s="36"/>
      <c r="QYJ1149" s="36"/>
      <c r="QYK1149" s="36"/>
      <c r="QYL1149" s="36"/>
      <c r="QYM1149" s="36"/>
      <c r="QYN1149" s="36"/>
      <c r="QYO1149" s="36"/>
      <c r="QYP1149" s="36"/>
      <c r="QYQ1149" s="36"/>
      <c r="QYR1149" s="36"/>
      <c r="QYS1149" s="36"/>
      <c r="QYT1149" s="36"/>
      <c r="QYU1149" s="36"/>
      <c r="QYV1149" s="36"/>
      <c r="QYW1149" s="36"/>
      <c r="QYX1149" s="36"/>
      <c r="QYY1149" s="36"/>
      <c r="QYZ1149" s="36"/>
      <c r="QZA1149" s="36"/>
      <c r="QZB1149" s="36"/>
      <c r="QZC1149" s="36"/>
      <c r="QZD1149" s="36"/>
      <c r="QZE1149" s="36"/>
      <c r="QZF1149" s="36"/>
      <c r="QZG1149" s="36"/>
      <c r="QZH1149" s="36"/>
      <c r="QZI1149" s="36"/>
      <c r="QZJ1149" s="36"/>
      <c r="QZK1149" s="36"/>
      <c r="QZL1149" s="36"/>
      <c r="QZM1149" s="36"/>
      <c r="QZN1149" s="36"/>
      <c r="QZO1149" s="36"/>
      <c r="QZP1149" s="36"/>
      <c r="QZQ1149" s="36"/>
      <c r="QZR1149" s="36"/>
      <c r="QZS1149" s="36"/>
      <c r="QZT1149" s="36"/>
      <c r="QZU1149" s="36"/>
      <c r="QZV1149" s="36"/>
      <c r="QZW1149" s="36"/>
      <c r="QZX1149" s="36"/>
      <c r="QZY1149" s="36"/>
      <c r="QZZ1149" s="36"/>
      <c r="RAA1149" s="36"/>
      <c r="RAB1149" s="36"/>
      <c r="RAC1149" s="36"/>
      <c r="RAD1149" s="36"/>
      <c r="RAE1149" s="36"/>
      <c r="RAF1149" s="36"/>
      <c r="RAG1149" s="36"/>
      <c r="RAH1149" s="36"/>
      <c r="RAI1149" s="36"/>
      <c r="RAJ1149" s="36"/>
      <c r="RAK1149" s="36"/>
      <c r="RAL1149" s="36"/>
      <c r="RAM1149" s="36"/>
      <c r="RAN1149" s="36"/>
      <c r="RAO1149" s="36"/>
      <c r="RAP1149" s="36"/>
      <c r="RAQ1149" s="36"/>
      <c r="RAR1149" s="36"/>
      <c r="RAS1149" s="36"/>
      <c r="RAT1149" s="36"/>
      <c r="RAU1149" s="36"/>
      <c r="RAV1149" s="36"/>
      <c r="RAW1149" s="36"/>
      <c r="RAX1149" s="36"/>
      <c r="RAY1149" s="36"/>
      <c r="RAZ1149" s="36"/>
      <c r="RBA1149" s="36"/>
      <c r="RBB1149" s="36"/>
      <c r="RBC1149" s="36"/>
      <c r="RBD1149" s="36"/>
      <c r="RBE1149" s="36"/>
      <c r="RBF1149" s="36"/>
      <c r="RBG1149" s="36"/>
      <c r="RBH1149" s="36"/>
      <c r="RBI1149" s="36"/>
      <c r="RBJ1149" s="36"/>
      <c r="RBK1149" s="36"/>
      <c r="RBL1149" s="36"/>
      <c r="RBM1149" s="36"/>
      <c r="RBN1149" s="36"/>
      <c r="RBO1149" s="36"/>
      <c r="RBP1149" s="36"/>
      <c r="RBQ1149" s="36"/>
      <c r="RBR1149" s="36"/>
      <c r="RBS1149" s="36"/>
      <c r="RBT1149" s="36"/>
      <c r="RBU1149" s="36"/>
      <c r="RBV1149" s="36"/>
      <c r="RBW1149" s="36"/>
      <c r="RBX1149" s="36"/>
      <c r="RBY1149" s="36"/>
      <c r="RBZ1149" s="36"/>
      <c r="RCA1149" s="36"/>
      <c r="RCB1149" s="36"/>
      <c r="RCC1149" s="36"/>
      <c r="RCD1149" s="36"/>
      <c r="RCE1149" s="36"/>
      <c r="RCF1149" s="36"/>
      <c r="RCG1149" s="36"/>
      <c r="RCH1149" s="36"/>
      <c r="RCI1149" s="36"/>
      <c r="RCJ1149" s="36"/>
      <c r="RCK1149" s="36"/>
      <c r="RCL1149" s="36"/>
      <c r="RCM1149" s="36"/>
      <c r="RCN1149" s="36"/>
      <c r="RCO1149" s="36"/>
      <c r="RCP1149" s="36"/>
      <c r="RCQ1149" s="36"/>
      <c r="RCR1149" s="36"/>
      <c r="RCS1149" s="36"/>
      <c r="RCT1149" s="36"/>
      <c r="RCU1149" s="36"/>
      <c r="RCV1149" s="36"/>
      <c r="RCW1149" s="36"/>
      <c r="RCX1149" s="36"/>
      <c r="RCY1149" s="36"/>
      <c r="RCZ1149" s="36"/>
      <c r="RDA1149" s="36"/>
      <c r="RDB1149" s="36"/>
      <c r="RDC1149" s="36"/>
      <c r="RDD1149" s="36"/>
      <c r="RDE1149" s="36"/>
      <c r="RDF1149" s="36"/>
      <c r="RDG1149" s="36"/>
      <c r="RDH1149" s="36"/>
      <c r="RDI1149" s="36"/>
      <c r="RDJ1149" s="36"/>
      <c r="RDK1149" s="36"/>
      <c r="RDL1149" s="36"/>
      <c r="RDM1149" s="36"/>
      <c r="RDN1149" s="36"/>
      <c r="RDO1149" s="36"/>
      <c r="RDP1149" s="36"/>
      <c r="RDQ1149" s="36"/>
      <c r="RDR1149" s="36"/>
      <c r="RDS1149" s="36"/>
      <c r="RDT1149" s="36"/>
      <c r="RDU1149" s="36"/>
      <c r="RDV1149" s="36"/>
      <c r="RDW1149" s="36"/>
      <c r="RDX1149" s="36"/>
      <c r="RDY1149" s="36"/>
      <c r="RDZ1149" s="36"/>
      <c r="REA1149" s="36"/>
      <c r="REB1149" s="36"/>
      <c r="REC1149" s="36"/>
      <c r="RED1149" s="36"/>
      <c r="REE1149" s="36"/>
      <c r="REF1149" s="36"/>
      <c r="REG1149" s="36"/>
      <c r="REH1149" s="36"/>
      <c r="REI1149" s="36"/>
      <c r="REJ1149" s="36"/>
      <c r="REK1149" s="36"/>
      <c r="REL1149" s="36"/>
      <c r="REM1149" s="36"/>
      <c r="REN1149" s="36"/>
      <c r="REO1149" s="36"/>
      <c r="REP1149" s="36"/>
      <c r="REQ1149" s="36"/>
      <c r="RER1149" s="36"/>
      <c r="RES1149" s="36"/>
      <c r="RET1149" s="36"/>
      <c r="REU1149" s="36"/>
      <c r="REV1149" s="36"/>
      <c r="REW1149" s="36"/>
      <c r="REX1149" s="36"/>
      <c r="REY1149" s="36"/>
      <c r="REZ1149" s="36"/>
      <c r="RFA1149" s="36"/>
      <c r="RFB1149" s="36"/>
      <c r="RFC1149" s="36"/>
      <c r="RFD1149" s="36"/>
      <c r="RFE1149" s="36"/>
      <c r="RFF1149" s="36"/>
      <c r="RFG1149" s="36"/>
      <c r="RFH1149" s="36"/>
      <c r="RFI1149" s="36"/>
      <c r="RFJ1149" s="36"/>
      <c r="RFK1149" s="36"/>
      <c r="RFL1149" s="36"/>
      <c r="RFM1149" s="36"/>
      <c r="RFN1149" s="36"/>
      <c r="RFO1149" s="36"/>
      <c r="RFP1149" s="36"/>
      <c r="RFQ1149" s="36"/>
      <c r="RFR1149" s="36"/>
      <c r="RFS1149" s="36"/>
      <c r="RFT1149" s="36"/>
      <c r="RFU1149" s="36"/>
      <c r="RFV1149" s="36"/>
      <c r="RFW1149" s="36"/>
      <c r="RFX1149" s="36"/>
      <c r="RFY1149" s="36"/>
      <c r="RFZ1149" s="36"/>
      <c r="RGA1149" s="36"/>
      <c r="RGB1149" s="36"/>
      <c r="RGC1149" s="36"/>
      <c r="RGD1149" s="36"/>
      <c r="RGE1149" s="36"/>
      <c r="RGF1149" s="36"/>
      <c r="RGG1149" s="36"/>
      <c r="RGH1149" s="36"/>
      <c r="RGI1149" s="36"/>
      <c r="RGJ1149" s="36"/>
      <c r="RGK1149" s="36"/>
      <c r="RGL1149" s="36"/>
      <c r="RGM1149" s="36"/>
      <c r="RGN1149" s="36"/>
      <c r="RGO1149" s="36"/>
      <c r="RGP1149" s="36"/>
      <c r="RGQ1149" s="36"/>
      <c r="RGR1149" s="36"/>
      <c r="RGS1149" s="36"/>
      <c r="RGT1149" s="36"/>
      <c r="RGU1149" s="36"/>
      <c r="RGV1149" s="36"/>
      <c r="RGW1149" s="36"/>
      <c r="RGX1149" s="36"/>
      <c r="RGY1149" s="36"/>
      <c r="RGZ1149" s="36"/>
      <c r="RHA1149" s="36"/>
      <c r="RHB1149" s="36"/>
      <c r="RHC1149" s="36"/>
      <c r="RHD1149" s="36"/>
      <c r="RHE1149" s="36"/>
      <c r="RHF1149" s="36"/>
      <c r="RHG1149" s="36"/>
      <c r="RHH1149" s="36"/>
      <c r="RHI1149" s="36"/>
      <c r="RHJ1149" s="36"/>
      <c r="RHK1149" s="36"/>
      <c r="RHL1149" s="36"/>
      <c r="RHM1149" s="36"/>
      <c r="RHN1149" s="36"/>
      <c r="RHO1149" s="36"/>
      <c r="RHP1149" s="36"/>
      <c r="RHQ1149" s="36"/>
      <c r="RHR1149" s="36"/>
      <c r="RHS1149" s="36"/>
      <c r="RHT1149" s="36"/>
      <c r="RHU1149" s="36"/>
      <c r="RHV1149" s="36"/>
      <c r="RHW1149" s="36"/>
      <c r="RHX1149" s="36"/>
      <c r="RHY1149" s="36"/>
      <c r="RHZ1149" s="36"/>
      <c r="RIA1149" s="36"/>
      <c r="RIB1149" s="36"/>
      <c r="RIC1149" s="36"/>
      <c r="RID1149" s="36"/>
      <c r="RIE1149" s="36"/>
      <c r="RIF1149" s="36"/>
      <c r="RIG1149" s="36"/>
      <c r="RIH1149" s="36"/>
      <c r="RII1149" s="36"/>
      <c r="RIJ1149" s="36"/>
      <c r="RIK1149" s="36"/>
      <c r="RIL1149" s="36"/>
      <c r="RIM1149" s="36"/>
      <c r="RIN1149" s="36"/>
      <c r="RIO1149" s="36"/>
      <c r="RIP1149" s="36"/>
      <c r="RIQ1149" s="36"/>
      <c r="RIR1149" s="36"/>
      <c r="RIS1149" s="36"/>
      <c r="RIT1149" s="36"/>
      <c r="RIU1149" s="36"/>
      <c r="RIV1149" s="36"/>
      <c r="RIW1149" s="36"/>
      <c r="RIX1149" s="36"/>
      <c r="RIY1149" s="36"/>
      <c r="RIZ1149" s="36"/>
      <c r="RJA1149" s="36"/>
      <c r="RJB1149" s="36"/>
      <c r="RJC1149" s="36"/>
      <c r="RJD1149" s="36"/>
      <c r="RJE1149" s="36"/>
      <c r="RJF1149" s="36"/>
      <c r="RJG1149" s="36"/>
      <c r="RJH1149" s="36"/>
      <c r="RJI1149" s="36"/>
      <c r="RJJ1149" s="36"/>
      <c r="RJK1149" s="36"/>
      <c r="RJL1149" s="36"/>
      <c r="RJM1149" s="36"/>
      <c r="RJN1149" s="36"/>
      <c r="RJO1149" s="36"/>
      <c r="RJP1149" s="36"/>
      <c r="RJQ1149" s="36"/>
      <c r="RJR1149" s="36"/>
      <c r="RJS1149" s="36"/>
      <c r="RJT1149" s="36"/>
      <c r="RJU1149" s="36"/>
      <c r="RJV1149" s="36"/>
      <c r="RJW1149" s="36"/>
      <c r="RJX1149" s="36"/>
      <c r="RJY1149" s="36"/>
      <c r="RJZ1149" s="36"/>
      <c r="RKA1149" s="36"/>
      <c r="RKB1149" s="36"/>
      <c r="RKC1149" s="36"/>
      <c r="RKD1149" s="36"/>
      <c r="RKE1149" s="36"/>
      <c r="RKF1149" s="36"/>
      <c r="RKG1149" s="36"/>
      <c r="RKH1149" s="36"/>
      <c r="RKI1149" s="36"/>
      <c r="RKJ1149" s="36"/>
      <c r="RKK1149" s="36"/>
      <c r="RKL1149" s="36"/>
      <c r="RKM1149" s="36"/>
      <c r="RKN1149" s="36"/>
      <c r="RKO1149" s="36"/>
      <c r="RKP1149" s="36"/>
      <c r="RKQ1149" s="36"/>
      <c r="RKR1149" s="36"/>
      <c r="RKS1149" s="36"/>
      <c r="RKT1149" s="36"/>
      <c r="RKU1149" s="36"/>
      <c r="RKV1149" s="36"/>
      <c r="RKW1149" s="36"/>
      <c r="RKX1149" s="36"/>
      <c r="RKY1149" s="36"/>
      <c r="RKZ1149" s="36"/>
      <c r="RLA1149" s="36"/>
      <c r="RLB1149" s="36"/>
      <c r="RLC1149" s="36"/>
      <c r="RLD1149" s="36"/>
      <c r="RLE1149" s="36"/>
      <c r="RLF1149" s="36"/>
      <c r="RLG1149" s="36"/>
      <c r="RLH1149" s="36"/>
      <c r="RLI1149" s="36"/>
      <c r="RLJ1149" s="36"/>
      <c r="RLK1149" s="36"/>
      <c r="RLL1149" s="36"/>
      <c r="RLM1149" s="36"/>
      <c r="RLN1149" s="36"/>
      <c r="RLO1149" s="36"/>
      <c r="RLP1149" s="36"/>
      <c r="RLQ1149" s="36"/>
      <c r="RLR1149" s="36"/>
      <c r="RLS1149" s="36"/>
      <c r="RLT1149" s="36"/>
      <c r="RLU1149" s="36"/>
      <c r="RLV1149" s="36"/>
      <c r="RLW1149" s="36"/>
      <c r="RLX1149" s="36"/>
      <c r="RLY1149" s="36"/>
      <c r="RLZ1149" s="36"/>
      <c r="RMA1149" s="36"/>
      <c r="RMB1149" s="36"/>
      <c r="RMC1149" s="36"/>
      <c r="RMD1149" s="36"/>
      <c r="RME1149" s="36"/>
      <c r="RMF1149" s="36"/>
      <c r="RMG1149" s="36"/>
      <c r="RMH1149" s="36"/>
      <c r="RMI1149" s="36"/>
      <c r="RMJ1149" s="36"/>
      <c r="RMK1149" s="36"/>
      <c r="RML1149" s="36"/>
      <c r="RMM1149" s="36"/>
      <c r="RMN1149" s="36"/>
      <c r="RMO1149" s="36"/>
      <c r="RMP1149" s="36"/>
      <c r="RMQ1149" s="36"/>
      <c r="RMR1149" s="36"/>
      <c r="RMS1149" s="36"/>
      <c r="RMT1149" s="36"/>
      <c r="RMU1149" s="36"/>
      <c r="RMV1149" s="36"/>
      <c r="RMW1149" s="36"/>
      <c r="RMX1149" s="36"/>
      <c r="RMY1149" s="36"/>
      <c r="RMZ1149" s="36"/>
      <c r="RNA1149" s="36"/>
      <c r="RNB1149" s="36"/>
      <c r="RNC1149" s="36"/>
      <c r="RND1149" s="36"/>
      <c r="RNE1149" s="36"/>
      <c r="RNF1149" s="36"/>
      <c r="RNG1149" s="36"/>
      <c r="RNH1149" s="36"/>
      <c r="RNI1149" s="36"/>
      <c r="RNJ1149" s="36"/>
      <c r="RNK1149" s="36"/>
      <c r="RNL1149" s="36"/>
      <c r="RNM1149" s="36"/>
      <c r="RNN1149" s="36"/>
      <c r="RNO1149" s="36"/>
      <c r="RNP1149" s="36"/>
      <c r="RNQ1149" s="36"/>
      <c r="RNR1149" s="36"/>
      <c r="RNS1149" s="36"/>
      <c r="RNT1149" s="36"/>
      <c r="RNU1149" s="36"/>
      <c r="RNV1149" s="36"/>
      <c r="RNW1149" s="36"/>
      <c r="RNX1149" s="36"/>
      <c r="RNY1149" s="36"/>
      <c r="RNZ1149" s="36"/>
      <c r="ROA1149" s="36"/>
      <c r="ROB1149" s="36"/>
      <c r="ROC1149" s="36"/>
      <c r="ROD1149" s="36"/>
      <c r="ROE1149" s="36"/>
      <c r="ROF1149" s="36"/>
      <c r="ROG1149" s="36"/>
      <c r="ROH1149" s="36"/>
      <c r="ROI1149" s="36"/>
      <c r="ROJ1149" s="36"/>
      <c r="ROK1149" s="36"/>
      <c r="ROL1149" s="36"/>
      <c r="ROM1149" s="36"/>
      <c r="RON1149" s="36"/>
      <c r="ROO1149" s="36"/>
      <c r="ROP1149" s="36"/>
      <c r="ROQ1149" s="36"/>
      <c r="ROR1149" s="36"/>
      <c r="ROS1149" s="36"/>
      <c r="ROT1149" s="36"/>
      <c r="ROU1149" s="36"/>
      <c r="ROV1149" s="36"/>
      <c r="ROW1149" s="36"/>
      <c r="ROX1149" s="36"/>
      <c r="ROY1149" s="36"/>
      <c r="ROZ1149" s="36"/>
      <c r="RPA1149" s="36"/>
      <c r="RPB1149" s="36"/>
      <c r="RPC1149" s="36"/>
      <c r="RPD1149" s="36"/>
      <c r="RPE1149" s="36"/>
      <c r="RPF1149" s="36"/>
      <c r="RPG1149" s="36"/>
      <c r="RPH1149" s="36"/>
      <c r="RPI1149" s="36"/>
      <c r="RPJ1149" s="36"/>
      <c r="RPK1149" s="36"/>
      <c r="RPL1149" s="36"/>
      <c r="RPM1149" s="36"/>
      <c r="RPN1149" s="36"/>
      <c r="RPO1149" s="36"/>
      <c r="RPP1149" s="36"/>
      <c r="RPQ1149" s="36"/>
      <c r="RPR1149" s="36"/>
      <c r="RPS1149" s="36"/>
      <c r="RPT1149" s="36"/>
      <c r="RPU1149" s="36"/>
      <c r="RPV1149" s="36"/>
      <c r="RPW1149" s="36"/>
      <c r="RPX1149" s="36"/>
      <c r="RPY1149" s="36"/>
      <c r="RPZ1149" s="36"/>
      <c r="RQA1149" s="36"/>
      <c r="RQB1149" s="36"/>
      <c r="RQC1149" s="36"/>
      <c r="RQD1149" s="36"/>
      <c r="RQE1149" s="36"/>
      <c r="RQF1149" s="36"/>
      <c r="RQG1149" s="36"/>
      <c r="RQH1149" s="36"/>
      <c r="RQI1149" s="36"/>
      <c r="RQJ1149" s="36"/>
      <c r="RQK1149" s="36"/>
      <c r="RQL1149" s="36"/>
      <c r="RQM1149" s="36"/>
      <c r="RQN1149" s="36"/>
      <c r="RQO1149" s="36"/>
      <c r="RQP1149" s="36"/>
      <c r="RQQ1149" s="36"/>
      <c r="RQR1149" s="36"/>
      <c r="RQS1149" s="36"/>
      <c r="RQT1149" s="36"/>
      <c r="RQU1149" s="36"/>
      <c r="RQV1149" s="36"/>
      <c r="RQW1149" s="36"/>
      <c r="RQX1149" s="36"/>
      <c r="RQY1149" s="36"/>
      <c r="RQZ1149" s="36"/>
      <c r="RRA1149" s="36"/>
      <c r="RRB1149" s="36"/>
      <c r="RRC1149" s="36"/>
      <c r="RRD1149" s="36"/>
      <c r="RRE1149" s="36"/>
      <c r="RRF1149" s="36"/>
      <c r="RRG1149" s="36"/>
      <c r="RRH1149" s="36"/>
      <c r="RRI1149" s="36"/>
      <c r="RRJ1149" s="36"/>
      <c r="RRK1149" s="36"/>
      <c r="RRL1149" s="36"/>
      <c r="RRM1149" s="36"/>
      <c r="RRN1149" s="36"/>
      <c r="RRO1149" s="36"/>
      <c r="RRP1149" s="36"/>
      <c r="RRQ1149" s="36"/>
      <c r="RRR1149" s="36"/>
      <c r="RRS1149" s="36"/>
      <c r="RRT1149" s="36"/>
      <c r="RRU1149" s="36"/>
      <c r="RRV1149" s="36"/>
      <c r="RRW1149" s="36"/>
      <c r="RRX1149" s="36"/>
      <c r="RRY1149" s="36"/>
      <c r="RRZ1149" s="36"/>
      <c r="RSA1149" s="36"/>
      <c r="RSB1149" s="36"/>
      <c r="RSC1149" s="36"/>
      <c r="RSD1149" s="36"/>
      <c r="RSE1149" s="36"/>
      <c r="RSF1149" s="36"/>
      <c r="RSG1149" s="36"/>
      <c r="RSH1149" s="36"/>
      <c r="RSI1149" s="36"/>
      <c r="RSJ1149" s="36"/>
      <c r="RSK1149" s="36"/>
      <c r="RSL1149" s="36"/>
      <c r="RSM1149" s="36"/>
      <c r="RSN1149" s="36"/>
      <c r="RSO1149" s="36"/>
      <c r="RSP1149" s="36"/>
      <c r="RSQ1149" s="36"/>
      <c r="RSR1149" s="36"/>
      <c r="RSS1149" s="36"/>
      <c r="RST1149" s="36"/>
      <c r="RSU1149" s="36"/>
      <c r="RSV1149" s="36"/>
      <c r="RSW1149" s="36"/>
      <c r="RSX1149" s="36"/>
      <c r="RSY1149" s="36"/>
      <c r="RSZ1149" s="36"/>
      <c r="RTA1149" s="36"/>
      <c r="RTB1149" s="36"/>
      <c r="RTC1149" s="36"/>
      <c r="RTD1149" s="36"/>
      <c r="RTE1149" s="36"/>
      <c r="RTF1149" s="36"/>
      <c r="RTG1149" s="36"/>
      <c r="RTH1149" s="36"/>
      <c r="RTI1149" s="36"/>
      <c r="RTJ1149" s="36"/>
      <c r="RTK1149" s="36"/>
      <c r="RTL1149" s="36"/>
      <c r="RTM1149" s="36"/>
      <c r="RTN1149" s="36"/>
      <c r="RTO1149" s="36"/>
      <c r="RTP1149" s="36"/>
      <c r="RTQ1149" s="36"/>
      <c r="RTR1149" s="36"/>
      <c r="RTS1149" s="36"/>
      <c r="RTT1149" s="36"/>
      <c r="RTU1149" s="36"/>
      <c r="RTV1149" s="36"/>
      <c r="RTW1149" s="36"/>
      <c r="RTX1149" s="36"/>
      <c r="RTY1149" s="36"/>
      <c r="RTZ1149" s="36"/>
      <c r="RUA1149" s="36"/>
      <c r="RUB1149" s="36"/>
      <c r="RUC1149" s="36"/>
      <c r="RUD1149" s="36"/>
      <c r="RUE1149" s="36"/>
      <c r="RUF1149" s="36"/>
      <c r="RUG1149" s="36"/>
      <c r="RUH1149" s="36"/>
      <c r="RUI1149" s="36"/>
      <c r="RUJ1149" s="36"/>
      <c r="RUK1149" s="36"/>
      <c r="RUL1149" s="36"/>
      <c r="RUM1149" s="36"/>
      <c r="RUN1149" s="36"/>
      <c r="RUO1149" s="36"/>
      <c r="RUP1149" s="36"/>
      <c r="RUQ1149" s="36"/>
      <c r="RUR1149" s="36"/>
      <c r="RUS1149" s="36"/>
      <c r="RUT1149" s="36"/>
      <c r="RUU1149" s="36"/>
      <c r="RUV1149" s="36"/>
      <c r="RUW1149" s="36"/>
      <c r="RUX1149" s="36"/>
      <c r="RUY1149" s="36"/>
      <c r="RUZ1149" s="36"/>
      <c r="RVA1149" s="36"/>
      <c r="RVB1149" s="36"/>
      <c r="RVC1149" s="36"/>
      <c r="RVD1149" s="36"/>
      <c r="RVE1149" s="36"/>
      <c r="RVF1149" s="36"/>
      <c r="RVG1149" s="36"/>
      <c r="RVH1149" s="36"/>
      <c r="RVI1149" s="36"/>
      <c r="RVJ1149" s="36"/>
      <c r="RVK1149" s="36"/>
      <c r="RVL1149" s="36"/>
      <c r="RVM1149" s="36"/>
      <c r="RVN1149" s="36"/>
      <c r="RVO1149" s="36"/>
      <c r="RVP1149" s="36"/>
      <c r="RVQ1149" s="36"/>
      <c r="RVR1149" s="36"/>
      <c r="RVS1149" s="36"/>
      <c r="RVT1149" s="36"/>
      <c r="RVU1149" s="36"/>
      <c r="RVV1149" s="36"/>
      <c r="RVW1149" s="36"/>
      <c r="RVX1149" s="36"/>
      <c r="RVY1149" s="36"/>
      <c r="RVZ1149" s="36"/>
      <c r="RWA1149" s="36"/>
      <c r="RWB1149" s="36"/>
      <c r="RWC1149" s="36"/>
      <c r="RWD1149" s="36"/>
      <c r="RWE1149" s="36"/>
      <c r="RWF1149" s="36"/>
      <c r="RWG1149" s="36"/>
      <c r="RWH1149" s="36"/>
      <c r="RWI1149" s="36"/>
      <c r="RWJ1149" s="36"/>
      <c r="RWK1149" s="36"/>
      <c r="RWL1149" s="36"/>
      <c r="RWM1149" s="36"/>
      <c r="RWN1149" s="36"/>
      <c r="RWO1149" s="36"/>
      <c r="RWP1149" s="36"/>
      <c r="RWQ1149" s="36"/>
      <c r="RWR1149" s="36"/>
      <c r="RWS1149" s="36"/>
      <c r="RWT1149" s="36"/>
      <c r="RWU1149" s="36"/>
      <c r="RWV1149" s="36"/>
      <c r="RWW1149" s="36"/>
      <c r="RWX1149" s="36"/>
      <c r="RWY1149" s="36"/>
      <c r="RWZ1149" s="36"/>
      <c r="RXA1149" s="36"/>
      <c r="RXB1149" s="36"/>
      <c r="RXC1149" s="36"/>
      <c r="RXD1149" s="36"/>
      <c r="RXE1149" s="36"/>
      <c r="RXF1149" s="36"/>
      <c r="RXG1149" s="36"/>
      <c r="RXH1149" s="36"/>
      <c r="RXI1149" s="36"/>
      <c r="RXJ1149" s="36"/>
      <c r="RXK1149" s="36"/>
      <c r="RXL1149" s="36"/>
      <c r="RXM1149" s="36"/>
      <c r="RXN1149" s="36"/>
      <c r="RXO1149" s="36"/>
      <c r="RXP1149" s="36"/>
      <c r="RXQ1149" s="36"/>
      <c r="RXR1149" s="36"/>
      <c r="RXS1149" s="36"/>
      <c r="RXT1149" s="36"/>
      <c r="RXU1149" s="36"/>
      <c r="RXV1149" s="36"/>
      <c r="RXW1149" s="36"/>
      <c r="RXX1149" s="36"/>
      <c r="RXY1149" s="36"/>
      <c r="RXZ1149" s="36"/>
      <c r="RYA1149" s="36"/>
      <c r="RYB1149" s="36"/>
      <c r="RYC1149" s="36"/>
      <c r="RYD1149" s="36"/>
      <c r="RYE1149" s="36"/>
      <c r="RYF1149" s="36"/>
      <c r="RYG1149" s="36"/>
      <c r="RYH1149" s="36"/>
      <c r="RYI1149" s="36"/>
      <c r="RYJ1149" s="36"/>
      <c r="RYK1149" s="36"/>
      <c r="RYL1149" s="36"/>
      <c r="RYM1149" s="36"/>
      <c r="RYN1149" s="36"/>
      <c r="RYO1149" s="36"/>
      <c r="RYP1149" s="36"/>
      <c r="RYQ1149" s="36"/>
      <c r="RYR1149" s="36"/>
      <c r="RYS1149" s="36"/>
      <c r="RYT1149" s="36"/>
      <c r="RYU1149" s="36"/>
      <c r="RYV1149" s="36"/>
      <c r="RYW1149" s="36"/>
      <c r="RYX1149" s="36"/>
      <c r="RYY1149" s="36"/>
      <c r="RYZ1149" s="36"/>
      <c r="RZA1149" s="36"/>
      <c r="RZB1149" s="36"/>
      <c r="RZC1149" s="36"/>
      <c r="RZD1149" s="36"/>
      <c r="RZE1149" s="36"/>
      <c r="RZF1149" s="36"/>
      <c r="RZG1149" s="36"/>
      <c r="RZH1149" s="36"/>
      <c r="RZI1149" s="36"/>
      <c r="RZJ1149" s="36"/>
      <c r="RZK1149" s="36"/>
      <c r="RZL1149" s="36"/>
      <c r="RZM1149" s="36"/>
      <c r="RZN1149" s="36"/>
      <c r="RZO1149" s="36"/>
      <c r="RZP1149" s="36"/>
      <c r="RZQ1149" s="36"/>
      <c r="RZR1149" s="36"/>
      <c r="RZS1149" s="36"/>
      <c r="RZT1149" s="36"/>
      <c r="RZU1149" s="36"/>
      <c r="RZV1149" s="36"/>
      <c r="RZW1149" s="36"/>
      <c r="RZX1149" s="36"/>
      <c r="RZY1149" s="36"/>
      <c r="RZZ1149" s="36"/>
      <c r="SAA1149" s="36"/>
      <c r="SAB1149" s="36"/>
      <c r="SAC1149" s="36"/>
      <c r="SAD1149" s="36"/>
      <c r="SAE1149" s="36"/>
      <c r="SAF1149" s="36"/>
      <c r="SAG1149" s="36"/>
      <c r="SAH1149" s="36"/>
      <c r="SAI1149" s="36"/>
      <c r="SAJ1149" s="36"/>
      <c r="SAK1149" s="36"/>
      <c r="SAL1149" s="36"/>
      <c r="SAM1149" s="36"/>
      <c r="SAN1149" s="36"/>
      <c r="SAO1149" s="36"/>
      <c r="SAP1149" s="36"/>
      <c r="SAQ1149" s="36"/>
      <c r="SAR1149" s="36"/>
      <c r="SAS1149" s="36"/>
      <c r="SAT1149" s="36"/>
      <c r="SAU1149" s="36"/>
      <c r="SAV1149" s="36"/>
      <c r="SAW1149" s="36"/>
      <c r="SAX1149" s="36"/>
      <c r="SAY1149" s="36"/>
      <c r="SAZ1149" s="36"/>
      <c r="SBA1149" s="36"/>
      <c r="SBB1149" s="36"/>
      <c r="SBC1149" s="36"/>
      <c r="SBD1149" s="36"/>
      <c r="SBE1149" s="36"/>
      <c r="SBF1149" s="36"/>
      <c r="SBG1149" s="36"/>
      <c r="SBH1149" s="36"/>
      <c r="SBI1149" s="36"/>
      <c r="SBJ1149" s="36"/>
      <c r="SBK1149" s="36"/>
      <c r="SBL1149" s="36"/>
      <c r="SBM1149" s="36"/>
      <c r="SBN1149" s="36"/>
      <c r="SBO1149" s="36"/>
      <c r="SBP1149" s="36"/>
      <c r="SBQ1149" s="36"/>
      <c r="SBR1149" s="36"/>
      <c r="SBS1149" s="36"/>
      <c r="SBT1149" s="36"/>
      <c r="SBU1149" s="36"/>
      <c r="SBV1149" s="36"/>
      <c r="SBW1149" s="36"/>
      <c r="SBX1149" s="36"/>
      <c r="SBY1149" s="36"/>
      <c r="SBZ1149" s="36"/>
      <c r="SCA1149" s="36"/>
      <c r="SCB1149" s="36"/>
      <c r="SCC1149" s="36"/>
      <c r="SCD1149" s="36"/>
      <c r="SCE1149" s="36"/>
      <c r="SCF1149" s="36"/>
      <c r="SCG1149" s="36"/>
      <c r="SCH1149" s="36"/>
      <c r="SCI1149" s="36"/>
      <c r="SCJ1149" s="36"/>
      <c r="SCK1149" s="36"/>
      <c r="SCL1149" s="36"/>
      <c r="SCM1149" s="36"/>
      <c r="SCN1149" s="36"/>
      <c r="SCO1149" s="36"/>
      <c r="SCP1149" s="36"/>
      <c r="SCQ1149" s="36"/>
      <c r="SCR1149" s="36"/>
      <c r="SCS1149" s="36"/>
      <c r="SCT1149" s="36"/>
      <c r="SCU1149" s="36"/>
      <c r="SCV1149" s="36"/>
      <c r="SCW1149" s="36"/>
      <c r="SCX1149" s="36"/>
      <c r="SCY1149" s="36"/>
      <c r="SCZ1149" s="36"/>
      <c r="SDA1149" s="36"/>
      <c r="SDB1149" s="36"/>
      <c r="SDC1149" s="36"/>
      <c r="SDD1149" s="36"/>
      <c r="SDE1149" s="36"/>
      <c r="SDF1149" s="36"/>
      <c r="SDG1149" s="36"/>
      <c r="SDH1149" s="36"/>
      <c r="SDI1149" s="36"/>
      <c r="SDJ1149" s="36"/>
      <c r="SDK1149" s="36"/>
      <c r="SDL1149" s="36"/>
      <c r="SDM1149" s="36"/>
      <c r="SDN1149" s="36"/>
      <c r="SDO1149" s="36"/>
      <c r="SDP1149" s="36"/>
      <c r="SDQ1149" s="36"/>
      <c r="SDR1149" s="36"/>
      <c r="SDS1149" s="36"/>
      <c r="SDT1149" s="36"/>
      <c r="SDU1149" s="36"/>
      <c r="SDV1149" s="36"/>
      <c r="SDW1149" s="36"/>
      <c r="SDX1149" s="36"/>
      <c r="SDY1149" s="36"/>
      <c r="SDZ1149" s="36"/>
      <c r="SEA1149" s="36"/>
      <c r="SEB1149" s="36"/>
      <c r="SEC1149" s="36"/>
      <c r="SED1149" s="36"/>
      <c r="SEE1149" s="36"/>
      <c r="SEF1149" s="36"/>
      <c r="SEG1149" s="36"/>
      <c r="SEH1149" s="36"/>
      <c r="SEI1149" s="36"/>
      <c r="SEJ1149" s="36"/>
      <c r="SEK1149" s="36"/>
      <c r="SEL1149" s="36"/>
      <c r="SEM1149" s="36"/>
      <c r="SEN1149" s="36"/>
      <c r="SEO1149" s="36"/>
      <c r="SEP1149" s="36"/>
      <c r="SEQ1149" s="36"/>
      <c r="SER1149" s="36"/>
      <c r="SES1149" s="36"/>
      <c r="SET1149" s="36"/>
      <c r="SEU1149" s="36"/>
      <c r="SEV1149" s="36"/>
      <c r="SEW1149" s="36"/>
      <c r="SEX1149" s="36"/>
      <c r="SEY1149" s="36"/>
      <c r="SEZ1149" s="36"/>
      <c r="SFA1149" s="36"/>
      <c r="SFB1149" s="36"/>
      <c r="SFC1149" s="36"/>
      <c r="SFD1149" s="36"/>
      <c r="SFE1149" s="36"/>
      <c r="SFF1149" s="36"/>
      <c r="SFG1149" s="36"/>
      <c r="SFH1149" s="36"/>
      <c r="SFI1149" s="36"/>
      <c r="SFJ1149" s="36"/>
      <c r="SFK1149" s="36"/>
      <c r="SFL1149" s="36"/>
      <c r="SFM1149" s="36"/>
      <c r="SFN1149" s="36"/>
      <c r="SFO1149" s="36"/>
      <c r="SFP1149" s="36"/>
      <c r="SFQ1149" s="36"/>
      <c r="SFR1149" s="36"/>
      <c r="SFS1149" s="36"/>
      <c r="SFT1149" s="36"/>
      <c r="SFU1149" s="36"/>
      <c r="SFV1149" s="36"/>
      <c r="SFW1149" s="36"/>
      <c r="SFX1149" s="36"/>
      <c r="SFY1149" s="36"/>
      <c r="SFZ1149" s="36"/>
      <c r="SGA1149" s="36"/>
      <c r="SGB1149" s="36"/>
      <c r="SGC1149" s="36"/>
      <c r="SGD1149" s="36"/>
      <c r="SGE1149" s="36"/>
      <c r="SGF1149" s="36"/>
      <c r="SGG1149" s="36"/>
      <c r="SGH1149" s="36"/>
      <c r="SGI1149" s="36"/>
      <c r="SGJ1149" s="36"/>
      <c r="SGK1149" s="36"/>
      <c r="SGL1149" s="36"/>
      <c r="SGM1149" s="36"/>
      <c r="SGN1149" s="36"/>
      <c r="SGO1149" s="36"/>
      <c r="SGP1149" s="36"/>
      <c r="SGQ1149" s="36"/>
      <c r="SGR1149" s="36"/>
      <c r="SGS1149" s="36"/>
      <c r="SGT1149" s="36"/>
      <c r="SGU1149" s="36"/>
      <c r="SGV1149" s="36"/>
      <c r="SGW1149" s="36"/>
      <c r="SGX1149" s="36"/>
      <c r="SGY1149" s="36"/>
      <c r="SGZ1149" s="36"/>
      <c r="SHA1149" s="36"/>
      <c r="SHB1149" s="36"/>
      <c r="SHC1149" s="36"/>
      <c r="SHD1149" s="36"/>
      <c r="SHE1149" s="36"/>
      <c r="SHF1149" s="36"/>
      <c r="SHG1149" s="36"/>
      <c r="SHH1149" s="36"/>
      <c r="SHI1149" s="36"/>
      <c r="SHJ1149" s="36"/>
      <c r="SHK1149" s="36"/>
      <c r="SHL1149" s="36"/>
      <c r="SHM1149" s="36"/>
      <c r="SHN1149" s="36"/>
      <c r="SHO1149" s="36"/>
      <c r="SHP1149" s="36"/>
      <c r="SHQ1149" s="36"/>
      <c r="SHR1149" s="36"/>
      <c r="SHS1149" s="36"/>
      <c r="SHT1149" s="36"/>
      <c r="SHU1149" s="36"/>
      <c r="SHV1149" s="36"/>
      <c r="SHW1149" s="36"/>
      <c r="SHX1149" s="36"/>
      <c r="SHY1149" s="36"/>
      <c r="SHZ1149" s="36"/>
      <c r="SIA1149" s="36"/>
      <c r="SIB1149" s="36"/>
      <c r="SIC1149" s="36"/>
      <c r="SID1149" s="36"/>
      <c r="SIE1149" s="36"/>
      <c r="SIF1149" s="36"/>
      <c r="SIG1149" s="36"/>
      <c r="SIH1149" s="36"/>
      <c r="SII1149" s="36"/>
      <c r="SIJ1149" s="36"/>
      <c r="SIK1149" s="36"/>
      <c r="SIL1149" s="36"/>
      <c r="SIM1149" s="36"/>
      <c r="SIN1149" s="36"/>
      <c r="SIO1149" s="36"/>
      <c r="SIP1149" s="36"/>
      <c r="SIQ1149" s="36"/>
      <c r="SIR1149" s="36"/>
      <c r="SIS1149" s="36"/>
      <c r="SIT1149" s="36"/>
      <c r="SIU1149" s="36"/>
      <c r="SIV1149" s="36"/>
      <c r="SIW1149" s="36"/>
      <c r="SIX1149" s="36"/>
      <c r="SIY1149" s="36"/>
      <c r="SIZ1149" s="36"/>
      <c r="SJA1149" s="36"/>
      <c r="SJB1149" s="36"/>
      <c r="SJC1149" s="36"/>
      <c r="SJD1149" s="36"/>
      <c r="SJE1149" s="36"/>
      <c r="SJF1149" s="36"/>
      <c r="SJG1149" s="36"/>
      <c r="SJH1149" s="36"/>
      <c r="SJI1149" s="36"/>
      <c r="SJJ1149" s="36"/>
      <c r="SJK1149" s="36"/>
      <c r="SJL1149" s="36"/>
      <c r="SJM1149" s="36"/>
      <c r="SJN1149" s="36"/>
      <c r="SJO1149" s="36"/>
      <c r="SJP1149" s="36"/>
      <c r="SJQ1149" s="36"/>
      <c r="SJR1149" s="36"/>
      <c r="SJS1149" s="36"/>
      <c r="SJT1149" s="36"/>
      <c r="SJU1149" s="36"/>
      <c r="SJV1149" s="36"/>
      <c r="SJW1149" s="36"/>
      <c r="SJX1149" s="36"/>
      <c r="SJY1149" s="36"/>
      <c r="SJZ1149" s="36"/>
      <c r="SKA1149" s="36"/>
      <c r="SKB1149" s="36"/>
      <c r="SKC1149" s="36"/>
      <c r="SKD1149" s="36"/>
      <c r="SKE1149" s="36"/>
      <c r="SKF1149" s="36"/>
      <c r="SKG1149" s="36"/>
      <c r="SKH1149" s="36"/>
      <c r="SKI1149" s="36"/>
      <c r="SKJ1149" s="36"/>
      <c r="SKK1149" s="36"/>
      <c r="SKL1149" s="36"/>
      <c r="SKM1149" s="36"/>
      <c r="SKN1149" s="36"/>
      <c r="SKO1149" s="36"/>
      <c r="SKP1149" s="36"/>
      <c r="SKQ1149" s="36"/>
      <c r="SKR1149" s="36"/>
      <c r="SKS1149" s="36"/>
      <c r="SKT1149" s="36"/>
      <c r="SKU1149" s="36"/>
      <c r="SKV1149" s="36"/>
      <c r="SKW1149" s="36"/>
      <c r="SKX1149" s="36"/>
      <c r="SKY1149" s="36"/>
      <c r="SKZ1149" s="36"/>
      <c r="SLA1149" s="36"/>
      <c r="SLB1149" s="36"/>
      <c r="SLC1149" s="36"/>
      <c r="SLD1149" s="36"/>
      <c r="SLE1149" s="36"/>
      <c r="SLF1149" s="36"/>
      <c r="SLG1149" s="36"/>
      <c r="SLH1149" s="36"/>
      <c r="SLI1149" s="36"/>
      <c r="SLJ1149" s="36"/>
      <c r="SLK1149" s="36"/>
      <c r="SLL1149" s="36"/>
      <c r="SLM1149" s="36"/>
      <c r="SLN1149" s="36"/>
      <c r="SLO1149" s="36"/>
      <c r="SLP1149" s="36"/>
      <c r="SLQ1149" s="36"/>
      <c r="SLR1149" s="36"/>
      <c r="SLS1149" s="36"/>
      <c r="SLT1149" s="36"/>
      <c r="SLU1149" s="36"/>
      <c r="SLV1149" s="36"/>
      <c r="SLW1149" s="36"/>
      <c r="SLX1149" s="36"/>
      <c r="SLY1149" s="36"/>
      <c r="SLZ1149" s="36"/>
      <c r="SMA1149" s="36"/>
      <c r="SMB1149" s="36"/>
      <c r="SMC1149" s="36"/>
      <c r="SMD1149" s="36"/>
      <c r="SME1149" s="36"/>
      <c r="SMF1149" s="36"/>
      <c r="SMG1149" s="36"/>
      <c r="SMH1149" s="36"/>
      <c r="SMI1149" s="36"/>
      <c r="SMJ1149" s="36"/>
      <c r="SMK1149" s="36"/>
      <c r="SML1149" s="36"/>
      <c r="SMM1149" s="36"/>
      <c r="SMN1149" s="36"/>
      <c r="SMO1149" s="36"/>
      <c r="SMP1149" s="36"/>
      <c r="SMQ1149" s="36"/>
      <c r="SMR1149" s="36"/>
      <c r="SMS1149" s="36"/>
      <c r="SMT1149" s="36"/>
      <c r="SMU1149" s="36"/>
      <c r="SMV1149" s="36"/>
      <c r="SMW1149" s="36"/>
      <c r="SMX1149" s="36"/>
      <c r="SMY1149" s="36"/>
      <c r="SMZ1149" s="36"/>
      <c r="SNA1149" s="36"/>
      <c r="SNB1149" s="36"/>
      <c r="SNC1149" s="36"/>
      <c r="SND1149" s="36"/>
      <c r="SNE1149" s="36"/>
      <c r="SNF1149" s="36"/>
      <c r="SNG1149" s="36"/>
      <c r="SNH1149" s="36"/>
      <c r="SNI1149" s="36"/>
      <c r="SNJ1149" s="36"/>
      <c r="SNK1149" s="36"/>
      <c r="SNL1149" s="36"/>
      <c r="SNM1149" s="36"/>
      <c r="SNN1149" s="36"/>
      <c r="SNO1149" s="36"/>
      <c r="SNP1149" s="36"/>
      <c r="SNQ1149" s="36"/>
      <c r="SNR1149" s="36"/>
      <c r="SNS1149" s="36"/>
      <c r="SNT1149" s="36"/>
      <c r="SNU1149" s="36"/>
      <c r="SNV1149" s="36"/>
      <c r="SNW1149" s="36"/>
      <c r="SNX1149" s="36"/>
      <c r="SNY1149" s="36"/>
      <c r="SNZ1149" s="36"/>
      <c r="SOA1149" s="36"/>
      <c r="SOB1149" s="36"/>
      <c r="SOC1149" s="36"/>
      <c r="SOD1149" s="36"/>
      <c r="SOE1149" s="36"/>
      <c r="SOF1149" s="36"/>
      <c r="SOG1149" s="36"/>
      <c r="SOH1149" s="36"/>
      <c r="SOI1149" s="36"/>
      <c r="SOJ1149" s="36"/>
      <c r="SOK1149" s="36"/>
      <c r="SOL1149" s="36"/>
      <c r="SOM1149" s="36"/>
      <c r="SON1149" s="36"/>
      <c r="SOO1149" s="36"/>
      <c r="SOP1149" s="36"/>
      <c r="SOQ1149" s="36"/>
      <c r="SOR1149" s="36"/>
      <c r="SOS1149" s="36"/>
      <c r="SOT1149" s="36"/>
      <c r="SOU1149" s="36"/>
      <c r="SOV1149" s="36"/>
      <c r="SOW1149" s="36"/>
      <c r="SOX1149" s="36"/>
      <c r="SOY1149" s="36"/>
      <c r="SOZ1149" s="36"/>
      <c r="SPA1149" s="36"/>
      <c r="SPB1149" s="36"/>
      <c r="SPC1149" s="36"/>
      <c r="SPD1149" s="36"/>
      <c r="SPE1149" s="36"/>
      <c r="SPF1149" s="36"/>
      <c r="SPG1149" s="36"/>
      <c r="SPH1149" s="36"/>
      <c r="SPI1149" s="36"/>
      <c r="SPJ1149" s="36"/>
      <c r="SPK1149" s="36"/>
      <c r="SPL1149" s="36"/>
      <c r="SPM1149" s="36"/>
      <c r="SPN1149" s="36"/>
      <c r="SPO1149" s="36"/>
      <c r="SPP1149" s="36"/>
      <c r="SPQ1149" s="36"/>
      <c r="SPR1149" s="36"/>
      <c r="SPS1149" s="36"/>
      <c r="SPT1149" s="36"/>
      <c r="SPU1149" s="36"/>
      <c r="SPV1149" s="36"/>
      <c r="SPW1149" s="36"/>
      <c r="SPX1149" s="36"/>
      <c r="SPY1149" s="36"/>
      <c r="SPZ1149" s="36"/>
      <c r="SQA1149" s="36"/>
      <c r="SQB1149" s="36"/>
      <c r="SQC1149" s="36"/>
      <c r="SQD1149" s="36"/>
      <c r="SQE1149" s="36"/>
      <c r="SQF1149" s="36"/>
      <c r="SQG1149" s="36"/>
      <c r="SQH1149" s="36"/>
      <c r="SQI1149" s="36"/>
      <c r="SQJ1149" s="36"/>
      <c r="SQK1149" s="36"/>
      <c r="SQL1149" s="36"/>
      <c r="SQM1149" s="36"/>
      <c r="SQN1149" s="36"/>
      <c r="SQO1149" s="36"/>
      <c r="SQP1149" s="36"/>
      <c r="SQQ1149" s="36"/>
      <c r="SQR1149" s="36"/>
      <c r="SQS1149" s="36"/>
      <c r="SQT1149" s="36"/>
      <c r="SQU1149" s="36"/>
      <c r="SQV1149" s="36"/>
      <c r="SQW1149" s="36"/>
      <c r="SQX1149" s="36"/>
      <c r="SQY1149" s="36"/>
      <c r="SQZ1149" s="36"/>
      <c r="SRA1149" s="36"/>
      <c r="SRB1149" s="36"/>
      <c r="SRC1149" s="36"/>
      <c r="SRD1149" s="36"/>
      <c r="SRE1149" s="36"/>
      <c r="SRF1149" s="36"/>
      <c r="SRG1149" s="36"/>
      <c r="SRH1149" s="36"/>
      <c r="SRI1149" s="36"/>
      <c r="SRJ1149" s="36"/>
      <c r="SRK1149" s="36"/>
      <c r="SRL1149" s="36"/>
      <c r="SRM1149" s="36"/>
      <c r="SRN1149" s="36"/>
      <c r="SRO1149" s="36"/>
      <c r="SRP1149" s="36"/>
      <c r="SRQ1149" s="36"/>
      <c r="SRR1149" s="36"/>
      <c r="SRS1149" s="36"/>
      <c r="SRT1149" s="36"/>
      <c r="SRU1149" s="36"/>
      <c r="SRV1149" s="36"/>
      <c r="SRW1149" s="36"/>
      <c r="SRX1149" s="36"/>
      <c r="SRY1149" s="36"/>
      <c r="SRZ1149" s="36"/>
      <c r="SSA1149" s="36"/>
      <c r="SSB1149" s="36"/>
      <c r="SSC1149" s="36"/>
      <c r="SSD1149" s="36"/>
      <c r="SSE1149" s="36"/>
      <c r="SSF1149" s="36"/>
      <c r="SSG1149" s="36"/>
      <c r="SSH1149" s="36"/>
      <c r="SSI1149" s="36"/>
      <c r="SSJ1149" s="36"/>
      <c r="SSK1149" s="36"/>
      <c r="SSL1149" s="36"/>
      <c r="SSM1149" s="36"/>
      <c r="SSN1149" s="36"/>
      <c r="SSO1149" s="36"/>
      <c r="SSP1149" s="36"/>
      <c r="SSQ1149" s="36"/>
      <c r="SSR1149" s="36"/>
      <c r="SSS1149" s="36"/>
      <c r="SST1149" s="36"/>
      <c r="SSU1149" s="36"/>
      <c r="SSV1149" s="36"/>
      <c r="SSW1149" s="36"/>
      <c r="SSX1149" s="36"/>
      <c r="SSY1149" s="36"/>
      <c r="SSZ1149" s="36"/>
      <c r="STA1149" s="36"/>
      <c r="STB1149" s="36"/>
      <c r="STC1149" s="36"/>
      <c r="STD1149" s="36"/>
      <c r="STE1149" s="36"/>
      <c r="STF1149" s="36"/>
      <c r="STG1149" s="36"/>
      <c r="STH1149" s="36"/>
      <c r="STI1149" s="36"/>
      <c r="STJ1149" s="36"/>
      <c r="STK1149" s="36"/>
      <c r="STL1149" s="36"/>
      <c r="STM1149" s="36"/>
      <c r="STN1149" s="36"/>
      <c r="STO1149" s="36"/>
      <c r="STP1149" s="36"/>
      <c r="STQ1149" s="36"/>
      <c r="STR1149" s="36"/>
      <c r="STS1149" s="36"/>
      <c r="STT1149" s="36"/>
      <c r="STU1149" s="36"/>
      <c r="STV1149" s="36"/>
      <c r="STW1149" s="36"/>
      <c r="STX1149" s="36"/>
      <c r="STY1149" s="36"/>
      <c r="STZ1149" s="36"/>
      <c r="SUA1149" s="36"/>
      <c r="SUB1149" s="36"/>
      <c r="SUC1149" s="36"/>
      <c r="SUD1149" s="36"/>
      <c r="SUE1149" s="36"/>
      <c r="SUF1149" s="36"/>
      <c r="SUG1149" s="36"/>
      <c r="SUH1149" s="36"/>
      <c r="SUI1149" s="36"/>
      <c r="SUJ1149" s="36"/>
      <c r="SUK1149" s="36"/>
      <c r="SUL1149" s="36"/>
      <c r="SUM1149" s="36"/>
      <c r="SUN1149" s="36"/>
      <c r="SUO1149" s="36"/>
      <c r="SUP1149" s="36"/>
      <c r="SUQ1149" s="36"/>
      <c r="SUR1149" s="36"/>
      <c r="SUS1149" s="36"/>
      <c r="SUT1149" s="36"/>
      <c r="SUU1149" s="36"/>
      <c r="SUV1149" s="36"/>
      <c r="SUW1149" s="36"/>
      <c r="SUX1149" s="36"/>
      <c r="SUY1149" s="36"/>
      <c r="SUZ1149" s="36"/>
      <c r="SVA1149" s="36"/>
      <c r="SVB1149" s="36"/>
      <c r="SVC1149" s="36"/>
      <c r="SVD1149" s="36"/>
      <c r="SVE1149" s="36"/>
      <c r="SVF1149" s="36"/>
      <c r="SVG1149" s="36"/>
      <c r="SVH1149" s="36"/>
      <c r="SVI1149" s="36"/>
      <c r="SVJ1149" s="36"/>
      <c r="SVK1149" s="36"/>
      <c r="SVL1149" s="36"/>
      <c r="SVM1149" s="36"/>
      <c r="SVN1149" s="36"/>
      <c r="SVO1149" s="36"/>
      <c r="SVP1149" s="36"/>
      <c r="SVQ1149" s="36"/>
      <c r="SVR1149" s="36"/>
      <c r="SVS1149" s="36"/>
      <c r="SVT1149" s="36"/>
      <c r="SVU1149" s="36"/>
      <c r="SVV1149" s="36"/>
      <c r="SVW1149" s="36"/>
      <c r="SVX1149" s="36"/>
      <c r="SVY1149" s="36"/>
      <c r="SVZ1149" s="36"/>
      <c r="SWA1149" s="36"/>
      <c r="SWB1149" s="36"/>
      <c r="SWC1149" s="36"/>
      <c r="SWD1149" s="36"/>
      <c r="SWE1149" s="36"/>
      <c r="SWF1149" s="36"/>
      <c r="SWG1149" s="36"/>
      <c r="SWH1149" s="36"/>
      <c r="SWI1149" s="36"/>
      <c r="SWJ1149" s="36"/>
      <c r="SWK1149" s="36"/>
      <c r="SWL1149" s="36"/>
      <c r="SWM1149" s="36"/>
      <c r="SWN1149" s="36"/>
      <c r="SWO1149" s="36"/>
      <c r="SWP1149" s="36"/>
      <c r="SWQ1149" s="36"/>
      <c r="SWR1149" s="36"/>
      <c r="SWS1149" s="36"/>
      <c r="SWT1149" s="36"/>
      <c r="SWU1149" s="36"/>
      <c r="SWV1149" s="36"/>
      <c r="SWW1149" s="36"/>
      <c r="SWX1149" s="36"/>
      <c r="SWY1149" s="36"/>
      <c r="SWZ1149" s="36"/>
      <c r="SXA1149" s="36"/>
      <c r="SXB1149" s="36"/>
      <c r="SXC1149" s="36"/>
      <c r="SXD1149" s="36"/>
      <c r="SXE1149" s="36"/>
      <c r="SXF1149" s="36"/>
      <c r="SXG1149" s="36"/>
      <c r="SXH1149" s="36"/>
      <c r="SXI1149" s="36"/>
      <c r="SXJ1149" s="36"/>
      <c r="SXK1149" s="36"/>
      <c r="SXL1149" s="36"/>
      <c r="SXM1149" s="36"/>
      <c r="SXN1149" s="36"/>
      <c r="SXO1149" s="36"/>
      <c r="SXP1149" s="36"/>
      <c r="SXQ1149" s="36"/>
      <c r="SXR1149" s="36"/>
      <c r="SXS1149" s="36"/>
      <c r="SXT1149" s="36"/>
      <c r="SXU1149" s="36"/>
      <c r="SXV1149" s="36"/>
      <c r="SXW1149" s="36"/>
      <c r="SXX1149" s="36"/>
      <c r="SXY1149" s="36"/>
      <c r="SXZ1149" s="36"/>
      <c r="SYA1149" s="36"/>
      <c r="SYB1149" s="36"/>
      <c r="SYC1149" s="36"/>
      <c r="SYD1149" s="36"/>
      <c r="SYE1149" s="36"/>
      <c r="SYF1149" s="36"/>
      <c r="SYG1149" s="36"/>
      <c r="SYH1149" s="36"/>
      <c r="SYI1149" s="36"/>
      <c r="SYJ1149" s="36"/>
      <c r="SYK1149" s="36"/>
      <c r="SYL1149" s="36"/>
      <c r="SYM1149" s="36"/>
      <c r="SYN1149" s="36"/>
      <c r="SYO1149" s="36"/>
      <c r="SYP1149" s="36"/>
      <c r="SYQ1149" s="36"/>
      <c r="SYR1149" s="36"/>
      <c r="SYS1149" s="36"/>
      <c r="SYT1149" s="36"/>
      <c r="SYU1149" s="36"/>
      <c r="SYV1149" s="36"/>
      <c r="SYW1149" s="36"/>
      <c r="SYX1149" s="36"/>
      <c r="SYY1149" s="36"/>
      <c r="SYZ1149" s="36"/>
      <c r="SZA1149" s="36"/>
      <c r="SZB1149" s="36"/>
      <c r="SZC1149" s="36"/>
      <c r="SZD1149" s="36"/>
      <c r="SZE1149" s="36"/>
      <c r="SZF1149" s="36"/>
      <c r="SZG1149" s="36"/>
      <c r="SZH1149" s="36"/>
      <c r="SZI1149" s="36"/>
      <c r="SZJ1149" s="36"/>
      <c r="SZK1149" s="36"/>
      <c r="SZL1149" s="36"/>
      <c r="SZM1149" s="36"/>
      <c r="SZN1149" s="36"/>
      <c r="SZO1149" s="36"/>
      <c r="SZP1149" s="36"/>
      <c r="SZQ1149" s="36"/>
      <c r="SZR1149" s="36"/>
      <c r="SZS1149" s="36"/>
      <c r="SZT1149" s="36"/>
      <c r="SZU1149" s="36"/>
      <c r="SZV1149" s="36"/>
      <c r="SZW1149" s="36"/>
      <c r="SZX1149" s="36"/>
      <c r="SZY1149" s="36"/>
      <c r="SZZ1149" s="36"/>
      <c r="TAA1149" s="36"/>
      <c r="TAB1149" s="36"/>
      <c r="TAC1149" s="36"/>
      <c r="TAD1149" s="36"/>
      <c r="TAE1149" s="36"/>
      <c r="TAF1149" s="36"/>
      <c r="TAG1149" s="36"/>
      <c r="TAH1149" s="36"/>
      <c r="TAI1149" s="36"/>
      <c r="TAJ1149" s="36"/>
      <c r="TAK1149" s="36"/>
      <c r="TAL1149" s="36"/>
      <c r="TAM1149" s="36"/>
      <c r="TAN1149" s="36"/>
      <c r="TAO1149" s="36"/>
      <c r="TAP1149" s="36"/>
      <c r="TAQ1149" s="36"/>
      <c r="TAR1149" s="36"/>
      <c r="TAS1149" s="36"/>
      <c r="TAT1149" s="36"/>
      <c r="TAU1149" s="36"/>
      <c r="TAV1149" s="36"/>
      <c r="TAW1149" s="36"/>
      <c r="TAX1149" s="36"/>
      <c r="TAY1149" s="36"/>
      <c r="TAZ1149" s="36"/>
      <c r="TBA1149" s="36"/>
      <c r="TBB1149" s="36"/>
      <c r="TBC1149" s="36"/>
      <c r="TBD1149" s="36"/>
      <c r="TBE1149" s="36"/>
      <c r="TBF1149" s="36"/>
      <c r="TBG1149" s="36"/>
      <c r="TBH1149" s="36"/>
      <c r="TBI1149" s="36"/>
      <c r="TBJ1149" s="36"/>
      <c r="TBK1149" s="36"/>
      <c r="TBL1149" s="36"/>
      <c r="TBM1149" s="36"/>
      <c r="TBN1149" s="36"/>
      <c r="TBO1149" s="36"/>
      <c r="TBP1149" s="36"/>
      <c r="TBQ1149" s="36"/>
      <c r="TBR1149" s="36"/>
      <c r="TBS1149" s="36"/>
      <c r="TBT1149" s="36"/>
      <c r="TBU1149" s="36"/>
      <c r="TBV1149" s="36"/>
      <c r="TBW1149" s="36"/>
      <c r="TBX1149" s="36"/>
      <c r="TBY1149" s="36"/>
      <c r="TBZ1149" s="36"/>
      <c r="TCA1149" s="36"/>
      <c r="TCB1149" s="36"/>
      <c r="TCC1149" s="36"/>
      <c r="TCD1149" s="36"/>
      <c r="TCE1149" s="36"/>
      <c r="TCF1149" s="36"/>
      <c r="TCG1149" s="36"/>
      <c r="TCH1149" s="36"/>
      <c r="TCI1149" s="36"/>
      <c r="TCJ1149" s="36"/>
      <c r="TCK1149" s="36"/>
      <c r="TCL1149" s="36"/>
      <c r="TCM1149" s="36"/>
      <c r="TCN1149" s="36"/>
      <c r="TCO1149" s="36"/>
      <c r="TCP1149" s="36"/>
      <c r="TCQ1149" s="36"/>
      <c r="TCR1149" s="36"/>
      <c r="TCS1149" s="36"/>
      <c r="TCT1149" s="36"/>
      <c r="TCU1149" s="36"/>
      <c r="TCV1149" s="36"/>
      <c r="TCW1149" s="36"/>
      <c r="TCX1149" s="36"/>
      <c r="TCY1149" s="36"/>
      <c r="TCZ1149" s="36"/>
      <c r="TDA1149" s="36"/>
      <c r="TDB1149" s="36"/>
      <c r="TDC1149" s="36"/>
      <c r="TDD1149" s="36"/>
      <c r="TDE1149" s="36"/>
      <c r="TDF1149" s="36"/>
      <c r="TDG1149" s="36"/>
      <c r="TDH1149" s="36"/>
      <c r="TDI1149" s="36"/>
      <c r="TDJ1149" s="36"/>
      <c r="TDK1149" s="36"/>
      <c r="TDL1149" s="36"/>
      <c r="TDM1149" s="36"/>
      <c r="TDN1149" s="36"/>
      <c r="TDO1149" s="36"/>
      <c r="TDP1149" s="36"/>
      <c r="TDQ1149" s="36"/>
      <c r="TDR1149" s="36"/>
      <c r="TDS1149" s="36"/>
      <c r="TDT1149" s="36"/>
      <c r="TDU1149" s="36"/>
      <c r="TDV1149" s="36"/>
      <c r="TDW1149" s="36"/>
      <c r="TDX1149" s="36"/>
      <c r="TDY1149" s="36"/>
      <c r="TDZ1149" s="36"/>
      <c r="TEA1149" s="36"/>
      <c r="TEB1149" s="36"/>
      <c r="TEC1149" s="36"/>
      <c r="TED1149" s="36"/>
      <c r="TEE1149" s="36"/>
      <c r="TEF1149" s="36"/>
      <c r="TEG1149" s="36"/>
      <c r="TEH1149" s="36"/>
      <c r="TEI1149" s="36"/>
      <c r="TEJ1149" s="36"/>
      <c r="TEK1149" s="36"/>
      <c r="TEL1149" s="36"/>
      <c r="TEM1149" s="36"/>
      <c r="TEN1149" s="36"/>
      <c r="TEO1149" s="36"/>
      <c r="TEP1149" s="36"/>
      <c r="TEQ1149" s="36"/>
      <c r="TER1149" s="36"/>
      <c r="TES1149" s="36"/>
      <c r="TET1149" s="36"/>
      <c r="TEU1149" s="36"/>
      <c r="TEV1149" s="36"/>
      <c r="TEW1149" s="36"/>
      <c r="TEX1149" s="36"/>
      <c r="TEY1149" s="36"/>
      <c r="TEZ1149" s="36"/>
      <c r="TFA1149" s="36"/>
      <c r="TFB1149" s="36"/>
      <c r="TFC1149" s="36"/>
      <c r="TFD1149" s="36"/>
      <c r="TFE1149" s="36"/>
      <c r="TFF1149" s="36"/>
      <c r="TFG1149" s="36"/>
      <c r="TFH1149" s="36"/>
      <c r="TFI1149" s="36"/>
      <c r="TFJ1149" s="36"/>
      <c r="TFK1149" s="36"/>
      <c r="TFL1149" s="36"/>
      <c r="TFM1149" s="36"/>
      <c r="TFN1149" s="36"/>
      <c r="TFO1149" s="36"/>
      <c r="TFP1149" s="36"/>
      <c r="TFQ1149" s="36"/>
      <c r="TFR1149" s="36"/>
      <c r="TFS1149" s="36"/>
      <c r="TFT1149" s="36"/>
      <c r="TFU1149" s="36"/>
      <c r="TFV1149" s="36"/>
      <c r="TFW1149" s="36"/>
      <c r="TFX1149" s="36"/>
      <c r="TFY1149" s="36"/>
      <c r="TFZ1149" s="36"/>
      <c r="TGA1149" s="36"/>
      <c r="TGB1149" s="36"/>
      <c r="TGC1149" s="36"/>
      <c r="TGD1149" s="36"/>
      <c r="TGE1149" s="36"/>
      <c r="TGF1149" s="36"/>
      <c r="TGG1149" s="36"/>
      <c r="TGH1149" s="36"/>
      <c r="TGI1149" s="36"/>
      <c r="TGJ1149" s="36"/>
      <c r="TGK1149" s="36"/>
      <c r="TGL1149" s="36"/>
      <c r="TGM1149" s="36"/>
      <c r="TGN1149" s="36"/>
      <c r="TGO1149" s="36"/>
      <c r="TGP1149" s="36"/>
      <c r="TGQ1149" s="36"/>
      <c r="TGR1149" s="36"/>
      <c r="TGS1149" s="36"/>
      <c r="TGT1149" s="36"/>
      <c r="TGU1149" s="36"/>
      <c r="TGV1149" s="36"/>
      <c r="TGW1149" s="36"/>
      <c r="TGX1149" s="36"/>
      <c r="TGY1149" s="36"/>
      <c r="TGZ1149" s="36"/>
      <c r="THA1149" s="36"/>
      <c r="THB1149" s="36"/>
      <c r="THC1149" s="36"/>
      <c r="THD1149" s="36"/>
      <c r="THE1149" s="36"/>
      <c r="THF1149" s="36"/>
      <c r="THG1149" s="36"/>
      <c r="THH1149" s="36"/>
      <c r="THI1149" s="36"/>
      <c r="THJ1149" s="36"/>
      <c r="THK1149" s="36"/>
      <c r="THL1149" s="36"/>
      <c r="THM1149" s="36"/>
      <c r="THN1149" s="36"/>
      <c r="THO1149" s="36"/>
      <c r="THP1149" s="36"/>
      <c r="THQ1149" s="36"/>
      <c r="THR1149" s="36"/>
      <c r="THS1149" s="36"/>
      <c r="THT1149" s="36"/>
      <c r="THU1149" s="36"/>
      <c r="THV1149" s="36"/>
      <c r="THW1149" s="36"/>
      <c r="THX1149" s="36"/>
      <c r="THY1149" s="36"/>
      <c r="THZ1149" s="36"/>
      <c r="TIA1149" s="36"/>
      <c r="TIB1149" s="36"/>
      <c r="TIC1149" s="36"/>
      <c r="TID1149" s="36"/>
      <c r="TIE1149" s="36"/>
      <c r="TIF1149" s="36"/>
      <c r="TIG1149" s="36"/>
      <c r="TIH1149" s="36"/>
      <c r="TII1149" s="36"/>
      <c r="TIJ1149" s="36"/>
      <c r="TIK1149" s="36"/>
      <c r="TIL1149" s="36"/>
      <c r="TIM1149" s="36"/>
      <c r="TIN1149" s="36"/>
      <c r="TIO1149" s="36"/>
      <c r="TIP1149" s="36"/>
      <c r="TIQ1149" s="36"/>
      <c r="TIR1149" s="36"/>
      <c r="TIS1149" s="36"/>
      <c r="TIT1149" s="36"/>
      <c r="TIU1149" s="36"/>
      <c r="TIV1149" s="36"/>
      <c r="TIW1149" s="36"/>
      <c r="TIX1149" s="36"/>
      <c r="TIY1149" s="36"/>
      <c r="TIZ1149" s="36"/>
      <c r="TJA1149" s="36"/>
      <c r="TJB1149" s="36"/>
      <c r="TJC1149" s="36"/>
      <c r="TJD1149" s="36"/>
      <c r="TJE1149" s="36"/>
      <c r="TJF1149" s="36"/>
      <c r="TJG1149" s="36"/>
      <c r="TJH1149" s="36"/>
      <c r="TJI1149" s="36"/>
      <c r="TJJ1149" s="36"/>
      <c r="TJK1149" s="36"/>
      <c r="TJL1149" s="36"/>
      <c r="TJM1149" s="36"/>
      <c r="TJN1149" s="36"/>
      <c r="TJO1149" s="36"/>
      <c r="TJP1149" s="36"/>
      <c r="TJQ1149" s="36"/>
      <c r="TJR1149" s="36"/>
      <c r="TJS1149" s="36"/>
      <c r="TJT1149" s="36"/>
      <c r="TJU1149" s="36"/>
      <c r="TJV1149" s="36"/>
      <c r="TJW1149" s="36"/>
      <c r="TJX1149" s="36"/>
      <c r="TJY1149" s="36"/>
      <c r="TJZ1149" s="36"/>
      <c r="TKA1149" s="36"/>
      <c r="TKB1149" s="36"/>
      <c r="TKC1149" s="36"/>
      <c r="TKD1149" s="36"/>
      <c r="TKE1149" s="36"/>
      <c r="TKF1149" s="36"/>
      <c r="TKG1149" s="36"/>
      <c r="TKH1149" s="36"/>
      <c r="TKI1149" s="36"/>
      <c r="TKJ1149" s="36"/>
      <c r="TKK1149" s="36"/>
      <c r="TKL1149" s="36"/>
      <c r="TKM1149" s="36"/>
      <c r="TKN1149" s="36"/>
      <c r="TKO1149" s="36"/>
      <c r="TKP1149" s="36"/>
      <c r="TKQ1149" s="36"/>
      <c r="TKR1149" s="36"/>
      <c r="TKS1149" s="36"/>
      <c r="TKT1149" s="36"/>
      <c r="TKU1149" s="36"/>
      <c r="TKV1149" s="36"/>
      <c r="TKW1149" s="36"/>
      <c r="TKX1149" s="36"/>
      <c r="TKY1149" s="36"/>
      <c r="TKZ1149" s="36"/>
      <c r="TLA1149" s="36"/>
      <c r="TLB1149" s="36"/>
      <c r="TLC1149" s="36"/>
      <c r="TLD1149" s="36"/>
      <c r="TLE1149" s="36"/>
      <c r="TLF1149" s="36"/>
      <c r="TLG1149" s="36"/>
      <c r="TLH1149" s="36"/>
      <c r="TLI1149" s="36"/>
      <c r="TLJ1149" s="36"/>
      <c r="TLK1149" s="36"/>
      <c r="TLL1149" s="36"/>
      <c r="TLM1149" s="36"/>
      <c r="TLN1149" s="36"/>
      <c r="TLO1149" s="36"/>
      <c r="TLP1149" s="36"/>
      <c r="TLQ1149" s="36"/>
      <c r="TLR1149" s="36"/>
      <c r="TLS1149" s="36"/>
      <c r="TLT1149" s="36"/>
      <c r="TLU1149" s="36"/>
      <c r="TLV1149" s="36"/>
      <c r="TLW1149" s="36"/>
      <c r="TLX1149" s="36"/>
      <c r="TLY1149" s="36"/>
      <c r="TLZ1149" s="36"/>
      <c r="TMA1149" s="36"/>
      <c r="TMB1149" s="36"/>
      <c r="TMC1149" s="36"/>
      <c r="TMD1149" s="36"/>
      <c r="TME1149" s="36"/>
      <c r="TMF1149" s="36"/>
      <c r="TMG1149" s="36"/>
      <c r="TMH1149" s="36"/>
      <c r="TMI1149" s="36"/>
      <c r="TMJ1149" s="36"/>
      <c r="TMK1149" s="36"/>
      <c r="TML1149" s="36"/>
      <c r="TMM1149" s="36"/>
      <c r="TMN1149" s="36"/>
      <c r="TMO1149" s="36"/>
      <c r="TMP1149" s="36"/>
      <c r="TMQ1149" s="36"/>
      <c r="TMR1149" s="36"/>
      <c r="TMS1149" s="36"/>
      <c r="TMT1149" s="36"/>
      <c r="TMU1149" s="36"/>
      <c r="TMV1149" s="36"/>
      <c r="TMW1149" s="36"/>
      <c r="TMX1149" s="36"/>
      <c r="TMY1149" s="36"/>
      <c r="TMZ1149" s="36"/>
      <c r="TNA1149" s="36"/>
      <c r="TNB1149" s="36"/>
      <c r="TNC1149" s="36"/>
      <c r="TND1149" s="36"/>
      <c r="TNE1149" s="36"/>
      <c r="TNF1149" s="36"/>
      <c r="TNG1149" s="36"/>
      <c r="TNH1149" s="36"/>
      <c r="TNI1149" s="36"/>
      <c r="TNJ1149" s="36"/>
      <c r="TNK1149" s="36"/>
      <c r="TNL1149" s="36"/>
      <c r="TNM1149" s="36"/>
      <c r="TNN1149" s="36"/>
      <c r="TNO1149" s="36"/>
      <c r="TNP1149" s="36"/>
      <c r="TNQ1149" s="36"/>
      <c r="TNR1149" s="36"/>
      <c r="TNS1149" s="36"/>
      <c r="TNT1149" s="36"/>
      <c r="TNU1149" s="36"/>
      <c r="TNV1149" s="36"/>
      <c r="TNW1149" s="36"/>
      <c r="TNX1149" s="36"/>
      <c r="TNY1149" s="36"/>
      <c r="TNZ1149" s="36"/>
      <c r="TOA1149" s="36"/>
      <c r="TOB1149" s="36"/>
      <c r="TOC1149" s="36"/>
      <c r="TOD1149" s="36"/>
      <c r="TOE1149" s="36"/>
      <c r="TOF1149" s="36"/>
      <c r="TOG1149" s="36"/>
      <c r="TOH1149" s="36"/>
      <c r="TOI1149" s="36"/>
      <c r="TOJ1149" s="36"/>
      <c r="TOK1149" s="36"/>
      <c r="TOL1149" s="36"/>
      <c r="TOM1149" s="36"/>
      <c r="TON1149" s="36"/>
      <c r="TOO1149" s="36"/>
      <c r="TOP1149" s="36"/>
      <c r="TOQ1149" s="36"/>
      <c r="TOR1149" s="36"/>
      <c r="TOS1149" s="36"/>
      <c r="TOT1149" s="36"/>
      <c r="TOU1149" s="36"/>
      <c r="TOV1149" s="36"/>
      <c r="TOW1149" s="36"/>
      <c r="TOX1149" s="36"/>
      <c r="TOY1149" s="36"/>
      <c r="TOZ1149" s="36"/>
      <c r="TPA1149" s="36"/>
      <c r="TPB1149" s="36"/>
      <c r="TPC1149" s="36"/>
      <c r="TPD1149" s="36"/>
      <c r="TPE1149" s="36"/>
      <c r="TPF1149" s="36"/>
      <c r="TPG1149" s="36"/>
      <c r="TPH1149" s="36"/>
      <c r="TPI1149" s="36"/>
      <c r="TPJ1149" s="36"/>
      <c r="TPK1149" s="36"/>
      <c r="TPL1149" s="36"/>
      <c r="TPM1149" s="36"/>
      <c r="TPN1149" s="36"/>
      <c r="TPO1149" s="36"/>
      <c r="TPP1149" s="36"/>
      <c r="TPQ1149" s="36"/>
      <c r="TPR1149" s="36"/>
      <c r="TPS1149" s="36"/>
      <c r="TPT1149" s="36"/>
      <c r="TPU1149" s="36"/>
      <c r="TPV1149" s="36"/>
      <c r="TPW1149" s="36"/>
      <c r="TPX1149" s="36"/>
      <c r="TPY1149" s="36"/>
      <c r="TPZ1149" s="36"/>
      <c r="TQA1149" s="36"/>
      <c r="TQB1149" s="36"/>
      <c r="TQC1149" s="36"/>
      <c r="TQD1149" s="36"/>
      <c r="TQE1149" s="36"/>
      <c r="TQF1149" s="36"/>
      <c r="TQG1149" s="36"/>
      <c r="TQH1149" s="36"/>
      <c r="TQI1149" s="36"/>
      <c r="TQJ1149" s="36"/>
      <c r="TQK1149" s="36"/>
      <c r="TQL1149" s="36"/>
      <c r="TQM1149" s="36"/>
      <c r="TQN1149" s="36"/>
      <c r="TQO1149" s="36"/>
      <c r="TQP1149" s="36"/>
      <c r="TQQ1149" s="36"/>
      <c r="TQR1149" s="36"/>
      <c r="TQS1149" s="36"/>
      <c r="TQT1149" s="36"/>
      <c r="TQU1149" s="36"/>
      <c r="TQV1149" s="36"/>
      <c r="TQW1149" s="36"/>
      <c r="TQX1149" s="36"/>
      <c r="TQY1149" s="36"/>
      <c r="TQZ1149" s="36"/>
      <c r="TRA1149" s="36"/>
      <c r="TRB1149" s="36"/>
      <c r="TRC1149" s="36"/>
      <c r="TRD1149" s="36"/>
      <c r="TRE1149" s="36"/>
      <c r="TRF1149" s="36"/>
      <c r="TRG1149" s="36"/>
      <c r="TRH1149" s="36"/>
      <c r="TRI1149" s="36"/>
      <c r="TRJ1149" s="36"/>
      <c r="TRK1149" s="36"/>
      <c r="TRL1149" s="36"/>
      <c r="TRM1149" s="36"/>
      <c r="TRN1149" s="36"/>
      <c r="TRO1149" s="36"/>
      <c r="TRP1149" s="36"/>
      <c r="TRQ1149" s="36"/>
      <c r="TRR1149" s="36"/>
      <c r="TRS1149" s="36"/>
      <c r="TRT1149" s="36"/>
      <c r="TRU1149" s="36"/>
      <c r="TRV1149" s="36"/>
      <c r="TRW1149" s="36"/>
      <c r="TRX1149" s="36"/>
      <c r="TRY1149" s="36"/>
      <c r="TRZ1149" s="36"/>
      <c r="TSA1149" s="36"/>
      <c r="TSB1149" s="36"/>
      <c r="TSC1149" s="36"/>
      <c r="TSD1149" s="36"/>
      <c r="TSE1149" s="36"/>
      <c r="TSF1149" s="36"/>
      <c r="TSG1149" s="36"/>
      <c r="TSH1149" s="36"/>
      <c r="TSI1149" s="36"/>
      <c r="TSJ1149" s="36"/>
      <c r="TSK1149" s="36"/>
      <c r="TSL1149" s="36"/>
      <c r="TSM1149" s="36"/>
      <c r="TSN1149" s="36"/>
      <c r="TSO1149" s="36"/>
      <c r="TSP1149" s="36"/>
      <c r="TSQ1149" s="36"/>
      <c r="TSR1149" s="36"/>
      <c r="TSS1149" s="36"/>
      <c r="TST1149" s="36"/>
      <c r="TSU1149" s="36"/>
      <c r="TSV1149" s="36"/>
      <c r="TSW1149" s="36"/>
      <c r="TSX1149" s="36"/>
      <c r="TSY1149" s="36"/>
      <c r="TSZ1149" s="36"/>
      <c r="TTA1149" s="36"/>
      <c r="TTB1149" s="36"/>
      <c r="TTC1149" s="36"/>
      <c r="TTD1149" s="36"/>
      <c r="TTE1149" s="36"/>
      <c r="TTF1149" s="36"/>
      <c r="TTG1149" s="36"/>
      <c r="TTH1149" s="36"/>
      <c r="TTI1149" s="36"/>
      <c r="TTJ1149" s="36"/>
      <c r="TTK1149" s="36"/>
      <c r="TTL1149" s="36"/>
      <c r="TTM1149" s="36"/>
      <c r="TTN1149" s="36"/>
      <c r="TTO1149" s="36"/>
      <c r="TTP1149" s="36"/>
      <c r="TTQ1149" s="36"/>
      <c r="TTR1149" s="36"/>
      <c r="TTS1149" s="36"/>
      <c r="TTT1149" s="36"/>
      <c r="TTU1149" s="36"/>
      <c r="TTV1149" s="36"/>
      <c r="TTW1149" s="36"/>
      <c r="TTX1149" s="36"/>
      <c r="TTY1149" s="36"/>
      <c r="TTZ1149" s="36"/>
      <c r="TUA1149" s="36"/>
      <c r="TUB1149" s="36"/>
      <c r="TUC1149" s="36"/>
      <c r="TUD1149" s="36"/>
      <c r="TUE1149" s="36"/>
      <c r="TUF1149" s="36"/>
      <c r="TUG1149" s="36"/>
      <c r="TUH1149" s="36"/>
      <c r="TUI1149" s="36"/>
      <c r="TUJ1149" s="36"/>
      <c r="TUK1149" s="36"/>
      <c r="TUL1149" s="36"/>
      <c r="TUM1149" s="36"/>
      <c r="TUN1149" s="36"/>
      <c r="TUO1149" s="36"/>
      <c r="TUP1149" s="36"/>
      <c r="TUQ1149" s="36"/>
      <c r="TUR1149" s="36"/>
      <c r="TUS1149" s="36"/>
      <c r="TUT1149" s="36"/>
      <c r="TUU1149" s="36"/>
      <c r="TUV1149" s="36"/>
      <c r="TUW1149" s="36"/>
      <c r="TUX1149" s="36"/>
      <c r="TUY1149" s="36"/>
      <c r="TUZ1149" s="36"/>
      <c r="TVA1149" s="36"/>
      <c r="TVB1149" s="36"/>
      <c r="TVC1149" s="36"/>
      <c r="TVD1149" s="36"/>
      <c r="TVE1149" s="36"/>
      <c r="TVF1149" s="36"/>
      <c r="TVG1149" s="36"/>
      <c r="TVH1149" s="36"/>
      <c r="TVI1149" s="36"/>
      <c r="TVJ1149" s="36"/>
      <c r="TVK1149" s="36"/>
      <c r="TVL1149" s="36"/>
      <c r="TVM1149" s="36"/>
      <c r="TVN1149" s="36"/>
      <c r="TVO1149" s="36"/>
      <c r="TVP1149" s="36"/>
      <c r="TVQ1149" s="36"/>
      <c r="TVR1149" s="36"/>
      <c r="TVS1149" s="36"/>
      <c r="TVT1149" s="36"/>
      <c r="TVU1149" s="36"/>
      <c r="TVV1149" s="36"/>
      <c r="TVW1149" s="36"/>
      <c r="TVX1149" s="36"/>
      <c r="TVY1149" s="36"/>
      <c r="TVZ1149" s="36"/>
      <c r="TWA1149" s="36"/>
      <c r="TWB1149" s="36"/>
      <c r="TWC1149" s="36"/>
      <c r="TWD1149" s="36"/>
      <c r="TWE1149" s="36"/>
      <c r="TWF1149" s="36"/>
      <c r="TWG1149" s="36"/>
      <c r="TWH1149" s="36"/>
      <c r="TWI1149" s="36"/>
      <c r="TWJ1149" s="36"/>
      <c r="TWK1149" s="36"/>
      <c r="TWL1149" s="36"/>
      <c r="TWM1149" s="36"/>
      <c r="TWN1149" s="36"/>
      <c r="TWO1149" s="36"/>
      <c r="TWP1149" s="36"/>
      <c r="TWQ1149" s="36"/>
      <c r="TWR1149" s="36"/>
      <c r="TWS1149" s="36"/>
      <c r="TWT1149" s="36"/>
      <c r="TWU1149" s="36"/>
      <c r="TWV1149" s="36"/>
      <c r="TWW1149" s="36"/>
      <c r="TWX1149" s="36"/>
      <c r="TWY1149" s="36"/>
      <c r="TWZ1149" s="36"/>
      <c r="TXA1149" s="36"/>
      <c r="TXB1149" s="36"/>
      <c r="TXC1149" s="36"/>
      <c r="TXD1149" s="36"/>
      <c r="TXE1149" s="36"/>
      <c r="TXF1149" s="36"/>
      <c r="TXG1149" s="36"/>
      <c r="TXH1149" s="36"/>
      <c r="TXI1149" s="36"/>
      <c r="TXJ1149" s="36"/>
      <c r="TXK1149" s="36"/>
      <c r="TXL1149" s="36"/>
      <c r="TXM1149" s="36"/>
      <c r="TXN1149" s="36"/>
      <c r="TXO1149" s="36"/>
      <c r="TXP1149" s="36"/>
      <c r="TXQ1149" s="36"/>
      <c r="TXR1149" s="36"/>
      <c r="TXS1149" s="36"/>
      <c r="TXT1149" s="36"/>
      <c r="TXU1149" s="36"/>
      <c r="TXV1149" s="36"/>
      <c r="TXW1149" s="36"/>
      <c r="TXX1149" s="36"/>
      <c r="TXY1149" s="36"/>
      <c r="TXZ1149" s="36"/>
      <c r="TYA1149" s="36"/>
      <c r="TYB1149" s="36"/>
      <c r="TYC1149" s="36"/>
      <c r="TYD1149" s="36"/>
      <c r="TYE1149" s="36"/>
      <c r="TYF1149" s="36"/>
      <c r="TYG1149" s="36"/>
      <c r="TYH1149" s="36"/>
      <c r="TYI1149" s="36"/>
      <c r="TYJ1149" s="36"/>
      <c r="TYK1149" s="36"/>
      <c r="TYL1149" s="36"/>
      <c r="TYM1149" s="36"/>
      <c r="TYN1149" s="36"/>
      <c r="TYO1149" s="36"/>
      <c r="TYP1149" s="36"/>
      <c r="TYQ1149" s="36"/>
      <c r="TYR1149" s="36"/>
      <c r="TYS1149" s="36"/>
      <c r="TYT1149" s="36"/>
      <c r="TYU1149" s="36"/>
      <c r="TYV1149" s="36"/>
      <c r="TYW1149" s="36"/>
      <c r="TYX1149" s="36"/>
      <c r="TYY1149" s="36"/>
      <c r="TYZ1149" s="36"/>
      <c r="TZA1149" s="36"/>
      <c r="TZB1149" s="36"/>
      <c r="TZC1149" s="36"/>
      <c r="TZD1149" s="36"/>
      <c r="TZE1149" s="36"/>
      <c r="TZF1149" s="36"/>
      <c r="TZG1149" s="36"/>
      <c r="TZH1149" s="36"/>
      <c r="TZI1149" s="36"/>
      <c r="TZJ1149" s="36"/>
      <c r="TZK1149" s="36"/>
      <c r="TZL1149" s="36"/>
      <c r="TZM1149" s="36"/>
      <c r="TZN1149" s="36"/>
      <c r="TZO1149" s="36"/>
      <c r="TZP1149" s="36"/>
      <c r="TZQ1149" s="36"/>
      <c r="TZR1149" s="36"/>
      <c r="TZS1149" s="36"/>
      <c r="TZT1149" s="36"/>
      <c r="TZU1149" s="36"/>
      <c r="TZV1149" s="36"/>
      <c r="TZW1149" s="36"/>
      <c r="TZX1149" s="36"/>
      <c r="TZY1149" s="36"/>
      <c r="TZZ1149" s="36"/>
      <c r="UAA1149" s="36"/>
      <c r="UAB1149" s="36"/>
      <c r="UAC1149" s="36"/>
      <c r="UAD1149" s="36"/>
      <c r="UAE1149" s="36"/>
      <c r="UAF1149" s="36"/>
      <c r="UAG1149" s="36"/>
      <c r="UAH1149" s="36"/>
      <c r="UAI1149" s="36"/>
      <c r="UAJ1149" s="36"/>
      <c r="UAK1149" s="36"/>
      <c r="UAL1149" s="36"/>
      <c r="UAM1149" s="36"/>
      <c r="UAN1149" s="36"/>
      <c r="UAO1149" s="36"/>
      <c r="UAP1149" s="36"/>
      <c r="UAQ1149" s="36"/>
      <c r="UAR1149" s="36"/>
      <c r="UAS1149" s="36"/>
      <c r="UAT1149" s="36"/>
      <c r="UAU1149" s="36"/>
      <c r="UAV1149" s="36"/>
      <c r="UAW1149" s="36"/>
      <c r="UAX1149" s="36"/>
      <c r="UAY1149" s="36"/>
      <c r="UAZ1149" s="36"/>
      <c r="UBA1149" s="36"/>
      <c r="UBB1149" s="36"/>
      <c r="UBC1149" s="36"/>
      <c r="UBD1149" s="36"/>
      <c r="UBE1149" s="36"/>
      <c r="UBF1149" s="36"/>
      <c r="UBG1149" s="36"/>
      <c r="UBH1149" s="36"/>
      <c r="UBI1149" s="36"/>
      <c r="UBJ1149" s="36"/>
      <c r="UBK1149" s="36"/>
      <c r="UBL1149" s="36"/>
      <c r="UBM1149" s="36"/>
      <c r="UBN1149" s="36"/>
      <c r="UBO1149" s="36"/>
      <c r="UBP1149" s="36"/>
      <c r="UBQ1149" s="36"/>
      <c r="UBR1149" s="36"/>
      <c r="UBS1149" s="36"/>
      <c r="UBT1149" s="36"/>
      <c r="UBU1149" s="36"/>
      <c r="UBV1149" s="36"/>
      <c r="UBW1149" s="36"/>
      <c r="UBX1149" s="36"/>
      <c r="UBY1149" s="36"/>
      <c r="UBZ1149" s="36"/>
      <c r="UCA1149" s="36"/>
      <c r="UCB1149" s="36"/>
      <c r="UCC1149" s="36"/>
      <c r="UCD1149" s="36"/>
      <c r="UCE1149" s="36"/>
      <c r="UCF1149" s="36"/>
      <c r="UCG1149" s="36"/>
      <c r="UCH1149" s="36"/>
      <c r="UCI1149" s="36"/>
      <c r="UCJ1149" s="36"/>
      <c r="UCK1149" s="36"/>
      <c r="UCL1149" s="36"/>
      <c r="UCM1149" s="36"/>
      <c r="UCN1149" s="36"/>
      <c r="UCO1149" s="36"/>
      <c r="UCP1149" s="36"/>
      <c r="UCQ1149" s="36"/>
      <c r="UCR1149" s="36"/>
      <c r="UCS1149" s="36"/>
      <c r="UCT1149" s="36"/>
      <c r="UCU1149" s="36"/>
      <c r="UCV1149" s="36"/>
      <c r="UCW1149" s="36"/>
      <c r="UCX1149" s="36"/>
      <c r="UCY1149" s="36"/>
      <c r="UCZ1149" s="36"/>
      <c r="UDA1149" s="36"/>
      <c r="UDB1149" s="36"/>
      <c r="UDC1149" s="36"/>
      <c r="UDD1149" s="36"/>
      <c r="UDE1149" s="36"/>
      <c r="UDF1149" s="36"/>
      <c r="UDG1149" s="36"/>
      <c r="UDH1149" s="36"/>
      <c r="UDI1149" s="36"/>
      <c r="UDJ1149" s="36"/>
      <c r="UDK1149" s="36"/>
      <c r="UDL1149" s="36"/>
      <c r="UDM1149" s="36"/>
      <c r="UDN1149" s="36"/>
      <c r="UDO1149" s="36"/>
      <c r="UDP1149" s="36"/>
      <c r="UDQ1149" s="36"/>
      <c r="UDR1149" s="36"/>
      <c r="UDS1149" s="36"/>
      <c r="UDT1149" s="36"/>
      <c r="UDU1149" s="36"/>
      <c r="UDV1149" s="36"/>
      <c r="UDW1149" s="36"/>
      <c r="UDX1149" s="36"/>
      <c r="UDY1149" s="36"/>
      <c r="UDZ1149" s="36"/>
      <c r="UEA1149" s="36"/>
      <c r="UEB1149" s="36"/>
      <c r="UEC1149" s="36"/>
      <c r="UED1149" s="36"/>
      <c r="UEE1149" s="36"/>
      <c r="UEF1149" s="36"/>
      <c r="UEG1149" s="36"/>
      <c r="UEH1149" s="36"/>
      <c r="UEI1149" s="36"/>
      <c r="UEJ1149" s="36"/>
      <c r="UEK1149" s="36"/>
      <c r="UEL1149" s="36"/>
      <c r="UEM1149" s="36"/>
      <c r="UEN1149" s="36"/>
      <c r="UEO1149" s="36"/>
      <c r="UEP1149" s="36"/>
      <c r="UEQ1149" s="36"/>
      <c r="UER1149" s="36"/>
      <c r="UES1149" s="36"/>
      <c r="UET1149" s="36"/>
      <c r="UEU1149" s="36"/>
      <c r="UEV1149" s="36"/>
      <c r="UEW1149" s="36"/>
      <c r="UEX1149" s="36"/>
      <c r="UEY1149" s="36"/>
      <c r="UEZ1149" s="36"/>
      <c r="UFA1149" s="36"/>
      <c r="UFB1149" s="36"/>
      <c r="UFC1149" s="36"/>
      <c r="UFD1149" s="36"/>
      <c r="UFE1149" s="36"/>
      <c r="UFF1149" s="36"/>
      <c r="UFG1149" s="36"/>
      <c r="UFH1149" s="36"/>
      <c r="UFI1149" s="36"/>
      <c r="UFJ1149" s="36"/>
      <c r="UFK1149" s="36"/>
      <c r="UFL1149" s="36"/>
      <c r="UFM1149" s="36"/>
      <c r="UFN1149" s="36"/>
      <c r="UFO1149" s="36"/>
      <c r="UFP1149" s="36"/>
      <c r="UFQ1149" s="36"/>
      <c r="UFR1149" s="36"/>
      <c r="UFS1149" s="36"/>
      <c r="UFT1149" s="36"/>
      <c r="UFU1149" s="36"/>
      <c r="UFV1149" s="36"/>
      <c r="UFW1149" s="36"/>
      <c r="UFX1149" s="36"/>
      <c r="UFY1149" s="36"/>
      <c r="UFZ1149" s="36"/>
      <c r="UGA1149" s="36"/>
      <c r="UGB1149" s="36"/>
      <c r="UGC1149" s="36"/>
      <c r="UGD1149" s="36"/>
      <c r="UGE1149" s="36"/>
      <c r="UGF1149" s="36"/>
      <c r="UGG1149" s="36"/>
      <c r="UGH1149" s="36"/>
      <c r="UGI1149" s="36"/>
      <c r="UGJ1149" s="36"/>
      <c r="UGK1149" s="36"/>
      <c r="UGL1149" s="36"/>
      <c r="UGM1149" s="36"/>
      <c r="UGN1149" s="36"/>
      <c r="UGO1149" s="36"/>
      <c r="UGP1149" s="36"/>
      <c r="UGQ1149" s="36"/>
      <c r="UGR1149" s="36"/>
      <c r="UGS1149" s="36"/>
      <c r="UGT1149" s="36"/>
      <c r="UGU1149" s="36"/>
      <c r="UGV1149" s="36"/>
      <c r="UGW1149" s="36"/>
      <c r="UGX1149" s="36"/>
      <c r="UGY1149" s="36"/>
      <c r="UGZ1149" s="36"/>
      <c r="UHA1149" s="36"/>
      <c r="UHB1149" s="36"/>
      <c r="UHC1149" s="36"/>
      <c r="UHD1149" s="36"/>
      <c r="UHE1149" s="36"/>
      <c r="UHF1149" s="36"/>
      <c r="UHG1149" s="36"/>
      <c r="UHH1149" s="36"/>
      <c r="UHI1149" s="36"/>
      <c r="UHJ1149" s="36"/>
      <c r="UHK1149" s="36"/>
      <c r="UHL1149" s="36"/>
      <c r="UHM1149" s="36"/>
      <c r="UHN1149" s="36"/>
      <c r="UHO1149" s="36"/>
      <c r="UHP1149" s="36"/>
      <c r="UHQ1149" s="36"/>
      <c r="UHR1149" s="36"/>
      <c r="UHS1149" s="36"/>
      <c r="UHT1149" s="36"/>
      <c r="UHU1149" s="36"/>
      <c r="UHV1149" s="36"/>
      <c r="UHW1149" s="36"/>
      <c r="UHX1149" s="36"/>
      <c r="UHY1149" s="36"/>
      <c r="UHZ1149" s="36"/>
      <c r="UIA1149" s="36"/>
      <c r="UIB1149" s="36"/>
      <c r="UIC1149" s="36"/>
      <c r="UID1149" s="36"/>
      <c r="UIE1149" s="36"/>
      <c r="UIF1149" s="36"/>
      <c r="UIG1149" s="36"/>
      <c r="UIH1149" s="36"/>
      <c r="UII1149" s="36"/>
      <c r="UIJ1149" s="36"/>
      <c r="UIK1149" s="36"/>
      <c r="UIL1149" s="36"/>
      <c r="UIM1149" s="36"/>
      <c r="UIN1149" s="36"/>
      <c r="UIO1149" s="36"/>
      <c r="UIP1149" s="36"/>
      <c r="UIQ1149" s="36"/>
      <c r="UIR1149" s="36"/>
      <c r="UIS1149" s="36"/>
      <c r="UIT1149" s="36"/>
      <c r="UIU1149" s="36"/>
      <c r="UIV1149" s="36"/>
      <c r="UIW1149" s="36"/>
      <c r="UIX1149" s="36"/>
      <c r="UIY1149" s="36"/>
      <c r="UIZ1149" s="36"/>
      <c r="UJA1149" s="36"/>
      <c r="UJB1149" s="36"/>
      <c r="UJC1149" s="36"/>
      <c r="UJD1149" s="36"/>
      <c r="UJE1149" s="36"/>
      <c r="UJF1149" s="36"/>
      <c r="UJG1149" s="36"/>
      <c r="UJH1149" s="36"/>
      <c r="UJI1149" s="36"/>
      <c r="UJJ1149" s="36"/>
      <c r="UJK1149" s="36"/>
      <c r="UJL1149" s="36"/>
      <c r="UJM1149" s="36"/>
      <c r="UJN1149" s="36"/>
      <c r="UJO1149" s="36"/>
      <c r="UJP1149" s="36"/>
      <c r="UJQ1149" s="36"/>
      <c r="UJR1149" s="36"/>
      <c r="UJS1149" s="36"/>
      <c r="UJT1149" s="36"/>
      <c r="UJU1149" s="36"/>
      <c r="UJV1149" s="36"/>
      <c r="UJW1149" s="36"/>
      <c r="UJX1149" s="36"/>
      <c r="UJY1149" s="36"/>
      <c r="UJZ1149" s="36"/>
      <c r="UKA1149" s="36"/>
      <c r="UKB1149" s="36"/>
      <c r="UKC1149" s="36"/>
      <c r="UKD1149" s="36"/>
      <c r="UKE1149" s="36"/>
      <c r="UKF1149" s="36"/>
      <c r="UKG1149" s="36"/>
      <c r="UKH1149" s="36"/>
      <c r="UKI1149" s="36"/>
      <c r="UKJ1149" s="36"/>
      <c r="UKK1149" s="36"/>
      <c r="UKL1149" s="36"/>
      <c r="UKM1149" s="36"/>
      <c r="UKN1149" s="36"/>
      <c r="UKO1149" s="36"/>
      <c r="UKP1149" s="36"/>
      <c r="UKQ1149" s="36"/>
      <c r="UKR1149" s="36"/>
      <c r="UKS1149" s="36"/>
      <c r="UKT1149" s="36"/>
      <c r="UKU1149" s="36"/>
      <c r="UKV1149" s="36"/>
      <c r="UKW1149" s="36"/>
      <c r="UKX1149" s="36"/>
      <c r="UKY1149" s="36"/>
      <c r="UKZ1149" s="36"/>
      <c r="ULA1149" s="36"/>
      <c r="ULB1149" s="36"/>
      <c r="ULC1149" s="36"/>
      <c r="ULD1149" s="36"/>
      <c r="ULE1149" s="36"/>
      <c r="ULF1149" s="36"/>
      <c r="ULG1149" s="36"/>
      <c r="ULH1149" s="36"/>
      <c r="ULI1149" s="36"/>
      <c r="ULJ1149" s="36"/>
      <c r="ULK1149" s="36"/>
      <c r="ULL1149" s="36"/>
      <c r="ULM1149" s="36"/>
      <c r="ULN1149" s="36"/>
      <c r="ULO1149" s="36"/>
      <c r="ULP1149" s="36"/>
      <c r="ULQ1149" s="36"/>
      <c r="ULR1149" s="36"/>
      <c r="ULS1149" s="36"/>
      <c r="ULT1149" s="36"/>
      <c r="ULU1149" s="36"/>
      <c r="ULV1149" s="36"/>
      <c r="ULW1149" s="36"/>
      <c r="ULX1149" s="36"/>
      <c r="ULY1149" s="36"/>
      <c r="ULZ1149" s="36"/>
      <c r="UMA1149" s="36"/>
      <c r="UMB1149" s="36"/>
      <c r="UMC1149" s="36"/>
      <c r="UMD1149" s="36"/>
      <c r="UME1149" s="36"/>
      <c r="UMF1149" s="36"/>
      <c r="UMG1149" s="36"/>
      <c r="UMH1149" s="36"/>
      <c r="UMI1149" s="36"/>
      <c r="UMJ1149" s="36"/>
      <c r="UMK1149" s="36"/>
      <c r="UML1149" s="36"/>
      <c r="UMM1149" s="36"/>
      <c r="UMN1149" s="36"/>
      <c r="UMO1149" s="36"/>
      <c r="UMP1149" s="36"/>
      <c r="UMQ1149" s="36"/>
      <c r="UMR1149" s="36"/>
      <c r="UMS1149" s="36"/>
      <c r="UMT1149" s="36"/>
      <c r="UMU1149" s="36"/>
      <c r="UMV1149" s="36"/>
      <c r="UMW1149" s="36"/>
      <c r="UMX1149" s="36"/>
      <c r="UMY1149" s="36"/>
      <c r="UMZ1149" s="36"/>
      <c r="UNA1149" s="36"/>
      <c r="UNB1149" s="36"/>
      <c r="UNC1149" s="36"/>
      <c r="UND1149" s="36"/>
      <c r="UNE1149" s="36"/>
      <c r="UNF1149" s="36"/>
      <c r="UNG1149" s="36"/>
      <c r="UNH1149" s="36"/>
      <c r="UNI1149" s="36"/>
      <c r="UNJ1149" s="36"/>
      <c r="UNK1149" s="36"/>
      <c r="UNL1149" s="36"/>
      <c r="UNM1149" s="36"/>
      <c r="UNN1149" s="36"/>
      <c r="UNO1149" s="36"/>
      <c r="UNP1149" s="36"/>
      <c r="UNQ1149" s="36"/>
      <c r="UNR1149" s="36"/>
      <c r="UNS1149" s="36"/>
      <c r="UNT1149" s="36"/>
      <c r="UNU1149" s="36"/>
      <c r="UNV1149" s="36"/>
      <c r="UNW1149" s="36"/>
      <c r="UNX1149" s="36"/>
      <c r="UNY1149" s="36"/>
      <c r="UNZ1149" s="36"/>
      <c r="UOA1149" s="36"/>
      <c r="UOB1149" s="36"/>
      <c r="UOC1149" s="36"/>
      <c r="UOD1149" s="36"/>
      <c r="UOE1149" s="36"/>
      <c r="UOF1149" s="36"/>
      <c r="UOG1149" s="36"/>
      <c r="UOH1149" s="36"/>
      <c r="UOI1149" s="36"/>
      <c r="UOJ1149" s="36"/>
      <c r="UOK1149" s="36"/>
      <c r="UOL1149" s="36"/>
      <c r="UOM1149" s="36"/>
      <c r="UON1149" s="36"/>
      <c r="UOO1149" s="36"/>
      <c r="UOP1149" s="36"/>
      <c r="UOQ1149" s="36"/>
      <c r="UOR1149" s="36"/>
      <c r="UOS1149" s="36"/>
      <c r="UOT1149" s="36"/>
      <c r="UOU1149" s="36"/>
      <c r="UOV1149" s="36"/>
      <c r="UOW1149" s="36"/>
      <c r="UOX1149" s="36"/>
      <c r="UOY1149" s="36"/>
      <c r="UOZ1149" s="36"/>
      <c r="UPA1149" s="36"/>
      <c r="UPB1149" s="36"/>
      <c r="UPC1149" s="36"/>
      <c r="UPD1149" s="36"/>
      <c r="UPE1149" s="36"/>
      <c r="UPF1149" s="36"/>
      <c r="UPG1149" s="36"/>
      <c r="UPH1149" s="36"/>
      <c r="UPI1149" s="36"/>
      <c r="UPJ1149" s="36"/>
      <c r="UPK1149" s="36"/>
      <c r="UPL1149" s="36"/>
      <c r="UPM1149" s="36"/>
      <c r="UPN1149" s="36"/>
      <c r="UPO1149" s="36"/>
      <c r="UPP1149" s="36"/>
      <c r="UPQ1149" s="36"/>
      <c r="UPR1149" s="36"/>
      <c r="UPS1149" s="36"/>
      <c r="UPT1149" s="36"/>
      <c r="UPU1149" s="36"/>
      <c r="UPV1149" s="36"/>
      <c r="UPW1149" s="36"/>
      <c r="UPX1149" s="36"/>
      <c r="UPY1149" s="36"/>
      <c r="UPZ1149" s="36"/>
      <c r="UQA1149" s="36"/>
      <c r="UQB1149" s="36"/>
      <c r="UQC1149" s="36"/>
      <c r="UQD1149" s="36"/>
      <c r="UQE1149" s="36"/>
      <c r="UQF1149" s="36"/>
      <c r="UQG1149" s="36"/>
      <c r="UQH1149" s="36"/>
      <c r="UQI1149" s="36"/>
      <c r="UQJ1149" s="36"/>
      <c r="UQK1149" s="36"/>
      <c r="UQL1149" s="36"/>
      <c r="UQM1149" s="36"/>
      <c r="UQN1149" s="36"/>
      <c r="UQO1149" s="36"/>
      <c r="UQP1149" s="36"/>
      <c r="UQQ1149" s="36"/>
      <c r="UQR1149" s="36"/>
      <c r="UQS1149" s="36"/>
      <c r="UQT1149" s="36"/>
      <c r="UQU1149" s="36"/>
      <c r="UQV1149" s="36"/>
      <c r="UQW1149" s="36"/>
      <c r="UQX1149" s="36"/>
      <c r="UQY1149" s="36"/>
      <c r="UQZ1149" s="36"/>
      <c r="URA1149" s="36"/>
      <c r="URB1149" s="36"/>
      <c r="URC1149" s="36"/>
      <c r="URD1149" s="36"/>
      <c r="URE1149" s="36"/>
      <c r="URF1149" s="36"/>
      <c r="URG1149" s="36"/>
      <c r="URH1149" s="36"/>
      <c r="URI1149" s="36"/>
      <c r="URJ1149" s="36"/>
      <c r="URK1149" s="36"/>
      <c r="URL1149" s="36"/>
      <c r="URM1149" s="36"/>
      <c r="URN1149" s="36"/>
      <c r="URO1149" s="36"/>
      <c r="URP1149" s="36"/>
      <c r="URQ1149" s="36"/>
      <c r="URR1149" s="36"/>
      <c r="URS1149" s="36"/>
      <c r="URT1149" s="36"/>
      <c r="URU1149" s="36"/>
      <c r="URV1149" s="36"/>
      <c r="URW1149" s="36"/>
      <c r="URX1149" s="36"/>
      <c r="URY1149" s="36"/>
      <c r="URZ1149" s="36"/>
      <c r="USA1149" s="36"/>
      <c r="USB1149" s="36"/>
      <c r="USC1149" s="36"/>
      <c r="USD1149" s="36"/>
      <c r="USE1149" s="36"/>
      <c r="USF1149" s="36"/>
      <c r="USG1149" s="36"/>
      <c r="USH1149" s="36"/>
      <c r="USI1149" s="36"/>
      <c r="USJ1149" s="36"/>
      <c r="USK1149" s="36"/>
      <c r="USL1149" s="36"/>
      <c r="USM1149" s="36"/>
      <c r="USN1149" s="36"/>
      <c r="USO1149" s="36"/>
      <c r="USP1149" s="36"/>
      <c r="USQ1149" s="36"/>
      <c r="USR1149" s="36"/>
      <c r="USS1149" s="36"/>
      <c r="UST1149" s="36"/>
      <c r="USU1149" s="36"/>
      <c r="USV1149" s="36"/>
      <c r="USW1149" s="36"/>
      <c r="USX1149" s="36"/>
      <c r="USY1149" s="36"/>
      <c r="USZ1149" s="36"/>
      <c r="UTA1149" s="36"/>
      <c r="UTB1149" s="36"/>
      <c r="UTC1149" s="36"/>
      <c r="UTD1149" s="36"/>
      <c r="UTE1149" s="36"/>
      <c r="UTF1149" s="36"/>
      <c r="UTG1149" s="36"/>
      <c r="UTH1149" s="36"/>
      <c r="UTI1149" s="36"/>
      <c r="UTJ1149" s="36"/>
      <c r="UTK1149" s="36"/>
      <c r="UTL1149" s="36"/>
      <c r="UTM1149" s="36"/>
      <c r="UTN1149" s="36"/>
      <c r="UTO1149" s="36"/>
      <c r="UTP1149" s="36"/>
      <c r="UTQ1149" s="36"/>
      <c r="UTR1149" s="36"/>
      <c r="UTS1149" s="36"/>
      <c r="UTT1149" s="36"/>
      <c r="UTU1149" s="36"/>
      <c r="UTV1149" s="36"/>
      <c r="UTW1149" s="36"/>
      <c r="UTX1149" s="36"/>
      <c r="UTY1149" s="36"/>
      <c r="UTZ1149" s="36"/>
      <c r="UUA1149" s="36"/>
      <c r="UUB1149" s="36"/>
      <c r="UUC1149" s="36"/>
      <c r="UUD1149" s="36"/>
      <c r="UUE1149" s="36"/>
      <c r="UUF1149" s="36"/>
      <c r="UUG1149" s="36"/>
      <c r="UUH1149" s="36"/>
      <c r="UUI1149" s="36"/>
      <c r="UUJ1149" s="36"/>
      <c r="UUK1149" s="36"/>
      <c r="UUL1149" s="36"/>
      <c r="UUM1149" s="36"/>
      <c r="UUN1149" s="36"/>
      <c r="UUO1149" s="36"/>
      <c r="UUP1149" s="36"/>
      <c r="UUQ1149" s="36"/>
      <c r="UUR1149" s="36"/>
      <c r="UUS1149" s="36"/>
      <c r="UUT1149" s="36"/>
      <c r="UUU1149" s="36"/>
      <c r="UUV1149" s="36"/>
      <c r="UUW1149" s="36"/>
      <c r="UUX1149" s="36"/>
      <c r="UUY1149" s="36"/>
      <c r="UUZ1149" s="36"/>
      <c r="UVA1149" s="36"/>
      <c r="UVB1149" s="36"/>
      <c r="UVC1149" s="36"/>
      <c r="UVD1149" s="36"/>
      <c r="UVE1149" s="36"/>
      <c r="UVF1149" s="36"/>
      <c r="UVG1149" s="36"/>
      <c r="UVH1149" s="36"/>
      <c r="UVI1149" s="36"/>
      <c r="UVJ1149" s="36"/>
      <c r="UVK1149" s="36"/>
      <c r="UVL1149" s="36"/>
      <c r="UVM1149" s="36"/>
      <c r="UVN1149" s="36"/>
      <c r="UVO1149" s="36"/>
      <c r="UVP1149" s="36"/>
      <c r="UVQ1149" s="36"/>
      <c r="UVR1149" s="36"/>
      <c r="UVS1149" s="36"/>
      <c r="UVT1149" s="36"/>
      <c r="UVU1149" s="36"/>
      <c r="UVV1149" s="36"/>
      <c r="UVW1149" s="36"/>
      <c r="UVX1149" s="36"/>
      <c r="UVY1149" s="36"/>
      <c r="UVZ1149" s="36"/>
      <c r="UWA1149" s="36"/>
      <c r="UWB1149" s="36"/>
      <c r="UWC1149" s="36"/>
      <c r="UWD1149" s="36"/>
      <c r="UWE1149" s="36"/>
      <c r="UWF1149" s="36"/>
      <c r="UWG1149" s="36"/>
      <c r="UWH1149" s="36"/>
      <c r="UWI1149" s="36"/>
      <c r="UWJ1149" s="36"/>
      <c r="UWK1149" s="36"/>
      <c r="UWL1149" s="36"/>
      <c r="UWM1149" s="36"/>
      <c r="UWN1149" s="36"/>
      <c r="UWO1149" s="36"/>
      <c r="UWP1149" s="36"/>
      <c r="UWQ1149" s="36"/>
      <c r="UWR1149" s="36"/>
      <c r="UWS1149" s="36"/>
      <c r="UWT1149" s="36"/>
      <c r="UWU1149" s="36"/>
      <c r="UWV1149" s="36"/>
      <c r="UWW1149" s="36"/>
      <c r="UWX1149" s="36"/>
      <c r="UWY1149" s="36"/>
      <c r="UWZ1149" s="36"/>
      <c r="UXA1149" s="36"/>
      <c r="UXB1149" s="36"/>
      <c r="UXC1149" s="36"/>
      <c r="UXD1149" s="36"/>
      <c r="UXE1149" s="36"/>
      <c r="UXF1149" s="36"/>
      <c r="UXG1149" s="36"/>
      <c r="UXH1149" s="36"/>
      <c r="UXI1149" s="36"/>
      <c r="UXJ1149" s="36"/>
      <c r="UXK1149" s="36"/>
      <c r="UXL1149" s="36"/>
      <c r="UXM1149" s="36"/>
      <c r="UXN1149" s="36"/>
      <c r="UXO1149" s="36"/>
      <c r="UXP1149" s="36"/>
      <c r="UXQ1149" s="36"/>
      <c r="UXR1149" s="36"/>
      <c r="UXS1149" s="36"/>
      <c r="UXT1149" s="36"/>
      <c r="UXU1149" s="36"/>
      <c r="UXV1149" s="36"/>
      <c r="UXW1149" s="36"/>
      <c r="UXX1149" s="36"/>
      <c r="UXY1149" s="36"/>
      <c r="UXZ1149" s="36"/>
      <c r="UYA1149" s="36"/>
      <c r="UYB1149" s="36"/>
      <c r="UYC1149" s="36"/>
      <c r="UYD1149" s="36"/>
      <c r="UYE1149" s="36"/>
      <c r="UYF1149" s="36"/>
      <c r="UYG1149" s="36"/>
      <c r="UYH1149" s="36"/>
      <c r="UYI1149" s="36"/>
      <c r="UYJ1149" s="36"/>
      <c r="UYK1149" s="36"/>
      <c r="UYL1149" s="36"/>
      <c r="UYM1149" s="36"/>
      <c r="UYN1149" s="36"/>
      <c r="UYO1149" s="36"/>
      <c r="UYP1149" s="36"/>
      <c r="UYQ1149" s="36"/>
      <c r="UYR1149" s="36"/>
      <c r="UYS1149" s="36"/>
      <c r="UYT1149" s="36"/>
      <c r="UYU1149" s="36"/>
      <c r="UYV1149" s="36"/>
      <c r="UYW1149" s="36"/>
      <c r="UYX1149" s="36"/>
      <c r="UYY1149" s="36"/>
      <c r="UYZ1149" s="36"/>
      <c r="UZA1149" s="36"/>
      <c r="UZB1149" s="36"/>
      <c r="UZC1149" s="36"/>
      <c r="UZD1149" s="36"/>
      <c r="UZE1149" s="36"/>
      <c r="UZF1149" s="36"/>
      <c r="UZG1149" s="36"/>
      <c r="UZH1149" s="36"/>
      <c r="UZI1149" s="36"/>
      <c r="UZJ1149" s="36"/>
      <c r="UZK1149" s="36"/>
      <c r="UZL1149" s="36"/>
      <c r="UZM1149" s="36"/>
      <c r="UZN1149" s="36"/>
      <c r="UZO1149" s="36"/>
      <c r="UZP1149" s="36"/>
      <c r="UZQ1149" s="36"/>
      <c r="UZR1149" s="36"/>
      <c r="UZS1149" s="36"/>
      <c r="UZT1149" s="36"/>
      <c r="UZU1149" s="36"/>
      <c r="UZV1149" s="36"/>
      <c r="UZW1149" s="36"/>
      <c r="UZX1149" s="36"/>
      <c r="UZY1149" s="36"/>
      <c r="UZZ1149" s="36"/>
      <c r="VAA1149" s="36"/>
      <c r="VAB1149" s="36"/>
      <c r="VAC1149" s="36"/>
      <c r="VAD1149" s="36"/>
      <c r="VAE1149" s="36"/>
      <c r="VAF1149" s="36"/>
      <c r="VAG1149" s="36"/>
      <c r="VAH1149" s="36"/>
      <c r="VAI1149" s="36"/>
      <c r="VAJ1149" s="36"/>
      <c r="VAK1149" s="36"/>
      <c r="VAL1149" s="36"/>
      <c r="VAM1149" s="36"/>
      <c r="VAN1149" s="36"/>
      <c r="VAO1149" s="36"/>
      <c r="VAP1149" s="36"/>
      <c r="VAQ1149" s="36"/>
      <c r="VAR1149" s="36"/>
      <c r="VAS1149" s="36"/>
      <c r="VAT1149" s="36"/>
      <c r="VAU1149" s="36"/>
      <c r="VAV1149" s="36"/>
      <c r="VAW1149" s="36"/>
      <c r="VAX1149" s="36"/>
      <c r="VAY1149" s="36"/>
      <c r="VAZ1149" s="36"/>
      <c r="VBA1149" s="36"/>
      <c r="VBB1149" s="36"/>
      <c r="VBC1149" s="36"/>
      <c r="VBD1149" s="36"/>
      <c r="VBE1149" s="36"/>
      <c r="VBF1149" s="36"/>
      <c r="VBG1149" s="36"/>
      <c r="VBH1149" s="36"/>
      <c r="VBI1149" s="36"/>
      <c r="VBJ1149" s="36"/>
      <c r="VBK1149" s="36"/>
      <c r="VBL1149" s="36"/>
      <c r="VBM1149" s="36"/>
      <c r="VBN1149" s="36"/>
      <c r="VBO1149" s="36"/>
      <c r="VBP1149" s="36"/>
      <c r="VBQ1149" s="36"/>
      <c r="VBR1149" s="36"/>
      <c r="VBS1149" s="36"/>
      <c r="VBT1149" s="36"/>
      <c r="VBU1149" s="36"/>
      <c r="VBV1149" s="36"/>
      <c r="VBW1149" s="36"/>
      <c r="VBX1149" s="36"/>
      <c r="VBY1149" s="36"/>
      <c r="VBZ1149" s="36"/>
      <c r="VCA1149" s="36"/>
      <c r="VCB1149" s="36"/>
      <c r="VCC1149" s="36"/>
      <c r="VCD1149" s="36"/>
      <c r="VCE1149" s="36"/>
      <c r="VCF1149" s="36"/>
      <c r="VCG1149" s="36"/>
      <c r="VCH1149" s="36"/>
      <c r="VCI1149" s="36"/>
      <c r="VCJ1149" s="36"/>
      <c r="VCK1149" s="36"/>
      <c r="VCL1149" s="36"/>
      <c r="VCM1149" s="36"/>
      <c r="VCN1149" s="36"/>
      <c r="VCO1149" s="36"/>
      <c r="VCP1149" s="36"/>
      <c r="VCQ1149" s="36"/>
      <c r="VCR1149" s="36"/>
      <c r="VCS1149" s="36"/>
      <c r="VCT1149" s="36"/>
      <c r="VCU1149" s="36"/>
      <c r="VCV1149" s="36"/>
      <c r="VCW1149" s="36"/>
      <c r="VCX1149" s="36"/>
      <c r="VCY1149" s="36"/>
      <c r="VCZ1149" s="36"/>
      <c r="VDA1149" s="36"/>
      <c r="VDB1149" s="36"/>
      <c r="VDC1149" s="36"/>
      <c r="VDD1149" s="36"/>
      <c r="VDE1149" s="36"/>
      <c r="VDF1149" s="36"/>
      <c r="VDG1149" s="36"/>
      <c r="VDH1149" s="36"/>
      <c r="VDI1149" s="36"/>
      <c r="VDJ1149" s="36"/>
      <c r="VDK1149" s="36"/>
      <c r="VDL1149" s="36"/>
      <c r="VDM1149" s="36"/>
      <c r="VDN1149" s="36"/>
      <c r="VDO1149" s="36"/>
      <c r="VDP1149" s="36"/>
      <c r="VDQ1149" s="36"/>
      <c r="VDR1149" s="36"/>
      <c r="VDS1149" s="36"/>
      <c r="VDT1149" s="36"/>
      <c r="VDU1149" s="36"/>
      <c r="VDV1149" s="36"/>
      <c r="VDW1149" s="36"/>
      <c r="VDX1149" s="36"/>
      <c r="VDY1149" s="36"/>
      <c r="VDZ1149" s="36"/>
      <c r="VEA1149" s="36"/>
      <c r="VEB1149" s="36"/>
      <c r="VEC1149" s="36"/>
      <c r="VED1149" s="36"/>
      <c r="VEE1149" s="36"/>
      <c r="VEF1149" s="36"/>
      <c r="VEG1149" s="36"/>
      <c r="VEH1149" s="36"/>
      <c r="VEI1149" s="36"/>
      <c r="VEJ1149" s="36"/>
      <c r="VEK1149" s="36"/>
      <c r="VEL1149" s="36"/>
      <c r="VEM1149" s="36"/>
      <c r="VEN1149" s="36"/>
      <c r="VEO1149" s="36"/>
      <c r="VEP1149" s="36"/>
      <c r="VEQ1149" s="36"/>
      <c r="VER1149" s="36"/>
      <c r="VES1149" s="36"/>
      <c r="VET1149" s="36"/>
      <c r="VEU1149" s="36"/>
      <c r="VEV1149" s="36"/>
      <c r="VEW1149" s="36"/>
      <c r="VEX1149" s="36"/>
      <c r="VEY1149" s="36"/>
      <c r="VEZ1149" s="36"/>
      <c r="VFA1149" s="36"/>
      <c r="VFB1149" s="36"/>
      <c r="VFC1149" s="36"/>
      <c r="VFD1149" s="36"/>
      <c r="VFE1149" s="36"/>
      <c r="VFF1149" s="36"/>
      <c r="VFG1149" s="36"/>
      <c r="VFH1149" s="36"/>
      <c r="VFI1149" s="36"/>
      <c r="VFJ1149" s="36"/>
      <c r="VFK1149" s="36"/>
      <c r="VFL1149" s="36"/>
      <c r="VFM1149" s="36"/>
      <c r="VFN1149" s="36"/>
      <c r="VFO1149" s="36"/>
      <c r="VFP1149" s="36"/>
      <c r="VFQ1149" s="36"/>
      <c r="VFR1149" s="36"/>
      <c r="VFS1149" s="36"/>
      <c r="VFT1149" s="36"/>
      <c r="VFU1149" s="36"/>
      <c r="VFV1149" s="36"/>
      <c r="VFW1149" s="36"/>
      <c r="VFX1149" s="36"/>
      <c r="VFY1149" s="36"/>
      <c r="VFZ1149" s="36"/>
      <c r="VGA1149" s="36"/>
      <c r="VGB1149" s="36"/>
      <c r="VGC1149" s="36"/>
      <c r="VGD1149" s="36"/>
      <c r="VGE1149" s="36"/>
      <c r="VGF1149" s="36"/>
      <c r="VGG1149" s="36"/>
      <c r="VGH1149" s="36"/>
      <c r="VGI1149" s="36"/>
      <c r="VGJ1149" s="36"/>
      <c r="VGK1149" s="36"/>
      <c r="VGL1149" s="36"/>
      <c r="VGM1149" s="36"/>
      <c r="VGN1149" s="36"/>
      <c r="VGO1149" s="36"/>
      <c r="VGP1149" s="36"/>
      <c r="VGQ1149" s="36"/>
      <c r="VGR1149" s="36"/>
      <c r="VGS1149" s="36"/>
      <c r="VGT1149" s="36"/>
      <c r="VGU1149" s="36"/>
      <c r="VGV1149" s="36"/>
      <c r="VGW1149" s="36"/>
      <c r="VGX1149" s="36"/>
      <c r="VGY1149" s="36"/>
      <c r="VGZ1149" s="36"/>
      <c r="VHA1149" s="36"/>
      <c r="VHB1149" s="36"/>
      <c r="VHC1149" s="36"/>
      <c r="VHD1149" s="36"/>
      <c r="VHE1149" s="36"/>
      <c r="VHF1149" s="36"/>
      <c r="VHG1149" s="36"/>
      <c r="VHH1149" s="36"/>
      <c r="VHI1149" s="36"/>
      <c r="VHJ1149" s="36"/>
      <c r="VHK1149" s="36"/>
      <c r="VHL1149" s="36"/>
      <c r="VHM1149" s="36"/>
      <c r="VHN1149" s="36"/>
      <c r="VHO1149" s="36"/>
      <c r="VHP1149" s="36"/>
      <c r="VHQ1149" s="36"/>
      <c r="VHR1149" s="36"/>
      <c r="VHS1149" s="36"/>
      <c r="VHT1149" s="36"/>
      <c r="VHU1149" s="36"/>
      <c r="VHV1149" s="36"/>
      <c r="VHW1149" s="36"/>
      <c r="VHX1149" s="36"/>
      <c r="VHY1149" s="36"/>
      <c r="VHZ1149" s="36"/>
      <c r="VIA1149" s="36"/>
      <c r="VIB1149" s="36"/>
      <c r="VIC1149" s="36"/>
      <c r="VID1149" s="36"/>
      <c r="VIE1149" s="36"/>
      <c r="VIF1149" s="36"/>
      <c r="VIG1149" s="36"/>
      <c r="VIH1149" s="36"/>
      <c r="VII1149" s="36"/>
      <c r="VIJ1149" s="36"/>
      <c r="VIK1149" s="36"/>
      <c r="VIL1149" s="36"/>
      <c r="VIM1149" s="36"/>
      <c r="VIN1149" s="36"/>
      <c r="VIO1149" s="36"/>
      <c r="VIP1149" s="36"/>
      <c r="VIQ1149" s="36"/>
      <c r="VIR1149" s="36"/>
      <c r="VIS1149" s="36"/>
      <c r="VIT1149" s="36"/>
      <c r="VIU1149" s="36"/>
      <c r="VIV1149" s="36"/>
      <c r="VIW1149" s="36"/>
      <c r="VIX1149" s="36"/>
      <c r="VIY1149" s="36"/>
      <c r="VIZ1149" s="36"/>
      <c r="VJA1149" s="36"/>
      <c r="VJB1149" s="36"/>
      <c r="VJC1149" s="36"/>
      <c r="VJD1149" s="36"/>
      <c r="VJE1149" s="36"/>
      <c r="VJF1149" s="36"/>
      <c r="VJG1149" s="36"/>
      <c r="VJH1149" s="36"/>
      <c r="VJI1149" s="36"/>
      <c r="VJJ1149" s="36"/>
      <c r="VJK1149" s="36"/>
      <c r="VJL1149" s="36"/>
      <c r="VJM1149" s="36"/>
      <c r="VJN1149" s="36"/>
      <c r="VJO1149" s="36"/>
      <c r="VJP1149" s="36"/>
      <c r="VJQ1149" s="36"/>
      <c r="VJR1149" s="36"/>
      <c r="VJS1149" s="36"/>
      <c r="VJT1149" s="36"/>
      <c r="VJU1149" s="36"/>
      <c r="VJV1149" s="36"/>
      <c r="VJW1149" s="36"/>
      <c r="VJX1149" s="36"/>
      <c r="VJY1149" s="36"/>
      <c r="VJZ1149" s="36"/>
      <c r="VKA1149" s="36"/>
      <c r="VKB1149" s="36"/>
      <c r="VKC1149" s="36"/>
      <c r="VKD1149" s="36"/>
      <c r="VKE1149" s="36"/>
      <c r="VKF1149" s="36"/>
      <c r="VKG1149" s="36"/>
      <c r="VKH1149" s="36"/>
      <c r="VKI1149" s="36"/>
      <c r="VKJ1149" s="36"/>
      <c r="VKK1149" s="36"/>
      <c r="VKL1149" s="36"/>
      <c r="VKM1149" s="36"/>
      <c r="VKN1149" s="36"/>
      <c r="VKO1149" s="36"/>
      <c r="VKP1149" s="36"/>
      <c r="VKQ1149" s="36"/>
      <c r="VKR1149" s="36"/>
      <c r="VKS1149" s="36"/>
      <c r="VKT1149" s="36"/>
      <c r="VKU1149" s="36"/>
      <c r="VKV1149" s="36"/>
      <c r="VKW1149" s="36"/>
      <c r="VKX1149" s="36"/>
      <c r="VKY1149" s="36"/>
      <c r="VKZ1149" s="36"/>
      <c r="VLA1149" s="36"/>
      <c r="VLB1149" s="36"/>
      <c r="VLC1149" s="36"/>
      <c r="VLD1149" s="36"/>
      <c r="VLE1149" s="36"/>
      <c r="VLF1149" s="36"/>
      <c r="VLG1149" s="36"/>
      <c r="VLH1149" s="36"/>
      <c r="VLI1149" s="36"/>
      <c r="VLJ1149" s="36"/>
      <c r="VLK1149" s="36"/>
      <c r="VLL1149" s="36"/>
      <c r="VLM1149" s="36"/>
      <c r="VLN1149" s="36"/>
      <c r="VLO1149" s="36"/>
      <c r="VLP1149" s="36"/>
      <c r="VLQ1149" s="36"/>
      <c r="VLR1149" s="36"/>
      <c r="VLS1149" s="36"/>
      <c r="VLT1149" s="36"/>
      <c r="VLU1149" s="36"/>
      <c r="VLV1149" s="36"/>
      <c r="VLW1149" s="36"/>
      <c r="VLX1149" s="36"/>
      <c r="VLY1149" s="36"/>
      <c r="VLZ1149" s="36"/>
      <c r="VMA1149" s="36"/>
      <c r="VMB1149" s="36"/>
      <c r="VMC1149" s="36"/>
      <c r="VMD1149" s="36"/>
      <c r="VME1149" s="36"/>
      <c r="VMF1149" s="36"/>
      <c r="VMG1149" s="36"/>
      <c r="VMH1149" s="36"/>
      <c r="VMI1149" s="36"/>
      <c r="VMJ1149" s="36"/>
      <c r="VMK1149" s="36"/>
      <c r="VML1149" s="36"/>
      <c r="VMM1149" s="36"/>
      <c r="VMN1149" s="36"/>
      <c r="VMO1149" s="36"/>
      <c r="VMP1149" s="36"/>
      <c r="VMQ1149" s="36"/>
      <c r="VMR1149" s="36"/>
      <c r="VMS1149" s="36"/>
      <c r="VMT1149" s="36"/>
      <c r="VMU1149" s="36"/>
      <c r="VMV1149" s="36"/>
      <c r="VMW1149" s="36"/>
      <c r="VMX1149" s="36"/>
      <c r="VMY1149" s="36"/>
      <c r="VMZ1149" s="36"/>
      <c r="VNA1149" s="36"/>
      <c r="VNB1149" s="36"/>
      <c r="VNC1149" s="36"/>
      <c r="VND1149" s="36"/>
      <c r="VNE1149" s="36"/>
      <c r="VNF1149" s="36"/>
      <c r="VNG1149" s="36"/>
      <c r="VNH1149" s="36"/>
      <c r="VNI1149" s="36"/>
      <c r="VNJ1149" s="36"/>
      <c r="VNK1149" s="36"/>
      <c r="VNL1149" s="36"/>
      <c r="VNM1149" s="36"/>
      <c r="VNN1149" s="36"/>
      <c r="VNO1149" s="36"/>
      <c r="VNP1149" s="36"/>
      <c r="VNQ1149" s="36"/>
      <c r="VNR1149" s="36"/>
      <c r="VNS1149" s="36"/>
      <c r="VNT1149" s="36"/>
      <c r="VNU1149" s="36"/>
      <c r="VNV1149" s="36"/>
      <c r="VNW1149" s="36"/>
      <c r="VNX1149" s="36"/>
      <c r="VNY1149" s="36"/>
      <c r="VNZ1149" s="36"/>
      <c r="VOA1149" s="36"/>
      <c r="VOB1149" s="36"/>
      <c r="VOC1149" s="36"/>
      <c r="VOD1149" s="36"/>
      <c r="VOE1149" s="36"/>
      <c r="VOF1149" s="36"/>
      <c r="VOG1149" s="36"/>
      <c r="VOH1149" s="36"/>
      <c r="VOI1149" s="36"/>
      <c r="VOJ1149" s="36"/>
      <c r="VOK1149" s="36"/>
      <c r="VOL1149" s="36"/>
      <c r="VOM1149" s="36"/>
      <c r="VON1149" s="36"/>
      <c r="VOO1149" s="36"/>
      <c r="VOP1149" s="36"/>
      <c r="VOQ1149" s="36"/>
      <c r="VOR1149" s="36"/>
      <c r="VOS1149" s="36"/>
      <c r="VOT1149" s="36"/>
      <c r="VOU1149" s="36"/>
      <c r="VOV1149" s="36"/>
      <c r="VOW1149" s="36"/>
      <c r="VOX1149" s="36"/>
      <c r="VOY1149" s="36"/>
      <c r="VOZ1149" s="36"/>
      <c r="VPA1149" s="36"/>
      <c r="VPB1149" s="36"/>
      <c r="VPC1149" s="36"/>
      <c r="VPD1149" s="36"/>
      <c r="VPE1149" s="36"/>
      <c r="VPF1149" s="36"/>
      <c r="VPG1149" s="36"/>
      <c r="VPH1149" s="36"/>
      <c r="VPI1149" s="36"/>
      <c r="VPJ1149" s="36"/>
      <c r="VPK1149" s="36"/>
      <c r="VPL1149" s="36"/>
      <c r="VPM1149" s="36"/>
      <c r="VPN1149" s="36"/>
      <c r="VPO1149" s="36"/>
      <c r="VPP1149" s="36"/>
      <c r="VPQ1149" s="36"/>
      <c r="VPR1149" s="36"/>
      <c r="VPS1149" s="36"/>
      <c r="VPT1149" s="36"/>
      <c r="VPU1149" s="36"/>
      <c r="VPV1149" s="36"/>
      <c r="VPW1149" s="36"/>
      <c r="VPX1149" s="36"/>
      <c r="VPY1149" s="36"/>
      <c r="VPZ1149" s="36"/>
      <c r="VQA1149" s="36"/>
      <c r="VQB1149" s="36"/>
      <c r="VQC1149" s="36"/>
      <c r="VQD1149" s="36"/>
      <c r="VQE1149" s="36"/>
      <c r="VQF1149" s="36"/>
      <c r="VQG1149" s="36"/>
      <c r="VQH1149" s="36"/>
      <c r="VQI1149" s="36"/>
      <c r="VQJ1149" s="36"/>
      <c r="VQK1149" s="36"/>
      <c r="VQL1149" s="36"/>
      <c r="VQM1149" s="36"/>
      <c r="VQN1149" s="36"/>
      <c r="VQO1149" s="36"/>
      <c r="VQP1149" s="36"/>
      <c r="VQQ1149" s="36"/>
      <c r="VQR1149" s="36"/>
      <c r="VQS1149" s="36"/>
      <c r="VQT1149" s="36"/>
      <c r="VQU1149" s="36"/>
      <c r="VQV1149" s="36"/>
      <c r="VQW1149" s="36"/>
      <c r="VQX1149" s="36"/>
      <c r="VQY1149" s="36"/>
      <c r="VQZ1149" s="36"/>
      <c r="VRA1149" s="36"/>
      <c r="VRB1149" s="36"/>
      <c r="VRC1149" s="36"/>
      <c r="VRD1149" s="36"/>
      <c r="VRE1149" s="36"/>
      <c r="VRF1149" s="36"/>
      <c r="VRG1149" s="36"/>
      <c r="VRH1149" s="36"/>
      <c r="VRI1149" s="36"/>
      <c r="VRJ1149" s="36"/>
      <c r="VRK1149" s="36"/>
      <c r="VRL1149" s="36"/>
      <c r="VRM1149" s="36"/>
      <c r="VRN1149" s="36"/>
      <c r="VRO1149" s="36"/>
      <c r="VRP1149" s="36"/>
      <c r="VRQ1149" s="36"/>
      <c r="VRR1149" s="36"/>
      <c r="VRS1149" s="36"/>
      <c r="VRT1149" s="36"/>
      <c r="VRU1149" s="36"/>
      <c r="VRV1149" s="36"/>
      <c r="VRW1149" s="36"/>
      <c r="VRX1149" s="36"/>
      <c r="VRY1149" s="36"/>
      <c r="VRZ1149" s="36"/>
      <c r="VSA1149" s="36"/>
      <c r="VSB1149" s="36"/>
      <c r="VSC1149" s="36"/>
      <c r="VSD1149" s="36"/>
      <c r="VSE1149" s="36"/>
      <c r="VSF1149" s="36"/>
      <c r="VSG1149" s="36"/>
      <c r="VSH1149" s="36"/>
      <c r="VSI1149" s="36"/>
      <c r="VSJ1149" s="36"/>
      <c r="VSK1149" s="36"/>
      <c r="VSL1149" s="36"/>
      <c r="VSM1149" s="36"/>
      <c r="VSN1149" s="36"/>
      <c r="VSO1149" s="36"/>
      <c r="VSP1149" s="36"/>
      <c r="VSQ1149" s="36"/>
      <c r="VSR1149" s="36"/>
      <c r="VSS1149" s="36"/>
      <c r="VST1149" s="36"/>
      <c r="VSU1149" s="36"/>
      <c r="VSV1149" s="36"/>
      <c r="VSW1149" s="36"/>
      <c r="VSX1149" s="36"/>
      <c r="VSY1149" s="36"/>
      <c r="VSZ1149" s="36"/>
      <c r="VTA1149" s="36"/>
      <c r="VTB1149" s="36"/>
      <c r="VTC1149" s="36"/>
      <c r="VTD1149" s="36"/>
      <c r="VTE1149" s="36"/>
      <c r="VTF1149" s="36"/>
      <c r="VTG1149" s="36"/>
      <c r="VTH1149" s="36"/>
      <c r="VTI1149" s="36"/>
      <c r="VTJ1149" s="36"/>
      <c r="VTK1149" s="36"/>
      <c r="VTL1149" s="36"/>
      <c r="VTM1149" s="36"/>
      <c r="VTN1149" s="36"/>
      <c r="VTO1149" s="36"/>
      <c r="VTP1149" s="36"/>
      <c r="VTQ1149" s="36"/>
      <c r="VTR1149" s="36"/>
      <c r="VTS1149" s="36"/>
      <c r="VTT1149" s="36"/>
      <c r="VTU1149" s="36"/>
      <c r="VTV1149" s="36"/>
      <c r="VTW1149" s="36"/>
      <c r="VTX1149" s="36"/>
      <c r="VTY1149" s="36"/>
      <c r="VTZ1149" s="36"/>
      <c r="VUA1149" s="36"/>
      <c r="VUB1149" s="36"/>
      <c r="VUC1149" s="36"/>
      <c r="VUD1149" s="36"/>
      <c r="VUE1149" s="36"/>
      <c r="VUF1149" s="36"/>
      <c r="VUG1149" s="36"/>
      <c r="VUH1149" s="36"/>
      <c r="VUI1149" s="36"/>
      <c r="VUJ1149" s="36"/>
      <c r="VUK1149" s="36"/>
      <c r="VUL1149" s="36"/>
      <c r="VUM1149" s="36"/>
      <c r="VUN1149" s="36"/>
      <c r="VUO1149" s="36"/>
      <c r="VUP1149" s="36"/>
      <c r="VUQ1149" s="36"/>
      <c r="VUR1149" s="36"/>
      <c r="VUS1149" s="36"/>
      <c r="VUT1149" s="36"/>
      <c r="VUU1149" s="36"/>
      <c r="VUV1149" s="36"/>
      <c r="VUW1149" s="36"/>
      <c r="VUX1149" s="36"/>
      <c r="VUY1149" s="36"/>
      <c r="VUZ1149" s="36"/>
      <c r="VVA1149" s="36"/>
      <c r="VVB1149" s="36"/>
      <c r="VVC1149" s="36"/>
      <c r="VVD1149" s="36"/>
      <c r="VVE1149" s="36"/>
      <c r="VVF1149" s="36"/>
      <c r="VVG1149" s="36"/>
      <c r="VVH1149" s="36"/>
      <c r="VVI1149" s="36"/>
      <c r="VVJ1149" s="36"/>
      <c r="VVK1149" s="36"/>
      <c r="VVL1149" s="36"/>
      <c r="VVM1149" s="36"/>
      <c r="VVN1149" s="36"/>
      <c r="VVO1149" s="36"/>
      <c r="VVP1149" s="36"/>
      <c r="VVQ1149" s="36"/>
      <c r="VVR1149" s="36"/>
      <c r="VVS1149" s="36"/>
      <c r="VVT1149" s="36"/>
      <c r="VVU1149" s="36"/>
      <c r="VVV1149" s="36"/>
      <c r="VVW1149" s="36"/>
      <c r="VVX1149" s="36"/>
      <c r="VVY1149" s="36"/>
      <c r="VVZ1149" s="36"/>
      <c r="VWA1149" s="36"/>
      <c r="VWB1149" s="36"/>
      <c r="VWC1149" s="36"/>
      <c r="VWD1149" s="36"/>
      <c r="VWE1149" s="36"/>
      <c r="VWF1149" s="36"/>
      <c r="VWG1149" s="36"/>
      <c r="VWH1149" s="36"/>
      <c r="VWI1149" s="36"/>
      <c r="VWJ1149" s="36"/>
      <c r="VWK1149" s="36"/>
      <c r="VWL1149" s="36"/>
      <c r="VWM1149" s="36"/>
      <c r="VWN1149" s="36"/>
      <c r="VWO1149" s="36"/>
      <c r="VWP1149" s="36"/>
      <c r="VWQ1149" s="36"/>
      <c r="VWR1149" s="36"/>
      <c r="VWS1149" s="36"/>
      <c r="VWT1149" s="36"/>
      <c r="VWU1149" s="36"/>
      <c r="VWV1149" s="36"/>
      <c r="VWW1149" s="36"/>
      <c r="VWX1149" s="36"/>
      <c r="VWY1149" s="36"/>
      <c r="VWZ1149" s="36"/>
      <c r="VXA1149" s="36"/>
      <c r="VXB1149" s="36"/>
      <c r="VXC1149" s="36"/>
      <c r="VXD1149" s="36"/>
      <c r="VXE1149" s="36"/>
      <c r="VXF1149" s="36"/>
      <c r="VXG1149" s="36"/>
      <c r="VXH1149" s="36"/>
      <c r="VXI1149" s="36"/>
      <c r="VXJ1149" s="36"/>
      <c r="VXK1149" s="36"/>
      <c r="VXL1149" s="36"/>
      <c r="VXM1149" s="36"/>
      <c r="VXN1149" s="36"/>
      <c r="VXO1149" s="36"/>
      <c r="VXP1149" s="36"/>
      <c r="VXQ1149" s="36"/>
      <c r="VXR1149" s="36"/>
      <c r="VXS1149" s="36"/>
      <c r="VXT1149" s="36"/>
      <c r="VXU1149" s="36"/>
      <c r="VXV1149" s="36"/>
      <c r="VXW1149" s="36"/>
      <c r="VXX1149" s="36"/>
      <c r="VXY1149" s="36"/>
      <c r="VXZ1149" s="36"/>
      <c r="VYA1149" s="36"/>
      <c r="VYB1149" s="36"/>
      <c r="VYC1149" s="36"/>
      <c r="VYD1149" s="36"/>
      <c r="VYE1149" s="36"/>
      <c r="VYF1149" s="36"/>
      <c r="VYG1149" s="36"/>
      <c r="VYH1149" s="36"/>
      <c r="VYI1149" s="36"/>
      <c r="VYJ1149" s="36"/>
      <c r="VYK1149" s="36"/>
      <c r="VYL1149" s="36"/>
      <c r="VYM1149" s="36"/>
      <c r="VYN1149" s="36"/>
      <c r="VYO1149" s="36"/>
      <c r="VYP1149" s="36"/>
      <c r="VYQ1149" s="36"/>
      <c r="VYR1149" s="36"/>
      <c r="VYS1149" s="36"/>
      <c r="VYT1149" s="36"/>
      <c r="VYU1149" s="36"/>
      <c r="VYV1149" s="36"/>
      <c r="VYW1149" s="36"/>
      <c r="VYX1149" s="36"/>
      <c r="VYY1149" s="36"/>
      <c r="VYZ1149" s="36"/>
      <c r="VZA1149" s="36"/>
      <c r="VZB1149" s="36"/>
      <c r="VZC1149" s="36"/>
      <c r="VZD1149" s="36"/>
      <c r="VZE1149" s="36"/>
      <c r="VZF1149" s="36"/>
      <c r="VZG1149" s="36"/>
      <c r="VZH1149" s="36"/>
      <c r="VZI1149" s="36"/>
      <c r="VZJ1149" s="36"/>
      <c r="VZK1149" s="36"/>
      <c r="VZL1149" s="36"/>
      <c r="VZM1149" s="36"/>
      <c r="VZN1149" s="36"/>
      <c r="VZO1149" s="36"/>
      <c r="VZP1149" s="36"/>
      <c r="VZQ1149" s="36"/>
      <c r="VZR1149" s="36"/>
      <c r="VZS1149" s="36"/>
      <c r="VZT1149" s="36"/>
      <c r="VZU1149" s="36"/>
      <c r="VZV1149" s="36"/>
      <c r="VZW1149" s="36"/>
      <c r="VZX1149" s="36"/>
      <c r="VZY1149" s="36"/>
      <c r="VZZ1149" s="36"/>
      <c r="WAA1149" s="36"/>
      <c r="WAB1149" s="36"/>
      <c r="WAC1149" s="36"/>
      <c r="WAD1149" s="36"/>
      <c r="WAE1149" s="36"/>
      <c r="WAF1149" s="36"/>
      <c r="WAG1149" s="36"/>
      <c r="WAH1149" s="36"/>
      <c r="WAI1149" s="36"/>
      <c r="WAJ1149" s="36"/>
      <c r="WAK1149" s="36"/>
      <c r="WAL1149" s="36"/>
      <c r="WAM1149" s="36"/>
      <c r="WAN1149" s="36"/>
      <c r="WAO1149" s="36"/>
      <c r="WAP1149" s="36"/>
      <c r="WAQ1149" s="36"/>
      <c r="WAR1149" s="36"/>
      <c r="WAS1149" s="36"/>
      <c r="WAT1149" s="36"/>
      <c r="WAU1149" s="36"/>
      <c r="WAV1149" s="36"/>
      <c r="WAW1149" s="36"/>
      <c r="WAX1149" s="36"/>
      <c r="WAY1149" s="36"/>
      <c r="WAZ1149" s="36"/>
      <c r="WBA1149" s="36"/>
      <c r="WBB1149" s="36"/>
      <c r="WBC1149" s="36"/>
      <c r="WBD1149" s="36"/>
      <c r="WBE1149" s="36"/>
      <c r="WBF1149" s="36"/>
      <c r="WBG1149" s="36"/>
      <c r="WBH1149" s="36"/>
      <c r="WBI1149" s="36"/>
      <c r="WBJ1149" s="36"/>
      <c r="WBK1149" s="36"/>
      <c r="WBL1149" s="36"/>
      <c r="WBM1149" s="36"/>
      <c r="WBN1149" s="36"/>
      <c r="WBO1149" s="36"/>
      <c r="WBP1149" s="36"/>
      <c r="WBQ1149" s="36"/>
      <c r="WBR1149" s="36"/>
      <c r="WBS1149" s="36"/>
      <c r="WBT1149" s="36"/>
      <c r="WBU1149" s="36"/>
      <c r="WBV1149" s="36"/>
      <c r="WBW1149" s="36"/>
      <c r="WBX1149" s="36"/>
      <c r="WBY1149" s="36"/>
      <c r="WBZ1149" s="36"/>
      <c r="WCA1149" s="36"/>
      <c r="WCB1149" s="36"/>
      <c r="WCC1149" s="36"/>
      <c r="WCD1149" s="36"/>
      <c r="WCE1149" s="36"/>
      <c r="WCF1149" s="36"/>
      <c r="WCG1149" s="36"/>
      <c r="WCH1149" s="36"/>
      <c r="WCI1149" s="36"/>
      <c r="WCJ1149" s="36"/>
      <c r="WCK1149" s="36"/>
      <c r="WCL1149" s="36"/>
      <c r="WCM1149" s="36"/>
      <c r="WCN1149" s="36"/>
      <c r="WCO1149" s="36"/>
      <c r="WCP1149" s="36"/>
      <c r="WCQ1149" s="36"/>
      <c r="WCR1149" s="36"/>
      <c r="WCS1149" s="36"/>
      <c r="WCT1149" s="36"/>
      <c r="WCU1149" s="36"/>
      <c r="WCV1149" s="36"/>
      <c r="WCW1149" s="36"/>
      <c r="WCX1149" s="36"/>
      <c r="WCY1149" s="36"/>
      <c r="WCZ1149" s="36"/>
      <c r="WDA1149" s="36"/>
      <c r="WDB1149" s="36"/>
      <c r="WDC1149" s="36"/>
      <c r="WDD1149" s="36"/>
      <c r="WDE1149" s="36"/>
      <c r="WDF1149" s="36"/>
      <c r="WDG1149" s="36"/>
      <c r="WDH1149" s="36"/>
      <c r="WDI1149" s="36"/>
      <c r="WDJ1149" s="36"/>
      <c r="WDK1149" s="36"/>
      <c r="WDL1149" s="36"/>
      <c r="WDM1149" s="36"/>
      <c r="WDN1149" s="36"/>
      <c r="WDO1149" s="36"/>
      <c r="WDP1149" s="36"/>
      <c r="WDQ1149" s="36"/>
      <c r="WDR1149" s="36"/>
      <c r="WDS1149" s="36"/>
      <c r="WDT1149" s="36"/>
      <c r="WDU1149" s="36"/>
      <c r="WDV1149" s="36"/>
      <c r="WDW1149" s="36"/>
      <c r="WDX1149" s="36"/>
      <c r="WDY1149" s="36"/>
      <c r="WDZ1149" s="36"/>
      <c r="WEA1149" s="36"/>
      <c r="WEB1149" s="36"/>
      <c r="WEC1149" s="36"/>
      <c r="WED1149" s="36"/>
      <c r="WEE1149" s="36"/>
      <c r="WEF1149" s="36"/>
      <c r="WEG1149" s="36"/>
      <c r="WEH1149" s="36"/>
      <c r="WEI1149" s="36"/>
      <c r="WEJ1149" s="36"/>
      <c r="WEK1149" s="36"/>
      <c r="WEL1149" s="36"/>
      <c r="WEM1149" s="36"/>
      <c r="WEN1149" s="36"/>
      <c r="WEO1149" s="36"/>
      <c r="WEP1149" s="36"/>
      <c r="WEQ1149" s="36"/>
      <c r="WER1149" s="36"/>
      <c r="WES1149" s="36"/>
      <c r="WET1149" s="36"/>
      <c r="WEU1149" s="36"/>
      <c r="WEV1149" s="36"/>
      <c r="WEW1149" s="36"/>
      <c r="WEX1149" s="36"/>
      <c r="WEY1149" s="36"/>
      <c r="WEZ1149" s="36"/>
      <c r="WFA1149" s="36"/>
      <c r="WFB1149" s="36"/>
      <c r="WFC1149" s="36"/>
      <c r="WFD1149" s="36"/>
      <c r="WFE1149" s="36"/>
      <c r="WFF1149" s="36"/>
      <c r="WFG1149" s="36"/>
      <c r="WFH1149" s="36"/>
      <c r="WFI1149" s="36"/>
      <c r="WFJ1149" s="36"/>
      <c r="WFK1149" s="36"/>
      <c r="WFL1149" s="36"/>
      <c r="WFM1149" s="36"/>
      <c r="WFN1149" s="36"/>
      <c r="WFO1149" s="36"/>
      <c r="WFP1149" s="36"/>
      <c r="WFQ1149" s="36"/>
      <c r="WFR1149" s="36"/>
      <c r="WFS1149" s="36"/>
      <c r="WFT1149" s="36"/>
      <c r="WFU1149" s="36"/>
      <c r="WFV1149" s="36"/>
      <c r="WFW1149" s="36"/>
      <c r="WFX1149" s="36"/>
      <c r="WFY1149" s="36"/>
      <c r="WFZ1149" s="36"/>
      <c r="WGA1149" s="36"/>
      <c r="WGB1149" s="36"/>
      <c r="WGC1149" s="36"/>
      <c r="WGD1149" s="36"/>
      <c r="WGE1149" s="36"/>
      <c r="WGF1149" s="36"/>
      <c r="WGG1149" s="36"/>
      <c r="WGH1149" s="36"/>
      <c r="WGI1149" s="36"/>
      <c r="WGJ1149" s="36"/>
      <c r="WGK1149" s="36"/>
      <c r="WGL1149" s="36"/>
      <c r="WGM1149" s="36"/>
      <c r="WGN1149" s="36"/>
      <c r="WGO1149" s="36"/>
      <c r="WGP1149" s="36"/>
      <c r="WGQ1149" s="36"/>
      <c r="WGR1149" s="36"/>
      <c r="WGS1149" s="36"/>
      <c r="WGT1149" s="36"/>
      <c r="WGU1149" s="36"/>
      <c r="WGV1149" s="36"/>
      <c r="WGW1149" s="36"/>
      <c r="WGX1149" s="36"/>
      <c r="WGY1149" s="36"/>
      <c r="WGZ1149" s="36"/>
      <c r="WHA1149" s="36"/>
      <c r="WHB1149" s="36"/>
      <c r="WHC1149" s="36"/>
      <c r="WHD1149" s="36"/>
      <c r="WHE1149" s="36"/>
      <c r="WHF1149" s="36"/>
      <c r="WHG1149" s="36"/>
      <c r="WHH1149" s="36"/>
      <c r="WHI1149" s="36"/>
      <c r="WHJ1149" s="36"/>
      <c r="WHK1149" s="36"/>
      <c r="WHL1149" s="36"/>
      <c r="WHM1149" s="36"/>
      <c r="WHN1149" s="36"/>
      <c r="WHO1149" s="36"/>
      <c r="WHP1149" s="36"/>
      <c r="WHQ1149" s="36"/>
      <c r="WHR1149" s="36"/>
      <c r="WHS1149" s="36"/>
      <c r="WHT1149" s="36"/>
      <c r="WHU1149" s="36"/>
      <c r="WHV1149" s="36"/>
      <c r="WHW1149" s="36"/>
      <c r="WHX1149" s="36"/>
      <c r="WHY1149" s="36"/>
      <c r="WHZ1149" s="36"/>
      <c r="WIA1149" s="36"/>
      <c r="WIB1149" s="36"/>
      <c r="WIC1149" s="36"/>
      <c r="WID1149" s="36"/>
      <c r="WIE1149" s="36"/>
      <c r="WIF1149" s="36"/>
      <c r="WIG1149" s="36"/>
      <c r="WIH1149" s="36"/>
      <c r="WII1149" s="36"/>
      <c r="WIJ1149" s="36"/>
      <c r="WIK1149" s="36"/>
      <c r="WIL1149" s="36"/>
      <c r="WIM1149" s="36"/>
      <c r="WIN1149" s="36"/>
      <c r="WIO1149" s="36"/>
      <c r="WIP1149" s="36"/>
      <c r="WIQ1149" s="36"/>
      <c r="WIR1149" s="36"/>
      <c r="WIS1149" s="36"/>
      <c r="WIT1149" s="36"/>
      <c r="WIU1149" s="36"/>
      <c r="WIV1149" s="36"/>
      <c r="WIW1149" s="36"/>
      <c r="WIX1149" s="36"/>
      <c r="WIY1149" s="36"/>
      <c r="WIZ1149" s="36"/>
      <c r="WJA1149" s="36"/>
      <c r="WJB1149" s="36"/>
      <c r="WJC1149" s="36"/>
      <c r="WJD1149" s="36"/>
      <c r="WJE1149" s="36"/>
      <c r="WJF1149" s="36"/>
      <c r="WJG1149" s="36"/>
      <c r="WJH1149" s="36"/>
      <c r="WJI1149" s="36"/>
      <c r="WJJ1149" s="36"/>
      <c r="WJK1149" s="36"/>
      <c r="WJL1149" s="36"/>
      <c r="WJM1149" s="36"/>
      <c r="WJN1149" s="36"/>
      <c r="WJO1149" s="36"/>
      <c r="WJP1149" s="36"/>
      <c r="WJQ1149" s="36"/>
      <c r="WJR1149" s="36"/>
      <c r="WJS1149" s="36"/>
      <c r="WJT1149" s="36"/>
      <c r="WJU1149" s="36"/>
      <c r="WJV1149" s="36"/>
      <c r="WJW1149" s="36"/>
      <c r="WJX1149" s="36"/>
      <c r="WJY1149" s="36"/>
      <c r="WJZ1149" s="36"/>
      <c r="WKA1149" s="36"/>
      <c r="WKB1149" s="36"/>
      <c r="WKC1149" s="36"/>
      <c r="WKD1149" s="36"/>
      <c r="WKE1149" s="36"/>
      <c r="WKF1149" s="36"/>
      <c r="WKG1149" s="36"/>
      <c r="WKH1149" s="36"/>
      <c r="WKI1149" s="36"/>
      <c r="WKJ1149" s="36"/>
      <c r="WKK1149" s="36"/>
      <c r="WKL1149" s="36"/>
      <c r="WKM1149" s="36"/>
      <c r="WKN1149" s="36"/>
      <c r="WKO1149" s="36"/>
      <c r="WKP1149" s="36"/>
      <c r="WKQ1149" s="36"/>
      <c r="WKR1149" s="36"/>
      <c r="WKS1149" s="36"/>
      <c r="WKT1149" s="36"/>
      <c r="WKU1149" s="36"/>
      <c r="WKV1149" s="36"/>
      <c r="WKW1149" s="36"/>
      <c r="WKX1149" s="36"/>
      <c r="WKY1149" s="36"/>
      <c r="WKZ1149" s="36"/>
      <c r="WLA1149" s="36"/>
      <c r="WLB1149" s="36"/>
      <c r="WLC1149" s="36"/>
      <c r="WLD1149" s="36"/>
      <c r="WLE1149" s="36"/>
      <c r="WLF1149" s="36"/>
      <c r="WLG1149" s="36"/>
      <c r="WLH1149" s="36"/>
      <c r="WLI1149" s="36"/>
      <c r="WLJ1149" s="36"/>
      <c r="WLK1149" s="36"/>
      <c r="WLL1149" s="36"/>
      <c r="WLM1149" s="36"/>
      <c r="WLN1149" s="36"/>
      <c r="WLO1149" s="36"/>
      <c r="WLP1149" s="36"/>
      <c r="WLQ1149" s="36"/>
      <c r="WLR1149" s="36"/>
      <c r="WLS1149" s="36"/>
      <c r="WLT1149" s="36"/>
      <c r="WLU1149" s="36"/>
      <c r="WLV1149" s="36"/>
      <c r="WLW1149" s="36"/>
      <c r="WLX1149" s="36"/>
      <c r="WLY1149" s="36"/>
      <c r="WLZ1149" s="36"/>
      <c r="WMA1149" s="36"/>
      <c r="WMB1149" s="36"/>
      <c r="WMC1149" s="36"/>
      <c r="WMD1149" s="36"/>
      <c r="WME1149" s="36"/>
      <c r="WMF1149" s="36"/>
      <c r="WMG1149" s="36"/>
      <c r="WMH1149" s="36"/>
      <c r="WMI1149" s="36"/>
      <c r="WMJ1149" s="36"/>
      <c r="WMK1149" s="36"/>
      <c r="WML1149" s="36"/>
      <c r="WMM1149" s="36"/>
      <c r="WMN1149" s="36"/>
      <c r="WMO1149" s="36"/>
      <c r="WMP1149" s="36"/>
      <c r="WMQ1149" s="36"/>
      <c r="WMR1149" s="36"/>
      <c r="WMS1149" s="36"/>
      <c r="WMT1149" s="36"/>
      <c r="WMU1149" s="36"/>
      <c r="WMV1149" s="36"/>
      <c r="WMW1149" s="36"/>
      <c r="WMX1149" s="36"/>
      <c r="WMY1149" s="36"/>
      <c r="WMZ1149" s="36"/>
      <c r="WNA1149" s="36"/>
      <c r="WNB1149" s="36"/>
      <c r="WNC1149" s="36"/>
      <c r="WND1149" s="36"/>
      <c r="WNE1149" s="36"/>
      <c r="WNF1149" s="36"/>
      <c r="WNG1149" s="36"/>
      <c r="WNH1149" s="36"/>
      <c r="WNI1149" s="36"/>
      <c r="WNJ1149" s="36"/>
      <c r="WNK1149" s="36"/>
      <c r="WNL1149" s="36"/>
      <c r="WNM1149" s="36"/>
      <c r="WNN1149" s="36"/>
      <c r="WNO1149" s="36"/>
      <c r="WNP1149" s="36"/>
      <c r="WNQ1149" s="36"/>
      <c r="WNR1149" s="36"/>
      <c r="WNS1149" s="36"/>
      <c r="WNT1149" s="36"/>
      <c r="WNU1149" s="36"/>
      <c r="WNV1149" s="36"/>
      <c r="WNW1149" s="36"/>
      <c r="WNX1149" s="36"/>
      <c r="WNY1149" s="36"/>
      <c r="WNZ1149" s="36"/>
      <c r="WOA1149" s="36"/>
      <c r="WOB1149" s="36"/>
      <c r="WOC1149" s="36"/>
      <c r="WOD1149" s="36"/>
      <c r="WOE1149" s="36"/>
      <c r="WOF1149" s="36"/>
      <c r="WOG1149" s="36"/>
      <c r="WOH1149" s="36"/>
      <c r="WOI1149" s="36"/>
      <c r="WOJ1149" s="36"/>
      <c r="WOK1149" s="36"/>
      <c r="WOL1149" s="36"/>
      <c r="WOM1149" s="36"/>
      <c r="WON1149" s="36"/>
      <c r="WOO1149" s="36"/>
      <c r="WOP1149" s="36"/>
      <c r="WOQ1149" s="36"/>
      <c r="WOR1149" s="36"/>
      <c r="WOS1149" s="36"/>
      <c r="WOT1149" s="36"/>
      <c r="WOU1149" s="36"/>
      <c r="WOV1149" s="36"/>
      <c r="WOW1149" s="36"/>
      <c r="WOX1149" s="36"/>
      <c r="WOY1149" s="36"/>
      <c r="WOZ1149" s="36"/>
      <c r="WPA1149" s="36"/>
      <c r="WPB1149" s="36"/>
      <c r="WPC1149" s="36"/>
      <c r="WPD1149" s="36"/>
      <c r="WPE1149" s="36"/>
      <c r="WPF1149" s="36"/>
      <c r="WPG1149" s="36"/>
      <c r="WPH1149" s="36"/>
      <c r="WPI1149" s="36"/>
      <c r="WPJ1149" s="36"/>
      <c r="WPK1149" s="36"/>
      <c r="WPL1149" s="36"/>
      <c r="WPM1149" s="36"/>
      <c r="WPN1149" s="36"/>
      <c r="WPO1149" s="36"/>
      <c r="WPP1149" s="36"/>
      <c r="WPQ1149" s="36"/>
      <c r="WPR1149" s="36"/>
      <c r="WPS1149" s="36"/>
      <c r="WPT1149" s="36"/>
      <c r="WPU1149" s="36"/>
      <c r="WPV1149" s="36"/>
      <c r="WPW1149" s="36"/>
      <c r="WPX1149" s="36"/>
      <c r="WPY1149" s="36"/>
      <c r="WPZ1149" s="36"/>
      <c r="WQA1149" s="36"/>
      <c r="WQB1149" s="36"/>
      <c r="WQC1149" s="36"/>
      <c r="WQD1149" s="36"/>
      <c r="WQE1149" s="36"/>
      <c r="WQF1149" s="36"/>
      <c r="WQG1149" s="36"/>
      <c r="WQH1149" s="36"/>
      <c r="WQI1149" s="36"/>
      <c r="WQJ1149" s="36"/>
      <c r="WQK1149" s="36"/>
      <c r="WQL1149" s="36"/>
      <c r="WQM1149" s="36"/>
      <c r="WQN1149" s="36"/>
      <c r="WQO1149" s="36"/>
      <c r="WQP1149" s="36"/>
      <c r="WQQ1149" s="36"/>
      <c r="WQR1149" s="36"/>
      <c r="WQS1149" s="36"/>
      <c r="WQT1149" s="36"/>
      <c r="WQU1149" s="36"/>
      <c r="WQV1149" s="36"/>
      <c r="WQW1149" s="36"/>
      <c r="WQX1149" s="36"/>
      <c r="WQY1149" s="36"/>
      <c r="WQZ1149" s="36"/>
      <c r="WRA1149" s="36"/>
      <c r="WRB1149" s="36"/>
      <c r="WRC1149" s="36"/>
      <c r="WRD1149" s="36"/>
      <c r="WRE1149" s="36"/>
      <c r="WRF1149" s="36"/>
      <c r="WRG1149" s="36"/>
      <c r="WRH1149" s="36"/>
      <c r="WRI1149" s="36"/>
      <c r="WRJ1149" s="36"/>
      <c r="WRK1149" s="36"/>
      <c r="WRL1149" s="36"/>
      <c r="WRM1149" s="36"/>
      <c r="WRN1149" s="36"/>
      <c r="WRO1149" s="36"/>
      <c r="WRP1149" s="36"/>
      <c r="WRQ1149" s="36"/>
      <c r="WRR1149" s="36"/>
      <c r="WRS1149" s="36"/>
      <c r="WRT1149" s="36"/>
      <c r="WRU1149" s="36"/>
      <c r="WRV1149" s="36"/>
      <c r="WRW1149" s="36"/>
      <c r="WRX1149" s="36"/>
      <c r="WRY1149" s="36"/>
      <c r="WRZ1149" s="36"/>
      <c r="WSA1149" s="36"/>
      <c r="WSB1149" s="36"/>
      <c r="WSC1149" s="36"/>
      <c r="WSD1149" s="36"/>
      <c r="WSE1149" s="36"/>
      <c r="WSF1149" s="36"/>
      <c r="WSG1149" s="36"/>
      <c r="WSH1149" s="36"/>
      <c r="WSI1149" s="36"/>
      <c r="WSJ1149" s="36"/>
      <c r="WSK1149" s="36"/>
      <c r="WSL1149" s="36"/>
      <c r="WSM1149" s="36"/>
      <c r="WSN1149" s="36"/>
      <c r="WSO1149" s="36"/>
      <c r="WSP1149" s="36"/>
      <c r="WSQ1149" s="36"/>
      <c r="WSR1149" s="36"/>
      <c r="WSS1149" s="36"/>
      <c r="WST1149" s="36"/>
      <c r="WSU1149" s="36"/>
      <c r="WSV1149" s="36"/>
      <c r="WSW1149" s="36"/>
      <c r="WSX1149" s="36"/>
      <c r="WSY1149" s="36"/>
      <c r="WSZ1149" s="36"/>
      <c r="WTA1149" s="36"/>
      <c r="WTB1149" s="36"/>
      <c r="WTC1149" s="36"/>
      <c r="WTD1149" s="36"/>
      <c r="WTE1149" s="36"/>
      <c r="WTF1149" s="36"/>
      <c r="WTG1149" s="36"/>
      <c r="WTH1149" s="36"/>
      <c r="WTI1149" s="36"/>
      <c r="WTJ1149" s="36"/>
      <c r="WTK1149" s="36"/>
      <c r="WTL1149" s="36"/>
      <c r="WTM1149" s="36"/>
      <c r="WTN1149" s="36"/>
      <c r="WTO1149" s="36"/>
      <c r="WTP1149" s="36"/>
      <c r="WTQ1149" s="36"/>
      <c r="WTR1149" s="36"/>
      <c r="WTS1149" s="36"/>
      <c r="WTT1149" s="36"/>
      <c r="WTU1149" s="36"/>
      <c r="WTV1149" s="36"/>
      <c r="WTW1149" s="36"/>
      <c r="WTX1149" s="36"/>
      <c r="WTY1149" s="36"/>
      <c r="WTZ1149" s="36"/>
      <c r="WUA1149" s="36"/>
      <c r="WUB1149" s="36"/>
      <c r="WUC1149" s="36"/>
      <c r="WUD1149" s="36"/>
      <c r="WUE1149" s="36"/>
      <c r="WUF1149" s="36"/>
      <c r="WUG1149" s="36"/>
      <c r="WUH1149" s="36"/>
      <c r="WUI1149" s="36"/>
      <c r="WUJ1149" s="36"/>
      <c r="WUK1149" s="36"/>
      <c r="WUL1149" s="36"/>
      <c r="WUM1149" s="36"/>
      <c r="WUN1149" s="36"/>
      <c r="WUO1149" s="36"/>
      <c r="WUP1149" s="36"/>
      <c r="WUQ1149" s="36"/>
      <c r="WUR1149" s="36"/>
      <c r="WUS1149" s="36"/>
      <c r="WUT1149" s="36"/>
      <c r="WUU1149" s="36"/>
      <c r="WUV1149" s="36"/>
      <c r="WUW1149" s="36"/>
      <c r="WUX1149" s="36"/>
      <c r="WUY1149" s="36"/>
      <c r="WUZ1149" s="36"/>
      <c r="WVA1149" s="36"/>
      <c r="WVB1149" s="36"/>
      <c r="WVC1149" s="36"/>
      <c r="WVD1149" s="36"/>
      <c r="WVE1149" s="36"/>
      <c r="WVF1149" s="36"/>
      <c r="WVG1149" s="36"/>
      <c r="WVH1149" s="36"/>
      <c r="WVI1149" s="36"/>
      <c r="WVJ1149" s="36"/>
      <c r="WVK1149" s="36"/>
      <c r="WVL1149" s="36"/>
      <c r="WVM1149" s="36"/>
      <c r="WVN1149" s="36"/>
      <c r="WVO1149" s="36"/>
      <c r="WVP1149" s="36"/>
      <c r="WVQ1149" s="36"/>
      <c r="WVR1149" s="36"/>
      <c r="WVS1149" s="36"/>
      <c r="WVT1149" s="36"/>
      <c r="WVU1149" s="36"/>
      <c r="WVV1149" s="36"/>
      <c r="WVW1149" s="36"/>
      <c r="WVX1149" s="36"/>
      <c r="WVY1149" s="36"/>
      <c r="WVZ1149" s="36"/>
      <c r="WWA1149" s="36"/>
      <c r="WWB1149" s="36"/>
      <c r="WWC1149" s="36"/>
      <c r="WWD1149" s="36"/>
      <c r="WWE1149" s="36"/>
      <c r="WWF1149" s="36"/>
      <c r="WWG1149" s="36"/>
      <c r="WWH1149" s="36"/>
      <c r="WWI1149" s="36"/>
      <c r="WWJ1149" s="36"/>
      <c r="WWK1149" s="36"/>
      <c r="WWL1149" s="36"/>
      <c r="WWM1149" s="36"/>
      <c r="WWN1149" s="36"/>
      <c r="WWO1149" s="36"/>
      <c r="WWP1149" s="36"/>
      <c r="WWQ1149" s="36"/>
      <c r="WWR1149" s="36"/>
      <c r="WWS1149" s="36"/>
      <c r="WWT1149" s="36"/>
      <c r="WWU1149" s="36"/>
      <c r="WWV1149" s="36"/>
      <c r="WWW1149" s="36"/>
      <c r="WWX1149" s="36"/>
      <c r="WWY1149" s="36"/>
      <c r="WWZ1149" s="36"/>
      <c r="WXA1149" s="36"/>
      <c r="WXB1149" s="36"/>
      <c r="WXC1149" s="36"/>
      <c r="WXD1149" s="36"/>
      <c r="WXE1149" s="36"/>
      <c r="WXF1149" s="36"/>
      <c r="WXG1149" s="36"/>
      <c r="WXH1149" s="36"/>
      <c r="WXI1149" s="36"/>
      <c r="WXJ1149" s="36"/>
      <c r="WXK1149" s="36"/>
      <c r="WXL1149" s="36"/>
      <c r="WXM1149" s="36"/>
      <c r="WXN1149" s="36"/>
      <c r="WXO1149" s="36"/>
      <c r="WXP1149" s="36"/>
      <c r="WXQ1149" s="36"/>
      <c r="WXR1149" s="36"/>
      <c r="WXS1149" s="36"/>
      <c r="WXT1149" s="36"/>
      <c r="WXU1149" s="36"/>
      <c r="WXV1149" s="36"/>
      <c r="WXW1149" s="36"/>
      <c r="WXX1149" s="36"/>
      <c r="WXY1149" s="36"/>
      <c r="WXZ1149" s="36"/>
      <c r="WYA1149" s="36"/>
      <c r="WYB1149" s="36"/>
      <c r="WYC1149" s="36"/>
      <c r="WYD1149" s="36"/>
      <c r="WYE1149" s="36"/>
      <c r="WYF1149" s="36"/>
      <c r="WYG1149" s="36"/>
      <c r="WYH1149" s="36"/>
      <c r="WYI1149" s="36"/>
      <c r="WYJ1149" s="36"/>
      <c r="WYK1149" s="36"/>
      <c r="WYL1149" s="36"/>
      <c r="WYM1149" s="36"/>
      <c r="WYN1149" s="36"/>
      <c r="WYO1149" s="36"/>
      <c r="WYP1149" s="36"/>
      <c r="WYQ1149" s="36"/>
      <c r="WYR1149" s="36"/>
      <c r="WYS1149" s="36"/>
      <c r="WYT1149" s="36"/>
      <c r="WYU1149" s="36"/>
      <c r="WYV1149" s="36"/>
      <c r="WYW1149" s="36"/>
      <c r="WYX1149" s="36"/>
      <c r="WYY1149" s="36"/>
      <c r="WYZ1149" s="36"/>
      <c r="WZA1149" s="36"/>
      <c r="WZB1149" s="36"/>
      <c r="WZC1149" s="36"/>
      <c r="WZD1149" s="36"/>
      <c r="WZE1149" s="36"/>
      <c r="WZF1149" s="36"/>
      <c r="WZG1149" s="36"/>
      <c r="WZH1149" s="36"/>
      <c r="WZI1149" s="36"/>
      <c r="WZJ1149" s="36"/>
      <c r="WZK1149" s="36"/>
      <c r="WZL1149" s="36"/>
      <c r="WZM1149" s="36"/>
      <c r="WZN1149" s="36"/>
      <c r="WZO1149" s="36"/>
      <c r="WZP1149" s="36"/>
      <c r="WZQ1149" s="36"/>
      <c r="WZR1149" s="36"/>
      <c r="WZS1149" s="36"/>
      <c r="WZT1149" s="36"/>
      <c r="WZU1149" s="36"/>
      <c r="WZV1149" s="36"/>
      <c r="WZW1149" s="36"/>
      <c r="WZX1149" s="36"/>
      <c r="WZY1149" s="36"/>
      <c r="WZZ1149" s="36"/>
      <c r="XAA1149" s="36"/>
      <c r="XAB1149" s="36"/>
      <c r="XAC1149" s="36"/>
      <c r="XAD1149" s="36"/>
      <c r="XAE1149" s="36"/>
      <c r="XAF1149" s="36"/>
      <c r="XAG1149" s="36"/>
      <c r="XAH1149" s="36"/>
      <c r="XAI1149" s="36"/>
      <c r="XAJ1149" s="36"/>
      <c r="XAK1149" s="36"/>
      <c r="XAL1149" s="36"/>
      <c r="XAM1149" s="36"/>
      <c r="XAN1149" s="36"/>
      <c r="XAO1149" s="36"/>
      <c r="XAP1149" s="36"/>
      <c r="XAQ1149" s="36"/>
      <c r="XAR1149" s="36"/>
      <c r="XAS1149" s="36"/>
      <c r="XAT1149" s="36"/>
      <c r="XAU1149" s="36"/>
      <c r="XAV1149" s="36"/>
      <c r="XAW1149" s="36"/>
      <c r="XAX1149" s="36"/>
      <c r="XAY1149" s="36"/>
      <c r="XAZ1149" s="36"/>
      <c r="XBA1149" s="36"/>
      <c r="XBB1149" s="36"/>
      <c r="XBC1149" s="36"/>
      <c r="XBD1149" s="36"/>
      <c r="XBE1149" s="36"/>
      <c r="XBF1149" s="36"/>
      <c r="XBG1149" s="36"/>
      <c r="XBH1149" s="36"/>
      <c r="XBI1149" s="36"/>
      <c r="XBJ1149" s="36"/>
      <c r="XBK1149" s="36"/>
      <c r="XBL1149" s="36"/>
      <c r="XBM1149" s="36"/>
      <c r="XBN1149" s="36"/>
      <c r="XBO1149" s="36"/>
      <c r="XBP1149" s="36"/>
      <c r="XBQ1149" s="36"/>
      <c r="XBR1149" s="36"/>
      <c r="XBS1149" s="36"/>
      <c r="XBT1149" s="36"/>
      <c r="XBU1149" s="36"/>
      <c r="XBV1149" s="36"/>
      <c r="XBW1149" s="36"/>
      <c r="XBX1149" s="36"/>
      <c r="XBY1149" s="36"/>
      <c r="XBZ1149" s="36"/>
      <c r="XCA1149" s="36"/>
      <c r="XCB1149" s="36"/>
      <c r="XCC1149" s="36"/>
      <c r="XCD1149" s="36"/>
      <c r="XCE1149" s="36"/>
      <c r="XCF1149" s="36"/>
      <c r="XCG1149" s="36"/>
      <c r="XCH1149" s="36"/>
      <c r="XCI1149" s="36"/>
      <c r="XCJ1149" s="36"/>
      <c r="XCK1149" s="36"/>
      <c r="XCL1149" s="36"/>
      <c r="XCM1149" s="36"/>
      <c r="XCN1149" s="36"/>
      <c r="XCO1149" s="36"/>
      <c r="XCP1149" s="36"/>
      <c r="XCQ1149" s="36"/>
      <c r="XCR1149" s="36"/>
      <c r="XCS1149" s="36"/>
      <c r="XCT1149" s="36"/>
      <c r="XCU1149" s="36"/>
      <c r="XCV1149" s="36"/>
      <c r="XCW1149" s="36"/>
      <c r="XCX1149" s="36"/>
      <c r="XCY1149" s="36"/>
      <c r="XCZ1149" s="36"/>
      <c r="XDA1149" s="36"/>
      <c r="XDB1149" s="36"/>
      <c r="XDC1149" s="36"/>
      <c r="XDD1149" s="36"/>
      <c r="XDE1149" s="36"/>
      <c r="XDF1149" s="36"/>
      <c r="XDG1149" s="36"/>
      <c r="XDH1149" s="36"/>
      <c r="XDI1149" s="36"/>
      <c r="XDJ1149" s="36"/>
      <c r="XDK1149" s="36"/>
      <c r="XDL1149" s="36"/>
      <c r="XDM1149" s="36"/>
      <c r="XDN1149" s="36"/>
      <c r="XDO1149" s="36"/>
      <c r="XDP1149" s="36"/>
      <c r="XDQ1149" s="36"/>
      <c r="XDR1149" s="36"/>
      <c r="XDS1149" s="36"/>
      <c r="XDT1149" s="36"/>
      <c r="XDU1149" s="36"/>
      <c r="XDV1149" s="36"/>
      <c r="XDW1149" s="36"/>
      <c r="XDX1149" s="36"/>
      <c r="XDY1149" s="36"/>
      <c r="XDZ1149" s="36"/>
      <c r="XEA1149" s="36"/>
      <c r="XEB1149" s="36"/>
      <c r="XEC1149" s="36"/>
      <c r="XED1149" s="36"/>
      <c r="XEE1149" s="36"/>
      <c r="XEF1149" s="36"/>
      <c r="XEG1149" s="36"/>
      <c r="XEH1149" s="36"/>
      <c r="XEI1149" s="36"/>
      <c r="XEJ1149" s="36"/>
      <c r="XEK1149" s="36"/>
      <c r="XEL1149" s="36"/>
      <c r="XEM1149" s="36"/>
      <c r="XEN1149" s="36"/>
      <c r="XEO1149" s="36"/>
      <c r="XEP1149" s="36"/>
      <c r="XEQ1149" s="36"/>
      <c r="XER1149" s="36"/>
      <c r="XES1149" s="36"/>
      <c r="XET1149" s="36"/>
      <c r="XEU1149" s="36"/>
      <c r="XEV1149" s="36"/>
      <c r="XEW1149" s="36"/>
      <c r="XEX1149" s="36"/>
      <c r="XEY1149" s="36"/>
      <c r="XEZ1149" s="36"/>
      <c r="XFA1149" s="36"/>
      <c r="XFB1149" s="36"/>
      <c r="XFC1149" s="36"/>
      <c r="XFD1149" s="36"/>
    </row>
    <row r="1150" spans="1:16384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16384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16384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4972</v>
      </c>
      <c r="C1154" s="32"/>
      <c r="E1154" s="32"/>
      <c r="F1154" s="32"/>
    </row>
    <row r="1155" spans="1:7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4973</v>
      </c>
      <c r="C1170" s="32"/>
      <c r="E1170" s="32"/>
      <c r="F1170" s="32"/>
    </row>
    <row r="1171" spans="1:7" x14ac:dyDescent="0.25">
      <c r="A1171" s="36" t="s">
        <v>2078</v>
      </c>
      <c r="C1171" s="37"/>
      <c r="D1171" s="32" t="s">
        <v>149</v>
      </c>
      <c r="E1171" s="37"/>
      <c r="F1171" s="37"/>
    </row>
    <row r="1172" spans="1:7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4974</v>
      </c>
      <c r="C1174" s="32"/>
      <c r="E1174" s="32"/>
      <c r="F1174" s="32"/>
    </row>
    <row r="1175" spans="1:7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4975</v>
      </c>
      <c r="C1178" s="32"/>
      <c r="E1178" s="32"/>
      <c r="F1178" s="32"/>
    </row>
    <row r="1179" spans="1:7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4976</v>
      </c>
      <c r="C1185" s="32"/>
      <c r="E1185" s="32"/>
      <c r="F1185" s="32"/>
    </row>
    <row r="1186" spans="1:6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4977</v>
      </c>
      <c r="C1192" s="32"/>
      <c r="E1192" s="32"/>
      <c r="F1192" s="32"/>
    </row>
    <row r="1193" spans="1:6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2112</v>
      </c>
      <c r="B1195" s="40"/>
      <c r="C1195" s="40"/>
      <c r="D1195" s="40"/>
      <c r="E1195" s="37"/>
      <c r="F1195" s="37"/>
    </row>
    <row r="1196" spans="1:6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4978</v>
      </c>
      <c r="C1201" s="32"/>
      <c r="E1201" s="32"/>
      <c r="F1201" s="32"/>
    </row>
    <row r="1202" spans="1:7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4979</v>
      </c>
      <c r="C1207" s="32"/>
      <c r="E1207" s="32"/>
      <c r="F1207" s="32"/>
    </row>
    <row r="1208" spans="1:7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4980</v>
      </c>
      <c r="E1209" s="32"/>
      <c r="F1209" s="32"/>
    </row>
    <row r="1210" spans="1:7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4981</v>
      </c>
      <c r="C1219" s="32"/>
      <c r="E1219" s="32"/>
      <c r="F1219" s="32"/>
    </row>
    <row r="1220" spans="1:7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4982</v>
      </c>
      <c r="C1223" s="32"/>
      <c r="E1223" s="32"/>
      <c r="F1223" s="32"/>
    </row>
    <row r="1224" spans="1:7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4983</v>
      </c>
      <c r="C1231" s="32"/>
      <c r="E1231" s="32"/>
      <c r="F1231" s="32"/>
    </row>
    <row r="1232" spans="1:7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4984</v>
      </c>
      <c r="C1242" s="32"/>
      <c r="D1242" s="32"/>
      <c r="E1242" s="32"/>
      <c r="F1242" s="32"/>
    </row>
    <row r="1243" spans="1:7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4985</v>
      </c>
      <c r="C1252" s="32"/>
      <c r="E1252" s="32"/>
      <c r="F1252" s="32"/>
    </row>
    <row r="1253" spans="1:7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4986</v>
      </c>
      <c r="C1256" s="32"/>
      <c r="E1256" s="32"/>
      <c r="F1256" s="32"/>
    </row>
    <row r="1257" spans="1:7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4987</v>
      </c>
      <c r="C1265" s="32"/>
      <c r="E1265" s="32"/>
      <c r="F1265" s="32"/>
    </row>
    <row r="1266" spans="1:7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4988</v>
      </c>
      <c r="C1270" s="32"/>
      <c r="E1270" s="32"/>
      <c r="F1270" s="32"/>
    </row>
    <row r="1271" spans="1:7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" x14ac:dyDescent="0.3">
      <c r="A1273" s="60" t="s">
        <v>4989</v>
      </c>
      <c r="C1273" s="32"/>
      <c r="E1273" s="32"/>
      <c r="F1273" s="32"/>
    </row>
    <row r="1274" spans="1:7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4990</v>
      </c>
      <c r="C1279" s="32"/>
      <c r="E1279" s="32"/>
      <c r="F1279" s="32"/>
    </row>
    <row r="1280" spans="1:7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4991</v>
      </c>
      <c r="C1287" s="32"/>
      <c r="E1287" s="32"/>
      <c r="F1287" s="32"/>
    </row>
    <row r="1288" spans="1:7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4992</v>
      </c>
      <c r="C1296" s="32"/>
      <c r="E1296" s="32"/>
      <c r="F1296" s="32"/>
    </row>
    <row r="1297" spans="1:7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4993</v>
      </c>
      <c r="C1302" s="32"/>
      <c r="E1302" s="32"/>
      <c r="F1302" s="32"/>
    </row>
    <row r="1303" spans="1:7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4994</v>
      </c>
      <c r="C1306" s="32"/>
      <c r="E1306" s="32"/>
      <c r="F1306" s="32"/>
    </row>
    <row r="1307" spans="1:7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4995</v>
      </c>
      <c r="C1312" s="32"/>
      <c r="E1312" s="32"/>
      <c r="F1312" s="32"/>
    </row>
    <row r="1313" spans="1:7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4996</v>
      </c>
      <c r="C1316" s="32"/>
      <c r="E1316" s="32"/>
      <c r="F1316" s="32"/>
    </row>
    <row r="1317" spans="1:7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4997</v>
      </c>
      <c r="C1319" s="32"/>
      <c r="D1319" s="32"/>
      <c r="E1319" s="32"/>
      <c r="F1319" s="32"/>
    </row>
    <row r="1320" spans="1:7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4998</v>
      </c>
      <c r="C1322" s="32"/>
      <c r="E1322" s="32"/>
      <c r="F1322" s="32"/>
    </row>
    <row r="1323" spans="1:7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4999</v>
      </c>
      <c r="C1326" s="32"/>
      <c r="E1326" s="32"/>
      <c r="F1326" s="32"/>
    </row>
    <row r="1327" spans="1:7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5000</v>
      </c>
      <c r="E1331" s="32"/>
      <c r="F1331" s="32"/>
    </row>
    <row r="1332" spans="1:7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5001</v>
      </c>
      <c r="C1335" s="32"/>
      <c r="E1335" s="32"/>
      <c r="F1335" s="32"/>
    </row>
    <row r="1336" spans="1:7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5002</v>
      </c>
      <c r="C1338" s="32"/>
      <c r="E1338" s="32"/>
      <c r="F1338" s="32"/>
    </row>
    <row r="1339" spans="1:7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2333</v>
      </c>
      <c r="C1344" s="37"/>
      <c r="D1344" s="40" t="s">
        <v>149</v>
      </c>
      <c r="E1344" s="37"/>
      <c r="F1344" s="37"/>
    </row>
    <row r="1345" spans="1:7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5003</v>
      </c>
      <c r="C1353" s="32"/>
      <c r="D1353" s="32"/>
      <c r="E1353" s="32"/>
      <c r="F1353" s="32"/>
    </row>
    <row r="1354" spans="1:7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5004</v>
      </c>
      <c r="C1359" s="32"/>
      <c r="E1359" s="32"/>
      <c r="F1359" s="32"/>
    </row>
    <row r="1360" spans="1:7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5005</v>
      </c>
      <c r="C1366" s="32"/>
      <c r="E1366" s="32"/>
      <c r="F1366" s="32"/>
    </row>
    <row r="1367" spans="1:10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5006</v>
      </c>
      <c r="C1369" s="32"/>
      <c r="E1369" s="32"/>
      <c r="F1369" s="32"/>
    </row>
    <row r="1370" spans="1:10" ht="14.4" x14ac:dyDescent="0.3">
      <c r="A1370" s="60" t="s">
        <v>5007</v>
      </c>
      <c r="C1370" s="32"/>
      <c r="E1370" s="32"/>
      <c r="F1370" s="32"/>
    </row>
    <row r="1371" spans="1:10" x14ac:dyDescent="0.25">
      <c r="A1371" s="36" t="s">
        <v>2371</v>
      </c>
      <c r="C1371" s="37"/>
      <c r="D1371" s="40" t="s">
        <v>149</v>
      </c>
      <c r="E1371" s="37"/>
      <c r="F1371" s="37"/>
    </row>
    <row r="1372" spans="1:10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5008</v>
      </c>
      <c r="C1379" s="32"/>
      <c r="E1379" s="32"/>
      <c r="F1379" s="32"/>
    </row>
    <row r="1380" spans="1:7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5009</v>
      </c>
      <c r="C1381" s="32"/>
      <c r="D1381" s="32"/>
      <c r="E1381" s="32"/>
      <c r="F1381" s="32"/>
    </row>
    <row r="1382" spans="1:7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5010</v>
      </c>
      <c r="C1389" s="32"/>
      <c r="E1389" s="32"/>
      <c r="F1389" s="32"/>
    </row>
    <row r="1390" spans="1:7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5011</v>
      </c>
      <c r="C1393" s="32"/>
      <c r="E1393" s="32"/>
      <c r="F1393" s="32"/>
    </row>
    <row r="1394" spans="1:7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5012</v>
      </c>
      <c r="E1398" s="32"/>
      <c r="F1398" s="32"/>
    </row>
    <row r="1399" spans="1:7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5013</v>
      </c>
      <c r="C1401" s="32"/>
      <c r="E1401" s="32"/>
      <c r="F1401" s="32"/>
    </row>
    <row r="1402" spans="1:7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5014</v>
      </c>
      <c r="C1408" s="32"/>
      <c r="E1408" s="32"/>
      <c r="F1408" s="32"/>
    </row>
    <row r="1409" spans="1:7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5015</v>
      </c>
      <c r="C1415" s="32"/>
      <c r="E1415" s="32"/>
      <c r="F1415" s="32"/>
    </row>
    <row r="1416" spans="1:7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5016</v>
      </c>
      <c r="D1419" s="32"/>
    </row>
    <row r="1420" spans="1:7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5017</v>
      </c>
      <c r="D1421" s="32"/>
    </row>
    <row r="1422" spans="1:7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5018</v>
      </c>
      <c r="C1424" s="32"/>
      <c r="E1424" s="32"/>
      <c r="F1424" s="32"/>
    </row>
    <row r="1425" spans="1:7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5019</v>
      </c>
      <c r="C1426" s="32"/>
      <c r="E1426" s="32"/>
      <c r="F1426" s="32"/>
    </row>
    <row r="1427" spans="1:7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5020</v>
      </c>
      <c r="C1429" s="32"/>
      <c r="E1429" s="32"/>
      <c r="F1429" s="32"/>
    </row>
    <row r="1430" spans="1:7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5021</v>
      </c>
      <c r="C1439" s="32"/>
      <c r="E1439" s="32"/>
      <c r="F1439" s="32"/>
    </row>
    <row r="1440" spans="1:7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5022</v>
      </c>
      <c r="C1441" s="32"/>
      <c r="E1441" s="32"/>
      <c r="F1441" s="32"/>
    </row>
    <row r="1442" spans="1:7" ht="14.4" x14ac:dyDescent="0.3">
      <c r="A1442" s="60" t="s">
        <v>5023</v>
      </c>
      <c r="C1442" s="32"/>
      <c r="E1442" s="32"/>
      <c r="F1442" s="32"/>
    </row>
    <row r="1443" spans="1:7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5024</v>
      </c>
      <c r="C1447" s="32"/>
      <c r="E1447" s="32"/>
      <c r="F1447" s="32"/>
    </row>
    <row r="1448" spans="1:7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5025</v>
      </c>
      <c r="C1449" s="32"/>
      <c r="E1449" s="32"/>
      <c r="F1449" s="32"/>
    </row>
    <row r="1450" spans="1:7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5026</v>
      </c>
      <c r="C1451" s="32"/>
      <c r="E1451" s="32"/>
      <c r="F1451" s="32"/>
    </row>
    <row r="1452" spans="1:7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5027</v>
      </c>
      <c r="C1453" s="32"/>
      <c r="E1453" s="32"/>
      <c r="F1453" s="32"/>
    </row>
    <row r="1454" spans="1:7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5028</v>
      </c>
      <c r="C1455" s="32"/>
      <c r="E1455" s="32"/>
      <c r="F1455" s="32"/>
    </row>
    <row r="1456" spans="1:7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5029</v>
      </c>
      <c r="C1459" s="32"/>
      <c r="E1459" s="32"/>
      <c r="F1459" s="32"/>
    </row>
    <row r="1460" spans="1:7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5030</v>
      </c>
      <c r="C1463" s="32"/>
      <c r="E1463" s="32"/>
      <c r="F1463" s="32"/>
    </row>
    <row r="1464" spans="1:7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5031</v>
      </c>
      <c r="C1465" s="32"/>
      <c r="E1465" s="32"/>
      <c r="F1465" s="32"/>
    </row>
    <row r="1466" spans="1:7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5032</v>
      </c>
      <c r="C1468" s="32"/>
      <c r="E1468" s="32"/>
      <c r="F1468" s="32"/>
    </row>
    <row r="1469" spans="1:7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2507</v>
      </c>
      <c r="C1471" s="37"/>
      <c r="D1471" s="40" t="s">
        <v>189</v>
      </c>
      <c r="E1471" s="37"/>
      <c r="F1471" s="37"/>
    </row>
    <row r="1472" spans="1:7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5033</v>
      </c>
      <c r="C1489" s="32"/>
      <c r="E1489" s="32"/>
      <c r="F1489" s="32"/>
    </row>
    <row r="1490" spans="1:7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5034</v>
      </c>
      <c r="C1500" s="32"/>
      <c r="E1500" s="32"/>
      <c r="F1500" s="32"/>
    </row>
    <row r="1501" spans="1:7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5035</v>
      </c>
      <c r="C1504" s="32"/>
      <c r="E1504" s="32"/>
      <c r="F1504" s="32"/>
    </row>
    <row r="1505" spans="1:7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5036</v>
      </c>
      <c r="C1506" s="32"/>
      <c r="E1506" s="32"/>
      <c r="F1506" s="32"/>
    </row>
    <row r="1507" spans="1:7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5037</v>
      </c>
      <c r="C1509" s="32"/>
      <c r="E1509" s="32"/>
      <c r="F1509" s="32"/>
    </row>
    <row r="1510" spans="1:7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5038</v>
      </c>
      <c r="C1511" s="32"/>
      <c r="E1511" s="32"/>
      <c r="F1511" s="32"/>
    </row>
    <row r="1512" spans="1:7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5039</v>
      </c>
      <c r="C1513" s="32"/>
      <c r="E1513" s="32"/>
      <c r="F1513" s="32"/>
    </row>
    <row r="1514" spans="1:7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5040</v>
      </c>
    </row>
    <row r="1520" spans="1:7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5041</v>
      </c>
      <c r="C1521" s="32"/>
      <c r="E1521" s="32"/>
      <c r="F1521" s="32"/>
    </row>
    <row r="1522" spans="1:6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5042</v>
      </c>
      <c r="B1523" s="32"/>
      <c r="C1523" s="32"/>
      <c r="D1523" s="32"/>
      <c r="E1523" s="32"/>
      <c r="F1523" s="32"/>
    </row>
    <row r="1524" spans="1:6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5043</v>
      </c>
      <c r="C1525" s="32"/>
      <c r="E1525" s="32"/>
      <c r="F1525" s="32"/>
    </row>
    <row r="1526" spans="1:6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5044</v>
      </c>
      <c r="C1528" s="32"/>
      <c r="E1528" s="32"/>
      <c r="F1528" s="32"/>
    </row>
    <row r="1529" spans="1:6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5045</v>
      </c>
      <c r="C1530" s="32"/>
      <c r="E1530" s="32"/>
      <c r="F1530" s="32"/>
    </row>
    <row r="1531" spans="1:6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5046</v>
      </c>
      <c r="C1536" s="32"/>
      <c r="E1536" s="32"/>
      <c r="F1536" s="32"/>
    </row>
    <row r="1537" spans="1:7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5047</v>
      </c>
      <c r="C1541" s="32"/>
      <c r="E1541" s="32"/>
      <c r="F1541" s="32"/>
    </row>
    <row r="1542" spans="1:7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5048</v>
      </c>
      <c r="C1547" s="32"/>
      <c r="E1547" s="32"/>
      <c r="F1547" s="32"/>
    </row>
    <row r="1548" spans="1:7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5049</v>
      </c>
      <c r="C1552" s="32"/>
      <c r="E1552" s="32"/>
      <c r="F1552" s="32"/>
    </row>
    <row r="1553" spans="1:7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5050</v>
      </c>
      <c r="C1557" s="32"/>
      <c r="E1557" s="32"/>
      <c r="F1557" s="32"/>
    </row>
    <row r="1558" spans="1:7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5051</v>
      </c>
      <c r="C1561" s="32"/>
      <c r="E1561" s="32"/>
      <c r="F1561" s="32"/>
    </row>
    <row r="1562" spans="1:7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2646</v>
      </c>
      <c r="C1564" s="37"/>
      <c r="D1564" s="40" t="s">
        <v>189</v>
      </c>
      <c r="E1564" s="37"/>
      <c r="F1564" s="37"/>
    </row>
    <row r="1565" spans="1:7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5052</v>
      </c>
      <c r="C1566" s="32"/>
      <c r="E1566" s="32"/>
      <c r="F1566" s="32"/>
    </row>
    <row r="1567" spans="1:7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5053</v>
      </c>
      <c r="C1569" s="32"/>
      <c r="E1569" s="32"/>
      <c r="F1569" s="32"/>
    </row>
    <row r="1570" spans="1:7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5054</v>
      </c>
      <c r="C1571" s="32"/>
      <c r="E1571" s="32"/>
      <c r="F1571" s="32"/>
    </row>
    <row r="1572" spans="1:7" ht="14.4" x14ac:dyDescent="0.3">
      <c r="A1572" s="60" t="s">
        <v>5055</v>
      </c>
      <c r="C1572" s="32"/>
      <c r="E1572" s="32"/>
      <c r="F1572" s="32"/>
    </row>
    <row r="1573" spans="1:7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5056</v>
      </c>
      <c r="C1575" s="32"/>
      <c r="D1575" s="32"/>
      <c r="E1575" s="32"/>
      <c r="F1575" s="32"/>
    </row>
    <row r="1576" spans="1:7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5057</v>
      </c>
      <c r="C1583" s="32"/>
      <c r="D1583" s="32"/>
      <c r="E1583" s="32"/>
      <c r="F1583" s="32"/>
    </row>
    <row r="1584" spans="1:7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5058</v>
      </c>
      <c r="C1586" s="32"/>
      <c r="E1586" s="32"/>
      <c r="F1586" s="32"/>
    </row>
    <row r="1587" spans="1:7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5059</v>
      </c>
      <c r="C1588" s="32"/>
      <c r="E1588" s="32"/>
      <c r="F1588" s="32"/>
    </row>
    <row r="1589" spans="1:7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5060</v>
      </c>
      <c r="C1590" s="32"/>
      <c r="E1590" s="32"/>
      <c r="F1590" s="32"/>
    </row>
    <row r="1591" spans="1:7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5061</v>
      </c>
      <c r="C1595" s="32"/>
      <c r="E1595" s="32"/>
      <c r="F1595" s="32"/>
    </row>
    <row r="1596" spans="1:7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5062</v>
      </c>
      <c r="C1598" s="32"/>
      <c r="D1598" s="32"/>
      <c r="E1598" s="32"/>
      <c r="F1598" s="32"/>
    </row>
    <row r="1599" spans="1:7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5063</v>
      </c>
      <c r="C1602" s="32"/>
      <c r="E1602" s="32"/>
      <c r="F1602" s="32"/>
    </row>
    <row r="1603" spans="1:7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5064</v>
      </c>
      <c r="C1607" s="32"/>
      <c r="E1607" s="32"/>
      <c r="F1607" s="32"/>
    </row>
    <row r="1608" spans="1:7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5065</v>
      </c>
      <c r="C1609" s="32"/>
      <c r="E1609" s="32"/>
      <c r="F1609" s="32"/>
    </row>
    <row r="1610" spans="1:7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2708</v>
      </c>
      <c r="C1612" s="37"/>
      <c r="D1612" s="40" t="s">
        <v>149</v>
      </c>
      <c r="E1612" s="37"/>
      <c r="F1612" s="37"/>
    </row>
    <row r="1613" spans="1:7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5066</v>
      </c>
      <c r="C1614" s="32"/>
      <c r="E1614" s="32"/>
      <c r="F1614" s="32"/>
    </row>
    <row r="1615" spans="1:7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5067</v>
      </c>
      <c r="C1620" s="32"/>
      <c r="E1620" s="32"/>
      <c r="F1620" s="32"/>
    </row>
    <row r="1621" spans="1:7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5068</v>
      </c>
      <c r="C1622" s="32"/>
      <c r="E1622" s="32"/>
      <c r="F1622" s="32"/>
    </row>
    <row r="1623" spans="1:7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5069</v>
      </c>
      <c r="C1634" s="32"/>
      <c r="E1634" s="32"/>
      <c r="F1634" s="32"/>
    </row>
    <row r="1635" spans="1:6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5070</v>
      </c>
      <c r="C1636" s="32"/>
      <c r="E1636" s="32"/>
      <c r="F1636" s="32"/>
    </row>
    <row r="1637" spans="1:6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5071</v>
      </c>
      <c r="C1638" s="32"/>
      <c r="E1638" s="32"/>
      <c r="F1638" s="32"/>
    </row>
    <row r="1639" spans="1:6" x14ac:dyDescent="0.25">
      <c r="A1639" s="36" t="s">
        <v>2744</v>
      </c>
      <c r="C1639" s="37"/>
      <c r="D1639" s="31" t="s">
        <v>189</v>
      </c>
      <c r="E1639" s="37"/>
      <c r="F1639" s="37"/>
    </row>
    <row r="1640" spans="1:6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5072</v>
      </c>
      <c r="C1641" s="32"/>
      <c r="D1641" s="32"/>
      <c r="E1641" s="32"/>
      <c r="F1641" s="32"/>
    </row>
    <row r="1642" spans="1:6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5073</v>
      </c>
      <c r="D1643" s="32"/>
    </row>
    <row r="1644" spans="1:6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5074</v>
      </c>
      <c r="C1652" s="32"/>
      <c r="D1652" s="32"/>
      <c r="E1652" s="32"/>
      <c r="F1652" s="32"/>
    </row>
    <row r="1653" spans="1:6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5075</v>
      </c>
      <c r="C1658" s="32"/>
      <c r="E1658" s="32"/>
      <c r="F1658" s="32"/>
    </row>
    <row r="1659" spans="1:6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5076</v>
      </c>
      <c r="C1661" s="32"/>
      <c r="E1661" s="32"/>
      <c r="F1661" s="32"/>
    </row>
    <row r="1662" spans="1:6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5077</v>
      </c>
      <c r="C1664" s="32"/>
      <c r="E1664" s="32"/>
      <c r="F1664" s="32"/>
    </row>
    <row r="1665" spans="1:7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5078</v>
      </c>
      <c r="C1672" s="32"/>
      <c r="E1672" s="32"/>
      <c r="F1672" s="32"/>
    </row>
    <row r="1673" spans="1:7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5079</v>
      </c>
      <c r="C1674" s="32"/>
      <c r="D1674" s="32"/>
      <c r="E1674" s="32"/>
      <c r="F1674" s="32"/>
    </row>
    <row r="1675" spans="1:7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5080</v>
      </c>
      <c r="C1676" s="32"/>
      <c r="E1676" s="32"/>
      <c r="F1676" s="32"/>
    </row>
    <row r="1677" spans="1:7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5081</v>
      </c>
      <c r="C1678" s="32"/>
      <c r="E1678" s="32"/>
      <c r="F1678" s="32"/>
    </row>
    <row r="1679" spans="1:7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5082</v>
      </c>
      <c r="C1684" s="32"/>
      <c r="E1684" s="32"/>
      <c r="F1684" s="32"/>
    </row>
    <row r="1685" spans="1:7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5083</v>
      </c>
      <c r="C1687" s="32"/>
      <c r="E1687" s="32"/>
      <c r="F1687" s="32"/>
    </row>
    <row r="1688" spans="1:7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5084</v>
      </c>
      <c r="C1692" s="32"/>
      <c r="E1692" s="32"/>
      <c r="F1692" s="32"/>
    </row>
    <row r="1693" spans="1:7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5085</v>
      </c>
      <c r="C1699" s="32"/>
      <c r="E1699" s="32"/>
      <c r="F1699" s="32"/>
    </row>
    <row r="1700" spans="1:7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5086</v>
      </c>
      <c r="E1706" s="32"/>
      <c r="F1706" s="32"/>
    </row>
    <row r="1707" spans="1:7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5087</v>
      </c>
      <c r="C1708" s="32"/>
      <c r="E1708" s="32"/>
      <c r="F1708" s="32"/>
    </row>
    <row r="1709" spans="1:7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5088</v>
      </c>
      <c r="C1712" s="32"/>
      <c r="E1712" s="32"/>
      <c r="F1712" s="32"/>
    </row>
    <row r="1713" spans="1:7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5089</v>
      </c>
      <c r="C1718" s="32"/>
      <c r="E1718" s="32"/>
      <c r="F1718" s="32"/>
    </row>
    <row r="1719" spans="1:7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2861</v>
      </c>
      <c r="C1720" s="37"/>
      <c r="D1720" s="32" t="s">
        <v>157</v>
      </c>
      <c r="E1720" s="37"/>
      <c r="F1720" s="37"/>
    </row>
    <row r="1721" spans="1:7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5090</v>
      </c>
      <c r="C1722" s="32"/>
      <c r="E1722" s="32"/>
      <c r="F1722" s="32"/>
    </row>
    <row r="1723" spans="1:7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5091</v>
      </c>
      <c r="C1725" s="32"/>
      <c r="E1725" s="32"/>
      <c r="F1725" s="32"/>
    </row>
    <row r="1726" spans="1:7" ht="14.4" x14ac:dyDescent="0.3">
      <c r="A1726" s="60" t="s">
        <v>5092</v>
      </c>
      <c r="C1726" s="32"/>
      <c r="E1726" s="32"/>
      <c r="F1726" s="32"/>
    </row>
    <row r="1727" spans="1:7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5093</v>
      </c>
      <c r="C1730" s="32"/>
      <c r="E1730" s="32"/>
      <c r="F1730" s="32"/>
    </row>
    <row r="1731" spans="1:7" ht="14.4" x14ac:dyDescent="0.3">
      <c r="A1731" s="60" t="s">
        <v>5094</v>
      </c>
      <c r="C1731" s="32"/>
      <c r="D1731" s="32"/>
      <c r="E1731" s="32"/>
      <c r="F1731" s="32"/>
    </row>
    <row r="1732" spans="1:7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5095</v>
      </c>
      <c r="C1738" s="32"/>
      <c r="E1738" s="32"/>
      <c r="F1738" s="32"/>
    </row>
    <row r="1739" spans="1:7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5096</v>
      </c>
      <c r="C1742" s="32"/>
      <c r="E1742" s="32"/>
      <c r="F1742" s="32"/>
    </row>
    <row r="1743" spans="1:7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5097</v>
      </c>
      <c r="C1744" s="32"/>
      <c r="E1744" s="32"/>
      <c r="F1744" s="32"/>
    </row>
    <row r="1745" spans="1:6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5098</v>
      </c>
      <c r="C1747" s="32"/>
      <c r="E1747" s="32"/>
      <c r="F1747" s="32"/>
    </row>
    <row r="1748" spans="1:6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5099</v>
      </c>
      <c r="C1749" s="32"/>
      <c r="E1749" s="32"/>
      <c r="F1749" s="32"/>
    </row>
    <row r="1750" spans="1:6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5100</v>
      </c>
      <c r="C1753" s="32"/>
      <c r="E1753" s="32"/>
      <c r="F1753" s="32"/>
    </row>
    <row r="1754" spans="1:6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5101</v>
      </c>
    </row>
    <row r="1757" spans="1:6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5102</v>
      </c>
    </row>
    <row r="1760" spans="1:6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5103</v>
      </c>
      <c r="C1762" s="32"/>
      <c r="E1762" s="32"/>
      <c r="F1762" s="32"/>
    </row>
    <row r="1763" spans="1:7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5104</v>
      </c>
      <c r="C1766" s="32"/>
      <c r="E1766" s="32"/>
      <c r="F1766" s="32"/>
    </row>
    <row r="1767" spans="1:7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5105</v>
      </c>
      <c r="C1771" s="32"/>
      <c r="E1771" s="32"/>
      <c r="F1771" s="32"/>
    </row>
    <row r="1772" spans="1:7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5106</v>
      </c>
      <c r="C1773" s="32"/>
      <c r="E1773" s="32"/>
      <c r="F1773" s="32"/>
    </row>
    <row r="1774" spans="1:7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2927</v>
      </c>
      <c r="C1775" s="37"/>
      <c r="D1775" s="40" t="s">
        <v>149</v>
      </c>
      <c r="E1775" s="37"/>
      <c r="F1775" s="37"/>
    </row>
    <row r="1776" spans="1:7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5107</v>
      </c>
      <c r="C1778" s="32"/>
      <c r="E1778" s="32"/>
      <c r="F1778" s="32"/>
    </row>
    <row r="1779" spans="1:7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5108</v>
      </c>
      <c r="C1780" s="32"/>
      <c r="E1780" s="32"/>
      <c r="F1780" s="32"/>
    </row>
    <row r="1781" spans="1:7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5109</v>
      </c>
      <c r="C1782" s="32"/>
      <c r="E1782" s="32"/>
      <c r="F1782" s="32"/>
    </row>
    <row r="1783" spans="1:7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5110</v>
      </c>
      <c r="C1785" s="32"/>
      <c r="E1785" s="32"/>
      <c r="F1785" s="32"/>
    </row>
    <row r="1786" spans="1:7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5111</v>
      </c>
      <c r="C1788" s="32"/>
      <c r="E1788" s="32"/>
      <c r="F1788" s="32"/>
    </row>
    <row r="1789" spans="1:7" ht="14.4" x14ac:dyDescent="0.3">
      <c r="A1789" s="60" t="s">
        <v>5112</v>
      </c>
      <c r="C1789" s="32"/>
      <c r="E1789" s="32"/>
      <c r="F1789" s="32"/>
    </row>
    <row r="1790" spans="1:7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5113</v>
      </c>
      <c r="C1796" s="32"/>
      <c r="E1796" s="32"/>
      <c r="F1796" s="32"/>
    </row>
    <row r="1797" spans="1:7" ht="14.4" x14ac:dyDescent="0.3">
      <c r="A1797" s="60" t="s">
        <v>5114</v>
      </c>
      <c r="C1797" s="32"/>
      <c r="E1797" s="32"/>
      <c r="F1797" s="32"/>
    </row>
    <row r="1798" spans="1:7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5115</v>
      </c>
      <c r="C1800" s="32"/>
      <c r="E1800" s="32"/>
      <c r="F1800" s="32"/>
    </row>
    <row r="1801" spans="1:7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5116</v>
      </c>
      <c r="C1802" s="32"/>
      <c r="E1802" s="32"/>
      <c r="F1802" s="32"/>
    </row>
    <row r="1803" spans="1:7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5117</v>
      </c>
      <c r="C1805" s="32"/>
      <c r="E1805" s="32"/>
      <c r="F1805" s="32"/>
    </row>
    <row r="1806" spans="1:7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5118</v>
      </c>
      <c r="C1808" s="32"/>
      <c r="E1808" s="32"/>
      <c r="F1808" s="32"/>
    </row>
    <row r="1809" spans="1:7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5119</v>
      </c>
      <c r="C1819" s="32"/>
      <c r="E1819" s="32"/>
      <c r="F1819" s="32"/>
    </row>
    <row r="1820" spans="1:7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5120</v>
      </c>
      <c r="C1823" s="32"/>
      <c r="E1823" s="32"/>
      <c r="F1823" s="32"/>
    </row>
    <row r="1824" spans="1:7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5121</v>
      </c>
      <c r="C1827" s="32"/>
      <c r="E1827" s="32"/>
      <c r="F1827" s="32"/>
    </row>
    <row r="1828" spans="1:7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5122</v>
      </c>
      <c r="C1831" s="32"/>
      <c r="E1831" s="32"/>
      <c r="F1831" s="32"/>
    </row>
    <row r="1832" spans="1:7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5123</v>
      </c>
      <c r="C1833" s="32"/>
      <c r="E1833" s="32"/>
      <c r="F1833" s="32"/>
    </row>
    <row r="1834" spans="1:7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5124</v>
      </c>
      <c r="C1835" s="32"/>
      <c r="E1835" s="32"/>
      <c r="F1835" s="32"/>
    </row>
    <row r="1836" spans="1:7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5125</v>
      </c>
      <c r="C1841" s="32"/>
      <c r="E1841" s="32"/>
      <c r="F1841" s="32"/>
    </row>
    <row r="1842" spans="1:7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5126</v>
      </c>
      <c r="C1851" s="32"/>
      <c r="E1851" s="32"/>
      <c r="F1851" s="32"/>
    </row>
    <row r="1852" spans="1:7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5127</v>
      </c>
      <c r="C1853" s="32"/>
      <c r="E1853" s="32"/>
      <c r="F1853" s="32"/>
    </row>
    <row r="1854" spans="1:7" ht="14.4" x14ac:dyDescent="0.3">
      <c r="A1854" s="60" t="s">
        <v>5128</v>
      </c>
      <c r="C1854" s="32"/>
      <c r="E1854" s="32"/>
      <c r="F1854" s="32"/>
    </row>
    <row r="1855" spans="1:7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5129</v>
      </c>
    </row>
    <row r="1859" spans="1:6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5130</v>
      </c>
      <c r="C1860" s="32"/>
      <c r="E1860" s="32"/>
      <c r="F1860" s="32"/>
    </row>
    <row r="1861" spans="1:6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5131</v>
      </c>
      <c r="E1862" s="32"/>
      <c r="F1862" s="32"/>
    </row>
    <row r="1863" spans="1:6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5132</v>
      </c>
      <c r="C1864" s="32"/>
      <c r="E1864" s="32"/>
      <c r="F1864" s="32"/>
    </row>
    <row r="1865" spans="1:6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5133</v>
      </c>
      <c r="C1866" s="32"/>
      <c r="E1866" s="32"/>
      <c r="F1866" s="32"/>
    </row>
    <row r="1867" spans="1:6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5134</v>
      </c>
      <c r="E1874" s="32"/>
      <c r="F1874" s="32"/>
    </row>
    <row r="1875" spans="1:7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5135</v>
      </c>
      <c r="C1877" s="32"/>
      <c r="E1877" s="32"/>
      <c r="F1877" s="32"/>
    </row>
    <row r="1878" spans="1:7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5136</v>
      </c>
      <c r="C1879" s="32"/>
      <c r="E1879" s="32"/>
      <c r="F1879" s="32"/>
    </row>
    <row r="1880" spans="1:7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5137</v>
      </c>
      <c r="E1883" s="32"/>
      <c r="F1883" s="32"/>
    </row>
    <row r="1884" spans="1:7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5138</v>
      </c>
      <c r="E1886" s="32"/>
      <c r="F1886" s="32"/>
    </row>
    <row r="1887" spans="1:7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5139</v>
      </c>
      <c r="C1891" s="32"/>
      <c r="E1891" s="32"/>
      <c r="F1891" s="32"/>
    </row>
    <row r="1892" spans="1:7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5140</v>
      </c>
      <c r="C1904" s="32"/>
      <c r="E1904" s="32"/>
      <c r="F1904" s="32"/>
    </row>
    <row r="1905" spans="1:7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5141</v>
      </c>
      <c r="C1907" s="32"/>
      <c r="E1907" s="32"/>
      <c r="F1907" s="32"/>
    </row>
    <row r="1908" spans="1:7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5142</v>
      </c>
      <c r="C1911" s="32"/>
      <c r="E1911" s="32"/>
      <c r="F1911" s="32"/>
    </row>
    <row r="1912" spans="1:7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5143</v>
      </c>
      <c r="C1913" s="32"/>
      <c r="E1913" s="32"/>
      <c r="F1913" s="32"/>
    </row>
    <row r="1914" spans="1:7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5144</v>
      </c>
      <c r="C1916" s="32"/>
      <c r="E1916" s="32"/>
      <c r="F1916" s="32"/>
    </row>
    <row r="1917" spans="1:7" ht="14.4" x14ac:dyDescent="0.3">
      <c r="A1917" s="60" t="s">
        <v>5145</v>
      </c>
      <c r="C1917" s="32"/>
      <c r="E1917" s="32"/>
      <c r="F1917" s="32"/>
    </row>
    <row r="1918" spans="1:7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5146</v>
      </c>
      <c r="E1922" s="32"/>
      <c r="F1922" s="32"/>
    </row>
    <row r="1923" spans="1:7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5147</v>
      </c>
      <c r="C1925" s="32"/>
      <c r="E1925" s="32"/>
      <c r="F1925" s="32"/>
    </row>
    <row r="1926" spans="1:7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5148</v>
      </c>
      <c r="C1927" s="32"/>
      <c r="E1927" s="32"/>
      <c r="F1927" s="32"/>
    </row>
    <row r="1928" spans="1:7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5149</v>
      </c>
      <c r="C1929" s="32"/>
      <c r="E1929" s="32"/>
      <c r="F1929" s="32"/>
    </row>
    <row r="1930" spans="1:7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5150</v>
      </c>
      <c r="C1934" s="32"/>
      <c r="E1934" s="32"/>
      <c r="F1934" s="32"/>
    </row>
    <row r="1935" spans="1:7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5151</v>
      </c>
      <c r="C1939" s="32"/>
      <c r="E1939" s="32"/>
      <c r="F1939" s="32"/>
    </row>
    <row r="1940" spans="1:7" ht="14.4" x14ac:dyDescent="0.3">
      <c r="A1940" s="60" t="s">
        <v>5152</v>
      </c>
      <c r="C1940" s="32"/>
      <c r="E1940" s="32"/>
      <c r="F1940" s="32"/>
    </row>
    <row r="1941" spans="1:7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5153</v>
      </c>
      <c r="C1944" s="32"/>
      <c r="E1944" s="32"/>
      <c r="F1944" s="32"/>
    </row>
    <row r="1945" spans="1:7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5154</v>
      </c>
      <c r="C1948" s="32"/>
      <c r="E1948" s="32"/>
      <c r="F1948" s="32"/>
    </row>
    <row r="1949" spans="1:7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3159</v>
      </c>
      <c r="C1951" s="37"/>
      <c r="D1951" s="40" t="s">
        <v>149</v>
      </c>
      <c r="E1951" s="37"/>
      <c r="F1951" s="37"/>
    </row>
    <row r="1952" spans="1:7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5155</v>
      </c>
      <c r="C1954" s="32"/>
      <c r="E1954" s="32"/>
      <c r="F1954" s="32"/>
    </row>
    <row r="1955" spans="1:7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5156</v>
      </c>
      <c r="C1963" s="32"/>
      <c r="E1963" s="32"/>
      <c r="F1963" s="32"/>
    </row>
    <row r="1964" spans="1:7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5157</v>
      </c>
      <c r="E1965" s="32"/>
      <c r="F1965" s="32"/>
    </row>
    <row r="1966" spans="1:7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3194</v>
      </c>
      <c r="C1975" s="37"/>
      <c r="D1975" s="31" t="s">
        <v>189</v>
      </c>
      <c r="E1975" s="37"/>
      <c r="F1975" s="37"/>
    </row>
    <row r="1976" spans="1:7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5158</v>
      </c>
    </row>
    <row r="1978" spans="1:7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5159</v>
      </c>
      <c r="C1980" s="32"/>
      <c r="E1980" s="32"/>
      <c r="F1980" s="32"/>
    </row>
    <row r="1981" spans="1:7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5160</v>
      </c>
      <c r="C1983" s="32"/>
      <c r="E1983" s="32"/>
      <c r="F1983" s="32"/>
    </row>
    <row r="1984" spans="1:7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5161</v>
      </c>
      <c r="C1987" s="32"/>
      <c r="E1987" s="32"/>
      <c r="F1987" s="32"/>
    </row>
    <row r="1988" spans="1:7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5162</v>
      </c>
      <c r="C1989" s="32"/>
      <c r="E1989" s="32"/>
      <c r="F1989" s="32"/>
    </row>
    <row r="1990" spans="1:7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5163</v>
      </c>
      <c r="C1991" s="32"/>
      <c r="E1991" s="32"/>
      <c r="F1991" s="32"/>
    </row>
    <row r="1992" spans="1:7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5164</v>
      </c>
      <c r="C1994" s="32"/>
      <c r="E1994" s="32"/>
      <c r="F1994" s="32"/>
    </row>
    <row r="1995" spans="1:7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5165</v>
      </c>
      <c r="C1998" s="32"/>
      <c r="E1998" s="32"/>
      <c r="F1998" s="32"/>
    </row>
    <row r="1999" spans="1:7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5166</v>
      </c>
      <c r="B2000" s="32"/>
      <c r="C2000" s="32"/>
      <c r="D2000" s="32"/>
      <c r="E2000" s="32"/>
      <c r="F2000" s="32"/>
    </row>
    <row r="2001" spans="1:7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5167</v>
      </c>
      <c r="E2003" s="32"/>
      <c r="F2003" s="32"/>
    </row>
    <row r="2004" spans="1:7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5168</v>
      </c>
      <c r="C2006" s="32"/>
      <c r="E2006" s="32"/>
      <c r="F2006" s="32"/>
    </row>
    <row r="2007" spans="1:7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5169</v>
      </c>
      <c r="C2010" s="32"/>
      <c r="E2010" s="32"/>
      <c r="F2010" s="32"/>
    </row>
    <row r="2011" spans="1:7" ht="14.4" x14ac:dyDescent="0.3">
      <c r="A2011" s="60" t="s">
        <v>5170</v>
      </c>
      <c r="C2011" s="32"/>
      <c r="E2011" s="32"/>
      <c r="F2011" s="32"/>
    </row>
    <row r="2012" spans="1:7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5171</v>
      </c>
      <c r="C2018" s="32"/>
      <c r="E2018" s="32"/>
      <c r="F2018" s="32"/>
    </row>
    <row r="2019" spans="1:7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5172</v>
      </c>
      <c r="C2020" s="32"/>
      <c r="E2020" s="32"/>
      <c r="F2020" s="32"/>
    </row>
    <row r="2021" spans="1:7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5173</v>
      </c>
      <c r="C2022" s="32"/>
      <c r="E2022" s="32"/>
      <c r="F2022" s="32"/>
    </row>
    <row r="2023" spans="1:7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5174</v>
      </c>
      <c r="C2034" s="32"/>
      <c r="E2034" s="32"/>
      <c r="F2034" s="32"/>
    </row>
    <row r="2035" spans="1:7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5175</v>
      </c>
      <c r="C2040" s="32"/>
      <c r="E2040" s="32"/>
      <c r="F2040" s="32"/>
    </row>
    <row r="2041" spans="1:7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5176</v>
      </c>
      <c r="C2043" s="32"/>
      <c r="D2043" s="32"/>
      <c r="E2043" s="32"/>
      <c r="F2043" s="32"/>
    </row>
    <row r="2044" spans="1:7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5177</v>
      </c>
      <c r="C2045" s="32"/>
      <c r="E2045" s="32"/>
      <c r="F2045" s="32"/>
    </row>
    <row r="2046" spans="1:7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5178</v>
      </c>
      <c r="C2048" s="32"/>
      <c r="D2048" s="32"/>
      <c r="E2048" s="32"/>
      <c r="F2048" s="32"/>
    </row>
    <row r="2049" spans="1:7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5179</v>
      </c>
      <c r="C2050" s="32"/>
      <c r="E2050" s="32"/>
      <c r="F2050" s="32"/>
    </row>
    <row r="2051" spans="1:7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5180</v>
      </c>
      <c r="C2054" s="32"/>
      <c r="E2054" s="32"/>
      <c r="F2054" s="32"/>
    </row>
    <row r="2055" spans="1:7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5181</v>
      </c>
      <c r="C2057" s="32"/>
      <c r="E2057" s="32"/>
      <c r="F2057" s="32"/>
    </row>
    <row r="2058" spans="1:7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5182</v>
      </c>
      <c r="C2060" s="32"/>
      <c r="E2060" s="32"/>
      <c r="F2060" s="32"/>
    </row>
    <row r="2061" spans="1:7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5183</v>
      </c>
      <c r="C2067" s="32"/>
      <c r="E2067" s="32"/>
      <c r="F2067" s="32"/>
    </row>
    <row r="2068" spans="1:6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5184</v>
      </c>
      <c r="C2073" s="32"/>
      <c r="E2073" s="32"/>
      <c r="F2073" s="32"/>
    </row>
    <row r="2074" spans="1:6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5185</v>
      </c>
      <c r="C2075" s="32"/>
      <c r="E2075" s="32"/>
      <c r="F2075" s="32"/>
    </row>
    <row r="2076" spans="1:6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5186</v>
      </c>
      <c r="C2077" s="32"/>
      <c r="E2077" s="32"/>
      <c r="F2077" s="32"/>
    </row>
    <row r="2078" spans="1:6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3332</v>
      </c>
      <c r="C2080" s="37"/>
      <c r="D2080" s="40" t="s">
        <v>149</v>
      </c>
      <c r="E2080" s="37"/>
      <c r="F2080" s="37"/>
    </row>
    <row r="2081" spans="1:7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5187</v>
      </c>
      <c r="C2082" s="32"/>
      <c r="E2082" s="32"/>
      <c r="F2082" s="32"/>
    </row>
    <row r="2083" spans="1:7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5188</v>
      </c>
      <c r="C2085" s="32"/>
      <c r="E2085" s="32"/>
      <c r="F2085" s="32"/>
    </row>
    <row r="2086" spans="1:7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5189</v>
      </c>
      <c r="E2089" s="32"/>
      <c r="F2089" s="32"/>
    </row>
    <row r="2090" spans="1:7" ht="14.4" x14ac:dyDescent="0.3">
      <c r="A2090" s="60" t="s">
        <v>5190</v>
      </c>
      <c r="C2090" s="32"/>
      <c r="E2090" s="32"/>
      <c r="F2090" s="32"/>
    </row>
    <row r="2091" spans="1:7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5191</v>
      </c>
      <c r="C2095" s="32"/>
      <c r="E2095" s="32"/>
      <c r="F2095" s="32"/>
    </row>
    <row r="2096" spans="1:7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5192</v>
      </c>
      <c r="C2098" s="32"/>
      <c r="E2098" s="32"/>
      <c r="F2098" s="32"/>
    </row>
    <row r="2099" spans="1:7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5193</v>
      </c>
      <c r="C2100" s="32"/>
      <c r="E2100" s="32"/>
      <c r="F2100" s="32"/>
    </row>
    <row r="2101" spans="1:7" ht="14.4" x14ac:dyDescent="0.3">
      <c r="A2101" s="60" t="s">
        <v>5194</v>
      </c>
      <c r="E2101" s="32"/>
      <c r="F2101" s="32"/>
    </row>
    <row r="2102" spans="1:7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5195</v>
      </c>
      <c r="E2105" s="32"/>
      <c r="F2105" s="32"/>
    </row>
    <row r="2106" spans="1:7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5196</v>
      </c>
      <c r="C2111" s="32"/>
      <c r="E2111" s="32"/>
      <c r="F2111" s="32"/>
    </row>
    <row r="2112" spans="1:7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5197</v>
      </c>
      <c r="C2114" s="32"/>
      <c r="E2114" s="32"/>
      <c r="F2114" s="32"/>
    </row>
    <row r="2115" spans="1:7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5198</v>
      </c>
      <c r="C2125" s="32"/>
      <c r="E2125" s="32"/>
      <c r="F2125" s="32"/>
    </row>
    <row r="2126" spans="1:7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5199</v>
      </c>
      <c r="C2140" s="32"/>
      <c r="E2140" s="32"/>
      <c r="F2140" s="32"/>
    </row>
    <row r="2141" spans="1:7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3446</v>
      </c>
      <c r="C2155" s="37"/>
      <c r="D2155" s="31" t="s">
        <v>189</v>
      </c>
      <c r="E2155" s="37"/>
      <c r="F2155" s="37"/>
    </row>
    <row r="2156" spans="1:7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5200</v>
      </c>
      <c r="C2160" s="32"/>
      <c r="E2160" s="32"/>
      <c r="F2160" s="32"/>
    </row>
    <row r="2161" spans="1:7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5201</v>
      </c>
      <c r="C2166" s="32"/>
      <c r="E2166" s="32"/>
      <c r="F2166" s="32"/>
    </row>
    <row r="2167" spans="1:7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5202</v>
      </c>
      <c r="C2168" s="32"/>
      <c r="E2168" s="32"/>
      <c r="F2168" s="32"/>
    </row>
    <row r="2169" spans="1:7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5203</v>
      </c>
      <c r="C2173" s="32"/>
      <c r="E2173" s="32"/>
      <c r="F2173" s="32"/>
    </row>
    <row r="2174" spans="1:7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5204</v>
      </c>
      <c r="C2178" s="32"/>
      <c r="E2178" s="32"/>
      <c r="F2178" s="32"/>
    </row>
    <row r="2179" spans="1:7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5205</v>
      </c>
      <c r="C2185" s="32"/>
      <c r="E2185" s="32"/>
      <c r="F2185" s="32"/>
    </row>
    <row r="2186" spans="1:7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5206</v>
      </c>
      <c r="C2190" s="32"/>
      <c r="E2190" s="32"/>
      <c r="F2190" s="32"/>
    </row>
    <row r="2191" spans="1:7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5207</v>
      </c>
      <c r="C2192" s="32"/>
      <c r="E2192" s="32"/>
      <c r="F2192" s="32"/>
    </row>
    <row r="2193" spans="1:6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5208</v>
      </c>
      <c r="C2204" s="32"/>
      <c r="E2204" s="32"/>
      <c r="F2204" s="32"/>
    </row>
    <row r="2205" spans="1:6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5209</v>
      </c>
      <c r="C2207" s="32"/>
      <c r="D2207" s="32"/>
      <c r="E2207" s="32"/>
      <c r="F2207" s="32"/>
    </row>
    <row r="2208" spans="1:6" ht="14.4" x14ac:dyDescent="0.3">
      <c r="A2208" s="60" t="s">
        <v>5210</v>
      </c>
      <c r="C2208" s="32"/>
      <c r="E2208" s="32"/>
      <c r="F2208" s="32"/>
    </row>
    <row r="2209" spans="1:7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5211</v>
      </c>
      <c r="C2212" s="32"/>
      <c r="D2212" s="32"/>
      <c r="E2212" s="32"/>
      <c r="F2212" s="32"/>
    </row>
    <row r="2213" spans="1:7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5212</v>
      </c>
      <c r="C2214" s="32"/>
      <c r="E2214" s="32"/>
      <c r="F2214" s="32"/>
    </row>
    <row r="2215" spans="1:7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5213</v>
      </c>
      <c r="C2216" s="32"/>
      <c r="E2216" s="32"/>
      <c r="F2216" s="32"/>
    </row>
    <row r="2217" spans="1:7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5214</v>
      </c>
      <c r="C2222" s="32"/>
      <c r="E2222" s="32"/>
      <c r="F2222" s="32"/>
    </row>
    <row r="2223" spans="1:7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5215</v>
      </c>
      <c r="C2226" s="32"/>
      <c r="E2226" s="32"/>
      <c r="F2226" s="32"/>
    </row>
    <row r="2227" spans="1:7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" x14ac:dyDescent="0.3">
      <c r="A2251" s="60" t="s">
        <v>5216</v>
      </c>
      <c r="C2251" s="32"/>
      <c r="E2251" s="32"/>
      <c r="F2251" s="32"/>
    </row>
    <row r="2252" spans="1:7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3603</v>
      </c>
      <c r="C2259" s="37"/>
      <c r="D2259" s="40" t="s">
        <v>149</v>
      </c>
      <c r="E2259" s="37"/>
      <c r="F2259" s="37"/>
    </row>
    <row r="2260" spans="1:7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3610</v>
      </c>
      <c r="C2263" s="37"/>
      <c r="D2263" s="31" t="s">
        <v>149</v>
      </c>
      <c r="E2263" s="37"/>
      <c r="F2263" s="37"/>
    </row>
    <row r="2264" spans="1:7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5217</v>
      </c>
      <c r="C2274" s="32"/>
      <c r="E2274" s="32"/>
      <c r="F2274" s="32"/>
    </row>
    <row r="2275" spans="1:7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5218</v>
      </c>
      <c r="C2279" s="32"/>
      <c r="E2279" s="32"/>
      <c r="F2279" s="32"/>
    </row>
    <row r="2280" spans="1:7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5219</v>
      </c>
      <c r="C2281" s="32"/>
      <c r="E2281" s="32"/>
      <c r="F2281" s="32"/>
    </row>
    <row r="2282" spans="1:7" ht="14.4" x14ac:dyDescent="0.3">
      <c r="A2282" s="60" t="s">
        <v>5220</v>
      </c>
      <c r="C2282" s="32"/>
      <c r="E2282" s="32"/>
      <c r="F2282" s="32"/>
    </row>
    <row r="2283" spans="1:7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5221</v>
      </c>
      <c r="C2284" s="32"/>
      <c r="E2284" s="32"/>
      <c r="F2284" s="32"/>
    </row>
    <row r="2285" spans="1:7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5222</v>
      </c>
      <c r="C2296" s="32"/>
      <c r="E2296" s="32"/>
      <c r="F2296" s="32"/>
    </row>
    <row r="2297" spans="1:7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5223</v>
      </c>
      <c r="C2300" s="32"/>
      <c r="E2300" s="32"/>
      <c r="F2300" s="32"/>
    </row>
    <row r="2301" spans="1:7" ht="14.4" x14ac:dyDescent="0.3">
      <c r="A2301" s="60" t="s">
        <v>5224</v>
      </c>
      <c r="C2301" s="32"/>
      <c r="E2301" s="32"/>
      <c r="F2301" s="32"/>
    </row>
    <row r="2302" spans="1:7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5225</v>
      </c>
      <c r="B2305" s="32"/>
      <c r="C2305" s="32"/>
      <c r="D2305" s="32"/>
      <c r="E2305" s="32"/>
      <c r="F2305" s="32"/>
    </row>
    <row r="2306" spans="1:7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5226</v>
      </c>
      <c r="C2308" s="32"/>
      <c r="E2308" s="32"/>
      <c r="F2308" s="32"/>
    </row>
    <row r="2309" spans="1:7" ht="14.4" x14ac:dyDescent="0.3">
      <c r="A2309" s="60" t="s">
        <v>5227</v>
      </c>
      <c r="C2309" s="32"/>
      <c r="E2309" s="32"/>
      <c r="F2309" s="32"/>
    </row>
    <row r="2310" spans="1:7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5228</v>
      </c>
      <c r="C2317" s="32"/>
      <c r="E2317" s="32"/>
      <c r="F2317" s="32"/>
    </row>
    <row r="2318" spans="1:7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5229</v>
      </c>
      <c r="C2326" s="32"/>
      <c r="E2326" s="32"/>
      <c r="F2326" s="32"/>
    </row>
    <row r="2327" spans="1:7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5230</v>
      </c>
      <c r="C2356" s="32"/>
      <c r="E2356" s="32"/>
      <c r="F2356" s="32"/>
    </row>
    <row r="2357" spans="1:7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5231</v>
      </c>
      <c r="C2358" s="32"/>
      <c r="E2358" s="32"/>
      <c r="F2358" s="32"/>
    </row>
    <row r="2359" spans="1:7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5232</v>
      </c>
      <c r="C2361" s="32"/>
      <c r="E2361" s="32"/>
      <c r="F2361" s="32"/>
    </row>
    <row r="2362" spans="1:7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5233</v>
      </c>
      <c r="C2364" s="32"/>
      <c r="E2364" s="32"/>
      <c r="F2364" s="32"/>
    </row>
    <row r="2365" spans="1:7" x14ac:dyDescent="0.25">
      <c r="A2365" s="36" t="s">
        <v>3758</v>
      </c>
      <c r="C2365" s="37"/>
      <c r="D2365" s="40" t="s">
        <v>149</v>
      </c>
      <c r="E2365" s="37"/>
      <c r="F2365" s="37"/>
    </row>
    <row r="2366" spans="1:7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5234</v>
      </c>
      <c r="C2367" s="32"/>
      <c r="E2367" s="32"/>
      <c r="F2367" s="32"/>
    </row>
    <row r="2368" spans="1:7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5235</v>
      </c>
      <c r="C2369" s="32"/>
      <c r="E2369" s="32"/>
      <c r="F2369" s="32"/>
    </row>
    <row r="2370" spans="1:7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5236</v>
      </c>
      <c r="C2371" s="32"/>
      <c r="E2371" s="32"/>
      <c r="F2371" s="32"/>
    </row>
    <row r="2372" spans="1:7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5237</v>
      </c>
      <c r="C2378" s="32"/>
      <c r="E2378" s="32"/>
      <c r="F2378" s="32"/>
    </row>
    <row r="2379" spans="1:7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5238</v>
      </c>
      <c r="C2391" s="32"/>
      <c r="E2391" s="32"/>
      <c r="F2391" s="32"/>
    </row>
    <row r="2392" spans="1:7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5239</v>
      </c>
      <c r="C2394" s="32"/>
      <c r="E2394" s="32"/>
      <c r="F2394" s="32"/>
    </row>
    <row r="2395" spans="1:7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x14ac:dyDescent="0.25">
      <c r="A2396" s="36" t="s">
        <v>3804</v>
      </c>
      <c r="C2396" s="32"/>
      <c r="D2396" s="31" t="s">
        <v>149</v>
      </c>
      <c r="E2396" s="37"/>
      <c r="F2396" s="37"/>
    </row>
    <row r="2397" spans="1:7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5240</v>
      </c>
      <c r="C2403" s="32"/>
      <c r="E2403" s="32"/>
      <c r="F2403" s="32"/>
    </row>
    <row r="2404" spans="1:7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5241</v>
      </c>
      <c r="C2410" s="32"/>
      <c r="E2410" s="32"/>
      <c r="F2410" s="32"/>
    </row>
    <row r="2411" spans="1:7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5242</v>
      </c>
      <c r="C2415" s="32"/>
      <c r="E2415" s="32"/>
      <c r="F2415" s="32"/>
    </row>
    <row r="2416" spans="1:7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3861</v>
      </c>
      <c r="C2432" s="37"/>
      <c r="D2432" s="31" t="s">
        <v>157</v>
      </c>
      <c r="E2432" s="37"/>
      <c r="F2432" s="37"/>
    </row>
    <row r="2433" spans="1:7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5243</v>
      </c>
      <c r="C2439" s="32"/>
      <c r="E2439" s="32"/>
      <c r="F2439" s="32"/>
    </row>
    <row r="2440" spans="1:7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5244</v>
      </c>
      <c r="C2449" s="32"/>
      <c r="E2449" s="32"/>
      <c r="F2449" s="32"/>
    </row>
    <row r="2450" spans="1:13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5245</v>
      </c>
      <c r="C2454" s="32"/>
      <c r="E2454" s="32"/>
      <c r="F2454" s="32"/>
    </row>
    <row r="2455" spans="1:13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5246</v>
      </c>
      <c r="C2465" s="32"/>
      <c r="E2465" s="32"/>
      <c r="F2465" s="32"/>
    </row>
    <row r="2466" spans="1:7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5247</v>
      </c>
      <c r="C2470" s="32"/>
      <c r="E2470" s="32"/>
      <c r="F2470" s="32"/>
    </row>
    <row r="2471" spans="1:7" x14ac:dyDescent="0.25">
      <c r="A2471" s="36" t="s">
        <v>3923</v>
      </c>
      <c r="C2471" s="32"/>
      <c r="E2471" s="32"/>
      <c r="F2471" s="32"/>
    </row>
    <row r="2472" spans="1:7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5248</v>
      </c>
      <c r="C2474" s="32"/>
      <c r="D2474" s="32"/>
      <c r="E2474" s="32"/>
      <c r="F2474" s="32"/>
    </row>
    <row r="2475" spans="1:7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3931</v>
      </c>
      <c r="C2476" s="37"/>
      <c r="E2476" s="37"/>
      <c r="F2476" s="37"/>
    </row>
    <row r="2477" spans="1:7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" x14ac:dyDescent="0.3">
      <c r="A2482" s="60" t="s">
        <v>5249</v>
      </c>
      <c r="C2482" s="32"/>
      <c r="D2482" s="32"/>
      <c r="E2482" s="32"/>
      <c r="F2482" s="32"/>
    </row>
    <row r="2483" spans="1:7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5250</v>
      </c>
      <c r="C2484" s="32"/>
      <c r="E2484" s="32"/>
      <c r="F2484" s="32"/>
    </row>
    <row r="2485" spans="1:7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5251</v>
      </c>
    </row>
    <row r="2510" spans="1:7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5252</v>
      </c>
    </row>
    <row r="2513" spans="1:7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5253</v>
      </c>
    </row>
    <row r="2516" spans="1:7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5254</v>
      </c>
    </row>
    <row r="2521" spans="1:7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" x14ac:dyDescent="0.3">
      <c r="A2522" s="60" t="s">
        <v>5255</v>
      </c>
    </row>
    <row r="2523" spans="1:7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5256</v>
      </c>
    </row>
    <row r="2527" spans="1:7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5257</v>
      </c>
    </row>
    <row r="2530" spans="1:7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5258</v>
      </c>
    </row>
    <row r="2533" spans="1:7" ht="14.4" x14ac:dyDescent="0.3">
      <c r="A2533" s="60" t="s">
        <v>5259</v>
      </c>
    </row>
    <row r="2534" spans="1:7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5260</v>
      </c>
    </row>
    <row r="2538" spans="1:7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5261</v>
      </c>
    </row>
    <row r="2540" spans="1:7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5262</v>
      </c>
    </row>
    <row r="2543" spans="1:7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5263</v>
      </c>
    </row>
    <row r="2545" spans="1:7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5264</v>
      </c>
    </row>
    <row r="2547" spans="1:7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5265</v>
      </c>
    </row>
    <row r="2550" spans="1:7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5266</v>
      </c>
    </row>
    <row r="2561" spans="1:7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5267</v>
      </c>
    </row>
    <row r="2567" spans="1:7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5268</v>
      </c>
    </row>
    <row r="2577" spans="1:7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5269</v>
      </c>
    </row>
    <row r="2580" spans="1:7" ht="14.4" x14ac:dyDescent="0.3">
      <c r="A2580" s="60" t="s">
        <v>5270</v>
      </c>
    </row>
    <row r="2581" spans="1:7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5271</v>
      </c>
    </row>
    <row r="2585" spans="1:7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" x14ac:dyDescent="0.3">
      <c r="A2587" s="60" t="s">
        <v>5272</v>
      </c>
    </row>
    <row r="2588" spans="1:7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5273</v>
      </c>
    </row>
    <row r="2595" spans="1:7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5274</v>
      </c>
    </row>
    <row r="2597" spans="1:7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5275</v>
      </c>
    </row>
    <row r="2600" spans="1:7" x14ac:dyDescent="0.25">
      <c r="A2600" s="36" t="s">
        <v>4110</v>
      </c>
      <c r="C2600" s="37"/>
      <c r="D2600" s="31" t="s">
        <v>149</v>
      </c>
      <c r="E2600" s="37"/>
      <c r="F2600" s="37"/>
    </row>
    <row r="2601" spans="1:7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5276</v>
      </c>
    </row>
    <row r="2603" spans="1:7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4120</v>
      </c>
      <c r="D2607" s="31" t="s">
        <v>189</v>
      </c>
      <c r="E2607" s="37"/>
      <c r="F2607" s="37"/>
    </row>
    <row r="2608" spans="1:7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5277</v>
      </c>
    </row>
    <row r="2610" spans="1:7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5278</v>
      </c>
    </row>
    <row r="2617" spans="1:7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5279</v>
      </c>
    </row>
    <row r="2619" spans="1:7" ht="14.4" x14ac:dyDescent="0.3">
      <c r="A2619" s="60" t="s">
        <v>5280</v>
      </c>
    </row>
    <row r="2620" spans="1:7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5281</v>
      </c>
    </row>
    <row r="2623" spans="1:7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x14ac:dyDescent="0.25">
      <c r="A2629" s="36" t="s">
        <v>4150</v>
      </c>
      <c r="D2629" s="31" t="s">
        <v>149</v>
      </c>
      <c r="E2629" s="37"/>
      <c r="F2629" s="37"/>
    </row>
    <row r="2630" spans="1:7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5282</v>
      </c>
    </row>
    <row r="2637" spans="1:7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5283</v>
      </c>
    </row>
    <row r="2644" spans="1:6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5284</v>
      </c>
    </row>
    <row r="2646" spans="1:6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5285</v>
      </c>
    </row>
    <row r="2650" spans="1:6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5286</v>
      </c>
    </row>
    <row r="2656" spans="1:6" ht="14.4" x14ac:dyDescent="0.3">
      <c r="A2656" s="60" t="s">
        <v>5287</v>
      </c>
    </row>
    <row r="2657" spans="1:6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5288</v>
      </c>
    </row>
    <row r="2663" spans="1:6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4205</v>
      </c>
      <c r="D2666" s="31" t="s">
        <v>149</v>
      </c>
      <c r="E2666" s="37"/>
      <c r="F2666" s="37"/>
    </row>
    <row r="2667" spans="1:6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5289</v>
      </c>
    </row>
    <row r="2670" spans="1:6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5290</v>
      </c>
    </row>
    <row r="2696" spans="1:6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5291</v>
      </c>
    </row>
    <row r="2706" spans="1:6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5292</v>
      </c>
    </row>
    <row r="2708" spans="1:6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5293</v>
      </c>
    </row>
    <row r="2712" spans="1:6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5294</v>
      </c>
    </row>
    <row r="2714" spans="1:6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5295</v>
      </c>
    </row>
    <row r="2723" spans="1:6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5296</v>
      </c>
    </row>
    <row r="2726" spans="1:6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5297</v>
      </c>
    </row>
    <row r="2728" spans="1:6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5298</v>
      </c>
    </row>
    <row r="2730" spans="1:6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5299</v>
      </c>
    </row>
    <row r="2732" spans="1:6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5300</v>
      </c>
    </row>
    <row r="2735" spans="1:6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5301</v>
      </c>
    </row>
    <row r="2739" spans="1:7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5302</v>
      </c>
    </row>
    <row r="2750" spans="1:7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5303</v>
      </c>
    </row>
    <row r="2752" spans="1:7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5304</v>
      </c>
    </row>
    <row r="2758" spans="1:6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5305</v>
      </c>
    </row>
    <row r="2765" spans="1:6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5306</v>
      </c>
    </row>
    <row r="2767" spans="1:6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5307</v>
      </c>
    </row>
    <row r="2778" spans="1:7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5308</v>
      </c>
    </row>
    <row r="2781" spans="1:7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5309</v>
      </c>
    </row>
    <row r="2784" spans="1:7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5310</v>
      </c>
    </row>
    <row r="2789" spans="1:7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5311</v>
      </c>
    </row>
    <row r="2792" spans="1:7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5312</v>
      </c>
    </row>
    <row r="2795" spans="1:7" ht="14.4" x14ac:dyDescent="0.3">
      <c r="A2795" s="60" t="s">
        <v>5313</v>
      </c>
    </row>
    <row r="2796" spans="1:7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5314</v>
      </c>
    </row>
    <row r="2800" spans="1:7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4420</v>
      </c>
      <c r="C2817" s="37"/>
      <c r="D2817" s="31" t="s">
        <v>149</v>
      </c>
      <c r="E2817" s="37"/>
      <c r="F2817" s="37"/>
    </row>
    <row r="2818" spans="1:7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5315</v>
      </c>
    </row>
    <row r="2836" spans="1:7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5316</v>
      </c>
    </row>
    <row r="2841" spans="1:7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5317</v>
      </c>
    </row>
    <row r="2843" spans="1:7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5318</v>
      </c>
    </row>
    <row r="2845" spans="1:7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5319</v>
      </c>
    </row>
    <row r="2847" spans="1:7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5320</v>
      </c>
    </row>
    <row r="2851" spans="1:7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5321</v>
      </c>
    </row>
    <row r="2853" spans="1:7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5322</v>
      </c>
    </row>
    <row r="2855" spans="1:7" ht="14.4" x14ac:dyDescent="0.3">
      <c r="A2855" s="60" t="s">
        <v>5323</v>
      </c>
    </row>
    <row r="2856" spans="1:7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5324</v>
      </c>
    </row>
    <row r="2861" spans="1:7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5325</v>
      </c>
    </row>
    <row r="2865" spans="1:7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5326</v>
      </c>
    </row>
    <row r="2869" spans="1:7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5327</v>
      </c>
    </row>
    <row r="2872" spans="1:7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5328</v>
      </c>
    </row>
    <row r="2874" spans="1:7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5329</v>
      </c>
    </row>
    <row r="2876" spans="1:7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5330</v>
      </c>
    </row>
    <row r="2878" spans="1:7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5331</v>
      </c>
    </row>
    <row r="2880" spans="1:7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5332</v>
      </c>
    </row>
    <row r="2882" spans="1:7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5333</v>
      </c>
    </row>
    <row r="2886" spans="1:7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5334</v>
      </c>
    </row>
    <row r="2888" spans="1:7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5335</v>
      </c>
    </row>
    <row r="2892" spans="1:7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5336</v>
      </c>
    </row>
    <row r="2896" spans="1:7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5337</v>
      </c>
    </row>
    <row r="2902" spans="1:6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5338</v>
      </c>
    </row>
    <row r="2905" spans="1:6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5339</v>
      </c>
    </row>
    <row r="2907" spans="1:6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5340</v>
      </c>
    </row>
    <row r="2909" spans="1:6" ht="14.4" x14ac:dyDescent="0.3">
      <c r="A2909" s="60" t="s">
        <v>5341</v>
      </c>
    </row>
    <row r="2910" spans="1:6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5342</v>
      </c>
    </row>
    <row r="2915" spans="1:7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5343</v>
      </c>
    </row>
    <row r="2917" spans="1:7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5344</v>
      </c>
    </row>
    <row r="2925" spans="1:7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5345</v>
      </c>
    </row>
    <row r="2928" spans="1:7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5346</v>
      </c>
    </row>
    <row r="2933" spans="1:7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5347</v>
      </c>
    </row>
    <row r="2936" spans="1:7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5348</v>
      </c>
    </row>
    <row r="2939" spans="1:7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5349</v>
      </c>
    </row>
    <row r="2942" spans="1:7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5350</v>
      </c>
    </row>
    <row r="2944" spans="1:7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5351</v>
      </c>
    </row>
    <row r="2946" spans="1:7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5352</v>
      </c>
    </row>
    <row r="2948" spans="1:7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5353</v>
      </c>
    </row>
    <row r="2950" spans="1:7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5354</v>
      </c>
    </row>
    <row r="2953" spans="1:7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5355</v>
      </c>
    </row>
    <row r="2958" spans="1:7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5356</v>
      </c>
    </row>
    <row r="2962" spans="1:7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5357</v>
      </c>
    </row>
    <row r="2970" spans="1:7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5358</v>
      </c>
    </row>
    <row r="2974" spans="1:7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5359</v>
      </c>
    </row>
    <row r="2976" spans="1:7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5360</v>
      </c>
    </row>
    <row r="2982" spans="1:7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5361</v>
      </c>
    </row>
    <row r="2988" spans="1:7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5362</v>
      </c>
    </row>
    <row r="2990" spans="1:7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5363</v>
      </c>
    </row>
    <row r="2992" spans="1:7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5364</v>
      </c>
    </row>
    <row r="2997" spans="1:7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5365</v>
      </c>
    </row>
    <row r="3004" spans="1:7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5366</v>
      </c>
    </row>
    <row r="3018" spans="1:6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5367</v>
      </c>
    </row>
    <row r="3020" spans="1:6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4702</v>
      </c>
      <c r="C3023" s="37"/>
      <c r="D3023" s="31" t="s">
        <v>157</v>
      </c>
      <c r="E3023" s="37"/>
      <c r="F3023" s="37"/>
    </row>
    <row r="3024" spans="1:6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4704</v>
      </c>
      <c r="C3025" s="37"/>
      <c r="D3025" s="31" t="s">
        <v>157</v>
      </c>
      <c r="E3025" s="37"/>
      <c r="F3025" s="37"/>
    </row>
    <row r="3026" spans="1:6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5368</v>
      </c>
    </row>
    <row r="3030" spans="1:6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5369</v>
      </c>
    </row>
    <row r="3037" spans="1:6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4744</v>
      </c>
      <c r="C3051" s="37"/>
      <c r="D3051" s="31" t="s">
        <v>149</v>
      </c>
      <c r="E3051" s="37"/>
      <c r="F3051" s="37"/>
    </row>
    <row r="3052" spans="1:7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4751</v>
      </c>
      <c r="C3055" s="37"/>
      <c r="D3055" s="31" t="s">
        <v>149</v>
      </c>
      <c r="E3055" s="37"/>
      <c r="F3055" s="37"/>
    </row>
    <row r="3056" spans="1:7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5370</v>
      </c>
    </row>
    <row r="3062" spans="1:7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5371</v>
      </c>
    </row>
    <row r="3067" spans="1:7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x14ac:dyDescent="0.25">
      <c r="A3069" s="36" t="s">
        <v>4774</v>
      </c>
      <c r="B3069" s="31" t="s">
        <v>4773</v>
      </c>
      <c r="D3069" s="31" t="s">
        <v>189</v>
      </c>
    </row>
    <row r="3070" spans="1:7" ht="14.4" x14ac:dyDescent="0.3">
      <c r="A3070" s="60" t="s">
        <v>5372</v>
      </c>
    </row>
    <row r="3071" spans="1:7" x14ac:dyDescent="0.25">
      <c r="A3071" s="36" t="s">
        <v>4775</v>
      </c>
      <c r="C3071" s="37"/>
      <c r="D3071" s="31" t="s">
        <v>149</v>
      </c>
      <c r="E3071" s="37"/>
      <c r="F3071" s="37"/>
    </row>
    <row r="3072" spans="1:7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5373</v>
      </c>
    </row>
    <row r="3074" spans="1:7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5374</v>
      </c>
    </row>
    <row r="3077" spans="1:7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4794</v>
      </c>
      <c r="C3084" s="37"/>
      <c r="D3084" s="40" t="s">
        <v>149</v>
      </c>
      <c r="E3084" s="37"/>
      <c r="F3084" s="37"/>
    </row>
    <row r="3085" spans="1:7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5375</v>
      </c>
    </row>
    <row r="3087" spans="1:7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x14ac:dyDescent="0.25">
      <c r="A3091" s="36" t="s">
        <v>4805</v>
      </c>
      <c r="C3091" s="37"/>
      <c r="D3091" s="40" t="s">
        <v>149</v>
      </c>
      <c r="E3091" s="37"/>
      <c r="F3091" s="37"/>
    </row>
    <row r="3092" spans="1:7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5376</v>
      </c>
    </row>
    <row r="3094" spans="1:7" ht="14.4" x14ac:dyDescent="0.3">
      <c r="A3094" s="60" t="s">
        <v>5377</v>
      </c>
    </row>
    <row r="3095" spans="1:7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5378</v>
      </c>
    </row>
    <row r="3098" spans="1:7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5379</v>
      </c>
    </row>
    <row r="3101" spans="1:7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5380</v>
      </c>
    </row>
    <row r="3103" spans="1:7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5381</v>
      </c>
    </row>
    <row r="3105" spans="1:7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5382</v>
      </c>
    </row>
    <row r="3111" spans="1:7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51"/>
  <sheetViews>
    <sheetView tabSelected="1" workbookViewId="0">
      <selection activeCell="C2" sqref="C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8" t="s">
        <v>127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</row>
    <row r="2" spans="1:15" x14ac:dyDescent="0.2">
      <c r="A2" s="89" t="s">
        <v>138</v>
      </c>
      <c r="B2" s="47"/>
      <c r="C2" s="46" t="s">
        <v>5445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39"/>
      <c r="C7" s="139"/>
      <c r="D7" s="139"/>
      <c r="E7" s="139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5441</v>
      </c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8" t="s">
        <v>4600</v>
      </c>
      <c r="B12" s="44" t="str">
        <f>IF(LEN(VLOOKUP(A12,'Species List'!$A:$G,2,FALSE))=0,"",VLOOKUP(A12,'Species List'!$A:$G,2,FALSE))</f>
        <v>Siberian elm</v>
      </c>
      <c r="C12" s="44">
        <f>IF(LEN(VLOOKUP(A12,'Species List'!$A:$G,3,FALSE))=0,"",VLOOKUP(A12,'Species List'!$A:$G,3,FALSE))</f>
        <v>0</v>
      </c>
      <c r="D12" s="103">
        <f>VALUE(C12)</f>
        <v>0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Introduced</v>
      </c>
      <c r="G12" s="44" t="str">
        <f>IF(LEN(VLOOKUP(A12,'Species List'!$A:$G,6,FALSE))=0,"",VLOOKUP(A12,'Species List'!$A:$G,6,FALSE))</f>
        <v>UPL</v>
      </c>
      <c r="H12" s="44">
        <f>VLOOKUP(A12,'Species List'!$A:$G,7,FALSE)</f>
        <v>0</v>
      </c>
      <c r="J12" s="112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88">
        <f t="shared" ref="N12:N75" si="0">L12/$L$151</f>
        <v>8.3333333333333329E-2</v>
      </c>
      <c r="O12" s="88">
        <f>D12*N12</f>
        <v>0</v>
      </c>
    </row>
    <row r="13" spans="1:15" x14ac:dyDescent="0.2">
      <c r="A13" s="108" t="s">
        <v>3656</v>
      </c>
      <c r="B13" s="44" t="str">
        <f>IF(LEN(VLOOKUP(A13,'Species List'!$A:$G,2,FALSE))=0,"",VLOOKUP(A13,'Species List'!$A:$G,2,FALSE))</f>
        <v>black cherry</v>
      </c>
      <c r="C13" s="44">
        <f>IF(LEN(VLOOKUP(A13,'Species List'!$A:$G,3,FALSE))=0,"",VLOOKUP(A13,'Species List'!$A:$G,3,FALSE))</f>
        <v>4</v>
      </c>
      <c r="D13" s="103">
        <f t="shared" ref="D13:D76" si="1">VALUE(C13)</f>
        <v>4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[FACU]</v>
      </c>
      <c r="H13" s="44">
        <f>VLOOKUP(A13,'Species List'!$A:$G,7,FALSE)</f>
        <v>0</v>
      </c>
      <c r="J13" s="112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2">VALUE(L13)</f>
        <v>3</v>
      </c>
      <c r="N13" s="88">
        <f t="shared" si="0"/>
        <v>8.3333333333333329E-2</v>
      </c>
      <c r="O13" s="102">
        <f t="shared" ref="O13:O76" si="3">D13*N13</f>
        <v>0.33333333333333331</v>
      </c>
    </row>
    <row r="14" spans="1:15" x14ac:dyDescent="0.2">
      <c r="A14" s="109" t="s">
        <v>3838</v>
      </c>
      <c r="B14" s="44" t="str">
        <f>IF(LEN(VLOOKUP(A14,'Species List'!$A:$G,2,FALSE))=0,"",VLOOKUP(A14,'Species List'!$A:$G,2,FALSE))</f>
        <v>Allegheny blackberry</v>
      </c>
      <c r="C14" s="44">
        <f>IF(LEN(VLOOKUP(A14,'Species List'!$A:$G,3,FALSE))=0,"",VLOOKUP(A14,'Species List'!$A:$G,3,FALSE))</f>
        <v>2</v>
      </c>
      <c r="D14" s="103">
        <f t="shared" si="1"/>
        <v>2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[FACU+]</v>
      </c>
      <c r="H14" s="44">
        <f>VLOOKUP(A14,'Species List'!$A:$G,7,FALSE)</f>
        <v>0</v>
      </c>
      <c r="J14" s="112" t="s">
        <v>5420</v>
      </c>
      <c r="K14" s="47" t="str">
        <f>VLOOKUP(J14,'Species List'!$H$1:$J$9,2,FALSE)</f>
        <v>&gt;0-1%</v>
      </c>
      <c r="L14" s="47">
        <f>VLOOKUP(K14,'Species List'!$I$1:$N$8,2,FALSE)</f>
        <v>0.5</v>
      </c>
      <c r="M14" s="104">
        <f t="shared" si="2"/>
        <v>0.5</v>
      </c>
      <c r="N14" s="88">
        <f t="shared" si="0"/>
        <v>1.3888888888888888E-2</v>
      </c>
      <c r="O14" s="102">
        <f t="shared" si="3"/>
        <v>2.7777777777777776E-2</v>
      </c>
    </row>
    <row r="15" spans="1:15" x14ac:dyDescent="0.2">
      <c r="A15" s="108" t="s">
        <v>3691</v>
      </c>
      <c r="B15" s="44" t="str">
        <f>IF(LEN(VLOOKUP(A15,'Species List'!$A:$G,2,FALSE))=0,"",VLOOKUP(A15,'Species List'!$A:$G,2,FALSE))</f>
        <v>northern pin oak</v>
      </c>
      <c r="C15" s="44">
        <f>IF(LEN(VLOOKUP(A15,'Species List'!$A:$G,3,FALSE))=0,"",VLOOKUP(A15,'Species List'!$A:$G,3,FALSE))</f>
        <v>5</v>
      </c>
      <c r="D15" s="103">
        <f t="shared" si="1"/>
        <v>5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/>
      </c>
      <c r="H15" s="44">
        <f>VLOOKUP(A15,'Species List'!$A:$G,7,FALSE)</f>
        <v>0</v>
      </c>
      <c r="J15" s="112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2"/>
        <v>3</v>
      </c>
      <c r="N15" s="88">
        <f t="shared" si="0"/>
        <v>8.3333333333333329E-2</v>
      </c>
      <c r="O15" s="102">
        <f t="shared" si="3"/>
        <v>0.41666666666666663</v>
      </c>
    </row>
    <row r="16" spans="1:15" x14ac:dyDescent="0.2">
      <c r="A16" s="108" t="s">
        <v>2764</v>
      </c>
      <c r="B16" s="44" t="str">
        <f>IF(LEN(VLOOKUP(A16,'Species List'!$A:$G,2,FALSE))=0,"",VLOOKUP(A16,'Species List'!$A:$G,2,FALSE))</f>
        <v>tartarian honeysuckle</v>
      </c>
      <c r="C16" s="44">
        <f>IF(LEN(VLOOKUP(A16,'Species List'!$A:$G,3,FALSE))=0,"",VLOOKUP(A16,'Species List'!$A:$G,3,FALSE))</f>
        <v>0</v>
      </c>
      <c r="D16" s="103">
        <f t="shared" si="1"/>
        <v>0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Introduced</v>
      </c>
      <c r="G16" s="44" t="str">
        <f>IF(LEN(VLOOKUP(A16,'Species List'!$A:$G,6,FALSE))=0,"",VLOOKUP(A16,'Species List'!$A:$G,6,FALSE))</f>
        <v>FACU*</v>
      </c>
      <c r="H16" s="44">
        <f>VLOOKUP(A16,'Species List'!$A:$G,7,FALSE)</f>
        <v>0</v>
      </c>
      <c r="J16" s="113" t="s">
        <v>5420</v>
      </c>
      <c r="K16" s="47" t="str">
        <f>VLOOKUP(J16,'Species List'!$H$1:$J$9,2,FALSE)</f>
        <v>&gt;0-1%</v>
      </c>
      <c r="L16" s="47">
        <f>VLOOKUP(K16,'Species List'!$I$1:$N$8,2,FALSE)</f>
        <v>0.5</v>
      </c>
      <c r="M16" s="104">
        <f t="shared" si="2"/>
        <v>0.5</v>
      </c>
      <c r="N16" s="88">
        <f t="shared" si="0"/>
        <v>1.3888888888888888E-2</v>
      </c>
      <c r="O16" s="102">
        <f t="shared" si="3"/>
        <v>0</v>
      </c>
    </row>
    <row r="17" spans="1:15" x14ac:dyDescent="0.2">
      <c r="A17" s="108" t="s">
        <v>4817</v>
      </c>
      <c r="B17" s="44" t="str">
        <f>IF(LEN(VLOOKUP(A17,'Species List'!$A:$G,2,FALSE))=0,"",VLOOKUP(A17,'Species List'!$A:$G,2,FALSE))</f>
        <v>prickly ash</v>
      </c>
      <c r="C17" s="44">
        <f>IF(LEN(VLOOKUP(A17,'Species List'!$A:$G,3,FALSE))=0,"",VLOOKUP(A17,'Species List'!$A:$G,3,FALSE))</f>
        <v>3</v>
      </c>
      <c r="D17" s="103">
        <f t="shared" si="1"/>
        <v>3</v>
      </c>
      <c r="E17" s="44" t="str">
        <f>IF(LEN(VLOOKUP(A17,'Species List'!$A:$G,4,FALSE))=0,"",VLOOKUP(A17,'Species List'!$A:$G,4,FALSE))</f>
        <v>D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FACU</v>
      </c>
      <c r="H17" s="44">
        <f>VLOOKUP(A17,'Species List'!$A:$G,7,FALSE)</f>
        <v>0</v>
      </c>
      <c r="J17" s="113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2"/>
        <v>3</v>
      </c>
      <c r="N17" s="88">
        <f t="shared" si="0"/>
        <v>8.3333333333333329E-2</v>
      </c>
      <c r="O17" s="102">
        <f t="shared" si="3"/>
        <v>0.25</v>
      </c>
    </row>
    <row r="18" spans="1:15" x14ac:dyDescent="0.2">
      <c r="A18" s="108" t="s">
        <v>3538</v>
      </c>
      <c r="B18" s="44" t="str">
        <f>IF(LEN(VLOOKUP(A18,'Species List'!$A:$G,2,FALSE))=0,"",VLOOKUP(A18,'Species List'!$A:$G,2,FALSE))</f>
        <v>quaking aspen</v>
      </c>
      <c r="C18" s="44">
        <f>IF(LEN(VLOOKUP(A18,'Species List'!$A:$G,3,FALSE))=0,"",VLOOKUP(A18,'Species List'!$A:$G,3,FALSE))</f>
        <v>2</v>
      </c>
      <c r="D18" s="103">
        <f t="shared" si="1"/>
        <v>2</v>
      </c>
      <c r="E18" s="44" t="str">
        <f>IF(LEN(VLOOKUP(A18,'Species List'!$A:$G,4,FALSE))=0,"",VLOOKUP(A18,'Species List'!$A:$G,4,FALSE))</f>
        <v>D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[FAC]</v>
      </c>
      <c r="H18" s="44">
        <f>VLOOKUP(A18,'Species List'!$A:$G,7,FALSE)</f>
        <v>0</v>
      </c>
      <c r="J18" s="112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2"/>
        <v>3</v>
      </c>
      <c r="N18" s="88">
        <f t="shared" si="0"/>
        <v>8.3333333333333329E-2</v>
      </c>
      <c r="O18" s="102">
        <f t="shared" si="3"/>
        <v>0.16666666666666666</v>
      </c>
    </row>
    <row r="19" spans="1:15" x14ac:dyDescent="0.2">
      <c r="A19" s="108" t="s">
        <v>3851</v>
      </c>
      <c r="B19" s="44" t="str">
        <f>IF(LEN(VLOOKUP(A19,'Species List'!$A:$G,2,FALSE))=0,"",VLOOKUP(A19,'Species List'!$A:$G,2,FALSE))</f>
        <v/>
      </c>
      <c r="C19" s="44">
        <f>IF(LEN(VLOOKUP(A19,'Species List'!$A:$G,3,FALSE))=0,"",VLOOKUP(A19,'Species List'!$A:$G,3,FALSE))</f>
        <v>3</v>
      </c>
      <c r="D19" s="103">
        <f t="shared" si="1"/>
        <v>3</v>
      </c>
      <c r="E19" s="44" t="str">
        <f>IF(LEN(VLOOKUP(A19,'Species List'!$A:$G,4,FALSE))=0,"",VLOOKUP(A19,'Species List'!$A:$G,4,FALSE))</f>
        <v>D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112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2"/>
        <v>3</v>
      </c>
      <c r="N19" s="88">
        <f t="shared" si="0"/>
        <v>8.3333333333333329E-2</v>
      </c>
      <c r="O19" s="102">
        <f t="shared" si="3"/>
        <v>0.25</v>
      </c>
    </row>
    <row r="20" spans="1:15" x14ac:dyDescent="0.2">
      <c r="A20" s="110" t="s">
        <v>2139</v>
      </c>
      <c r="B20" s="44" t="str">
        <f>IF(LEN(VLOOKUP(A20,'Species List'!$A:$G,2,FALSE))=0,"",VLOOKUP(A20,'Species List'!$A:$G,2,FALSE))</f>
        <v/>
      </c>
      <c r="C20" s="44">
        <f>IF(LEN(VLOOKUP(A20,'Species List'!$A:$G,3,FALSE))=0,"",VLOOKUP(A20,'Species List'!$A:$G,3,FALSE))</f>
        <v>0</v>
      </c>
      <c r="D20" s="103">
        <f t="shared" si="1"/>
        <v>0</v>
      </c>
      <c r="E20" s="44" t="str">
        <f>IF(LEN(VLOOKUP(A20,'Species List'!$A:$G,4,FALSE))=0,"",VLOOKUP(A20,'Species List'!$A:$G,4,FALSE))</f>
        <v>D</v>
      </c>
      <c r="F20" s="44" t="str">
        <f>IF(LEN(VLOOKUP(A20,'Species List'!$A:$G,5,FALSE))=0,"",VLOOKUP(A20,'Species List'!$A:$G,5,FALSE))</f>
        <v>Introduced</v>
      </c>
      <c r="G20" s="44" t="str">
        <f>IF(LEN(VLOOKUP(A20,'Species List'!$A:$G,6,FALSE))=0,"",VLOOKUP(A20,'Species List'!$A:$G,6,FALSE))</f>
        <v>[FAC+]</v>
      </c>
      <c r="H20" s="44">
        <f>VLOOKUP(A20,'Species List'!$A:$G,7,FALSE)</f>
        <v>0</v>
      </c>
      <c r="J20" s="112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2"/>
        <v>3</v>
      </c>
      <c r="N20" s="88">
        <f t="shared" si="0"/>
        <v>8.3333333333333329E-2</v>
      </c>
      <c r="O20" s="102">
        <f t="shared" si="3"/>
        <v>0</v>
      </c>
    </row>
    <row r="21" spans="1:15" x14ac:dyDescent="0.2">
      <c r="A21" s="110" t="s">
        <v>3764</v>
      </c>
      <c r="B21" s="44" t="str">
        <f>IF(LEN(VLOOKUP(A21,'Species List'!$A:$G,2,FALSE))=0,"",VLOOKUP(A21,'Species List'!$A:$G,2,FALSE))</f>
        <v>smooth sumac</v>
      </c>
      <c r="C21" s="44">
        <f>IF(LEN(VLOOKUP(A21,'Species List'!$A:$G,3,FALSE))=0,"",VLOOKUP(A21,'Species List'!$A:$G,3,FALSE))</f>
        <v>2</v>
      </c>
      <c r="D21" s="103">
        <f t="shared" si="1"/>
        <v>2</v>
      </c>
      <c r="E21" s="44" t="str">
        <f>IF(LEN(VLOOKUP(A21,'Species List'!$A:$G,4,FALSE))=0,"",VLOOKUP(A21,'Species List'!$A:$G,4,FALSE))</f>
        <v>D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/>
      </c>
      <c r="H21" s="44">
        <f>VLOOKUP(A21,'Species List'!$A:$G,7,FALSE)</f>
        <v>0</v>
      </c>
      <c r="J21" s="112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2"/>
        <v>3</v>
      </c>
      <c r="N21" s="88">
        <f t="shared" si="0"/>
        <v>8.3333333333333329E-2</v>
      </c>
      <c r="O21" s="102">
        <f t="shared" si="3"/>
        <v>0.16666666666666666</v>
      </c>
    </row>
    <row r="22" spans="1:15" x14ac:dyDescent="0.2">
      <c r="A22" s="108" t="s">
        <v>159</v>
      </c>
      <c r="B22" s="44" t="str">
        <f>IF(LEN(VLOOKUP(A22,'Species List'!$A:$G,2,FALSE))=0,"",VLOOKUP(A22,'Species List'!$A:$G,2,FALSE))</f>
        <v>amur maple</v>
      </c>
      <c r="C22" s="44">
        <f>IF(LEN(VLOOKUP(A22,'Species List'!$A:$G,3,FALSE))=0,"",VLOOKUP(A22,'Species List'!$A:$G,3,FALSE))</f>
        <v>0</v>
      </c>
      <c r="D22" s="103">
        <f t="shared" si="1"/>
        <v>0</v>
      </c>
      <c r="E22" s="44" t="str">
        <f>IF(LEN(VLOOKUP(A22,'Species List'!$A:$G,4,FALSE))=0,"",VLOOKUP(A22,'Species List'!$A:$G,4,FALSE))</f>
        <v>D</v>
      </c>
      <c r="F22" s="44" t="str">
        <f>IF(LEN(VLOOKUP(A22,'Species List'!$A:$G,5,FALSE))=0,"",VLOOKUP(A22,'Species List'!$A:$G,5,FALSE))</f>
        <v>Introduced</v>
      </c>
      <c r="G22" s="44" t="str">
        <f>IF(LEN(VLOOKUP(A22,'Species List'!$A:$G,6,FALSE))=0,"",VLOOKUP(A22,'Species List'!$A:$G,6,FALSE))</f>
        <v/>
      </c>
      <c r="H22" s="44">
        <f>VLOOKUP(A22,'Species List'!$A:$G,7,FALSE)</f>
        <v>0</v>
      </c>
      <c r="J22" s="112" t="s">
        <v>5420</v>
      </c>
      <c r="K22" s="47" t="str">
        <f>VLOOKUP(J22,'Species List'!$H$1:$J$9,2,FALSE)</f>
        <v>&gt;0-1%</v>
      </c>
      <c r="L22" s="47">
        <f>VLOOKUP(K22,'Species List'!$I$1:$N$8,2,FALSE)</f>
        <v>0.5</v>
      </c>
      <c r="M22" s="104">
        <f t="shared" si="2"/>
        <v>0.5</v>
      </c>
      <c r="N22" s="88">
        <f t="shared" si="0"/>
        <v>1.3888888888888888E-2</v>
      </c>
      <c r="O22" s="102">
        <f t="shared" si="3"/>
        <v>0</v>
      </c>
    </row>
    <row r="23" spans="1:15" x14ac:dyDescent="0.2">
      <c r="A23" s="108" t="s">
        <v>5440</v>
      </c>
      <c r="B23" s="44" t="e">
        <f>IF(LEN(VLOOKUP(A23,'Species List'!$A:$G,2,FALSE))=0,"",VLOOKUP(A23,'Species List'!$A:$G,2,FALSE))</f>
        <v>#N/A</v>
      </c>
      <c r="C23" s="44">
        <v>3</v>
      </c>
      <c r="D23" s="103">
        <f t="shared" si="1"/>
        <v>3</v>
      </c>
      <c r="E23" s="44" t="e">
        <f>IF(LEN(VLOOKUP(A23,'Species List'!$A:$G,4,FALSE))=0,"",VLOOKUP(A23,'Species List'!$A:$G,4,FALSE))</f>
        <v>#N/A</v>
      </c>
      <c r="F23" s="44" t="s">
        <v>147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112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2"/>
        <v>3</v>
      </c>
      <c r="N23" s="88">
        <f t="shared" si="0"/>
        <v>8.3333333333333329E-2</v>
      </c>
      <c r="O23" s="102">
        <f t="shared" si="3"/>
        <v>0.25</v>
      </c>
    </row>
    <row r="24" spans="1:15" x14ac:dyDescent="0.2">
      <c r="A24" s="108" t="s">
        <v>3757</v>
      </c>
      <c r="B24" s="44" t="str">
        <f>IF(LEN(VLOOKUP(A24,'Species List'!$A:$G,2,FALSE))=0,"",VLOOKUP(A24,'Species List'!$A:$G,2,FALSE))</f>
        <v>common buckthorn</v>
      </c>
      <c r="C24" s="44">
        <f>IF(LEN(VLOOKUP(A24,'Species List'!$A:$G,3,FALSE))=0,"",VLOOKUP(A24,'Species List'!$A:$G,3,FALSE))</f>
        <v>0</v>
      </c>
      <c r="D24" s="103">
        <f t="shared" si="1"/>
        <v>0</v>
      </c>
      <c r="E24" s="44" t="str">
        <f>IF(LEN(VLOOKUP(A24,'Species List'!$A:$G,4,FALSE))=0,"",VLOOKUP(A24,'Species List'!$A:$G,4,FALSE))</f>
        <v>D</v>
      </c>
      <c r="F24" s="44" t="str">
        <f>IF(LEN(VLOOKUP(A24,'Species List'!$A:$G,5,FALSE))=0,"",VLOOKUP(A24,'Species List'!$A:$G,5,FALSE))</f>
        <v>Introduced</v>
      </c>
      <c r="G24" s="44" t="str">
        <f>IF(LEN(VLOOKUP(A24,'Species List'!$A:$G,6,FALSE))=0,"",VLOOKUP(A24,'Species List'!$A:$G,6,FALSE))</f>
        <v>FACU</v>
      </c>
      <c r="H24" s="44">
        <f>VLOOKUP(A24,'Species List'!$A:$G,7,FALSE)</f>
        <v>0</v>
      </c>
      <c r="J24" s="112" t="s">
        <v>5420</v>
      </c>
      <c r="K24" s="47" t="str">
        <f>VLOOKUP(J24,'Species List'!$H$1:$J$9,2,FALSE)</f>
        <v>&gt;0-1%</v>
      </c>
      <c r="L24" s="47">
        <f>VLOOKUP(K24,'Species List'!$I$1:$N$8,2,FALSE)</f>
        <v>0.5</v>
      </c>
      <c r="M24" s="104">
        <f t="shared" si="2"/>
        <v>0.5</v>
      </c>
      <c r="N24" s="88">
        <f t="shared" si="0"/>
        <v>1.3888888888888888E-2</v>
      </c>
      <c r="O24" s="102">
        <f t="shared" si="3"/>
        <v>0</v>
      </c>
    </row>
    <row r="25" spans="1:15" x14ac:dyDescent="0.2">
      <c r="A25" s="111" t="s">
        <v>640</v>
      </c>
      <c r="B25" s="44" t="str">
        <f>IF(LEN(VLOOKUP(A25,'Species List'!$A:$G,2,FALSE))=0,"",VLOOKUP(A25,'Species List'!$A:$G,2,FALSE))</f>
        <v>Japanese barberry</v>
      </c>
      <c r="C25" s="44">
        <f>IF(LEN(VLOOKUP(A25,'Species List'!$A:$G,3,FALSE))=0,"",VLOOKUP(A25,'Species List'!$A:$G,3,FALSE))</f>
        <v>0</v>
      </c>
      <c r="D25" s="103">
        <f t="shared" si="1"/>
        <v>0</v>
      </c>
      <c r="E25" s="44" t="str">
        <f>IF(LEN(VLOOKUP(A25,'Species List'!$A:$G,4,FALSE))=0,"",VLOOKUP(A25,'Species List'!$A:$G,4,FALSE))</f>
        <v>D</v>
      </c>
      <c r="F25" s="44" t="str">
        <f>IF(LEN(VLOOKUP(A25,'Species List'!$A:$G,5,FALSE))=0,"",VLOOKUP(A25,'Species List'!$A:$G,5,FALSE))</f>
        <v>Introduced</v>
      </c>
      <c r="G25" s="44" t="str">
        <f>IF(LEN(VLOOKUP(A25,'Species List'!$A:$G,6,FALSE))=0,"",VLOOKUP(A25,'Species List'!$A:$G,6,FALSE))</f>
        <v>FACU-</v>
      </c>
      <c r="H25" s="44">
        <f>VLOOKUP(A25,'Species List'!$A:$G,7,FALSE)</f>
        <v>0</v>
      </c>
      <c r="J25" s="112" t="s">
        <v>5420</v>
      </c>
      <c r="K25" s="47" t="str">
        <f>VLOOKUP(J25,'Species List'!$H$1:$J$9,2,FALSE)</f>
        <v>&gt;0-1%</v>
      </c>
      <c r="L25" s="47">
        <f>VLOOKUP(K25,'Species List'!$I$1:$N$8,2,FALSE)</f>
        <v>0.5</v>
      </c>
      <c r="M25" s="104">
        <f t="shared" si="2"/>
        <v>0.5</v>
      </c>
      <c r="N25" s="88">
        <f t="shared" si="0"/>
        <v>1.3888888888888888E-2</v>
      </c>
      <c r="O25" s="102">
        <f t="shared" si="3"/>
        <v>0</v>
      </c>
    </row>
    <row r="26" spans="1:15" x14ac:dyDescent="0.2">
      <c r="A26" s="111" t="s">
        <v>1461</v>
      </c>
      <c r="B26" s="44" t="str">
        <f>IF(LEN(VLOOKUP(A26,'Species List'!$A:$G,2,FALSE))=0,"",VLOOKUP(A26,'Species List'!$A:$G,2,FALSE))</f>
        <v>gray dogwood</v>
      </c>
      <c r="C26" s="44">
        <f>IF(LEN(VLOOKUP(A26,'Species List'!$A:$G,3,FALSE))=0,"",VLOOKUP(A26,'Species List'!$A:$G,3,FALSE))</f>
        <v>2</v>
      </c>
      <c r="D26" s="103">
        <f t="shared" si="1"/>
        <v>2</v>
      </c>
      <c r="E26" s="44" t="str">
        <f>IF(LEN(VLOOKUP(A26,'Species List'!$A:$G,4,FALSE))=0,"",VLOOKUP(A26,'Species List'!$A:$G,4,FALSE))</f>
        <v>D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[FACW-]</v>
      </c>
      <c r="H26" s="44">
        <f>VLOOKUP(A26,'Species List'!$A:$G,7,FALSE)</f>
        <v>0</v>
      </c>
      <c r="J26" s="112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2"/>
        <v>3</v>
      </c>
      <c r="N26" s="88">
        <f t="shared" si="0"/>
        <v>8.3333333333333329E-2</v>
      </c>
      <c r="O26" s="102">
        <f t="shared" si="3"/>
        <v>0.16666666666666666</v>
      </c>
    </row>
    <row r="27" spans="1:15" x14ac:dyDescent="0.2">
      <c r="A27" s="111" t="s">
        <v>3858</v>
      </c>
      <c r="B27" s="44" t="str">
        <f>IF(LEN(VLOOKUP(A27,'Species List'!$A:$G,2,FALSE))=0,"",VLOOKUP(A27,'Species List'!$A:$G,2,FALSE))</f>
        <v>black raspberry</v>
      </c>
      <c r="C27" s="44">
        <f>IF(LEN(VLOOKUP(A27,'Species List'!$A:$G,3,FALSE))=0,"",VLOOKUP(A27,'Species List'!$A:$G,3,FALSE))</f>
        <v>2</v>
      </c>
      <c r="D27" s="103">
        <f t="shared" si="1"/>
        <v>2</v>
      </c>
      <c r="E27" s="44" t="str">
        <f>IF(LEN(VLOOKUP(A27,'Species List'!$A:$G,4,FALSE))=0,"",VLOOKUP(A27,'Species List'!$A:$G,4,FALSE))</f>
        <v>D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/>
      </c>
      <c r="H27" s="44">
        <f>VLOOKUP(A27,'Species List'!$A:$G,7,FALSE)</f>
        <v>0</v>
      </c>
      <c r="J27" s="112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2"/>
        <v>3</v>
      </c>
      <c r="N27" s="88">
        <f t="shared" si="0"/>
        <v>8.3333333333333329E-2</v>
      </c>
      <c r="O27" s="102">
        <f t="shared" si="3"/>
        <v>0.16666666666666666</v>
      </c>
    </row>
    <row r="28" spans="1:15" x14ac:dyDescent="0.2">
      <c r="A28" s="94" t="s">
        <v>4768</v>
      </c>
      <c r="B28" s="44" t="str">
        <f>IF(LEN(VLOOKUP(A28,'Species List'!$A:$G,2,FALSE))=0,"",VLOOKUP(A28,'Species List'!$A:$G,2,FALSE))</f>
        <v>wild grape</v>
      </c>
      <c r="C28" s="44">
        <f>IF(LEN(VLOOKUP(A28,'Species List'!$A:$G,3,FALSE))=0,"",VLOOKUP(A28,'Species List'!$A:$G,3,FALSE))</f>
        <v>2</v>
      </c>
      <c r="D28" s="103">
        <f t="shared" si="1"/>
        <v>2</v>
      </c>
      <c r="E28" s="44" t="str">
        <f>IF(LEN(VLOOKUP(A28,'Species List'!$A:$G,4,FALSE))=0,"",VLOOKUP(A28,'Species List'!$A:$G,4,FALSE))</f>
        <v>C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FACW-</v>
      </c>
      <c r="H28" s="44">
        <f>VLOOKUP(A28,'Species List'!$A:$G,7,FALSE)</f>
        <v>0</v>
      </c>
      <c r="J28" s="95" t="s">
        <v>5420</v>
      </c>
      <c r="K28" s="47" t="str">
        <f>VLOOKUP(J28,'Species List'!$H$1:$J$9,2,FALSE)</f>
        <v>&gt;0-1%</v>
      </c>
      <c r="L28" s="47">
        <f>VLOOKUP(K28,'Species List'!$I$1:$N$8,2,FALSE)</f>
        <v>0.5</v>
      </c>
      <c r="M28" s="104">
        <f t="shared" si="2"/>
        <v>0.5</v>
      </c>
      <c r="N28" s="88">
        <f t="shared" si="0"/>
        <v>1.3888888888888888E-2</v>
      </c>
      <c r="O28" s="102">
        <f t="shared" si="3"/>
        <v>2.7777777777777776E-2</v>
      </c>
    </row>
    <row r="29" spans="1:15" x14ac:dyDescent="0.2">
      <c r="A29" s="94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1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88" t="e">
        <f t="shared" si="0"/>
        <v>#N/A</v>
      </c>
      <c r="O29" s="102" t="e">
        <f t="shared" si="3"/>
        <v>#N/A</v>
      </c>
    </row>
    <row r="30" spans="1:15" x14ac:dyDescent="0.2">
      <c r="A30" s="94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1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88" t="e">
        <f t="shared" si="0"/>
        <v>#N/A</v>
      </c>
      <c r="O30" s="102" t="e">
        <f t="shared" si="3"/>
        <v>#N/A</v>
      </c>
    </row>
    <row r="31" spans="1:15" x14ac:dyDescent="0.2">
      <c r="A31" s="94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1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88" t="e">
        <f t="shared" si="0"/>
        <v>#N/A</v>
      </c>
      <c r="O31" s="102" t="e">
        <f t="shared" si="3"/>
        <v>#N/A</v>
      </c>
    </row>
    <row r="32" spans="1:15" x14ac:dyDescent="0.2">
      <c r="A32" s="94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1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88" t="e">
        <f t="shared" si="0"/>
        <v>#N/A</v>
      </c>
      <c r="O32" s="102" t="e">
        <f t="shared" si="3"/>
        <v>#N/A</v>
      </c>
    </row>
    <row r="33" spans="1:15" x14ac:dyDescent="0.2">
      <c r="A33" s="94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1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88" t="e">
        <f t="shared" si="0"/>
        <v>#N/A</v>
      </c>
      <c r="O33" s="102" t="e">
        <f t="shared" si="3"/>
        <v>#N/A</v>
      </c>
    </row>
    <row r="34" spans="1:15" x14ac:dyDescent="0.2">
      <c r="A34" s="94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1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88" t="e">
        <f t="shared" si="0"/>
        <v>#N/A</v>
      </c>
      <c r="O34" s="102" t="e">
        <f t="shared" si="3"/>
        <v>#N/A</v>
      </c>
    </row>
    <row r="35" spans="1:15" x14ac:dyDescent="0.2">
      <c r="A35" s="94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1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88" t="e">
        <f t="shared" si="0"/>
        <v>#N/A</v>
      </c>
      <c r="O35" s="102" t="e">
        <f t="shared" si="3"/>
        <v>#N/A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1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88" t="e">
        <f t="shared" si="0"/>
        <v>#N/A</v>
      </c>
      <c r="O36" s="102" t="e">
        <f t="shared" si="3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1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88" t="e">
        <f t="shared" si="0"/>
        <v>#N/A</v>
      </c>
      <c r="O37" s="102" t="e">
        <f t="shared" si="3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1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88" t="e">
        <f t="shared" si="0"/>
        <v>#N/A</v>
      </c>
      <c r="O38" s="102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1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88" t="e">
        <f t="shared" si="0"/>
        <v>#N/A</v>
      </c>
      <c r="O39" s="102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1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88" t="e">
        <f t="shared" si="0"/>
        <v>#N/A</v>
      </c>
      <c r="O40" s="102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1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88" t="e">
        <f t="shared" si="0"/>
        <v>#N/A</v>
      </c>
      <c r="O41" s="102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1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88" t="e">
        <f t="shared" si="0"/>
        <v>#N/A</v>
      </c>
      <c r="O42" s="102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1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88" t="e">
        <f t="shared" si="0"/>
        <v>#N/A</v>
      </c>
      <c r="O43" s="102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1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88" t="e">
        <f t="shared" si="0"/>
        <v>#N/A</v>
      </c>
      <c r="O44" s="102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1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88" t="e">
        <f t="shared" si="0"/>
        <v>#N/A</v>
      </c>
      <c r="O45" s="102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1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88" t="e">
        <f t="shared" si="0"/>
        <v>#N/A</v>
      </c>
      <c r="O46" s="102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1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88" t="e">
        <f t="shared" si="0"/>
        <v>#N/A</v>
      </c>
      <c r="O47" s="102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1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88" t="e">
        <f t="shared" si="0"/>
        <v>#N/A</v>
      </c>
      <c r="O48" s="102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1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88" t="e">
        <f t="shared" si="0"/>
        <v>#N/A</v>
      </c>
      <c r="O49" s="102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1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88" t="e">
        <f t="shared" si="0"/>
        <v>#N/A</v>
      </c>
      <c r="O50" s="102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1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88" t="e">
        <f t="shared" si="0"/>
        <v>#N/A</v>
      </c>
      <c r="O51" s="102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1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88" t="e">
        <f t="shared" si="0"/>
        <v>#N/A</v>
      </c>
      <c r="O52" s="102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1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88" t="e">
        <f t="shared" si="0"/>
        <v>#N/A</v>
      </c>
      <c r="O53" s="102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1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88" t="e">
        <f t="shared" si="0"/>
        <v>#N/A</v>
      </c>
      <c r="O54" s="102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1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88" t="e">
        <f t="shared" si="0"/>
        <v>#N/A</v>
      </c>
      <c r="O55" s="102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1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88" t="e">
        <f t="shared" si="0"/>
        <v>#N/A</v>
      </c>
      <c r="O56" s="102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1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88" t="e">
        <f t="shared" si="0"/>
        <v>#N/A</v>
      </c>
      <c r="O57" s="102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1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88" t="e">
        <f t="shared" si="0"/>
        <v>#N/A</v>
      </c>
      <c r="O58" s="102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1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88" t="e">
        <f t="shared" si="0"/>
        <v>#N/A</v>
      </c>
      <c r="O59" s="102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1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88" t="e">
        <f t="shared" si="0"/>
        <v>#N/A</v>
      </c>
      <c r="O60" s="102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1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88" t="e">
        <f t="shared" si="0"/>
        <v>#N/A</v>
      </c>
      <c r="O61" s="102" t="e">
        <f t="shared" si="3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1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88" t="e">
        <f t="shared" si="0"/>
        <v>#N/A</v>
      </c>
      <c r="O62" s="102" t="e">
        <f t="shared" si="3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1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88" t="e">
        <f t="shared" si="0"/>
        <v>#N/A</v>
      </c>
      <c r="O63" s="102" t="e">
        <f t="shared" si="3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1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88" t="e">
        <f t="shared" si="0"/>
        <v>#N/A</v>
      </c>
      <c r="O64" s="102" t="e">
        <f t="shared" si="3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1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88" t="e">
        <f t="shared" si="0"/>
        <v>#N/A</v>
      </c>
      <c r="O65" s="102" t="e">
        <f t="shared" si="3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1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88" t="e">
        <f t="shared" si="0"/>
        <v>#N/A</v>
      </c>
      <c r="O66" s="102" t="e">
        <f t="shared" si="3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1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88" t="e">
        <f t="shared" si="0"/>
        <v>#N/A</v>
      </c>
      <c r="O67" s="102" t="e">
        <f t="shared" si="3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1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88" t="e">
        <f t="shared" si="0"/>
        <v>#N/A</v>
      </c>
      <c r="O68" s="102" t="e">
        <f t="shared" si="3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1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88" t="e">
        <f t="shared" si="0"/>
        <v>#N/A</v>
      </c>
      <c r="O69" s="102" t="e">
        <f t="shared" si="3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1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88" t="e">
        <f t="shared" si="0"/>
        <v>#N/A</v>
      </c>
      <c r="O70" s="102" t="e">
        <f t="shared" si="3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1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88" t="e">
        <f t="shared" si="0"/>
        <v>#N/A</v>
      </c>
      <c r="O71" s="102" t="e">
        <f t="shared" si="3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1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88" t="e">
        <f t="shared" si="0"/>
        <v>#N/A</v>
      </c>
      <c r="O72" s="102" t="e">
        <f t="shared" si="3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1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88" t="e">
        <f t="shared" si="0"/>
        <v>#N/A</v>
      </c>
      <c r="O73" s="102" t="e">
        <f t="shared" si="3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1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88" t="e">
        <f t="shared" si="0"/>
        <v>#N/A</v>
      </c>
      <c r="O74" s="102" t="e">
        <f t="shared" si="3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1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88" t="e">
        <f t="shared" si="0"/>
        <v>#N/A</v>
      </c>
      <c r="O75" s="102" t="e">
        <f t="shared" si="3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1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88" t="e">
        <f t="shared" ref="N76:N139" si="4">L76/$L$151</f>
        <v>#N/A</v>
      </c>
      <c r="O76" s="102" t="e">
        <f t="shared" si="3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5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6">VALUE(L77)</f>
        <v>#N/A</v>
      </c>
      <c r="N77" s="88" t="e">
        <f t="shared" si="4"/>
        <v>#N/A</v>
      </c>
      <c r="O77" s="102" t="e">
        <f t="shared" ref="O77:O140" si="7">D77*N77</f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5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6"/>
        <v>#N/A</v>
      </c>
      <c r="N78" s="88" t="e">
        <f t="shared" si="4"/>
        <v>#N/A</v>
      </c>
      <c r="O78" s="102" t="e">
        <f t="shared" si="7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5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6"/>
        <v>#N/A</v>
      </c>
      <c r="N79" s="88" t="e">
        <f t="shared" si="4"/>
        <v>#N/A</v>
      </c>
      <c r="O79" s="102" t="e">
        <f t="shared" si="7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5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6"/>
        <v>#N/A</v>
      </c>
      <c r="N80" s="88" t="e">
        <f t="shared" si="4"/>
        <v>#N/A</v>
      </c>
      <c r="O80" s="102" t="e">
        <f t="shared" si="7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5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6"/>
        <v>#N/A</v>
      </c>
      <c r="N81" s="88" t="e">
        <f t="shared" si="4"/>
        <v>#N/A</v>
      </c>
      <c r="O81" s="102" t="e">
        <f t="shared" si="7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5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6"/>
        <v>#N/A</v>
      </c>
      <c r="N82" s="88" t="e">
        <f t="shared" si="4"/>
        <v>#N/A</v>
      </c>
      <c r="O82" s="102" t="e">
        <f t="shared" si="7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5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6"/>
        <v>#N/A</v>
      </c>
      <c r="N83" s="88" t="e">
        <f t="shared" si="4"/>
        <v>#N/A</v>
      </c>
      <c r="O83" s="102" t="e">
        <f t="shared" si="7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5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6"/>
        <v>#N/A</v>
      </c>
      <c r="N84" s="88" t="e">
        <f t="shared" si="4"/>
        <v>#N/A</v>
      </c>
      <c r="O84" s="102" t="e">
        <f t="shared" si="7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5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6"/>
        <v>#N/A</v>
      </c>
      <c r="N85" s="88" t="e">
        <f t="shared" si="4"/>
        <v>#N/A</v>
      </c>
      <c r="O85" s="102" t="e">
        <f t="shared" si="7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5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6"/>
        <v>#N/A</v>
      </c>
      <c r="N86" s="88" t="e">
        <f t="shared" si="4"/>
        <v>#N/A</v>
      </c>
      <c r="O86" s="102" t="e">
        <f t="shared" si="7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5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6"/>
        <v>#N/A</v>
      </c>
      <c r="N87" s="88" t="e">
        <f t="shared" si="4"/>
        <v>#N/A</v>
      </c>
      <c r="O87" s="102" t="e">
        <f t="shared" si="7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5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6"/>
        <v>#N/A</v>
      </c>
      <c r="N88" s="88" t="e">
        <f t="shared" si="4"/>
        <v>#N/A</v>
      </c>
      <c r="O88" s="102" t="e">
        <f t="shared" si="7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5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6"/>
        <v>#N/A</v>
      </c>
      <c r="N89" s="88" t="e">
        <f t="shared" si="4"/>
        <v>#N/A</v>
      </c>
      <c r="O89" s="102" t="e">
        <f t="shared" si="7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5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6"/>
        <v>#N/A</v>
      </c>
      <c r="N90" s="88" t="e">
        <f t="shared" si="4"/>
        <v>#N/A</v>
      </c>
      <c r="O90" s="102" t="e">
        <f t="shared" si="7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5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6"/>
        <v>#N/A</v>
      </c>
      <c r="N91" s="88" t="e">
        <f t="shared" si="4"/>
        <v>#N/A</v>
      </c>
      <c r="O91" s="102" t="e">
        <f t="shared" si="7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5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6"/>
        <v>#N/A</v>
      </c>
      <c r="N92" s="88" t="e">
        <f t="shared" si="4"/>
        <v>#N/A</v>
      </c>
      <c r="O92" s="102" t="e">
        <f t="shared" si="7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5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6"/>
        <v>#N/A</v>
      </c>
      <c r="N93" s="88" t="e">
        <f t="shared" si="4"/>
        <v>#N/A</v>
      </c>
      <c r="O93" s="102" t="e">
        <f t="shared" si="7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5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6"/>
        <v>#N/A</v>
      </c>
      <c r="N94" s="88" t="e">
        <f t="shared" si="4"/>
        <v>#N/A</v>
      </c>
      <c r="O94" s="102" t="e">
        <f t="shared" si="7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5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6"/>
        <v>#N/A</v>
      </c>
      <c r="N95" s="88" t="e">
        <f t="shared" si="4"/>
        <v>#N/A</v>
      </c>
      <c r="O95" s="102" t="e">
        <f t="shared" si="7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5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6"/>
        <v>#N/A</v>
      </c>
      <c r="N96" s="88" t="e">
        <f t="shared" si="4"/>
        <v>#N/A</v>
      </c>
      <c r="O96" s="102" t="e">
        <f t="shared" si="7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5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6"/>
        <v>#N/A</v>
      </c>
      <c r="N97" s="88" t="e">
        <f t="shared" si="4"/>
        <v>#N/A</v>
      </c>
      <c r="O97" s="102" t="e">
        <f t="shared" si="7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5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6"/>
        <v>#N/A</v>
      </c>
      <c r="N98" s="88" t="e">
        <f t="shared" si="4"/>
        <v>#N/A</v>
      </c>
      <c r="O98" s="102" t="e">
        <f t="shared" si="7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5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6"/>
        <v>#N/A</v>
      </c>
      <c r="N99" s="88" t="e">
        <f t="shared" si="4"/>
        <v>#N/A</v>
      </c>
      <c r="O99" s="102" t="e">
        <f t="shared" si="7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5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6"/>
        <v>#N/A</v>
      </c>
      <c r="N100" s="88" t="e">
        <f t="shared" si="4"/>
        <v>#N/A</v>
      </c>
      <c r="O100" s="102" t="e">
        <f t="shared" si="7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5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6"/>
        <v>#N/A</v>
      </c>
      <c r="N101" s="88" t="e">
        <f t="shared" si="4"/>
        <v>#N/A</v>
      </c>
      <c r="O101" s="102" t="e">
        <f t="shared" si="7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5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6"/>
        <v>#N/A</v>
      </c>
      <c r="N102" s="88" t="e">
        <f t="shared" si="4"/>
        <v>#N/A</v>
      </c>
      <c r="O102" s="102" t="e">
        <f t="shared" si="7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5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6"/>
        <v>#N/A</v>
      </c>
      <c r="N103" s="88" t="e">
        <f t="shared" si="4"/>
        <v>#N/A</v>
      </c>
      <c r="O103" s="102" t="e">
        <f t="shared" si="7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5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6"/>
        <v>#N/A</v>
      </c>
      <c r="N104" s="88" t="e">
        <f t="shared" si="4"/>
        <v>#N/A</v>
      </c>
      <c r="O104" s="102" t="e">
        <f t="shared" si="7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5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6"/>
        <v>#N/A</v>
      </c>
      <c r="N105" s="88" t="e">
        <f t="shared" si="4"/>
        <v>#N/A</v>
      </c>
      <c r="O105" s="102" t="e">
        <f t="shared" si="7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5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6"/>
        <v>#N/A</v>
      </c>
      <c r="N106" s="88" t="e">
        <f t="shared" si="4"/>
        <v>#N/A</v>
      </c>
      <c r="O106" s="102" t="e">
        <f t="shared" si="7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5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6"/>
        <v>#N/A</v>
      </c>
      <c r="N107" s="88" t="e">
        <f t="shared" si="4"/>
        <v>#N/A</v>
      </c>
      <c r="O107" s="102" t="e">
        <f t="shared" si="7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5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6"/>
        <v>#N/A</v>
      </c>
      <c r="N108" s="88" t="e">
        <f t="shared" si="4"/>
        <v>#N/A</v>
      </c>
      <c r="O108" s="102" t="e">
        <f t="shared" si="7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5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6"/>
        <v>#N/A</v>
      </c>
      <c r="N109" s="88" t="e">
        <f t="shared" si="4"/>
        <v>#N/A</v>
      </c>
      <c r="O109" s="102" t="e">
        <f t="shared" si="7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5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6"/>
        <v>#N/A</v>
      </c>
      <c r="N110" s="88" t="e">
        <f t="shared" si="4"/>
        <v>#N/A</v>
      </c>
      <c r="O110" s="102" t="e">
        <f t="shared" si="7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5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6"/>
        <v>#N/A</v>
      </c>
      <c r="N111" s="88" t="e">
        <f t="shared" si="4"/>
        <v>#N/A</v>
      </c>
      <c r="O111" s="102" t="e">
        <f t="shared" si="7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5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6"/>
        <v>#N/A</v>
      </c>
      <c r="N112" s="88" t="e">
        <f t="shared" si="4"/>
        <v>#N/A</v>
      </c>
      <c r="O112" s="102" t="e">
        <f t="shared" si="7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5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6"/>
        <v>#N/A</v>
      </c>
      <c r="N113" s="88" t="e">
        <f t="shared" si="4"/>
        <v>#N/A</v>
      </c>
      <c r="O113" s="102" t="e">
        <f t="shared" si="7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5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6"/>
        <v>#N/A</v>
      </c>
      <c r="N114" s="88" t="e">
        <f t="shared" si="4"/>
        <v>#N/A</v>
      </c>
      <c r="O114" s="102" t="e">
        <f t="shared" si="7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5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6"/>
        <v>#N/A</v>
      </c>
      <c r="N115" s="88" t="e">
        <f t="shared" si="4"/>
        <v>#N/A</v>
      </c>
      <c r="O115" s="102" t="e">
        <f t="shared" si="7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5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6"/>
        <v>#N/A</v>
      </c>
      <c r="N116" s="88" t="e">
        <f t="shared" si="4"/>
        <v>#N/A</v>
      </c>
      <c r="O116" s="102" t="e">
        <f t="shared" si="7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5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6"/>
        <v>#N/A</v>
      </c>
      <c r="N117" s="88" t="e">
        <f t="shared" si="4"/>
        <v>#N/A</v>
      </c>
      <c r="O117" s="102" t="e">
        <f t="shared" si="7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5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6"/>
        <v>#N/A</v>
      </c>
      <c r="N118" s="88" t="e">
        <f t="shared" si="4"/>
        <v>#N/A</v>
      </c>
      <c r="O118" s="102" t="e">
        <f t="shared" si="7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5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6"/>
        <v>#N/A</v>
      </c>
      <c r="N119" s="88" t="e">
        <f t="shared" si="4"/>
        <v>#N/A</v>
      </c>
      <c r="O119" s="102" t="e">
        <f t="shared" si="7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5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6"/>
        <v>#N/A</v>
      </c>
      <c r="N120" s="88" t="e">
        <f t="shared" si="4"/>
        <v>#N/A</v>
      </c>
      <c r="O120" s="102" t="e">
        <f t="shared" si="7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5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6"/>
        <v>#N/A</v>
      </c>
      <c r="N121" s="88" t="e">
        <f t="shared" si="4"/>
        <v>#N/A</v>
      </c>
      <c r="O121" s="102" t="e">
        <f t="shared" si="7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5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6"/>
        <v>#N/A</v>
      </c>
      <c r="N122" s="88" t="e">
        <f t="shared" si="4"/>
        <v>#N/A</v>
      </c>
      <c r="O122" s="102" t="e">
        <f t="shared" si="7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5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6"/>
        <v>#N/A</v>
      </c>
      <c r="N123" s="88" t="e">
        <f t="shared" si="4"/>
        <v>#N/A</v>
      </c>
      <c r="O123" s="102" t="e">
        <f t="shared" si="7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5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6"/>
        <v>#N/A</v>
      </c>
      <c r="N124" s="88" t="e">
        <f t="shared" si="4"/>
        <v>#N/A</v>
      </c>
      <c r="O124" s="102" t="e">
        <f t="shared" si="7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5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6"/>
        <v>#N/A</v>
      </c>
      <c r="N125" s="88" t="e">
        <f t="shared" si="4"/>
        <v>#N/A</v>
      </c>
      <c r="O125" s="102" t="e">
        <f t="shared" si="7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5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6"/>
        <v>#N/A</v>
      </c>
      <c r="N126" s="88" t="e">
        <f t="shared" si="4"/>
        <v>#N/A</v>
      </c>
      <c r="O126" s="102" t="e">
        <f t="shared" si="7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5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6"/>
        <v>#N/A</v>
      </c>
      <c r="N127" s="88" t="e">
        <f t="shared" si="4"/>
        <v>#N/A</v>
      </c>
      <c r="O127" s="102" t="e">
        <f t="shared" si="7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5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6"/>
        <v>#N/A</v>
      </c>
      <c r="N128" s="88" t="e">
        <f t="shared" si="4"/>
        <v>#N/A</v>
      </c>
      <c r="O128" s="102" t="e">
        <f t="shared" si="7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5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6"/>
        <v>#N/A</v>
      </c>
      <c r="N129" s="88" t="e">
        <f t="shared" si="4"/>
        <v>#N/A</v>
      </c>
      <c r="O129" s="102" t="e">
        <f t="shared" si="7"/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5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6"/>
        <v>#N/A</v>
      </c>
      <c r="N130" s="88" t="e">
        <f t="shared" si="4"/>
        <v>#N/A</v>
      </c>
      <c r="O130" s="102" t="e">
        <f t="shared" si="7"/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5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6"/>
        <v>#N/A</v>
      </c>
      <c r="N131" s="88" t="e">
        <f t="shared" si="4"/>
        <v>#N/A</v>
      </c>
      <c r="O131" s="102" t="e">
        <f t="shared" si="7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5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6"/>
        <v>#N/A</v>
      </c>
      <c r="N132" s="88" t="e">
        <f t="shared" si="4"/>
        <v>#N/A</v>
      </c>
      <c r="O132" s="102" t="e">
        <f t="shared" si="7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5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6"/>
        <v>#N/A</v>
      </c>
      <c r="N133" s="88" t="e">
        <f t="shared" si="4"/>
        <v>#N/A</v>
      </c>
      <c r="O133" s="102" t="e">
        <f t="shared" si="7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5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6"/>
        <v>#N/A</v>
      </c>
      <c r="N134" s="88" t="e">
        <f t="shared" si="4"/>
        <v>#N/A</v>
      </c>
      <c r="O134" s="102" t="e">
        <f t="shared" si="7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5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6"/>
        <v>#N/A</v>
      </c>
      <c r="N135" s="88" t="e">
        <f t="shared" si="4"/>
        <v>#N/A</v>
      </c>
      <c r="O135" s="102" t="e">
        <f t="shared" si="7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5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6"/>
        <v>#N/A</v>
      </c>
      <c r="N136" s="88" t="e">
        <f t="shared" si="4"/>
        <v>#N/A</v>
      </c>
      <c r="O136" s="102" t="e">
        <f t="shared" si="7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5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6"/>
        <v>#N/A</v>
      </c>
      <c r="N137" s="88" t="e">
        <f t="shared" si="4"/>
        <v>#N/A</v>
      </c>
      <c r="O137" s="102" t="e">
        <f t="shared" si="7"/>
        <v>#N/A</v>
      </c>
    </row>
    <row r="138" spans="1:15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5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6"/>
        <v>#N/A</v>
      </c>
      <c r="N138" s="88" t="e">
        <f t="shared" si="4"/>
        <v>#N/A</v>
      </c>
      <c r="O138" s="102" t="e">
        <f t="shared" si="7"/>
        <v>#N/A</v>
      </c>
    </row>
    <row r="139" spans="1:15" x14ac:dyDescent="0.2">
      <c r="A139" s="94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5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6"/>
        <v>#N/A</v>
      </c>
      <c r="N139" s="88" t="e">
        <f t="shared" si="4"/>
        <v>#N/A</v>
      </c>
      <c r="O139" s="102" t="e">
        <f t="shared" si="7"/>
        <v>#N/A</v>
      </c>
    </row>
    <row r="140" spans="1:15" x14ac:dyDescent="0.2">
      <c r="A140" s="94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5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6"/>
        <v>#N/A</v>
      </c>
      <c r="N140" s="88" t="e">
        <f t="shared" ref="N140:N150" si="8">L140/$L$151</f>
        <v>#N/A</v>
      </c>
      <c r="O140" s="102" t="e">
        <f t="shared" si="7"/>
        <v>#N/A</v>
      </c>
    </row>
    <row r="141" spans="1:15" x14ac:dyDescent="0.2">
      <c r="A141" s="94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9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0">VALUE(L141)</f>
        <v>#N/A</v>
      </c>
      <c r="N141" s="88" t="e">
        <f t="shared" si="8"/>
        <v>#N/A</v>
      </c>
      <c r="O141" s="102" t="e">
        <f t="shared" ref="O141:O150" si="11">D141*N141</f>
        <v>#N/A</v>
      </c>
    </row>
    <row r="142" spans="1:15" x14ac:dyDescent="0.2">
      <c r="A142" s="94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9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0"/>
        <v>#N/A</v>
      </c>
      <c r="N142" s="88" t="e">
        <f t="shared" si="8"/>
        <v>#N/A</v>
      </c>
      <c r="O142" s="102" t="e">
        <f t="shared" si="11"/>
        <v>#N/A</v>
      </c>
    </row>
    <row r="143" spans="1:15" x14ac:dyDescent="0.2">
      <c r="A143" s="94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9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0"/>
        <v>#N/A</v>
      </c>
      <c r="N143" s="88" t="e">
        <f t="shared" si="8"/>
        <v>#N/A</v>
      </c>
      <c r="O143" s="102" t="e">
        <f t="shared" si="11"/>
        <v>#N/A</v>
      </c>
    </row>
    <row r="144" spans="1:15" x14ac:dyDescent="0.2">
      <c r="A144" s="94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9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0"/>
        <v>#N/A</v>
      </c>
      <c r="N144" s="88" t="e">
        <f t="shared" si="8"/>
        <v>#N/A</v>
      </c>
      <c r="O144" s="102" t="e">
        <f t="shared" si="11"/>
        <v>#N/A</v>
      </c>
    </row>
    <row r="145" spans="1:15" x14ac:dyDescent="0.2">
      <c r="A145" s="94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9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0"/>
        <v>#N/A</v>
      </c>
      <c r="N145" s="88" t="e">
        <f t="shared" si="8"/>
        <v>#N/A</v>
      </c>
      <c r="O145" s="102" t="e">
        <f t="shared" si="11"/>
        <v>#N/A</v>
      </c>
    </row>
    <row r="146" spans="1:15" x14ac:dyDescent="0.2">
      <c r="A146" s="94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9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0"/>
        <v>#N/A</v>
      </c>
      <c r="N146" s="88" t="e">
        <f t="shared" si="8"/>
        <v>#N/A</v>
      </c>
      <c r="O146" s="102" t="e">
        <f t="shared" si="11"/>
        <v>#N/A</v>
      </c>
    </row>
    <row r="147" spans="1:15" x14ac:dyDescent="0.2">
      <c r="A147" s="94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9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0"/>
        <v>#N/A</v>
      </c>
      <c r="N147" s="88" t="e">
        <f t="shared" si="8"/>
        <v>#N/A</v>
      </c>
      <c r="O147" s="102" t="e">
        <f t="shared" si="11"/>
        <v>#N/A</v>
      </c>
    </row>
    <row r="148" spans="1:15" x14ac:dyDescent="0.2">
      <c r="A148" s="94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9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0"/>
        <v>#N/A</v>
      </c>
      <c r="N148" s="88" t="e">
        <f t="shared" si="8"/>
        <v>#N/A</v>
      </c>
      <c r="O148" s="102" t="e">
        <f t="shared" si="11"/>
        <v>#N/A</v>
      </c>
    </row>
    <row r="149" spans="1:15" x14ac:dyDescent="0.2">
      <c r="A149" s="94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9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0"/>
        <v>#N/A</v>
      </c>
      <c r="N149" s="88" t="e">
        <f t="shared" si="8"/>
        <v>#N/A</v>
      </c>
      <c r="O149" s="102" t="e">
        <f t="shared" si="11"/>
        <v>#N/A</v>
      </c>
    </row>
    <row r="150" spans="1:15" ht="13.2" thickBot="1" x14ac:dyDescent="0.25">
      <c r="A150" s="94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9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0"/>
        <v>#N/A</v>
      </c>
      <c r="N150" s="45" t="e">
        <f t="shared" si="8"/>
        <v>#N/A</v>
      </c>
      <c r="O150" s="102" t="e">
        <f t="shared" si="11"/>
        <v>#N/A</v>
      </c>
    </row>
    <row r="151" spans="1:15" ht="13.8" thickTop="1" thickBot="1" x14ac:dyDescent="0.25">
      <c r="I151" s="140" t="s">
        <v>5387</v>
      </c>
      <c r="J151" s="141"/>
      <c r="K151" s="142"/>
      <c r="L151" s="63">
        <f>SUMIF(L10:L150,"&gt;=0")</f>
        <v>36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A27:A150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O151"/>
  <sheetViews>
    <sheetView topLeftCell="A6" workbookViewId="0">
      <selection activeCell="A31" sqref="A31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8" t="s">
        <v>127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</row>
    <row r="2" spans="1:15" x14ac:dyDescent="0.2">
      <c r="A2" s="89" t="s">
        <v>138</v>
      </c>
      <c r="B2" s="47"/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47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39"/>
      <c r="C7" s="139"/>
      <c r="D7" s="139"/>
      <c r="E7" s="139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5442</v>
      </c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8" t="s">
        <v>3898</v>
      </c>
      <c r="B12" s="44" t="str">
        <f>IF(LEN(VLOOKUP(A12,'Species List'!$A:$G,2,FALSE))=0,"",VLOOKUP(A12,'Species List'!$A:$G,2,FALSE))</f>
        <v>common sheep sorrel</v>
      </c>
      <c r="C12" s="44">
        <f>IF(LEN(VLOOKUP(A12,'Species List'!$A:$G,3,FALSE))=0,"",VLOOKUP(A12,'Species List'!$A:$G,3,FALSE))</f>
        <v>0</v>
      </c>
      <c r="D12" s="103">
        <f>VALUE(C12)</f>
        <v>0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Introduced</v>
      </c>
      <c r="G12" s="44" t="str">
        <f>IF(LEN(VLOOKUP(A12,'Species List'!$A:$G,6,FALSE))=0,"",VLOOKUP(A12,'Species List'!$A:$G,6,FALSE))</f>
        <v>FAC</v>
      </c>
      <c r="H12" s="44">
        <f>VLOOKUP(A12,'Species List'!$A:$G,7,FALSE)</f>
        <v>0</v>
      </c>
      <c r="J12" s="112">
        <v>3</v>
      </c>
      <c r="K12" s="47" t="str">
        <f>VLOOKUP(J12,'Species List'!$H$1:$J$9,2,FALSE)</f>
        <v>&gt;25-50%</v>
      </c>
      <c r="L12" s="47">
        <f>VLOOKUP(K12,'Species List'!$I$1:$N$8,2,FALSE)</f>
        <v>37.5</v>
      </c>
      <c r="M12" s="104">
        <f>VALUE(L12)</f>
        <v>37.5</v>
      </c>
      <c r="N12" s="88">
        <f>L12/$L$151</f>
        <v>0.31512605042016806</v>
      </c>
      <c r="O12" s="88">
        <f>D12*N12</f>
        <v>0</v>
      </c>
    </row>
    <row r="13" spans="1:15" x14ac:dyDescent="0.2">
      <c r="A13" s="108" t="s">
        <v>4222</v>
      </c>
      <c r="B13" s="44" t="str">
        <f>IF(LEN(VLOOKUP(A13,'Species List'!$A:$G,2,FALSE))=0,"",VLOOKUP(A13,'Species List'!$A:$G,2,FALSE))</f>
        <v>giant goldenrod</v>
      </c>
      <c r="C13" s="44">
        <f>IF(LEN(VLOOKUP(A13,'Species List'!$A:$G,3,FALSE))=0,"",VLOOKUP(A13,'Species List'!$A:$G,3,FALSE))</f>
        <v>3</v>
      </c>
      <c r="D13" s="103">
        <f t="shared" ref="D13:D76" si="0">VALUE(C13)</f>
        <v>3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FACW</v>
      </c>
      <c r="H13" s="44">
        <f>VLOOKUP(A13,'Species List'!$A:$G,7,FALSE)</f>
        <v>0</v>
      </c>
      <c r="J13" s="112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1">VALUE(L13)</f>
        <v>3</v>
      </c>
      <c r="N13" s="102">
        <f t="shared" ref="N13:N76" si="2">L13/$L$151</f>
        <v>2.5210084033613446E-2</v>
      </c>
      <c r="O13" s="102">
        <f t="shared" ref="O13:O76" si="3">D13*N13</f>
        <v>7.5630252100840345E-2</v>
      </c>
    </row>
    <row r="14" spans="1:15" x14ac:dyDescent="0.2">
      <c r="A14" s="108" t="s">
        <v>2650</v>
      </c>
      <c r="B14" s="44" t="str">
        <f>IF(LEN(VLOOKUP(A14,'Species List'!$A:$G,2,FALSE))=0,"",VLOOKUP(A14,'Species List'!$A:$G,2,FALSE))</f>
        <v>round-headed bush clover</v>
      </c>
      <c r="C14" s="44">
        <f>IF(LEN(VLOOKUP(A14,'Species List'!$A:$G,3,FALSE))=0,"",VLOOKUP(A14,'Species List'!$A:$G,3,FALSE))</f>
        <v>3</v>
      </c>
      <c r="D14" s="103">
        <f t="shared" si="0"/>
        <v>3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FACU</v>
      </c>
      <c r="H14" s="44">
        <f>VLOOKUP(A14,'Species List'!$A:$G,7,FALSE)</f>
        <v>0</v>
      </c>
      <c r="J14" s="112" t="s">
        <v>5418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1"/>
        <v>3</v>
      </c>
      <c r="N14" s="102">
        <f t="shared" si="2"/>
        <v>2.5210084033613446E-2</v>
      </c>
      <c r="O14" s="102">
        <f t="shared" si="3"/>
        <v>7.5630252100840345E-2</v>
      </c>
    </row>
    <row r="15" spans="1:15" x14ac:dyDescent="0.2">
      <c r="A15" s="108" t="s">
        <v>186</v>
      </c>
      <c r="B15" s="44" t="str">
        <f>IF(LEN(VLOOKUP(A15,'Species List'!$A:$G,2,FALSE))=0,"",VLOOKUP(A15,'Species List'!$A:$G,2,FALSE))</f>
        <v>common yarrow</v>
      </c>
      <c r="C15" s="44">
        <f>IF(LEN(VLOOKUP(A15,'Species List'!$A:$G,3,FALSE))=0,"",VLOOKUP(A15,'Species List'!$A:$G,3,FALSE))</f>
        <v>1</v>
      </c>
      <c r="D15" s="103">
        <f t="shared" si="0"/>
        <v>1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FACU</v>
      </c>
      <c r="H15" s="44">
        <f>VLOOKUP(A15,'Species List'!$A:$G,7,FALSE)</f>
        <v>0</v>
      </c>
      <c r="J15" s="115">
        <v>1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1"/>
        <v>3</v>
      </c>
      <c r="N15" s="102">
        <f t="shared" si="2"/>
        <v>2.5210084033613446E-2</v>
      </c>
      <c r="O15" s="102">
        <f t="shared" si="3"/>
        <v>2.5210084033613446E-2</v>
      </c>
    </row>
    <row r="16" spans="1:15" x14ac:dyDescent="0.2">
      <c r="A16" s="108" t="s">
        <v>320</v>
      </c>
      <c r="B16" s="44" t="str">
        <f>IF(LEN(VLOOKUP(A16,'Species List'!$A:$G,2,FALSE))=0,"",VLOOKUP(A16,'Species List'!$A:$G,2,FALSE))</f>
        <v>common ragweed</v>
      </c>
      <c r="C16" s="44">
        <f>IF(LEN(VLOOKUP(A16,'Species List'!$A:$G,3,FALSE))=0,"",VLOOKUP(A16,'Species List'!$A:$G,3,FALSE))</f>
        <v>0</v>
      </c>
      <c r="D16" s="103">
        <f t="shared" si="0"/>
        <v>0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FACU</v>
      </c>
      <c r="H16" s="44">
        <f>VLOOKUP(A16,'Species List'!$A:$G,7,FALSE)</f>
        <v>0</v>
      </c>
      <c r="J16" s="112">
        <v>1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1"/>
        <v>3</v>
      </c>
      <c r="N16" s="102">
        <f t="shared" si="2"/>
        <v>2.5210084033613446E-2</v>
      </c>
      <c r="O16" s="102">
        <f t="shared" si="3"/>
        <v>0</v>
      </c>
    </row>
    <row r="17" spans="1:15" x14ac:dyDescent="0.2">
      <c r="A17" s="108" t="s">
        <v>1420</v>
      </c>
      <c r="B17" s="44" t="str">
        <f>IF(LEN(VLOOKUP(A17,'Species List'!$A:$G,2,FALSE))=0,"",VLOOKUP(A17,'Species List'!$A:$G,2,FALSE))</f>
        <v>horseweed</v>
      </c>
      <c r="C17" s="44">
        <f>IF(LEN(VLOOKUP(A17,'Species List'!$A:$G,3,FALSE))=0,"",VLOOKUP(A17,'Species List'!$A:$G,3,FALSE))</f>
        <v>0</v>
      </c>
      <c r="D17" s="103">
        <f t="shared" si="0"/>
        <v>0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[FAC-]</v>
      </c>
      <c r="H17" s="44">
        <f>VLOOKUP(A17,'Species List'!$A:$G,7,FALSE)</f>
        <v>0</v>
      </c>
      <c r="J17" s="112">
        <v>1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1"/>
        <v>3</v>
      </c>
      <c r="N17" s="102">
        <f t="shared" si="2"/>
        <v>2.5210084033613446E-2</v>
      </c>
      <c r="O17" s="102">
        <f t="shared" si="3"/>
        <v>0</v>
      </c>
    </row>
    <row r="18" spans="1:15" x14ac:dyDescent="0.2">
      <c r="A18" s="108" t="s">
        <v>557</v>
      </c>
      <c r="B18" s="44" t="str">
        <f>IF(LEN(VLOOKUP(A18,'Species List'!$A:$G,2,FALSE))=0,"",VLOOKUP(A18,'Species List'!$A:$G,2,FALSE))</f>
        <v>whorled milkweed</v>
      </c>
      <c r="C18" s="44">
        <f>IF(LEN(VLOOKUP(A18,'Species List'!$A:$G,3,FALSE))=0,"",VLOOKUP(A18,'Species List'!$A:$G,3,FALSE))</f>
        <v>2</v>
      </c>
      <c r="D18" s="103">
        <f t="shared" si="0"/>
        <v>2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FACU</v>
      </c>
      <c r="H18" s="44">
        <f>VLOOKUP(A18,'Species List'!$A:$G,7,FALSE)</f>
        <v>0</v>
      </c>
      <c r="J18" s="112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1"/>
        <v>3</v>
      </c>
      <c r="N18" s="102">
        <f t="shared" si="2"/>
        <v>2.5210084033613446E-2</v>
      </c>
      <c r="O18" s="102">
        <f t="shared" si="3"/>
        <v>5.0420168067226892E-2</v>
      </c>
    </row>
    <row r="19" spans="1:15" x14ac:dyDescent="0.2">
      <c r="A19" s="108" t="s">
        <v>4157</v>
      </c>
      <c r="B19" s="44" t="str">
        <f>IF(LEN(VLOOKUP(A19,'Species List'!$A:$G,2,FALSE))=0,"",VLOOKUP(A19,'Species List'!$A:$G,2,FALSE))</f>
        <v>white campion</v>
      </c>
      <c r="C19" s="44">
        <f>IF(LEN(VLOOKUP(A19,'Species List'!$A:$G,3,FALSE))=0,"",VLOOKUP(A19,'Species List'!$A:$G,3,FALSE))</f>
        <v>0</v>
      </c>
      <c r="D19" s="103">
        <f t="shared" si="0"/>
        <v>0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Introduced</v>
      </c>
      <c r="G19" s="44" t="str">
        <f>IF(LEN(VLOOKUP(A19,'Species List'!$A:$G,6,FALSE))=0,"",VLOOKUP(A19,'Species List'!$A:$G,6,FALSE))</f>
        <v/>
      </c>
      <c r="H19" s="44">
        <f>VLOOKUP(A19,'Species List'!$A:$G,7,FALSE)</f>
        <v>0</v>
      </c>
      <c r="J19" s="112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1"/>
        <v>3</v>
      </c>
      <c r="N19" s="102">
        <f t="shared" si="2"/>
        <v>2.5210084033613446E-2</v>
      </c>
      <c r="O19" s="102">
        <f t="shared" si="3"/>
        <v>0</v>
      </c>
    </row>
    <row r="20" spans="1:15" x14ac:dyDescent="0.2">
      <c r="A20" s="108" t="s">
        <v>2947</v>
      </c>
      <c r="B20" s="44" t="str">
        <f>IF(LEN(VLOOKUP(A20,'Species List'!$A:$G,2,FALSE))=0,"",VLOOKUP(A20,'Species List'!$A:$G,2,FALSE))</f>
        <v>wild bergamot</v>
      </c>
      <c r="C20" s="44">
        <f>IF(LEN(VLOOKUP(A20,'Species List'!$A:$G,3,FALSE))=0,"",VLOOKUP(A20,'Species List'!$A:$G,3,FALSE))</f>
        <v>3</v>
      </c>
      <c r="D20" s="103">
        <f t="shared" si="0"/>
        <v>3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FACU</v>
      </c>
      <c r="H20" s="44">
        <f>VLOOKUP(A20,'Species List'!$A:$G,7,FALSE)</f>
        <v>0</v>
      </c>
      <c r="J20" s="112">
        <v>1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1"/>
        <v>3</v>
      </c>
      <c r="N20" s="102">
        <f t="shared" si="2"/>
        <v>2.5210084033613446E-2</v>
      </c>
      <c r="O20" s="102">
        <f t="shared" si="3"/>
        <v>7.5630252100840345E-2</v>
      </c>
    </row>
    <row r="21" spans="1:15" x14ac:dyDescent="0.2">
      <c r="A21" s="108" t="s">
        <v>2132</v>
      </c>
      <c r="B21" s="44" t="str">
        <f>IF(LEN(VLOOKUP(A21,'Species List'!$A:$G,2,FALSE))=0,"",VLOOKUP(A21,'Species List'!$A:$G,2,FALSE))</f>
        <v/>
      </c>
      <c r="C21" s="44">
        <f>IF(LEN(VLOOKUP(A21,'Species List'!$A:$G,3,FALSE))=0,"",VLOOKUP(A21,'Species List'!$A:$G,3,FALSE))</f>
        <v>3</v>
      </c>
      <c r="D21" s="103">
        <f t="shared" si="0"/>
        <v>3</v>
      </c>
      <c r="E21" s="44" t="str">
        <f>IF(LEN(VLOOKUP(A21,'Species List'!$A:$G,4,FALSE))=0,"",VLOOKUP(A21,'Species List'!$A:$G,4,FALSE))</f>
        <v>H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UPL</v>
      </c>
      <c r="H21" s="44">
        <f>VLOOKUP(A21,'Species List'!$A:$G,7,FALSE)</f>
        <v>0</v>
      </c>
      <c r="J21" s="112">
        <v>2</v>
      </c>
      <c r="K21" s="47" t="str">
        <f>VLOOKUP(J21,'Species List'!$H$1:$J$9,2,FALSE)</f>
        <v>&gt;5-25%</v>
      </c>
      <c r="L21" s="47">
        <f>VLOOKUP(K21,'Species List'!$I$1:$N$8,2,FALSE)</f>
        <v>15</v>
      </c>
      <c r="M21" s="104">
        <f t="shared" si="1"/>
        <v>15</v>
      </c>
      <c r="N21" s="102">
        <f t="shared" si="2"/>
        <v>0.12605042016806722</v>
      </c>
      <c r="O21" s="102">
        <f t="shared" si="3"/>
        <v>0.37815126050420167</v>
      </c>
    </row>
    <row r="22" spans="1:15" x14ac:dyDescent="0.2">
      <c r="A22" s="108" t="s">
        <v>4653</v>
      </c>
      <c r="B22" s="44" t="str">
        <f>IF(LEN(VLOOKUP(A22,'Species List'!$A:$G,2,FALSE))=0,"",VLOOKUP(A22,'Species List'!$A:$G,2,FALSE))</f>
        <v>common mullein</v>
      </c>
      <c r="C22" s="44">
        <f>IF(LEN(VLOOKUP(A22,'Species List'!$A:$G,3,FALSE))=0,"",VLOOKUP(A22,'Species List'!$A:$G,3,FALSE))</f>
        <v>0</v>
      </c>
      <c r="D22" s="103">
        <f t="shared" si="0"/>
        <v>0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Introduced</v>
      </c>
      <c r="G22" s="44" t="str">
        <f>IF(LEN(VLOOKUP(A22,'Species List'!$A:$G,6,FALSE))=0,"",VLOOKUP(A22,'Species List'!$A:$G,6,FALSE))</f>
        <v>UPL</v>
      </c>
      <c r="H22" s="44">
        <f>VLOOKUP(A22,'Species List'!$A:$G,7,FALSE)</f>
        <v>0</v>
      </c>
      <c r="J22" s="112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1"/>
        <v>3</v>
      </c>
      <c r="N22" s="102">
        <f t="shared" si="2"/>
        <v>2.5210084033613446E-2</v>
      </c>
      <c r="O22" s="102">
        <f t="shared" si="3"/>
        <v>0</v>
      </c>
    </row>
    <row r="23" spans="1:15" x14ac:dyDescent="0.2">
      <c r="A23" s="108" t="s">
        <v>1659</v>
      </c>
      <c r="B23" s="44" t="str">
        <f>IF(LEN(VLOOKUP(A23,'Species List'!$A:$G,2,FALSE))=0,"",VLOOKUP(A23,'Species List'!$A:$G,2,FALSE))</f>
        <v>pointed-leaved tick trefoil</v>
      </c>
      <c r="C23" s="44">
        <v>6</v>
      </c>
      <c r="D23" s="103">
        <f t="shared" si="0"/>
        <v>6</v>
      </c>
      <c r="E23" s="44" t="str">
        <f>IF(LEN(VLOOKUP(A23,'Species List'!$A:$G,4,FALSE))=0,"",VLOOKUP(A23,'Species List'!$A:$G,4,FALSE))</f>
        <v>H</v>
      </c>
      <c r="F23" s="44" t="s">
        <v>147</v>
      </c>
      <c r="G23" s="44" t="str">
        <f>IF(LEN(VLOOKUP(A23,'Species List'!$A:$G,6,FALSE))=0,"",VLOOKUP(A23,'Species List'!$A:$G,6,FALSE))</f>
        <v/>
      </c>
      <c r="H23" s="44">
        <f>VLOOKUP(A23,'Species List'!$A:$G,7,FALSE)</f>
        <v>0</v>
      </c>
      <c r="J23" s="112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1"/>
        <v>3</v>
      </c>
      <c r="N23" s="102">
        <f t="shared" si="2"/>
        <v>2.5210084033613446E-2</v>
      </c>
      <c r="O23" s="102">
        <f t="shared" si="3"/>
        <v>0.15126050420168069</v>
      </c>
    </row>
    <row r="24" spans="1:15" ht="13.2" x14ac:dyDescent="0.25">
      <c r="A24" s="36" t="s">
        <v>1515</v>
      </c>
      <c r="B24" s="44" t="str">
        <f>IF(LEN(VLOOKUP(A24,'Species List'!$A:$G,2,FALSE))=0,"",VLOOKUP(A24,'Species List'!$A:$G,2,FALSE))</f>
        <v>rattlebox</v>
      </c>
      <c r="C24" s="44">
        <f>IF(LEN(VLOOKUP(A24,'Species List'!$A:$G,3,FALSE))=0,"",VLOOKUP(A24,'Species List'!$A:$G,3,FALSE))</f>
        <v>3</v>
      </c>
      <c r="D24" s="103">
        <f t="shared" si="0"/>
        <v>3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/>
      </c>
      <c r="H24" s="44" t="str">
        <f>VLOOKUP(A24,'Species List'!$A:$G,7,FALSE)</f>
        <v>SC</v>
      </c>
      <c r="J24" s="112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4">
        <f t="shared" si="1"/>
        <v>3</v>
      </c>
      <c r="N24" s="102">
        <f t="shared" si="2"/>
        <v>2.5210084033613446E-2</v>
      </c>
      <c r="O24" s="102">
        <f t="shared" si="3"/>
        <v>7.5630252100840345E-2</v>
      </c>
    </row>
    <row r="25" spans="1:15" x14ac:dyDescent="0.2">
      <c r="A25" s="108" t="s">
        <v>4213</v>
      </c>
      <c r="B25" s="44" t="str">
        <f>IF(LEN(VLOOKUP(A25,'Species List'!$A:$G,2,FALSE))=0,"",VLOOKUP(A25,'Species List'!$A:$G,2,FALSE))</f>
        <v>late goldenrod</v>
      </c>
      <c r="C25" s="44">
        <v>1</v>
      </c>
      <c r="D25" s="103">
        <f t="shared" si="0"/>
        <v>1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FACU</v>
      </c>
      <c r="H25" s="44">
        <f>VLOOKUP(A25,'Species List'!$A:$G,7,FALSE)</f>
        <v>0</v>
      </c>
      <c r="J25" s="112">
        <v>2</v>
      </c>
      <c r="K25" s="47" t="str">
        <f>VLOOKUP(J25,'Species List'!$H$1:$J$9,2,FALSE)</f>
        <v>&gt;5-25%</v>
      </c>
      <c r="L25" s="47">
        <f>VLOOKUP(K25,'Species List'!$I$1:$N$8,2,FALSE)</f>
        <v>15</v>
      </c>
      <c r="M25" s="104">
        <f t="shared" si="1"/>
        <v>15</v>
      </c>
      <c r="N25" s="102">
        <f t="shared" si="2"/>
        <v>0.12605042016806722</v>
      </c>
      <c r="O25" s="102">
        <f t="shared" si="3"/>
        <v>0.12605042016806722</v>
      </c>
    </row>
    <row r="26" spans="1:15" x14ac:dyDescent="0.2">
      <c r="A26" s="108" t="s">
        <v>1995</v>
      </c>
      <c r="B26" s="44" t="str">
        <f>IF(LEN(VLOOKUP(A26,'Species List'!$A:$G,2,FALSE))=0,"",VLOOKUP(A26,'Species List'!$A:$G,2,FALSE))</f>
        <v>daisy fleabane</v>
      </c>
      <c r="C26" s="44">
        <f>IF(LEN(VLOOKUP(A26,'Species List'!$A:$G,3,FALSE))=0,"",VLOOKUP(A26,'Species List'!$A:$G,3,FALSE))</f>
        <v>2</v>
      </c>
      <c r="D26" s="103">
        <f t="shared" si="0"/>
        <v>2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FAC-</v>
      </c>
      <c r="H26" s="44">
        <f>VLOOKUP(A26,'Species List'!$A:$G,7,FALSE)</f>
        <v>0</v>
      </c>
      <c r="J26" s="112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1"/>
        <v>3</v>
      </c>
      <c r="N26" s="102">
        <f t="shared" si="2"/>
        <v>2.5210084033613446E-2</v>
      </c>
      <c r="O26" s="102">
        <f t="shared" si="3"/>
        <v>5.0420168067226892E-2</v>
      </c>
    </row>
    <row r="27" spans="1:15" x14ac:dyDescent="0.2">
      <c r="A27" s="108" t="s">
        <v>3612</v>
      </c>
      <c r="B27" s="44" t="str">
        <f>IF(LEN(VLOOKUP(A27,'Species List'!$A:$G,2,FALSE))=0,"",VLOOKUP(A27,'Species List'!$A:$G,2,FALSE))</f>
        <v>rough cinquefoil</v>
      </c>
      <c r="C27" s="44">
        <f>IF(LEN(VLOOKUP(A27,'Species List'!$A:$G,3,FALSE))=0,"",VLOOKUP(A27,'Species List'!$A:$G,3,FALSE))</f>
        <v>1</v>
      </c>
      <c r="D27" s="103">
        <f t="shared" si="0"/>
        <v>1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[FAC]</v>
      </c>
      <c r="H27" s="44">
        <f>VLOOKUP(A27,'Species List'!$A:$G,7,FALSE)</f>
        <v>0</v>
      </c>
      <c r="J27" s="112" t="s">
        <v>5420</v>
      </c>
      <c r="K27" s="47" t="str">
        <f>VLOOKUP(J27,'Species List'!$H$1:$J$9,2,FALSE)</f>
        <v>&gt;0-1%</v>
      </c>
      <c r="L27" s="47">
        <f>VLOOKUP(K27,'Species List'!$I$1:$N$8,2,FALSE)</f>
        <v>0.5</v>
      </c>
      <c r="M27" s="104">
        <f t="shared" si="1"/>
        <v>0.5</v>
      </c>
      <c r="N27" s="102">
        <f t="shared" si="2"/>
        <v>4.2016806722689074E-3</v>
      </c>
      <c r="O27" s="102">
        <f t="shared" si="3"/>
        <v>4.2016806722689074E-3</v>
      </c>
    </row>
    <row r="28" spans="1:15" x14ac:dyDescent="0.2">
      <c r="A28" s="108" t="s">
        <v>2577</v>
      </c>
      <c r="B28" s="44" t="str">
        <f>IF(LEN(VLOOKUP(A28,'Species List'!$A:$G,2,FALSE))=0,"",VLOOKUP(A28,'Species List'!$A:$G,2,FALSE))</f>
        <v>Canada wild lettuce</v>
      </c>
      <c r="C28" s="44">
        <f>IF(LEN(VLOOKUP(A28,'Species List'!$A:$G,3,FALSE))=0,"",VLOOKUP(A28,'Species List'!$A:$G,3,FALSE))</f>
        <v>2</v>
      </c>
      <c r="D28" s="103">
        <f t="shared" si="0"/>
        <v>2</v>
      </c>
      <c r="E28" s="44" t="str">
        <f>IF(LEN(VLOOKUP(A28,'Species List'!$A:$G,4,FALSE))=0,"",VLOOKUP(A28,'Species List'!$A:$G,4,FALSE))</f>
        <v>H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FACU+</v>
      </c>
      <c r="H28" s="44">
        <f>VLOOKUP(A28,'Species List'!$A:$G,7,FALSE)</f>
        <v>0</v>
      </c>
      <c r="J28" s="112" t="s">
        <v>5418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4">
        <f t="shared" si="1"/>
        <v>3</v>
      </c>
      <c r="N28" s="102">
        <f t="shared" si="2"/>
        <v>2.5210084033613446E-2</v>
      </c>
      <c r="O28" s="102">
        <f t="shared" si="3"/>
        <v>5.0420168067226892E-2</v>
      </c>
    </row>
    <row r="29" spans="1:15" x14ac:dyDescent="0.2">
      <c r="A29" s="108" t="s">
        <v>5443</v>
      </c>
      <c r="B29" s="44" t="e">
        <f>IF(LEN(VLOOKUP(A29,'Species List'!$A:$G,2,FALSE))=0,"",VLOOKUP(A29,'Species List'!$A:$G,2,FALSE))</f>
        <v>#N/A</v>
      </c>
      <c r="C29" s="44">
        <v>2</v>
      </c>
      <c r="D29" s="103">
        <f t="shared" si="0"/>
        <v>2</v>
      </c>
      <c r="E29" s="44" t="e">
        <f>IF(LEN(VLOOKUP(A29,'Species List'!$A:$G,4,FALSE))=0,"",VLOOKUP(A29,'Species List'!$A:$G,4,FALSE))</f>
        <v>#N/A</v>
      </c>
      <c r="F29" s="44" t="s">
        <v>147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112">
        <v>1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4">
        <f t="shared" si="1"/>
        <v>3</v>
      </c>
      <c r="N29" s="102">
        <f t="shared" si="2"/>
        <v>2.5210084033613446E-2</v>
      </c>
      <c r="O29" s="102">
        <f t="shared" si="3"/>
        <v>5.0420168067226892E-2</v>
      </c>
    </row>
    <row r="30" spans="1:15" x14ac:dyDescent="0.2">
      <c r="A30" s="108" t="s">
        <v>1654</v>
      </c>
      <c r="B30" s="44" t="str">
        <f>IF(LEN(VLOOKUP(A30,'Species List'!$A:$G,2,FALSE))=0,"",VLOOKUP(A30,'Species List'!$A:$G,2,FALSE))</f>
        <v>Canada tick trefoil</v>
      </c>
      <c r="C30" s="44">
        <f>IF(LEN(VLOOKUP(A30,'Species List'!$A:$G,3,FALSE))=0,"",VLOOKUP(A30,'Species List'!$A:$G,3,FALSE))</f>
        <v>4</v>
      </c>
      <c r="D30" s="103">
        <f t="shared" si="0"/>
        <v>4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FAC-</v>
      </c>
      <c r="H30" s="44">
        <f>VLOOKUP(A30,'Species List'!$A:$G,7,FALSE)</f>
        <v>0</v>
      </c>
      <c r="J30" s="112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4">
        <f t="shared" si="1"/>
        <v>3</v>
      </c>
      <c r="N30" s="102">
        <f t="shared" si="2"/>
        <v>2.5210084033613446E-2</v>
      </c>
      <c r="O30" s="102">
        <f t="shared" si="3"/>
        <v>0.10084033613445378</v>
      </c>
    </row>
    <row r="31" spans="1:15" ht="13.2" x14ac:dyDescent="0.25">
      <c r="A31" s="36" t="s">
        <v>3082</v>
      </c>
      <c r="B31" s="44" t="str">
        <f>IF(LEN(VLOOKUP(A31,'Species List'!$A:$G,2,FALSE))=0,"",VLOOKUP(A31,'Species List'!$A:$G,2,FALSE))</f>
        <v>common evening primrose</v>
      </c>
      <c r="C31" s="44">
        <f>IF(LEN(VLOOKUP(A31,'Species List'!$A:$G,3,FALSE))=0,"",VLOOKUP(A31,'Species List'!$A:$G,3,FALSE))</f>
        <v>1</v>
      </c>
      <c r="D31" s="103">
        <f t="shared" si="0"/>
        <v>1</v>
      </c>
      <c r="E31" s="44" t="str">
        <f>IF(LEN(VLOOKUP(A31,'Species List'!$A:$G,4,FALSE))=0,"",VLOOKUP(A31,'Species List'!$A:$G,4,FALSE))</f>
        <v>H</v>
      </c>
      <c r="F31" s="44" t="str">
        <f>IF(LEN(VLOOKUP(A31,'Species List'!$A:$G,5,FALSE))=0,"",VLOOKUP(A31,'Species List'!$A:$G,5,FALSE))</f>
        <v>Native</v>
      </c>
      <c r="G31" s="44" t="str">
        <f>IF(LEN(VLOOKUP(A31,'Species List'!$A:$G,6,FALSE))=0,"",VLOOKUP(A31,'Species List'!$A:$G,6,FALSE))</f>
        <v>FACU</v>
      </c>
      <c r="H31" s="44">
        <f>VLOOKUP(A31,'Species List'!$A:$G,7,FALSE)</f>
        <v>0</v>
      </c>
      <c r="J31" s="112" t="s">
        <v>5418</v>
      </c>
      <c r="K31" s="47" t="str">
        <f>VLOOKUP(J31,'Species List'!$H$1:$J$9,2,FALSE)</f>
        <v>&gt;1-5%</v>
      </c>
      <c r="L31" s="47">
        <f>VLOOKUP(K31,'Species List'!$I$1:$N$8,2,FALSE)</f>
        <v>3</v>
      </c>
      <c r="M31" s="104">
        <f t="shared" si="1"/>
        <v>3</v>
      </c>
      <c r="N31" s="102">
        <f t="shared" si="2"/>
        <v>2.5210084033613446E-2</v>
      </c>
      <c r="O31" s="102">
        <f t="shared" si="3"/>
        <v>2.5210084033613446E-2</v>
      </c>
    </row>
    <row r="32" spans="1:15" x14ac:dyDescent="0.2">
      <c r="A32" s="114" t="s">
        <v>552</v>
      </c>
      <c r="B32" s="44" t="str">
        <f>IF(LEN(VLOOKUP(A32,'Species List'!$A:$G,2,FALSE))=0,"",VLOOKUP(A32,'Species List'!$A:$G,2,FALSE))</f>
        <v>common milkweed</v>
      </c>
      <c r="C32" s="44">
        <f>IF(LEN(VLOOKUP(A32,'Species List'!$A:$G,3,FALSE))=0,"",VLOOKUP(A32,'Species List'!$A:$G,3,FALSE))</f>
        <v>1</v>
      </c>
      <c r="D32" s="103">
        <f t="shared" si="0"/>
        <v>1</v>
      </c>
      <c r="E32" s="44" t="str">
        <f>IF(LEN(VLOOKUP(A32,'Species List'!$A:$G,4,FALSE))=0,"",VLOOKUP(A32,'Species List'!$A:$G,4,FALSE))</f>
        <v>H</v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>FACU</v>
      </c>
      <c r="H32" s="44">
        <f>VLOOKUP(A32,'Species List'!$A:$G,7,FALSE)</f>
        <v>0</v>
      </c>
      <c r="J32" s="112" t="s">
        <v>5418</v>
      </c>
      <c r="K32" s="47" t="str">
        <f>VLOOKUP(J32,'Species List'!$H$1:$J$9,2,FALSE)</f>
        <v>&gt;1-5%</v>
      </c>
      <c r="L32" s="47">
        <f>VLOOKUP(K32,'Species List'!$I$1:$N$8,2,FALSE)</f>
        <v>3</v>
      </c>
      <c r="M32" s="104">
        <f t="shared" si="1"/>
        <v>3</v>
      </c>
      <c r="N32" s="102">
        <f t="shared" si="2"/>
        <v>2.5210084033613446E-2</v>
      </c>
      <c r="O32" s="102">
        <f t="shared" si="3"/>
        <v>2.5210084033613446E-2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0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1"/>
        <v>#N/A</v>
      </c>
      <c r="N33" s="102" t="e">
        <f t="shared" si="2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0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1"/>
        <v>#N/A</v>
      </c>
      <c r="N34" s="102" t="e">
        <f t="shared" si="2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0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1"/>
        <v>#N/A</v>
      </c>
      <c r="N35" s="102" t="e">
        <f t="shared" si="2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0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1"/>
        <v>#N/A</v>
      </c>
      <c r="N36" s="102" t="e">
        <f t="shared" si="2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0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1"/>
        <v>#N/A</v>
      </c>
      <c r="N37" s="102" t="e">
        <f t="shared" si="2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0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1"/>
        <v>#N/A</v>
      </c>
      <c r="N38" s="102" t="e">
        <f t="shared" si="2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0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1"/>
        <v>#N/A</v>
      </c>
      <c r="N39" s="102" t="e">
        <f t="shared" si="2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0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1"/>
        <v>#N/A</v>
      </c>
      <c r="N40" s="102" t="e">
        <f t="shared" si="2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0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1"/>
        <v>#N/A</v>
      </c>
      <c r="N41" s="102" t="e">
        <f t="shared" si="2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0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1"/>
        <v>#N/A</v>
      </c>
      <c r="N42" s="102" t="e">
        <f t="shared" si="2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0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1"/>
        <v>#N/A</v>
      </c>
      <c r="N43" s="102" t="e">
        <f t="shared" si="2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0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1"/>
        <v>#N/A</v>
      </c>
      <c r="N44" s="102" t="e">
        <f t="shared" si="2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0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1"/>
        <v>#N/A</v>
      </c>
      <c r="N45" s="102" t="e">
        <f t="shared" si="2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0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1"/>
        <v>#N/A</v>
      </c>
      <c r="N46" s="102" t="e">
        <f t="shared" si="2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1"/>
        <v>#N/A</v>
      </c>
      <c r="N47" s="102" t="e">
        <f t="shared" si="2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1"/>
        <v>#N/A</v>
      </c>
      <c r="N48" s="102" t="e">
        <f t="shared" si="2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1"/>
        <v>#N/A</v>
      </c>
      <c r="N49" s="102" t="e">
        <f t="shared" si="2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102" t="e">
        <f t="shared" si="2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102" t="e">
        <f t="shared" si="2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102" t="e">
        <f t="shared" si="2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102" t="e">
        <f t="shared" si="2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102" t="e">
        <f t="shared" si="2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102" t="e">
        <f t="shared" si="2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102" t="e">
        <f t="shared" si="2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102" t="e">
        <f t="shared" si="2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102" t="e">
        <f t="shared" si="2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102" t="e">
        <f t="shared" si="2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102" t="e">
        <f t="shared" si="2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1"/>
        <v>#N/A</v>
      </c>
      <c r="N61" s="102" t="e">
        <f t="shared" si="2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1"/>
        <v>#N/A</v>
      </c>
      <c r="N62" s="102" t="e">
        <f t="shared" si="2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1"/>
        <v>#N/A</v>
      </c>
      <c r="N63" s="102" t="e">
        <f t="shared" si="2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1"/>
        <v>#N/A</v>
      </c>
      <c r="N64" s="102" t="e">
        <f t="shared" si="2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1"/>
        <v>#N/A</v>
      </c>
      <c r="N65" s="102" t="e">
        <f t="shared" si="2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1"/>
        <v>#N/A</v>
      </c>
      <c r="N66" s="102" t="e">
        <f t="shared" si="2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1"/>
        <v>#N/A</v>
      </c>
      <c r="N67" s="102" t="e">
        <f t="shared" si="2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1"/>
        <v>#N/A</v>
      </c>
      <c r="N68" s="102" t="e">
        <f t="shared" si="2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1"/>
        <v>#N/A</v>
      </c>
      <c r="N69" s="102" t="e">
        <f t="shared" si="2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1"/>
        <v>#N/A</v>
      </c>
      <c r="N70" s="102" t="e">
        <f t="shared" si="2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1"/>
        <v>#N/A</v>
      </c>
      <c r="N71" s="102" t="e">
        <f t="shared" si="2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1"/>
        <v>#N/A</v>
      </c>
      <c r="N72" s="102" t="e">
        <f t="shared" si="2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1"/>
        <v>#N/A</v>
      </c>
      <c r="N73" s="102" t="e">
        <f t="shared" si="2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1"/>
        <v>#N/A</v>
      </c>
      <c r="N74" s="102" t="e">
        <f t="shared" si="2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1"/>
        <v>#N/A</v>
      </c>
      <c r="N75" s="102" t="e">
        <f t="shared" si="2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1"/>
        <v>#N/A</v>
      </c>
      <c r="N76" s="102" t="e">
        <f t="shared" si="2"/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5">VALUE(L77)</f>
        <v>#N/A</v>
      </c>
      <c r="N77" s="102" t="e">
        <f t="shared" ref="N77:N140" si="6">L77/$L$151</f>
        <v>#N/A</v>
      </c>
      <c r="O77" s="102" t="e">
        <f t="shared" ref="O77:O140" si="7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5"/>
        <v>#N/A</v>
      </c>
      <c r="N78" s="102" t="e">
        <f t="shared" si="6"/>
        <v>#N/A</v>
      </c>
      <c r="O78" s="102" t="e">
        <f t="shared" si="7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5"/>
        <v>#N/A</v>
      </c>
      <c r="N79" s="102" t="e">
        <f t="shared" si="6"/>
        <v>#N/A</v>
      </c>
      <c r="O79" s="102" t="e">
        <f t="shared" si="7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5"/>
        <v>#N/A</v>
      </c>
      <c r="N80" s="102" t="e">
        <f t="shared" si="6"/>
        <v>#N/A</v>
      </c>
      <c r="O80" s="102" t="e">
        <f t="shared" si="7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5"/>
        <v>#N/A</v>
      </c>
      <c r="N81" s="102" t="e">
        <f t="shared" si="6"/>
        <v>#N/A</v>
      </c>
      <c r="O81" s="102" t="e">
        <f t="shared" si="7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5"/>
        <v>#N/A</v>
      </c>
      <c r="N82" s="102" t="e">
        <f t="shared" si="6"/>
        <v>#N/A</v>
      </c>
      <c r="O82" s="102" t="e">
        <f t="shared" si="7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5"/>
        <v>#N/A</v>
      </c>
      <c r="N83" s="102" t="e">
        <f t="shared" si="6"/>
        <v>#N/A</v>
      </c>
      <c r="O83" s="102" t="e">
        <f t="shared" si="7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5"/>
        <v>#N/A</v>
      </c>
      <c r="N84" s="102" t="e">
        <f t="shared" si="6"/>
        <v>#N/A</v>
      </c>
      <c r="O84" s="102" t="e">
        <f t="shared" si="7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5"/>
        <v>#N/A</v>
      </c>
      <c r="N85" s="102" t="e">
        <f t="shared" si="6"/>
        <v>#N/A</v>
      </c>
      <c r="O85" s="102" t="e">
        <f t="shared" si="7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5"/>
        <v>#N/A</v>
      </c>
      <c r="N86" s="102" t="e">
        <f t="shared" si="6"/>
        <v>#N/A</v>
      </c>
      <c r="O86" s="102" t="e">
        <f t="shared" si="7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5"/>
        <v>#N/A</v>
      </c>
      <c r="N87" s="102" t="e">
        <f t="shared" si="6"/>
        <v>#N/A</v>
      </c>
      <c r="O87" s="102" t="e">
        <f t="shared" si="7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5"/>
        <v>#N/A</v>
      </c>
      <c r="N88" s="102" t="e">
        <f t="shared" si="6"/>
        <v>#N/A</v>
      </c>
      <c r="O88" s="102" t="e">
        <f t="shared" si="7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5"/>
        <v>#N/A</v>
      </c>
      <c r="N89" s="102" t="e">
        <f t="shared" si="6"/>
        <v>#N/A</v>
      </c>
      <c r="O89" s="102" t="e">
        <f t="shared" si="7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5"/>
        <v>#N/A</v>
      </c>
      <c r="N90" s="102" t="e">
        <f t="shared" si="6"/>
        <v>#N/A</v>
      </c>
      <c r="O90" s="102" t="e">
        <f t="shared" si="7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5"/>
        <v>#N/A</v>
      </c>
      <c r="N91" s="102" t="e">
        <f t="shared" si="6"/>
        <v>#N/A</v>
      </c>
      <c r="O91" s="102" t="e">
        <f t="shared" si="7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5"/>
        <v>#N/A</v>
      </c>
      <c r="N92" s="102" t="e">
        <f t="shared" si="6"/>
        <v>#N/A</v>
      </c>
      <c r="O92" s="102" t="e">
        <f t="shared" si="7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5"/>
        <v>#N/A</v>
      </c>
      <c r="N93" s="102" t="e">
        <f t="shared" si="6"/>
        <v>#N/A</v>
      </c>
      <c r="O93" s="102" t="e">
        <f t="shared" si="7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5"/>
        <v>#N/A</v>
      </c>
      <c r="N94" s="102" t="e">
        <f t="shared" si="6"/>
        <v>#N/A</v>
      </c>
      <c r="O94" s="102" t="e">
        <f t="shared" si="7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5"/>
        <v>#N/A</v>
      </c>
      <c r="N95" s="102" t="e">
        <f t="shared" si="6"/>
        <v>#N/A</v>
      </c>
      <c r="O95" s="102" t="e">
        <f t="shared" si="7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5"/>
        <v>#N/A</v>
      </c>
      <c r="N96" s="102" t="e">
        <f t="shared" si="6"/>
        <v>#N/A</v>
      </c>
      <c r="O96" s="102" t="e">
        <f t="shared" si="7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5"/>
        <v>#N/A</v>
      </c>
      <c r="N97" s="102" t="e">
        <f t="shared" si="6"/>
        <v>#N/A</v>
      </c>
      <c r="O97" s="102" t="e">
        <f t="shared" si="7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5"/>
        <v>#N/A</v>
      </c>
      <c r="N98" s="102" t="e">
        <f t="shared" si="6"/>
        <v>#N/A</v>
      </c>
      <c r="O98" s="102" t="e">
        <f t="shared" si="7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5"/>
        <v>#N/A</v>
      </c>
      <c r="N99" s="102" t="e">
        <f t="shared" si="6"/>
        <v>#N/A</v>
      </c>
      <c r="O99" s="102" t="e">
        <f t="shared" si="7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5"/>
        <v>#N/A</v>
      </c>
      <c r="N100" s="102" t="e">
        <f t="shared" si="6"/>
        <v>#N/A</v>
      </c>
      <c r="O100" s="102" t="e">
        <f t="shared" si="7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5"/>
        <v>#N/A</v>
      </c>
      <c r="N101" s="102" t="e">
        <f t="shared" si="6"/>
        <v>#N/A</v>
      </c>
      <c r="O101" s="102" t="e">
        <f t="shared" si="7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5"/>
        <v>#N/A</v>
      </c>
      <c r="N102" s="102" t="e">
        <f t="shared" si="6"/>
        <v>#N/A</v>
      </c>
      <c r="O102" s="102" t="e">
        <f t="shared" si="7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5"/>
        <v>#N/A</v>
      </c>
      <c r="N103" s="102" t="e">
        <f t="shared" si="6"/>
        <v>#N/A</v>
      </c>
      <c r="O103" s="102" t="e">
        <f t="shared" si="7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5"/>
        <v>#N/A</v>
      </c>
      <c r="N104" s="102" t="e">
        <f t="shared" si="6"/>
        <v>#N/A</v>
      </c>
      <c r="O104" s="102" t="e">
        <f t="shared" si="7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5"/>
        <v>#N/A</v>
      </c>
      <c r="N105" s="102" t="e">
        <f t="shared" si="6"/>
        <v>#N/A</v>
      </c>
      <c r="O105" s="102" t="e">
        <f t="shared" si="7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5"/>
        <v>#N/A</v>
      </c>
      <c r="N106" s="102" t="e">
        <f t="shared" si="6"/>
        <v>#N/A</v>
      </c>
      <c r="O106" s="102" t="e">
        <f t="shared" si="7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5"/>
        <v>#N/A</v>
      </c>
      <c r="N107" s="102" t="e">
        <f t="shared" si="6"/>
        <v>#N/A</v>
      </c>
      <c r="O107" s="102" t="e">
        <f t="shared" si="7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5"/>
        <v>#N/A</v>
      </c>
      <c r="N108" s="102" t="e">
        <f t="shared" si="6"/>
        <v>#N/A</v>
      </c>
      <c r="O108" s="102" t="e">
        <f t="shared" si="7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5"/>
        <v>#N/A</v>
      </c>
      <c r="N109" s="102" t="e">
        <f t="shared" si="6"/>
        <v>#N/A</v>
      </c>
      <c r="O109" s="102" t="e">
        <f t="shared" si="7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5"/>
        <v>#N/A</v>
      </c>
      <c r="N110" s="102" t="e">
        <f t="shared" si="6"/>
        <v>#N/A</v>
      </c>
      <c r="O110" s="102" t="e">
        <f t="shared" si="7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5"/>
        <v>#N/A</v>
      </c>
      <c r="N111" s="102" t="e">
        <f t="shared" si="6"/>
        <v>#N/A</v>
      </c>
      <c r="O111" s="102" t="e">
        <f t="shared" si="7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5"/>
        <v>#N/A</v>
      </c>
      <c r="N112" s="102" t="e">
        <f t="shared" si="6"/>
        <v>#N/A</v>
      </c>
      <c r="O112" s="102" t="e">
        <f t="shared" si="7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5"/>
        <v>#N/A</v>
      </c>
      <c r="N113" s="102" t="e">
        <f t="shared" si="6"/>
        <v>#N/A</v>
      </c>
      <c r="O113" s="102" t="e">
        <f t="shared" si="7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5"/>
        <v>#N/A</v>
      </c>
      <c r="N114" s="102" t="e">
        <f t="shared" si="6"/>
        <v>#N/A</v>
      </c>
      <c r="O114" s="102" t="e">
        <f t="shared" si="7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5"/>
        <v>#N/A</v>
      </c>
      <c r="N115" s="102" t="e">
        <f t="shared" si="6"/>
        <v>#N/A</v>
      </c>
      <c r="O115" s="102" t="e">
        <f t="shared" si="7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5"/>
        <v>#N/A</v>
      </c>
      <c r="N116" s="102" t="e">
        <f t="shared" si="6"/>
        <v>#N/A</v>
      </c>
      <c r="O116" s="102" t="e">
        <f t="shared" si="7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5"/>
        <v>#N/A</v>
      </c>
      <c r="N117" s="102" t="e">
        <f t="shared" si="6"/>
        <v>#N/A</v>
      </c>
      <c r="O117" s="102" t="e">
        <f t="shared" si="7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5"/>
        <v>#N/A</v>
      </c>
      <c r="N118" s="102" t="e">
        <f t="shared" si="6"/>
        <v>#N/A</v>
      </c>
      <c r="O118" s="102" t="e">
        <f t="shared" si="7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5"/>
        <v>#N/A</v>
      </c>
      <c r="N119" s="102" t="e">
        <f t="shared" si="6"/>
        <v>#N/A</v>
      </c>
      <c r="O119" s="102" t="e">
        <f t="shared" si="7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5"/>
        <v>#N/A</v>
      </c>
      <c r="N120" s="102" t="e">
        <f t="shared" si="6"/>
        <v>#N/A</v>
      </c>
      <c r="O120" s="102" t="e">
        <f t="shared" si="7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5"/>
        <v>#N/A</v>
      </c>
      <c r="N121" s="102" t="e">
        <f t="shared" si="6"/>
        <v>#N/A</v>
      </c>
      <c r="O121" s="102" t="e">
        <f t="shared" si="7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5"/>
        <v>#N/A</v>
      </c>
      <c r="N122" s="102" t="e">
        <f t="shared" si="6"/>
        <v>#N/A</v>
      </c>
      <c r="O122" s="102" t="e">
        <f t="shared" si="7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5"/>
        <v>#N/A</v>
      </c>
      <c r="N123" s="102" t="e">
        <f t="shared" si="6"/>
        <v>#N/A</v>
      </c>
      <c r="O123" s="102" t="e">
        <f t="shared" si="7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5"/>
        <v>#N/A</v>
      </c>
      <c r="N124" s="102" t="e">
        <f t="shared" si="6"/>
        <v>#N/A</v>
      </c>
      <c r="O124" s="102" t="e">
        <f t="shared" si="7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5"/>
        <v>#N/A</v>
      </c>
      <c r="N125" s="102" t="e">
        <f t="shared" si="6"/>
        <v>#N/A</v>
      </c>
      <c r="O125" s="102" t="e">
        <f t="shared" si="7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5"/>
        <v>#N/A</v>
      </c>
      <c r="N126" s="102" t="e">
        <f t="shared" si="6"/>
        <v>#N/A</v>
      </c>
      <c r="O126" s="102" t="e">
        <f t="shared" si="7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5"/>
        <v>#N/A</v>
      </c>
      <c r="N127" s="102" t="e">
        <f t="shared" si="6"/>
        <v>#N/A</v>
      </c>
      <c r="O127" s="102" t="e">
        <f t="shared" si="7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5"/>
        <v>#N/A</v>
      </c>
      <c r="N128" s="102" t="e">
        <f t="shared" si="6"/>
        <v>#N/A</v>
      </c>
      <c r="O128" s="102" t="e">
        <f t="shared" si="7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5"/>
        <v>#N/A</v>
      </c>
      <c r="N129" s="102" t="e">
        <f t="shared" si="6"/>
        <v>#N/A</v>
      </c>
      <c r="O129" s="102" t="e">
        <f t="shared" si="7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5"/>
        <v>#N/A</v>
      </c>
      <c r="N130" s="102" t="e">
        <f t="shared" si="6"/>
        <v>#N/A</v>
      </c>
      <c r="O130" s="102" t="e">
        <f t="shared" si="7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5"/>
        <v>#N/A</v>
      </c>
      <c r="N131" s="102" t="e">
        <f t="shared" si="6"/>
        <v>#N/A</v>
      </c>
      <c r="O131" s="102" t="e">
        <f t="shared" si="7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5"/>
        <v>#N/A</v>
      </c>
      <c r="N132" s="102" t="e">
        <f t="shared" si="6"/>
        <v>#N/A</v>
      </c>
      <c r="O132" s="102" t="e">
        <f t="shared" si="7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5"/>
        <v>#N/A</v>
      </c>
      <c r="N133" s="102" t="e">
        <f t="shared" si="6"/>
        <v>#N/A</v>
      </c>
      <c r="O133" s="102" t="e">
        <f t="shared" si="7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5"/>
        <v>#N/A</v>
      </c>
      <c r="N134" s="102" t="e">
        <f t="shared" si="6"/>
        <v>#N/A</v>
      </c>
      <c r="O134" s="102" t="e">
        <f t="shared" si="7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5"/>
        <v>#N/A</v>
      </c>
      <c r="N135" s="102" t="e">
        <f t="shared" si="6"/>
        <v>#N/A</v>
      </c>
      <c r="O135" s="102" t="e">
        <f t="shared" si="7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5"/>
        <v>#N/A</v>
      </c>
      <c r="N136" s="102" t="e">
        <f t="shared" si="6"/>
        <v>#N/A</v>
      </c>
      <c r="O136" s="102" t="e">
        <f t="shared" si="7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5"/>
        <v>#N/A</v>
      </c>
      <c r="N137" s="102" t="e">
        <f t="shared" si="6"/>
        <v>#N/A</v>
      </c>
      <c r="O137" s="102" t="e">
        <f t="shared" si="7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5"/>
        <v>#N/A</v>
      </c>
      <c r="N138" s="102" t="e">
        <f t="shared" si="6"/>
        <v>#N/A</v>
      </c>
      <c r="O138" s="102" t="e">
        <f t="shared" si="7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5"/>
        <v>#N/A</v>
      </c>
      <c r="N139" s="102" t="e">
        <f t="shared" si="6"/>
        <v>#N/A</v>
      </c>
      <c r="O139" s="102" t="e">
        <f t="shared" si="7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5"/>
        <v>#N/A</v>
      </c>
      <c r="N140" s="102" t="e">
        <f t="shared" si="6"/>
        <v>#N/A</v>
      </c>
      <c r="O140" s="102" t="e">
        <f t="shared" si="7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9">VALUE(L141)</f>
        <v>#N/A</v>
      </c>
      <c r="N141" s="102" t="e">
        <f t="shared" ref="N141:N149" si="10">L141/$L$151</f>
        <v>#N/A</v>
      </c>
      <c r="O141" s="102" t="e">
        <f t="shared" ref="O141:O150" si="11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9"/>
        <v>#N/A</v>
      </c>
      <c r="N142" s="102" t="e">
        <f t="shared" si="10"/>
        <v>#N/A</v>
      </c>
      <c r="O142" s="102" t="e">
        <f t="shared" si="11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9"/>
        <v>#N/A</v>
      </c>
      <c r="N143" s="102" t="e">
        <f t="shared" si="10"/>
        <v>#N/A</v>
      </c>
      <c r="O143" s="102" t="e">
        <f t="shared" si="11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9"/>
        <v>#N/A</v>
      </c>
      <c r="N144" s="102" t="e">
        <f t="shared" si="10"/>
        <v>#N/A</v>
      </c>
      <c r="O144" s="102" t="e">
        <f t="shared" si="11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9"/>
        <v>#N/A</v>
      </c>
      <c r="N145" s="102" t="e">
        <f t="shared" si="10"/>
        <v>#N/A</v>
      </c>
      <c r="O145" s="102" t="e">
        <f t="shared" si="11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9"/>
        <v>#N/A</v>
      </c>
      <c r="N146" s="102" t="e">
        <f t="shared" si="10"/>
        <v>#N/A</v>
      </c>
      <c r="O146" s="102" t="e">
        <f t="shared" si="11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9"/>
        <v>#N/A</v>
      </c>
      <c r="N147" s="102" t="e">
        <f t="shared" si="10"/>
        <v>#N/A</v>
      </c>
      <c r="O147" s="102" t="e">
        <f t="shared" si="11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9"/>
        <v>#N/A</v>
      </c>
      <c r="N148" s="102" t="e">
        <f t="shared" si="10"/>
        <v>#N/A</v>
      </c>
      <c r="O148" s="102" t="e">
        <f t="shared" si="11"/>
        <v>#N/A</v>
      </c>
    </row>
    <row r="149" spans="1:15" s="102" customFormat="1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9"/>
        <v>#N/A</v>
      </c>
      <c r="N149" s="102" t="e">
        <f t="shared" si="10"/>
        <v>#N/A</v>
      </c>
      <c r="O149" s="102" t="e">
        <f t="shared" si="11"/>
        <v>#N/A</v>
      </c>
    </row>
    <row r="150" spans="1:15" ht="13.2" thickBot="1" x14ac:dyDescent="0.25">
      <c r="A150" s="96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3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6"/>
      <c r="K150" s="47" t="e">
        <f>VLOOKUP(J150,'Species List'!$H$1:$J$9,2,FALSE)</f>
        <v>#N/A</v>
      </c>
      <c r="L150" s="47" t="e">
        <f>VLOOKUP(K150,'Species List'!$I$1:$N$8,2,FALSE)</f>
        <v>#N/A</v>
      </c>
      <c r="M150" s="104" t="e">
        <f t="shared" si="9"/>
        <v>#N/A</v>
      </c>
      <c r="N150" s="102" t="e">
        <f t="shared" ref="N150" si="12">L150/$L$150</f>
        <v>#N/A</v>
      </c>
      <c r="O150" s="102" t="e">
        <f t="shared" si="11"/>
        <v>#N/A</v>
      </c>
    </row>
    <row r="151" spans="1:15" ht="13.8" thickTop="1" thickBot="1" x14ac:dyDescent="0.25">
      <c r="I151" s="140" t="s">
        <v>5387</v>
      </c>
      <c r="J151" s="141"/>
      <c r="K151" s="142"/>
      <c r="L151" s="63">
        <f>SUMIF(L10:L150,"&gt;=0")</f>
        <v>119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A47:A150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F22" sqref="F22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38" t="s">
        <v>127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</row>
    <row r="2" spans="1:15" x14ac:dyDescent="0.2">
      <c r="A2" s="48" t="s">
        <v>138</v>
      </c>
      <c r="B2" s="47"/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/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/>
      <c r="C4" s="46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/>
      <c r="C5" s="46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92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39"/>
      <c r="C7" s="139"/>
      <c r="D7" s="139"/>
      <c r="E7" s="139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111" t="s">
        <v>4035</v>
      </c>
      <c r="B12" s="44" t="str">
        <f>IF(LEN(VLOOKUP(A12,'Species List'!$A:$G,2,FALSE))=0,"",VLOOKUP(A12,'Species List'!$A:$G,2,FALSE))</f>
        <v/>
      </c>
      <c r="C12" s="44">
        <f>IF(LEN(VLOOKUP(A12,'Species List'!$A:$G,3,FALSE))=0,"",VLOOKUP(A12,'Species List'!$A:$G,3,FALSE))</f>
        <v>5</v>
      </c>
      <c r="D12" s="103">
        <f>VALUE(C12)</f>
        <v>5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[FACU-]</v>
      </c>
      <c r="H12" s="44">
        <f>VLOOKUP(A12,'Species List'!$A:$G,7,FALSE)</f>
        <v>0</v>
      </c>
      <c r="J12" s="116">
        <v>3</v>
      </c>
      <c r="K12" s="47" t="str">
        <f>VLOOKUP(J12,'Species List'!$H$1:$J$9,2,FALSE)</f>
        <v>&gt;25-50%</v>
      </c>
      <c r="L12" s="47">
        <f>VLOOKUP(K12,'Species List'!$I$1:$N$8,2,FALSE)</f>
        <v>37.5</v>
      </c>
      <c r="M12" s="104">
        <f>VALUE(L12)</f>
        <v>37.5</v>
      </c>
      <c r="N12" s="102">
        <f t="shared" ref="N12:N75" si="0">L12/$L$151</f>
        <v>0.50335570469798663</v>
      </c>
      <c r="O12" s="31">
        <f>D12*N12</f>
        <v>2.5167785234899331</v>
      </c>
    </row>
    <row r="13" spans="1:15" x14ac:dyDescent="0.2">
      <c r="A13" s="114" t="s">
        <v>1883</v>
      </c>
      <c r="B13" s="44" t="str">
        <f>IF(LEN(VLOOKUP(A13,'Species List'!$A:$G,2,FALSE))=0,"",VLOOKUP(A13,'Species List'!$A:$G,2,FALSE))</f>
        <v>quackgrass</v>
      </c>
      <c r="C13" s="44">
        <f>IF(LEN(VLOOKUP(A13,'Species List'!$A:$G,3,FALSE))=0,"",VLOOKUP(A13,'Species List'!$A:$G,3,FALSE))</f>
        <v>0</v>
      </c>
      <c r="D13" s="103">
        <f t="shared" ref="D13:D18" si="1">VALUE(C13)</f>
        <v>0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Introduced</v>
      </c>
      <c r="G13" s="44" t="str">
        <f>IF(LEN(VLOOKUP(A13,'Species List'!$A:$G,6,FALSE))=0,"",VLOOKUP(A13,'Species List'!$A:$G,6,FALSE))</f>
        <v>[FACU]</v>
      </c>
      <c r="H13" s="44">
        <f>VLOOKUP(A13,'Species List'!$A:$G,7,FALSE)</f>
        <v>0</v>
      </c>
      <c r="J13" s="116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2">VALUE(L13)</f>
        <v>3</v>
      </c>
      <c r="N13" s="102">
        <f t="shared" si="0"/>
        <v>4.0268456375838924E-2</v>
      </c>
      <c r="O13" s="102">
        <f t="shared" ref="O13:O76" si="3">D13*N13</f>
        <v>0</v>
      </c>
    </row>
    <row r="14" spans="1:15" x14ac:dyDescent="0.2">
      <c r="A14" s="114" t="s">
        <v>2001</v>
      </c>
      <c r="B14" s="44" t="str">
        <f>IF(LEN(VLOOKUP(A14,'Species List'!$A:$G,2,FALSE))=0,"",VLOOKUP(A14,'Species List'!$A:$G,2,FALSE))</f>
        <v>hairy cupgrass</v>
      </c>
      <c r="C14" s="44">
        <f>IF(LEN(VLOOKUP(A14,'Species List'!$A:$G,3,FALSE))=0,"",VLOOKUP(A14,'Species List'!$A:$G,3,FALSE))</f>
        <v>0</v>
      </c>
      <c r="D14" s="103">
        <f t="shared" si="1"/>
        <v>0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Introduced</v>
      </c>
      <c r="G14" s="44" t="str">
        <f>IF(LEN(VLOOKUP(A14,'Species List'!$A:$G,6,FALSE))=0,"",VLOOKUP(A14,'Species List'!$A:$G,6,FALSE))</f>
        <v/>
      </c>
      <c r="H14" s="44">
        <f>VLOOKUP(A14,'Species List'!$A:$G,7,FALSE)</f>
        <v>0</v>
      </c>
      <c r="J14" s="116">
        <v>1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2"/>
        <v>3</v>
      </c>
      <c r="N14" s="102">
        <f t="shared" si="0"/>
        <v>4.0268456375838924E-2</v>
      </c>
      <c r="O14" s="102">
        <f t="shared" si="3"/>
        <v>0</v>
      </c>
    </row>
    <row r="15" spans="1:15" x14ac:dyDescent="0.2">
      <c r="A15" s="114" t="s">
        <v>4119</v>
      </c>
      <c r="B15" s="44" t="str">
        <f>IF(LEN(VLOOKUP(A15,'Species List'!$A:$G,2,FALSE))=0,"",VLOOKUP(A15,'Species List'!$A:$G,2,FALSE))</f>
        <v/>
      </c>
      <c r="C15" s="44">
        <f>IF(LEN(VLOOKUP(A15,'Species List'!$A:$G,3,FALSE))=0,"",VLOOKUP(A15,'Species List'!$A:$G,3,FALSE))</f>
        <v>0</v>
      </c>
      <c r="D15" s="103">
        <f t="shared" si="1"/>
        <v>0</v>
      </c>
      <c r="E15" s="44" t="str">
        <f>IF(LEN(VLOOKUP(A15,'Species List'!$A:$G,4,FALSE))=0,"",VLOOKUP(A15,'Species List'!$A:$G,4,FALSE))</f>
        <v>G</v>
      </c>
      <c r="F15" s="44" t="str">
        <f>IF(LEN(VLOOKUP(A15,'Species List'!$A:$G,5,FALSE))=0,"",VLOOKUP(A15,'Species List'!$A:$G,5,FALSE))</f>
        <v>Introduced</v>
      </c>
      <c r="G15" s="44" t="str">
        <f>IF(LEN(VLOOKUP(A15,'Species List'!$A:$G,6,FALSE))=0,"",VLOOKUP(A15,'Species List'!$A:$G,6,FALSE))</f>
        <v>FAC</v>
      </c>
      <c r="H15" s="44">
        <f>VLOOKUP(A15,'Species List'!$A:$G,7,FALSE)</f>
        <v>0</v>
      </c>
      <c r="J15" s="116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2"/>
        <v>3</v>
      </c>
      <c r="N15" s="102">
        <f t="shared" si="0"/>
        <v>4.0268456375838924E-2</v>
      </c>
      <c r="O15" s="102">
        <f t="shared" si="3"/>
        <v>0</v>
      </c>
    </row>
    <row r="16" spans="1:15" x14ac:dyDescent="0.2">
      <c r="A16" s="114" t="s">
        <v>1567</v>
      </c>
      <c r="B16" s="44" t="str">
        <f>IF(LEN(VLOOKUP(A16,'Species List'!$A:$G,2,FALSE))=0,"",VLOOKUP(A16,'Species List'!$A:$G,2,FALSE))</f>
        <v>slender nut sedge</v>
      </c>
      <c r="C16" s="44">
        <f>IF(LEN(VLOOKUP(A16,'Species List'!$A:$G,3,FALSE))=0,"",VLOOKUP(A16,'Species List'!$A:$G,3,FALSE))</f>
        <v>6</v>
      </c>
      <c r="D16" s="103">
        <f t="shared" si="1"/>
        <v>6</v>
      </c>
      <c r="E16" s="44" t="str">
        <f>IF(LEN(VLOOKUP(A16,'Species List'!$A:$G,4,FALSE))=0,"",VLOOKUP(A16,'Species List'!$A:$G,4,FALSE))</f>
        <v>G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[FACU-]</v>
      </c>
      <c r="H16" s="44">
        <f>VLOOKUP(A16,'Species List'!$A:$G,7,FALSE)</f>
        <v>0</v>
      </c>
      <c r="J16" s="116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2"/>
        <v>3</v>
      </c>
      <c r="N16" s="102">
        <f t="shared" si="0"/>
        <v>4.0268456375838924E-2</v>
      </c>
      <c r="O16" s="102">
        <f t="shared" si="3"/>
        <v>0.24161073825503354</v>
      </c>
    </row>
    <row r="17" spans="1:15" x14ac:dyDescent="0.2">
      <c r="A17" s="114" t="s">
        <v>1971</v>
      </c>
      <c r="B17" s="44" t="str">
        <f>IF(LEN(VLOOKUP(A17,'Species List'!$A:$G,2,FALSE))=0,"",VLOOKUP(A17,'Species List'!$A:$G,2,FALSE))</f>
        <v>purple lovegrass</v>
      </c>
      <c r="C17" s="44">
        <f>IF(LEN(VLOOKUP(A17,'Species List'!$A:$G,3,FALSE))=0,"",VLOOKUP(A17,'Species List'!$A:$G,3,FALSE))</f>
        <v>3</v>
      </c>
      <c r="D17" s="103">
        <f t="shared" si="1"/>
        <v>3</v>
      </c>
      <c r="E17" s="44" t="str">
        <f>IF(LEN(VLOOKUP(A17,'Species List'!$A:$G,4,FALSE))=0,"",VLOOKUP(A17,'Species List'!$A:$G,4,FALSE))</f>
        <v>G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UPL</v>
      </c>
      <c r="H17" s="44">
        <f>VLOOKUP(A17,'Species List'!$A:$G,7,FALSE)</f>
        <v>0</v>
      </c>
      <c r="J17" s="116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2"/>
        <v>3</v>
      </c>
      <c r="N17" s="102">
        <f t="shared" si="0"/>
        <v>4.0268456375838924E-2</v>
      </c>
      <c r="O17" s="102">
        <f t="shared" si="3"/>
        <v>0.12080536912751677</v>
      </c>
    </row>
    <row r="18" spans="1:15" x14ac:dyDescent="0.2">
      <c r="A18" s="114" t="s">
        <v>3445</v>
      </c>
      <c r="B18" s="44" t="str">
        <f>IF(LEN(VLOOKUP(A18,'Species List'!$A:$G,2,FALSE))=0,"",VLOOKUP(A18,'Species List'!$A:$G,2,FALSE))</f>
        <v>Kentucky bluegrass</v>
      </c>
      <c r="C18" s="44">
        <f>IF(LEN(VLOOKUP(A18,'Species List'!$A:$G,3,FALSE))=0,"",VLOOKUP(A18,'Species List'!$A:$G,3,FALSE))</f>
        <v>0</v>
      </c>
      <c r="D18" s="103">
        <f t="shared" si="1"/>
        <v>0</v>
      </c>
      <c r="E18" s="44" t="str">
        <f>IF(LEN(VLOOKUP(A18,'Species List'!$A:$G,4,FALSE))=0,"",VLOOKUP(A18,'Species List'!$A:$G,4,FALSE))</f>
        <v>G</v>
      </c>
      <c r="F18" s="44" t="str">
        <f>IF(LEN(VLOOKUP(A18,'Species List'!$A:$G,5,FALSE))=0,"",VLOOKUP(A18,'Species List'!$A:$G,5,FALSE))</f>
        <v>Introduced</v>
      </c>
      <c r="G18" s="44" t="str">
        <f>IF(LEN(VLOOKUP(A18,'Species List'!$A:$G,6,FALSE))=0,"",VLOOKUP(A18,'Species List'!$A:$G,6,FALSE))</f>
        <v>FAC</v>
      </c>
      <c r="H18" s="44">
        <f>VLOOKUP(A18,'Species List'!$A:$G,7,FALSE)</f>
        <v>0</v>
      </c>
      <c r="J18" s="116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2"/>
        <v>3</v>
      </c>
      <c r="N18" s="102">
        <f t="shared" si="0"/>
        <v>4.0268456375838924E-2</v>
      </c>
      <c r="O18" s="102">
        <f t="shared" si="3"/>
        <v>0</v>
      </c>
    </row>
    <row r="19" spans="1:15" x14ac:dyDescent="0.2">
      <c r="A19" s="114" t="s">
        <v>784</v>
      </c>
      <c r="B19" s="44" t="str">
        <f>IF(LEN(VLOOKUP(A19,'Species List'!$A:$G,2,FALSE))=0,"",VLOOKUP(A19,'Species List'!$A:$G,2,FALSE))</f>
        <v>smooth brome</v>
      </c>
      <c r="C19" s="44">
        <f>IF(LEN(VLOOKUP(A19,'Species List'!$A:$G,3,FALSE))=0,"",VLOOKUP(A19,'Species List'!$A:$G,3,FALSE))</f>
        <v>0</v>
      </c>
      <c r="D19" s="103">
        <f t="shared" ref="D19:D76" si="4">VALUE(C19)</f>
        <v>0</v>
      </c>
      <c r="E19" s="44" t="str">
        <f>IF(LEN(VLOOKUP(A19,'Species List'!$A:$G,4,FALSE))=0,"",VLOOKUP(A19,'Species List'!$A:$G,4,FALSE))</f>
        <v>G</v>
      </c>
      <c r="F19" s="44" t="str">
        <f>IF(LEN(VLOOKUP(A19,'Species List'!$A:$G,5,FALSE))=0,"",VLOOKUP(A19,'Species List'!$A:$G,5,FALSE))</f>
        <v>Introduced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116">
        <v>1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2"/>
        <v>3</v>
      </c>
      <c r="N19" s="102">
        <f t="shared" si="0"/>
        <v>4.0268456375838924E-2</v>
      </c>
      <c r="O19" s="102">
        <f t="shared" si="3"/>
        <v>0</v>
      </c>
    </row>
    <row r="20" spans="1:15" x14ac:dyDescent="0.2">
      <c r="A20" s="114" t="s">
        <v>1718</v>
      </c>
      <c r="B20" s="44" t="str">
        <f>IF(LEN(VLOOKUP(A20,'Species List'!$A:$G,2,FALSE))=0,"",VLOOKUP(A20,'Species List'!$A:$G,2,FALSE))</f>
        <v>smooth crabgrass</v>
      </c>
      <c r="C20" s="44">
        <f>IF(LEN(VLOOKUP(A20,'Species List'!$A:$G,3,FALSE))=0,"",VLOOKUP(A20,'Species List'!$A:$G,3,FALSE))</f>
        <v>0</v>
      </c>
      <c r="D20" s="103">
        <f t="shared" si="4"/>
        <v>0</v>
      </c>
      <c r="E20" s="44" t="str">
        <f>IF(LEN(VLOOKUP(A20,'Species List'!$A:$G,4,FALSE))=0,"",VLOOKUP(A20,'Species List'!$A:$G,4,FALSE))</f>
        <v>G</v>
      </c>
      <c r="F20" s="44" t="str">
        <f>IF(LEN(VLOOKUP(A20,'Species List'!$A:$G,5,FALSE))=0,"",VLOOKUP(A20,'Species List'!$A:$G,5,FALSE))</f>
        <v>Introduced</v>
      </c>
      <c r="G20" s="44" t="str">
        <f>IF(LEN(VLOOKUP(A20,'Species List'!$A:$G,6,FALSE))=0,"",VLOOKUP(A20,'Species List'!$A:$G,6,FALSE))</f>
        <v>FACU</v>
      </c>
      <c r="H20" s="44">
        <f>VLOOKUP(A20,'Species List'!$A:$G,7,FALSE)</f>
        <v>0</v>
      </c>
      <c r="J20" s="117" t="s">
        <v>5420</v>
      </c>
      <c r="K20" s="47" t="str">
        <f>VLOOKUP(J20,'Species List'!$H$1:$J$9,2,FALSE)</f>
        <v>&gt;0-1%</v>
      </c>
      <c r="L20" s="47">
        <f>VLOOKUP(K20,'Species List'!$I$1:$N$8,2,FALSE)</f>
        <v>0.5</v>
      </c>
      <c r="M20" s="104">
        <f t="shared" si="2"/>
        <v>0.5</v>
      </c>
      <c r="N20" s="102">
        <f t="shared" si="0"/>
        <v>6.7114093959731542E-3</v>
      </c>
      <c r="O20" s="102">
        <f t="shared" si="3"/>
        <v>0</v>
      </c>
    </row>
    <row r="21" spans="1:15" x14ac:dyDescent="0.2">
      <c r="A21" s="114" t="s">
        <v>5444</v>
      </c>
      <c r="B21" s="44" t="e">
        <f>IF(LEN(VLOOKUP(A21,'Species List'!$A:$G,2,FALSE))=0,"",VLOOKUP(A21,'Species List'!$A:$G,2,FALSE))</f>
        <v>#N/A</v>
      </c>
      <c r="C21" s="44">
        <v>3</v>
      </c>
      <c r="D21" s="103">
        <f t="shared" si="4"/>
        <v>3</v>
      </c>
      <c r="E21" s="44" t="e">
        <f>IF(LEN(VLOOKUP(A21,'Species List'!$A:$G,4,FALSE))=0,"",VLOOKUP(A21,'Species List'!$A:$G,4,FALSE))</f>
        <v>#N/A</v>
      </c>
      <c r="F21" s="44" t="s">
        <v>147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116" t="s">
        <v>5420</v>
      </c>
      <c r="K21" s="47" t="str">
        <f>VLOOKUP(J21,'Species List'!$H$1:$J$9,2,FALSE)</f>
        <v>&gt;0-1%</v>
      </c>
      <c r="L21" s="47">
        <f>VLOOKUP(K21,'Species List'!$I$1:$N$8,2,FALSE)</f>
        <v>0.5</v>
      </c>
      <c r="M21" s="104">
        <f t="shared" si="2"/>
        <v>0.5</v>
      </c>
      <c r="N21" s="102">
        <f t="shared" si="0"/>
        <v>6.7114093959731542E-3</v>
      </c>
      <c r="O21" s="102">
        <f t="shared" si="3"/>
        <v>2.0134228187919462E-2</v>
      </c>
    </row>
    <row r="22" spans="1:15" x14ac:dyDescent="0.2">
      <c r="A22" s="114" t="s">
        <v>1716</v>
      </c>
      <c r="B22" s="44" t="str">
        <f>IF(LEN(VLOOKUP(A22,'Species List'!$A:$G,2,FALSE))=0,"",VLOOKUP(A22,'Species List'!$A:$G,2,FALSE))</f>
        <v>fall witch grass</v>
      </c>
      <c r="C22" s="44">
        <f>IF(LEN(VLOOKUP(A22,'Species List'!$A:$G,3,FALSE))=0,"",VLOOKUP(A22,'Species List'!$A:$G,3,FALSE))</f>
        <v>2</v>
      </c>
      <c r="D22" s="103">
        <f t="shared" si="4"/>
        <v>2</v>
      </c>
      <c r="E22" s="44" t="str">
        <f>IF(LEN(VLOOKUP(A22,'Species List'!$A:$G,4,FALSE))=0,"",VLOOKUP(A22,'Species List'!$A:$G,4,FALSE))</f>
        <v>G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/>
      </c>
      <c r="H22" s="44">
        <f>VLOOKUP(A22,'Species List'!$A:$G,7,FALSE)</f>
        <v>0</v>
      </c>
      <c r="J22" s="116">
        <v>2</v>
      </c>
      <c r="K22" s="47" t="str">
        <f>VLOOKUP(J22,'Species List'!$H$1:$J$9,2,FALSE)</f>
        <v>&gt;5-25%</v>
      </c>
      <c r="L22" s="47">
        <f>VLOOKUP(K22,'Species List'!$I$1:$N$8,2,FALSE)</f>
        <v>15</v>
      </c>
      <c r="M22" s="104">
        <f t="shared" si="2"/>
        <v>15</v>
      </c>
      <c r="N22" s="102">
        <f t="shared" si="0"/>
        <v>0.20134228187919462</v>
      </c>
      <c r="O22" s="102">
        <f t="shared" si="3"/>
        <v>0.40268456375838924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2"/>
        <v>#N/A</v>
      </c>
      <c r="N23" s="102" t="e">
        <f t="shared" si="0"/>
        <v>#N/A</v>
      </c>
      <c r="O23" s="102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102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102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102" t="e">
        <f t="shared" si="0"/>
        <v>#N/A</v>
      </c>
      <c r="O26" s="102" t="e">
        <f t="shared" si="3"/>
        <v>#N/A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102" t="e">
        <f t="shared" si="0"/>
        <v>#N/A</v>
      </c>
      <c r="O27" s="102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102" t="e">
        <f t="shared" si="0"/>
        <v>#N/A</v>
      </c>
      <c r="O28" s="102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102" t="e">
        <f t="shared" si="0"/>
        <v>#N/A</v>
      </c>
      <c r="O29" s="102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102" t="e">
        <f t="shared" si="0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102" t="e">
        <f t="shared" si="0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102" t="e">
        <f t="shared" si="0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102" t="e">
        <f t="shared" si="0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102" t="e">
        <f t="shared" si="0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102" t="e">
        <f t="shared" si="0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102" t="e">
        <f t="shared" si="0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102" t="e">
        <f t="shared" si="0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102" t="e">
        <f t="shared" si="0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102" t="e">
        <f t="shared" si="0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102" t="e">
        <f t="shared" si="0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102" t="e">
        <f t="shared" si="0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102" t="e">
        <f t="shared" si="0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102" t="e">
        <f t="shared" si="0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102" t="e">
        <f t="shared" si="0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102" t="e">
        <f t="shared" si="0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102" t="e">
        <f t="shared" si="0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102" t="e">
        <f t="shared" si="0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102" t="e">
        <f t="shared" si="0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102" t="e">
        <f t="shared" si="0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102" t="e">
        <f t="shared" si="0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102" t="e">
        <f t="shared" si="0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102" t="e">
        <f t="shared" si="0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102" t="e">
        <f t="shared" si="0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102" t="e">
        <f t="shared" si="0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102" t="e">
        <f t="shared" si="0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102" t="e">
        <f t="shared" si="0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102" t="e">
        <f t="shared" si="0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102" t="e">
        <f t="shared" si="0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102" t="e">
        <f t="shared" si="0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102" t="e">
        <f t="shared" si="0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102" t="e">
        <f t="shared" si="0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102" t="e">
        <f t="shared" si="0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102" t="e">
        <f t="shared" si="0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102" t="e">
        <f t="shared" si="0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102" t="e">
        <f t="shared" si="0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102" t="e">
        <f t="shared" si="0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102" t="e">
        <f t="shared" si="0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102" t="e">
        <f t="shared" si="0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102" t="e">
        <f t="shared" si="0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102" t="e">
        <f t="shared" si="0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102" t="e">
        <f t="shared" si="0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102" t="e">
        <f t="shared" si="0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102" t="e">
        <f t="shared" si="0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102" t="e">
        <f t="shared" si="0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102" t="e">
        <f t="shared" si="0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102" t="e">
        <f t="shared" ref="N76:N139" si="5">L76/$L$151</f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7">VALUE(L77)</f>
        <v>#N/A</v>
      </c>
      <c r="N77" s="102" t="e">
        <f t="shared" si="5"/>
        <v>#N/A</v>
      </c>
      <c r="O77" s="102" t="e">
        <f t="shared" ref="O77:O140" si="8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102" t="e">
        <f t="shared" si="5"/>
        <v>#N/A</v>
      </c>
      <c r="O78" s="102" t="e">
        <f t="shared" si="8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102" t="e">
        <f t="shared" si="5"/>
        <v>#N/A</v>
      </c>
      <c r="O79" s="102" t="e">
        <f t="shared" si="8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102" t="e">
        <f t="shared" si="5"/>
        <v>#N/A</v>
      </c>
      <c r="O80" s="102" t="e">
        <f t="shared" si="8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102" t="e">
        <f t="shared" si="5"/>
        <v>#N/A</v>
      </c>
      <c r="O81" s="102" t="e">
        <f t="shared" si="8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102" t="e">
        <f t="shared" si="5"/>
        <v>#N/A</v>
      </c>
      <c r="O82" s="102" t="e">
        <f t="shared" si="8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102" t="e">
        <f t="shared" si="5"/>
        <v>#N/A</v>
      </c>
      <c r="O83" s="102" t="e">
        <f t="shared" si="8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102" t="e">
        <f t="shared" si="5"/>
        <v>#N/A</v>
      </c>
      <c r="O84" s="102" t="e">
        <f t="shared" si="8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102" t="e">
        <f t="shared" si="5"/>
        <v>#N/A</v>
      </c>
      <c r="O85" s="102" t="e">
        <f t="shared" si="8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102" t="e">
        <f t="shared" si="5"/>
        <v>#N/A</v>
      </c>
      <c r="O86" s="102" t="e">
        <f t="shared" si="8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102" t="e">
        <f t="shared" si="5"/>
        <v>#N/A</v>
      </c>
      <c r="O87" s="102" t="e">
        <f t="shared" si="8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102" t="e">
        <f t="shared" si="5"/>
        <v>#N/A</v>
      </c>
      <c r="O88" s="102" t="e">
        <f t="shared" si="8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102" t="e">
        <f t="shared" si="5"/>
        <v>#N/A</v>
      </c>
      <c r="O89" s="102" t="e">
        <f t="shared" si="8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102" t="e">
        <f t="shared" si="5"/>
        <v>#N/A</v>
      </c>
      <c r="O90" s="102" t="e">
        <f t="shared" si="8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102" t="e">
        <f t="shared" si="5"/>
        <v>#N/A</v>
      </c>
      <c r="O91" s="102" t="e">
        <f t="shared" si="8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102" t="e">
        <f t="shared" si="5"/>
        <v>#N/A</v>
      </c>
      <c r="O92" s="102" t="e">
        <f t="shared" si="8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102" t="e">
        <f t="shared" si="5"/>
        <v>#N/A</v>
      </c>
      <c r="O93" s="102" t="e">
        <f t="shared" si="8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102" t="e">
        <f t="shared" si="5"/>
        <v>#N/A</v>
      </c>
      <c r="O94" s="102" t="e">
        <f t="shared" si="8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102" t="e">
        <f t="shared" si="5"/>
        <v>#N/A</v>
      </c>
      <c r="O95" s="102" t="e">
        <f t="shared" si="8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102" t="e">
        <f t="shared" si="5"/>
        <v>#N/A</v>
      </c>
      <c r="O96" s="102" t="e">
        <f t="shared" si="8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102" t="e">
        <f t="shared" si="5"/>
        <v>#N/A</v>
      </c>
      <c r="O97" s="102" t="e">
        <f t="shared" si="8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102" t="e">
        <f t="shared" si="5"/>
        <v>#N/A</v>
      </c>
      <c r="O98" s="102" t="e">
        <f t="shared" si="8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102" t="e">
        <f t="shared" si="5"/>
        <v>#N/A</v>
      </c>
      <c r="O99" s="102" t="e">
        <f t="shared" si="8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102" t="e">
        <f t="shared" si="5"/>
        <v>#N/A</v>
      </c>
      <c r="O100" s="102" t="e">
        <f t="shared" si="8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102" t="e">
        <f t="shared" si="5"/>
        <v>#N/A</v>
      </c>
      <c r="O101" s="102" t="e">
        <f t="shared" si="8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102" t="e">
        <f t="shared" si="5"/>
        <v>#N/A</v>
      </c>
      <c r="O102" s="102" t="e">
        <f t="shared" si="8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102" t="e">
        <f t="shared" si="5"/>
        <v>#N/A</v>
      </c>
      <c r="O103" s="102" t="e">
        <f t="shared" si="8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102" t="e">
        <f t="shared" si="5"/>
        <v>#N/A</v>
      </c>
      <c r="O104" s="102" t="e">
        <f t="shared" si="8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102" t="e">
        <f t="shared" si="5"/>
        <v>#N/A</v>
      </c>
      <c r="O105" s="102" t="e">
        <f t="shared" si="8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102" t="e">
        <f t="shared" si="5"/>
        <v>#N/A</v>
      </c>
      <c r="O106" s="102" t="e">
        <f t="shared" si="8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102" t="e">
        <f t="shared" si="5"/>
        <v>#N/A</v>
      </c>
      <c r="O107" s="102" t="e">
        <f t="shared" si="8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102" t="e">
        <f t="shared" si="5"/>
        <v>#N/A</v>
      </c>
      <c r="O108" s="102" t="e">
        <f t="shared" si="8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102" t="e">
        <f t="shared" si="5"/>
        <v>#N/A</v>
      </c>
      <c r="O109" s="102" t="e">
        <f t="shared" si="8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102" t="e">
        <f t="shared" si="5"/>
        <v>#N/A</v>
      </c>
      <c r="O110" s="102" t="e">
        <f t="shared" si="8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102" t="e">
        <f t="shared" si="5"/>
        <v>#N/A</v>
      </c>
      <c r="O111" s="102" t="e">
        <f t="shared" si="8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102" t="e">
        <f t="shared" si="5"/>
        <v>#N/A</v>
      </c>
      <c r="O112" s="102" t="e">
        <f t="shared" si="8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102" t="e">
        <f t="shared" si="5"/>
        <v>#N/A</v>
      </c>
      <c r="O113" s="102" t="e">
        <f t="shared" si="8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102" t="e">
        <f t="shared" si="5"/>
        <v>#N/A</v>
      </c>
      <c r="O114" s="102" t="e">
        <f t="shared" si="8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102" t="e">
        <f t="shared" si="5"/>
        <v>#N/A</v>
      </c>
      <c r="O115" s="102" t="e">
        <f t="shared" si="8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102" t="e">
        <f t="shared" si="5"/>
        <v>#N/A</v>
      </c>
      <c r="O116" s="102" t="e">
        <f t="shared" si="8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102" t="e">
        <f t="shared" si="5"/>
        <v>#N/A</v>
      </c>
      <c r="O117" s="102" t="e">
        <f t="shared" si="8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102" t="e">
        <f t="shared" si="5"/>
        <v>#N/A</v>
      </c>
      <c r="O118" s="102" t="e">
        <f t="shared" si="8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102" t="e">
        <f t="shared" si="5"/>
        <v>#N/A</v>
      </c>
      <c r="O119" s="102" t="e">
        <f t="shared" si="8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102" t="e">
        <f t="shared" si="5"/>
        <v>#N/A</v>
      </c>
      <c r="O120" s="102" t="e">
        <f t="shared" si="8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102" t="e">
        <f t="shared" si="5"/>
        <v>#N/A</v>
      </c>
      <c r="O121" s="102" t="e">
        <f t="shared" si="8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102" t="e">
        <f t="shared" si="5"/>
        <v>#N/A</v>
      </c>
      <c r="O122" s="102" t="e">
        <f t="shared" si="8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102" t="e">
        <f t="shared" si="5"/>
        <v>#N/A</v>
      </c>
      <c r="O123" s="102" t="e">
        <f t="shared" si="8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102" t="e">
        <f t="shared" si="5"/>
        <v>#N/A</v>
      </c>
      <c r="O124" s="102" t="e">
        <f t="shared" si="8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102" t="e">
        <f t="shared" si="5"/>
        <v>#N/A</v>
      </c>
      <c r="O125" s="102" t="e">
        <f t="shared" si="8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102" t="e">
        <f t="shared" si="5"/>
        <v>#N/A</v>
      </c>
      <c r="O126" s="102" t="e">
        <f t="shared" si="8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102" t="e">
        <f t="shared" si="5"/>
        <v>#N/A</v>
      </c>
      <c r="O127" s="102" t="e">
        <f t="shared" si="8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102" t="e">
        <f t="shared" si="5"/>
        <v>#N/A</v>
      </c>
      <c r="O128" s="102" t="e">
        <f t="shared" si="8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7"/>
        <v>#N/A</v>
      </c>
      <c r="N129" s="102" t="e">
        <f t="shared" si="5"/>
        <v>#N/A</v>
      </c>
      <c r="O129" s="102" t="e">
        <f t="shared" si="8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7"/>
        <v>#N/A</v>
      </c>
      <c r="N130" s="102" t="e">
        <f t="shared" si="5"/>
        <v>#N/A</v>
      </c>
      <c r="O130" s="102" t="e">
        <f t="shared" si="8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7"/>
        <v>#N/A</v>
      </c>
      <c r="N131" s="102" t="e">
        <f t="shared" si="5"/>
        <v>#N/A</v>
      </c>
      <c r="O131" s="102" t="e">
        <f t="shared" si="8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7"/>
        <v>#N/A</v>
      </c>
      <c r="N132" s="102" t="e">
        <f t="shared" si="5"/>
        <v>#N/A</v>
      </c>
      <c r="O132" s="102" t="e">
        <f t="shared" si="8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7"/>
        <v>#N/A</v>
      </c>
      <c r="N133" s="102" t="e">
        <f t="shared" si="5"/>
        <v>#N/A</v>
      </c>
      <c r="O133" s="102" t="e">
        <f t="shared" si="8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7"/>
        <v>#N/A</v>
      </c>
      <c r="N134" s="102" t="e">
        <f t="shared" si="5"/>
        <v>#N/A</v>
      </c>
      <c r="O134" s="102" t="e">
        <f t="shared" si="8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7"/>
        <v>#N/A</v>
      </c>
      <c r="N135" s="102" t="e">
        <f t="shared" si="5"/>
        <v>#N/A</v>
      </c>
      <c r="O135" s="102" t="e">
        <f t="shared" si="8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7"/>
        <v>#N/A</v>
      </c>
      <c r="N136" s="102" t="e">
        <f t="shared" si="5"/>
        <v>#N/A</v>
      </c>
      <c r="O136" s="102" t="e">
        <f t="shared" si="8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7"/>
        <v>#N/A</v>
      </c>
      <c r="N137" s="102" t="e">
        <f t="shared" si="5"/>
        <v>#N/A</v>
      </c>
      <c r="O137" s="102" t="e">
        <f t="shared" si="8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7"/>
        <v>#N/A</v>
      </c>
      <c r="N138" s="102" t="e">
        <f t="shared" si="5"/>
        <v>#N/A</v>
      </c>
      <c r="O138" s="102" t="e">
        <f t="shared" si="8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7"/>
        <v>#N/A</v>
      </c>
      <c r="N139" s="102" t="e">
        <f t="shared" si="5"/>
        <v>#N/A</v>
      </c>
      <c r="O139" s="102" t="e">
        <f t="shared" si="8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7"/>
        <v>#N/A</v>
      </c>
      <c r="N140" s="102" t="e">
        <f t="shared" ref="N140:N149" si="9">L140/$L$151</f>
        <v>#N/A</v>
      </c>
      <c r="O140" s="102" t="e">
        <f t="shared" si="8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1">VALUE(L141)</f>
        <v>#N/A</v>
      </c>
      <c r="N141" s="102" t="e">
        <f t="shared" si="9"/>
        <v>#N/A</v>
      </c>
      <c r="O141" s="102" t="e">
        <f t="shared" ref="O141:O150" si="12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1"/>
        <v>#N/A</v>
      </c>
      <c r="N142" s="102" t="e">
        <f t="shared" si="9"/>
        <v>#N/A</v>
      </c>
      <c r="O142" s="102" t="e">
        <f t="shared" si="12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1"/>
        <v>#N/A</v>
      </c>
      <c r="N143" s="102" t="e">
        <f t="shared" si="9"/>
        <v>#N/A</v>
      </c>
      <c r="O143" s="102" t="e">
        <f t="shared" si="12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1"/>
        <v>#N/A</v>
      </c>
      <c r="N144" s="102" t="e">
        <f t="shared" si="9"/>
        <v>#N/A</v>
      </c>
      <c r="O144" s="102" t="e">
        <f t="shared" si="12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1"/>
        <v>#N/A</v>
      </c>
      <c r="N145" s="102" t="e">
        <f t="shared" si="9"/>
        <v>#N/A</v>
      </c>
      <c r="O145" s="102" t="e">
        <f t="shared" si="12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1"/>
        <v>#N/A</v>
      </c>
      <c r="N146" s="102" t="e">
        <f t="shared" si="9"/>
        <v>#N/A</v>
      </c>
      <c r="O146" s="102" t="e">
        <f t="shared" si="12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1"/>
        <v>#N/A</v>
      </c>
      <c r="N147" s="102" t="e">
        <f t="shared" si="9"/>
        <v>#N/A</v>
      </c>
      <c r="O147" s="102" t="e">
        <f t="shared" si="12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1"/>
        <v>#N/A</v>
      </c>
      <c r="N148" s="102" t="e">
        <f t="shared" si="9"/>
        <v>#N/A</v>
      </c>
      <c r="O148" s="102" t="e">
        <f t="shared" si="12"/>
        <v>#N/A</v>
      </c>
    </row>
    <row r="149" spans="1:15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1"/>
        <v>#N/A</v>
      </c>
      <c r="N149" s="102" t="e">
        <f t="shared" si="9"/>
        <v>#N/A</v>
      </c>
      <c r="O149" s="102" t="e">
        <f t="shared" si="12"/>
        <v>#N/A</v>
      </c>
    </row>
    <row r="150" spans="1:15" ht="13.2" thickBot="1" x14ac:dyDescent="0.25">
      <c r="A150" s="96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10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1"/>
        <v>#N/A</v>
      </c>
      <c r="N150" s="102" t="e">
        <f>L150/$L$151</f>
        <v>#N/A</v>
      </c>
      <c r="O150" s="102" t="e">
        <f t="shared" si="12"/>
        <v>#N/A</v>
      </c>
    </row>
    <row r="151" spans="1:15" ht="13.8" thickTop="1" thickBot="1" x14ac:dyDescent="0.25">
      <c r="I151" s="140" t="s">
        <v>5387</v>
      </c>
      <c r="J151" s="141"/>
      <c r="K151" s="142"/>
      <c r="L151" s="63">
        <f>SUMIF(L10:L150,"&gt;=0")</f>
        <v>74.5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J10:J11 J19:J150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A19:A150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B7" sqref="B7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43" t="s">
        <v>4840</v>
      </c>
      <c r="B1" s="143"/>
      <c r="C1" s="143"/>
      <c r="D1" s="143"/>
      <c r="E1" s="143"/>
      <c r="F1" s="143"/>
    </row>
    <row r="2" spans="1:6" s="31" customFormat="1" ht="24" customHeight="1" thickTop="1" thickBot="1" x14ac:dyDescent="0.5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3">
      <c r="A3" s="52" t="s">
        <v>4841</v>
      </c>
      <c r="B3" s="98"/>
      <c r="C3" s="98"/>
      <c r="D3" s="98"/>
      <c r="E3" s="98"/>
      <c r="F3" s="99"/>
    </row>
    <row r="4" spans="1:6" ht="17.399999999999999" x14ac:dyDescent="0.3">
      <c r="A4" s="53" t="s">
        <v>5421</v>
      </c>
      <c r="B4" s="106">
        <f>COUNTIF(Woody!$F$10:$F$149,"Native")</f>
        <v>11</v>
      </c>
      <c r="C4" s="106">
        <f>COUNTIF(Forbs!$F$10:$F$148,"Native")</f>
        <v>18</v>
      </c>
      <c r="D4" s="106">
        <f>COUNTIF(Grasses!$F$10:$F$149,"Native")</f>
        <v>5</v>
      </c>
      <c r="E4" s="106">
        <f>AVERAGE(B4:D4)</f>
        <v>11.333333333333334</v>
      </c>
      <c r="F4" s="106">
        <f>SUM(B4:D4)</f>
        <v>34</v>
      </c>
    </row>
    <row r="5" spans="1:6" ht="17.399999999999999" x14ac:dyDescent="0.3">
      <c r="A5" s="53" t="s">
        <v>4845</v>
      </c>
      <c r="B5" s="106">
        <f>COUNTIF(Woody!$F10:$F199,"Introduced")</f>
        <v>6</v>
      </c>
      <c r="C5" s="106">
        <f>COUNTIF(Forbs!$F10:$F199,"Introduced")</f>
        <v>3</v>
      </c>
      <c r="D5" s="106">
        <f>COUNTIF(Grasses!$F10:$F199,"Introduced")</f>
        <v>6</v>
      </c>
      <c r="E5" s="106">
        <f t="shared" ref="E5:E6" si="0">AVERAGE(B5:D5)</f>
        <v>5</v>
      </c>
      <c r="F5" s="106">
        <f>SUM(B5:D5)</f>
        <v>15</v>
      </c>
    </row>
    <row r="6" spans="1:6" s="83" customFormat="1" ht="19.8" x14ac:dyDescent="0.4">
      <c r="A6" s="53" t="s">
        <v>5422</v>
      </c>
      <c r="B6" s="106">
        <f>SUM(B4:B5)</f>
        <v>17</v>
      </c>
      <c r="C6" s="106">
        <f>SUM(C4:C5)</f>
        <v>21</v>
      </c>
      <c r="D6" s="106">
        <f>SUM(D4:D5)</f>
        <v>11</v>
      </c>
      <c r="E6" s="106">
        <f t="shared" si="0"/>
        <v>16.333333333333332</v>
      </c>
      <c r="F6" s="106">
        <f>SUM(B6:D6)</f>
        <v>49</v>
      </c>
    </row>
    <row r="7" spans="1:6" ht="17.399999999999999" x14ac:dyDescent="0.3">
      <c r="A7" s="53" t="s">
        <v>4846</v>
      </c>
      <c r="B7" s="106">
        <f>AVERAGEIF(Woody!D12:D150,"&gt;0")</f>
        <v>2.7272727272727271</v>
      </c>
      <c r="C7" s="106">
        <f>AVERAGEIF(Forbs!D12:D150,"&gt;0")</f>
        <v>2.375</v>
      </c>
      <c r="D7" s="106">
        <f>AVERAGEIF(Grasses!D12:D150,"&gt;0")</f>
        <v>3.8</v>
      </c>
      <c r="E7" s="106">
        <f>AVERAGE(B7:D7)</f>
        <v>2.9674242424242423</v>
      </c>
      <c r="F7" s="106">
        <f>(SUMIF(Woody!D12:D150,"&gt;0")+SUMIF(Forbs!D12:D150,"&gt;0")+SUMIF(Grasses!D12:D150,"&gt;0"))/(COUNTIF(Woody!D12:D150,"&gt;0")+COUNTIF(Forbs!D12:D150,"&gt;0")+COUNTIF(Grasses!D12:D150,"&gt;0"))</f>
        <v>2.71875</v>
      </c>
    </row>
    <row r="8" spans="1:6" s="31" customFormat="1" ht="19.8" x14ac:dyDescent="0.4">
      <c r="A8" s="53" t="s">
        <v>5423</v>
      </c>
      <c r="B8" s="106">
        <f>AVERAGEIF(Woody!D12:D150,"&gt;=0")</f>
        <v>1.7647058823529411</v>
      </c>
      <c r="C8" s="106">
        <f>AVERAGEIF(Forbs!D12:D150,"&gt;=0")</f>
        <v>1.8095238095238095</v>
      </c>
      <c r="D8" s="106">
        <f>AVERAGEIF(Grasses!D12:D150,"&gt;=0")</f>
        <v>1.7272727272727273</v>
      </c>
      <c r="E8" s="106">
        <f>AVERAGE(B8:D8)</f>
        <v>1.7671674730498259</v>
      </c>
      <c r="F8" s="106">
        <f>(SUMIF(Woody!D12:D150,"&gt;=0")+SUMIF(Forbs!D12:D150,"&gt;=0")+SUMIF(Grasses!D12:D150,"&gt;=0"))/(COUNTIF(Woody!D12:D150,"&gt;=0")+COUNTIF(Forbs!D12:D150,"&gt;=0")+COUNTIF(Grasses!D12:D150,"&gt;=0"))</f>
        <v>1.7755102040816326</v>
      </c>
    </row>
    <row r="9" spans="1:6" ht="17.399999999999999" x14ac:dyDescent="0.3">
      <c r="A9" s="53" t="s">
        <v>4839</v>
      </c>
      <c r="B9" s="106">
        <f>SQRT(B4)*B7</f>
        <v>9.0453403373329078</v>
      </c>
      <c r="C9" s="106">
        <f>SQRT(C4)*C7</f>
        <v>10.076271631908302</v>
      </c>
      <c r="D9" s="106">
        <f>SQRT(D4)*D7</f>
        <v>8.4970583144992009</v>
      </c>
      <c r="E9" s="106">
        <f>SQRT(E4)*E7</f>
        <v>9.989838596859661</v>
      </c>
      <c r="F9" s="106">
        <f>SQRT(F4)*F7</f>
        <v>15.852900464110661</v>
      </c>
    </row>
    <row r="10" spans="1:6" s="84" customFormat="1" ht="19.8" x14ac:dyDescent="0.4">
      <c r="A10" s="53" t="s">
        <v>5424</v>
      </c>
      <c r="B10" s="106">
        <f>SQRT(B6)*B8</f>
        <v>7.2760687510899889</v>
      </c>
      <c r="C10" s="106">
        <f>SQRT(C6)*C8</f>
        <v>8.2922798289677111</v>
      </c>
      <c r="D10" s="106">
        <f>SQRT(D6)*D8</f>
        <v>5.7287155469775088</v>
      </c>
      <c r="E10" s="106">
        <f>SQRT(E6)*E8</f>
        <v>7.1419223138792747</v>
      </c>
      <c r="F10" s="106">
        <f>SQRT(F6)*F8</f>
        <v>12.428571428571429</v>
      </c>
    </row>
    <row r="11" spans="1:6" ht="17.399999999999999" x14ac:dyDescent="0.3">
      <c r="A11" s="53" t="s">
        <v>4847</v>
      </c>
      <c r="B11" s="106">
        <f>SUMIF(Woody!$M$10:$M$150,"&gt;=0")</f>
        <v>36</v>
      </c>
      <c r="C11" s="106">
        <f>SUMIF(Forbs!$M$10:$M$151,"&gt;=0")</f>
        <v>119</v>
      </c>
      <c r="D11" s="106">
        <f>SUMIF(Grasses!$M$10:$M$150,"&gt;=0")</f>
        <v>74.5</v>
      </c>
      <c r="E11" s="106">
        <f>AVERAGE(B11:D11)</f>
        <v>76.5</v>
      </c>
      <c r="F11" s="106">
        <f>SUM(B11:D11)</f>
        <v>229.5</v>
      </c>
    </row>
    <row r="12" spans="1:6" ht="17.399999999999999" x14ac:dyDescent="0.3">
      <c r="A12" s="53" t="s">
        <v>5388</v>
      </c>
      <c r="B12" s="106">
        <f>SUMIF(Woody!$F$10:$F$150,"Introduced",Woody!$L$10:$L$150)</f>
        <v>8</v>
      </c>
      <c r="C12" s="106">
        <f>SUMIF(Forbs!$F$10:$F$151,"Introduced",Forbs!$L$10:$L$151)</f>
        <v>43.5</v>
      </c>
      <c r="D12" s="106">
        <f>SUMIF(Grasses!$F$10:$F$150,"Introduced",Grasses!$L$10:$L$150)</f>
        <v>15.5</v>
      </c>
      <c r="E12" s="106">
        <f>AVERAGE(B12:D12)</f>
        <v>22.333333333333332</v>
      </c>
      <c r="F12" s="106">
        <f>SUM(B12:D12)</f>
        <v>67</v>
      </c>
    </row>
    <row r="13" spans="1:6" ht="18" thickBot="1" x14ac:dyDescent="0.35">
      <c r="A13" s="54" t="s">
        <v>4848</v>
      </c>
      <c r="B13" s="107">
        <f>B12/B11</f>
        <v>0.22222222222222221</v>
      </c>
      <c r="C13" s="107">
        <f>C12/C11</f>
        <v>0.36554621848739494</v>
      </c>
      <c r="D13" s="107">
        <f>D12/D11</f>
        <v>0.20805369127516779</v>
      </c>
      <c r="E13" s="107">
        <f>E12/E11</f>
        <v>0.29193899782135074</v>
      </c>
      <c r="F13" s="107">
        <f>F12/F11</f>
        <v>0.29193899782135074</v>
      </c>
    </row>
    <row r="14" spans="1:6" ht="18" thickTop="1" x14ac:dyDescent="0.3">
      <c r="A14" s="52"/>
      <c r="B14" s="98"/>
      <c r="C14" s="98"/>
      <c r="D14" s="98"/>
      <c r="E14" s="98"/>
      <c r="F14" s="98"/>
    </row>
    <row r="15" spans="1:6" ht="17.399999999999999" x14ac:dyDescent="0.3">
      <c r="A15" s="53" t="s">
        <v>4842</v>
      </c>
      <c r="B15" s="105">
        <f>SUMIF(Woody!$O$10:$O$150,"&gt;=0")</f>
        <v>2.2222222222222219</v>
      </c>
      <c r="C15" s="105">
        <f>SUMIF(Forbs!$O$10:$O$150,"&gt;=0")</f>
        <v>1.3403361344537816</v>
      </c>
      <c r="D15" s="105">
        <f>SUMIF(Grasses!$O$10:$O$150,"&gt;=0")</f>
        <v>3.3020134228187921</v>
      </c>
      <c r="E15" s="105">
        <f>AVERAGE(B15:D15)</f>
        <v>2.288190593164932</v>
      </c>
      <c r="F15" s="106">
        <f>SUM(B15:D15)</f>
        <v>6.8645717794947956</v>
      </c>
    </row>
    <row r="16" spans="1:6" s="31" customFormat="1" ht="17.399999999999999" x14ac:dyDescent="0.3">
      <c r="A16" s="53"/>
      <c r="B16" s="100"/>
      <c r="C16" s="100"/>
      <c r="D16" s="100"/>
      <c r="E16" s="100"/>
      <c r="F16" s="100"/>
    </row>
    <row r="17" spans="1:6" ht="17.399999999999999" x14ac:dyDescent="0.3">
      <c r="A17" s="53" t="s">
        <v>4843</v>
      </c>
      <c r="B17" s="100"/>
      <c r="C17" s="100"/>
      <c r="D17" s="100"/>
      <c r="E17" s="100"/>
      <c r="F17" s="100"/>
    </row>
    <row r="18" spans="1:6" ht="18" thickBot="1" x14ac:dyDescent="0.35">
      <c r="A18" s="54" t="s">
        <v>4844</v>
      </c>
      <c r="B18" s="101"/>
      <c r="C18" s="101"/>
      <c r="D18" s="101"/>
      <c r="E18" s="101"/>
      <c r="F18" s="101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Sciamanda, Marianne</cp:lastModifiedBy>
  <cp:lastPrinted>2017-08-08T19:30:22Z</cp:lastPrinted>
  <dcterms:created xsi:type="dcterms:W3CDTF">2014-04-10T15:29:40Z</dcterms:created>
  <dcterms:modified xsi:type="dcterms:W3CDTF">2022-02-03T19:51:27Z</dcterms:modified>
</cp:coreProperties>
</file>