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C5114895-4375-49FB-B32A-E44CD0173EE8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<sst xmlns="http://schemas.openxmlformats.org/spreadsheetml/2006/main" count="13261" uniqueCount="5524">
  <si>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</si>
  <si>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</si>
  <si>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</si>
  <si>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</si>
  <si>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</si>
  <si>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</si>
  <si>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</si>
  <si>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</si>
  <si>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</si>
  <si>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</si>
  <si>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</si>
  <si>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</si>
  <si>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</si>
  <si>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</si>
  <si>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</si>
  <si>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</si>
  <si>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</si>
  <si>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</si>
  <si>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</si>
  <si>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</si>
  <si>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</si>
  <si>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</si>
  <si>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</si>
  <si>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</si>
  <si>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</si>
  <si>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</si>
  <si>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</si>
  <si>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</si>
  <si>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</si>
  <si>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</si>
  <si>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</si>
  <si>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</si>
  <si>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</si>
  <si>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</si>
  <si>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</si>
  <si>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</si>
  <si>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</si>
  <si>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</si>
  <si>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</si>
  <si>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</si>
  <si>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</si>
  <si>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</si>
  <si>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</si>
  <si>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</si>
  <si>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</si>
  <si>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</si>
  <si>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</si>
  <si>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</si>
  <si>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</si>
  <si>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</si>
  <si>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</si>
  <si>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</si>
  <si>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</si>
  <si>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</si>
  <si>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</si>
  <si>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</si>
  <si>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</si>
  <si>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</si>
  <si>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</si>
  <si>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</si>
  <si>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</si>
  <si>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</si>
  <si>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</si>
  <si>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</si>
  <si>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</si>
  <si>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</si>
  <si>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</si>
  <si>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</si>
  <si>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</si>
  <si>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</si>
  <si>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</si>
  <si>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</si>
  <si>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</si>
  <si>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</si>
  <si>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</si>
  <si>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</si>
  <si>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</si>
  <si>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</si>
  <si>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</si>
  <si>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</si>
  <si>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</si>
  <si>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</si>
  <si>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</si>
  <si>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</si>
  <si>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</si>
  <si>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</si>
  <si>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</si>
  <si>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</si>
  <si>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</si>
  <si>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</si>
  <si>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</si>
  <si>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</si>
  <si>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</si>
  <si>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</si>
  <si>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</si>
  <si>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</si>
  <si>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</si>
  <si>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</si>
  <si>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</si>
  <si>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</si>
  <si>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</si>
  <si>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</si>
  <si>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</si>
  <si>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</si>
  <si>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</si>
  <si>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</si>
  <si>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</si>
  <si>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</si>
  <si>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</si>
  <si>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</si>
  <si>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</si>
  <si>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</si>
  <si>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</si>
  <si>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</si>
  <si>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</si>
  <si>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</si>
  <si>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</si>
  <si>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</si>
  <si>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</si>
  <si>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</si>
  <si>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</si>
  <si>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</si>
  <si>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</si>
  <si>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</si>
  <si>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</si>
  <si>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</si>
  <si>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</si>
  <si>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</si>
  <si>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</si>
  <si>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</si>
  <si>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</si>
  <si>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</si>
  <si>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</si>
  <si>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</si>
  <si>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</si>
  <si>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</si>
  <si>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</si>
  <si>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</si>
  <si>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</si>
  <si>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</si>
  <si>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</si>
  <si>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</si>
  <si>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</si>
  <si>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</si>
  <si>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</si>
  <si>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</si>
  <si>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</si>
  <si>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</si>
  <si>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</si>
  <si>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</si>
  <si>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</si>
  <si>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</si>
  <si>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</si>
  <si>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</si>
  <si>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</si>
  <si>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</si>
  <si>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</si>
  <si>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</si>
  <si>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</si>
  <si>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</si>
  <si>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</si>
  <si>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</si>
  <si>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</si>
  <si>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</si>
  <si>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</si>
  <si>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</si>
  <si>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</si>
  <si>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</si>
  <si>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</si>
  <si>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</si>
  <si>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</si>
  <si>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</si>
  <si>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</si>
  <si>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</si>
  <si>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</si>
  <si>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</si>
  <si>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</si>
  <si>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</si>
  <si>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</si>
  <si>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</si>
  <si>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</si>
  <si>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</si>
  <si>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</si>
  <si>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</si>
  <si>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</si>
  <si>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</si>
  <si>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</si>
  <si>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</si>
  <si>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</si>
  <si>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</si>
  <si>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</si>
  <si>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</si>
  <si>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</si>
  <si>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</si>
  <si>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</si>
  <si>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</si>
  <si>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</si>
  <si>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</si>
  <si>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</si>
  <si>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</si>
  <si>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</si>
  <si>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</si>
  <si>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</si>
  <si>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</si>
  <si>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</si>
  <si>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</si>
  <si>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</si>
  <si>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</si>
  <si>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</si>
  <si>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</si>
  <si>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</si>
  <si>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</si>
  <si>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</si>
  <si>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</si>
  <si>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</si>
  <si>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</si>
  <si>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</si>
  <si>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</si>
  <si>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</si>
  <si>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</si>
  <si>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</si>
  <si>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</si>
  <si>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</si>
  <si>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</si>
  <si>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</si>
  <si>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</si>
  <si>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</si>
  <si>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</si>
  <si>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</si>
  <si>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</si>
  <si>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</si>
  <si>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</si>
  <si>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</si>
  <si>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</si>
  <si>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</si>
  <si>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</si>
  <si>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</si>
  <si>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</si>
  <si>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</si>
  <si>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</si>
  <si>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</si>
  <si>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</si>
  <si>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</si>
  <si>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</si>
  <si>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</si>
  <si>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</si>
  <si>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</si>
  <si>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</si>
  <si>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</si>
  <si>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</si>
  <si>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</si>
  <si>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</si>
  <si>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</si>
  <si>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</si>
  <si>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</si>
  <si>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</si>
  <si>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</si>
  <si>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</si>
  <si>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</si>
  <si>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</si>
  <si>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</si>
  <si>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</si>
  <si>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</si>
  <si>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</si>
  <si>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</si>
  <si>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</si>
  <si>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</si>
  <si>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</si>
  <si>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</si>
  <si>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</si>
  <si>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</si>
  <si>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</si>
  <si>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</si>
  <si>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</si>
  <si>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</si>
  <si>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</si>
  <si>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</si>
  <si>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</si>
  <si>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</si>
  <si>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</si>
  <si>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</si>
  <si>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</si>
  <si>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</si>
  <si>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</si>
  <si>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</si>
  <si>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</si>
  <si>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</si>
  <si>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</si>
  <si>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</si>
  <si>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</si>
  <si>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</si>
  <si>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</si>
  <si>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</si>
  <si>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</si>
  <si>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</si>
  <si>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</si>
  <si>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</si>
  <si>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</si>
  <si>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</si>
  <si>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</si>
  <si>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</si>
  <si>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</si>
  <si>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</si>
  <si>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</si>
  <si>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</si>
  <si>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</si>
  <si>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</si>
  <si>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</si>
  <si>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</si>
  <si>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</si>
  <si>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</si>
  <si>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</si>
  <si>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</si>
  <si>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</si>
  <si>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</si>
  <si>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</si>
  <si>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</si>
  <si>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</si>
  <si>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</si>
  <si>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</si>
  <si>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</si>
  <si>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</si>
  <si>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</si>
  <si>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</si>
  <si>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</si>
  <si>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</si>
  <si>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</si>
  <si>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</si>
  <si>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</si>
  <si>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</si>
  <si>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</si>
  <si>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</si>
  <si>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</si>
  <si>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</si>
  <si>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</si>
  <si>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</si>
  <si>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</si>
  <si>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</si>
  <si>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</si>
  <si>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</si>
  <si>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</si>
  <si>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</si>
  <si>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</si>
  <si>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</si>
  <si>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</si>
  <si>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</si>
  <si>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</si>
  <si>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</si>
  <si>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</si>
  <si>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</si>
  <si>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</si>
  <si>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</si>
  <si>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</si>
  <si>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</si>
  <si>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</si>
  <si>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</si>
  <si>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</si>
  <si>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</si>
  <si>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</si>
  <si>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</si>
  <si>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</si>
  <si>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</si>
  <si>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</si>
  <si>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</si>
  <si>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</si>
  <si>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</si>
  <si>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</si>
  <si>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</si>
  <si>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</si>
  <si>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</si>
  <si>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</si>
  <si>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</si>
  <si>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</si>
  <si>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</si>
  <si>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</si>
  <si>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</si>
  <si>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</si>
  <si>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</si>
  <si>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</si>
  <si>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</si>
  <si>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</si>
  <si>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</si>
  <si>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</si>
  <si>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</si>
  <si>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</si>
  <si>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</si>
  <si>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</si>
  <si>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</si>
  <si>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</si>
  <si>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</si>
  <si>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</si>
  <si>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</si>
  <si>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</si>
  <si>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</si>
  <si>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</si>
  <si>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</si>
  <si>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</si>
  <si>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</si>
  <si>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</si>
  <si>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</si>
  <si>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</si>
  <si>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</si>
  <si>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</si>
  <si>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</si>
  <si>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</si>
  <si>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</si>
  <si>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</si>
  <si>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</si>
  <si>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</si>
  <si>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</si>
  <si>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</si>
  <si>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</si>
  <si>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</si>
  <si>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</si>
  <si>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</si>
  <si>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</si>
  <si>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</si>
  <si>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</si>
  <si>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</si>
  <si>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</si>
  <si>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</si>
  <si>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</si>
  <si>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</si>
  <si>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</si>
  <si>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</si>
  <si>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</si>
  <si>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</si>
  <si>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</si>
  <si>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</si>
  <si>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</si>
  <si>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</si>
  <si>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</si>
  <si>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</si>
  <si>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</si>
  <si>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</si>
  <si>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</si>
  <si>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</si>
  <si>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</si>
  <si>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</si>
  <si>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</si>
  <si>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</si>
  <si>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</si>
  <si>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</si>
  <si>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</si>
  <si>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</si>
  <si>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</si>
  <si>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</si>
  <si>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</si>
  <si>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</si>
  <si>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</si>
  <si>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</si>
  <si>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</si>
  <si>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</si>
  <si>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</si>
  <si>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</si>
  <si>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</si>
  <si>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</si>
  <si>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</si>
  <si>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</si>
  <si>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</si>
  <si>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</si>
  <si>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</si>
  <si>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</si>
  <si>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</si>
  <si>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</si>
  <si>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</si>
  <si>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</si>
  <si>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</si>
  <si>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</si>
  <si>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</si>
  <si>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</si>
  <si>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</si>
  <si>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</si>
  <si>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</si>
  <si>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</si>
  <si>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</si>
  <si>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</si>
  <si>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</si>
  <si>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</si>
  <si>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</si>
  <si>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</si>
  <si>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</si>
  <si>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</si>
  <si>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</si>
  <si>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</si>
  <si>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</si>
  <si>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</si>
  <si>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</si>
  <si>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</si>
  <si>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</si>
  <si>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</si>
  <si>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</si>
  <si>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</si>
  <si>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</si>
  <si>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</si>
  <si>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</si>
  <si>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</si>
  <si>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</si>
  <si>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</si>
  <si>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</si>
  <si>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</si>
  <si>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</si>
  <si>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</si>
  <si>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</si>
  <si>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</si>
  <si>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</si>
  <si>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</si>
  <si>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</si>
  <si>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</si>
  <si>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</si>
  <si>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</si>
  <si>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</si>
  <si>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</si>
  <si>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</si>
  <si>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</si>
  <si>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</si>
  <si>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</si>
  <si>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</si>
  <si>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</si>
  <si>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</si>
  <si>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</si>
  <si>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</si>
  <si>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</si>
  <si>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</si>
  <si>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</si>
  <si>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</si>
  <si>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</si>
  <si>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</si>
  <si>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</si>
  <si>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</si>
  <si>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</si>
  <si>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</si>
  <si>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</si>
  <si>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</si>
  <si>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</si>
  <si>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</si>
  <si>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</si>
  <si>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</si>
  <si>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</si>
  <si>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</si>
  <si>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</si>
  <si>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</si>
  <si>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</si>
  <si>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</si>
  <si>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</si>
  <si>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</si>
  <si>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</si>
  <si>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</si>
  <si>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</si>
  <si>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</si>
  <si>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</si>
  <si>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</si>
  <si>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</si>
  <si>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</si>
  <si>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</si>
  <si>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</si>
  <si>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</si>
  <si>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</si>
  <si>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</si>
  <si>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</si>
  <si>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</si>
  <si>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</si>
  <si>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</si>
  <si>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</si>
  <si>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</si>
  <si>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</si>
  <si>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</si>
  <si>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</si>
  <si>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</si>
  <si>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</si>
  <si>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</si>
  <si>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</si>
  <si>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</si>
  <si>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</si>
  <si>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</si>
  <si>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</si>
  <si>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</si>
  <si>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</si>
  <si>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</si>
  <si>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</si>
  <si>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</si>
  <si>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</si>
  <si>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</si>
  <si>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</si>
  <si>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</si>
  <si>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</si>
  <si>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</si>
  <si>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</si>
  <si>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</si>
  <si>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</si>
  <si>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</si>
  <si>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</si>
  <si>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</si>
  <si>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</si>
  <si>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</si>
  <si>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</si>
  <si>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</si>
  <si>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</si>
  <si>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</si>
  <si>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</si>
  <si>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</si>
  <si>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</si>
  <si>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</si>
  <si>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</si>
  <si>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</si>
  <si>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</si>
  <si>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</si>
  <si>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</si>
  <si>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</si>
  <si>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</si>
  <si>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</si>
  <si>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</si>
  <si>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</si>
  <si>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</si>
  <si>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</si>
  <si>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</si>
  <si>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</si>
  <si>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</si>
  <si>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</si>
  <si>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</si>
  <si>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</si>
  <si>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</si>
  <si>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</si>
  <si>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</si>
  <si>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</si>
  <si>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</si>
  <si>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</si>
  <si>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</si>
  <si>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</si>
  <si>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</si>
  <si>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</si>
  <si>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</si>
  <si>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</si>
  <si>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</si>
  <si>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</si>
  <si>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</si>
  <si>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</si>
  <si>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</si>
  <si>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</si>
  <si>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</si>
  <si>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</si>
  <si>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</si>
  <si>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</si>
  <si>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</si>
  <si>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</si>
  <si>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</si>
  <si>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</si>
  <si>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</si>
  <si>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</si>
  <si>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</si>
  <si>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</si>
  <si>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</si>
  <si>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</si>
  <si>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</si>
  <si>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</si>
  <si>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</si>
  <si>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</si>
  <si>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</si>
  <si>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</si>
  <si>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</si>
  <si>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</si>
  <si>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</si>
  <si>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</si>
  <si>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</si>
  <si>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</si>
  <si>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</si>
  <si>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</si>
  <si>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</si>
  <si>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</si>
  <si>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</si>
  <si>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</si>
  <si>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</si>
  <si>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</si>
  <si>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</si>
  <si>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</si>
  <si>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</si>
  <si>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</si>
  <si>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</si>
  <si>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</si>
  <si>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</si>
  <si>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</si>
  <si>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</si>
  <si>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</si>
  <si>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</si>
  <si>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</si>
  <si>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</si>
  <si>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</si>
  <si>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</si>
  <si>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</si>
  <si>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</si>
  <si>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</si>
  <si>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</si>
  <si>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</si>
  <si>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</si>
  <si>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</si>
  <si>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</si>
  <si>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</si>
  <si>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</si>
  <si>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</si>
  <si>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</si>
  <si>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</si>
  <si>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</si>
  <si>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</si>
  <si>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</si>
  <si>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</si>
  <si>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</si>
  <si>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</si>
  <si>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</si>
  <si>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</si>
  <si>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</si>
  <si>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</si>
  <si>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</si>
  <si>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</si>
  <si>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</si>
  <si>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</si>
  <si>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</si>
  <si>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</si>
  <si>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</si>
  <si>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</si>
  <si>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</si>
  <si>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</si>
  <si>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</si>
  <si>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</si>
  <si>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</si>
  <si>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</si>
  <si>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</si>
  <si>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</si>
  <si>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</si>
  <si>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</si>
  <si>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</si>
  <si>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</si>
  <si>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</si>
  <si>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</si>
  <si>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</si>
  <si>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</si>
  <si>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</si>
  <si>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</si>
  <si>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</si>
  <si>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</si>
  <si>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</si>
  <si>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</si>
  <si>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</si>
  <si>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</si>
  <si>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</si>
  <si>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</si>
  <si>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</si>
  <si>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</si>
  <si>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</si>
  <si>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</si>
  <si>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</si>
  <si>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</si>
  <si>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</si>
  <si>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</si>
  <si>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</si>
  <si>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</si>
  <si>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</si>
  <si>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</si>
  <si>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</si>
  <si>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</si>
  <si>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</si>
  <si>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</si>
  <si>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</si>
  <si>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</si>
  <si>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</si>
  <si>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</si>
  <si>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</si>
  <si>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</si>
  <si>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</si>
  <si>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</si>
  <si>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</si>
  <si>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</si>
  <si>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</si>
  <si>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</si>
  <si>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</si>
  <si>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</si>
  <si>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</si>
  <si>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</si>
  <si>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</si>
  <si>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</si>
  <si>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</si>
  <si>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</si>
  <si>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</si>
  <si>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</si>
  <si>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</si>
  <si>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</si>
  <si>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</si>
  <si>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</si>
  <si>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</si>
  <si>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</si>
  <si>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</si>
  <si>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</si>
  <si>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</si>
  <si>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</si>
  <si>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</si>
  <si>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</si>
  <si>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</si>
  <si>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</si>
  <si>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</si>
  <si>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</si>
  <si>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</si>
  <si>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</si>
  <si>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</si>
  <si>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</si>
  <si>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</si>
  <si>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</si>
  <si>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</si>
  <si>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</si>
  <si>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</si>
  <si>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</si>
  <si>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</si>
  <si>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</si>
  <si>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</si>
  <si>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</si>
  <si>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</si>
  <si>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</si>
  <si>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</si>
  <si>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</si>
  <si>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</si>
  <si>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</si>
  <si>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</si>
  <si>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</si>
  <si>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</si>
  <si>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</si>
  <si>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</si>
  <si>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</si>
  <si>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</si>
  <si>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</si>
  <si>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</si>
  <si>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</si>
  <si>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</si>
  <si>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</si>
  <si>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</si>
  <si>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</si>
  <si>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</si>
  <si>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</si>
  <si>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</si>
  <si>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</si>
  <si>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</si>
  <si>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</si>
  <si>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</si>
  <si>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</si>
  <si>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</si>
  <si>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</si>
  <si>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</si>
  <si>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</si>
  <si>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</si>
  <si>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</si>
  <si>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</si>
  <si>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</si>
  <si>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</si>
  <si>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</si>
  <si>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</si>
  <si>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</si>
  <si>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</si>
  <si>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</si>
  <si>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</si>
  <si>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</si>
  <si>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</si>
  <si>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</si>
  <si>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</si>
  <si>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</si>
  <si>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</si>
  <si>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</si>
  <si>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</si>
  <si>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</si>
  <si>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</si>
  <si>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</si>
  <si>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</si>
  <si>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</si>
  <si>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</si>
  <si>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</si>
  <si>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</si>
  <si>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</si>
  <si>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</si>
  <si>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</si>
  <si>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</si>
  <si>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</si>
  <si>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</si>
  <si>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</si>
  <si>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</si>
  <si>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</si>
  <si>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</si>
  <si>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</si>
  <si>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</si>
  <si>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</si>
  <si>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</si>
  <si>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</si>
  <si>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</si>
  <si>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</si>
  <si>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</si>
  <si>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</si>
  <si>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</si>
  <si>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</si>
  <si>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</si>
  <si>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</si>
  <si>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</si>
  <si>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</si>
  <si>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</si>
  <si>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</si>
  <si>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</si>
  <si>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</si>
  <si>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</si>
  <si>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</si>
  <si>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</si>
  <si>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</si>
  <si>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</si>
  <si>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</si>
  <si>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</si>
  <si>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</si>
  <si>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</si>
  <si>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</si>
  <si>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</si>
  <si>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</si>
  <si>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</si>
  <si>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</si>
  <si>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</si>
  <si>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</si>
  <si>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</si>
  <si>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</si>
  <si>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</si>
  <si>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</si>
  <si>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</si>
  <si>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</si>
  <si>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</si>
  <si>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</si>
  <si>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</si>
  <si>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</si>
  <si>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</si>
  <si>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</si>
  <si>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</si>
  <si>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</si>
  <si>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</si>
  <si>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</si>
  <si>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</si>
  <si>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</si>
  <si>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</si>
  <si>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</si>
  <si>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</si>
  <si>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</si>
  <si>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</si>
  <si>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</si>
  <si>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</si>
  <si>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</si>
  <si>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</si>
  <si>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</si>
  <si>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</si>
  <si>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</si>
  <si>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</si>
  <si>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</si>
  <si>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</si>
  <si>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</si>
  <si>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</si>
  <si>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</si>
  <si>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</si>
  <si>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</si>
  <si>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</si>
  <si>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</si>
  <si>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</si>
  <si>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</si>
  <si>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</si>
  <si>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</si>
  <si>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</si>
  <si>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</si>
  <si>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</si>
  <si>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</si>
  <si>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</si>
  <si>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</si>
  <si>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</si>
  <si>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</si>
  <si>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</si>
  <si>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</si>
  <si>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</si>
  <si>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</si>
  <si>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</si>
  <si>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</si>
  <si>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</si>
  <si>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</si>
  <si>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</si>
  <si>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</si>
  <si>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</si>
  <si>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</si>
  <si>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</si>
  <si>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</si>
  <si>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</si>
  <si>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</si>
  <si>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</si>
  <si>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</si>
  <si>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</si>
  <si>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</si>
  <si>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</si>
  <si>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</si>
  <si>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</si>
  <si>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</si>
  <si>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</si>
  <si>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</si>
  <si>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</si>
  <si>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</si>
  <si>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</si>
  <si>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</si>
  <si>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</si>
  <si>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</si>
  <si>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</si>
  <si>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</si>
  <si>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</si>
  <si>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</si>
  <si>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</si>
  <si>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</si>
  <si>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</si>
  <si>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</si>
  <si>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</si>
  <si>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</si>
  <si>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</si>
  <si>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</si>
  <si>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</si>
  <si>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</si>
  <si>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</si>
  <si>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</si>
  <si>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</si>
  <si>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</si>
  <si>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</si>
  <si>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</si>
  <si>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</si>
  <si>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</si>
  <si>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</si>
  <si>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</si>
  <si>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</si>
  <si>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</si>
  <si>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</si>
  <si>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</si>
  <si>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</si>
  <si>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</si>
  <si>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</si>
  <si>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</si>
  <si>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</si>
  <si>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</si>
  <si>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</si>
  <si>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</si>
  <si>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</si>
  <si>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</si>
  <si>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</si>
  <si>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</si>
  <si>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</si>
  <si>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</si>
  <si>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</si>
  <si>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</si>
  <si>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</si>
  <si>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</si>
  <si>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</si>
  <si>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</si>
  <si>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</si>
  <si>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</si>
  <si>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</si>
  <si>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</si>
  <si>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</si>
  <si>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</si>
  <si>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</si>
  <si>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</si>
  <si>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</si>
  <si>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</si>
  <si>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</si>
  <si>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</si>
  <si>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</si>
  <si>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</si>
  <si>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</si>
  <si>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</si>
  <si>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</si>
  <si>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</si>
  <si>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</si>
  <si>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</si>
  <si>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</si>
  <si>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</si>
  <si>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</si>
  <si>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</si>
  <si>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</si>
  <si>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</si>
  <si>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</si>
  <si>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</si>
  <si>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</si>
  <si>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</si>
  <si>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</si>
  <si>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</si>
  <si>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</si>
  <si>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</si>
  <si>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</si>
  <si>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</si>
  <si>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</si>
  <si>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</si>
  <si>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</si>
  <si>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</si>
  <si>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</si>
  <si>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</si>
  <si>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</si>
  <si>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</si>
  <si>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</si>
  <si>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</si>
  <si>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</si>
  <si>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</si>
  <si>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</si>
  <si>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</si>
  <si>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</si>
  <si>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</si>
  <si>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</si>
  <si>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</si>
  <si>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</si>
  <si>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</si>
  <si>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</si>
  <si>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</si>
  <si>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</si>
  <si>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</si>
  <si>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</si>
  <si>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</si>
  <si>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</si>
  <si>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</si>
  <si>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</si>
  <si>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</si>
  <si>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</si>
  <si>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</si>
  <si>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</si>
  <si>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</si>
  <si>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</si>
  <si>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</si>
  <si>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</si>
  <si>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</si>
  <si>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</si>
  <si>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</si>
  <si>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</si>
  <si>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</si>
  <si>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</si>
  <si>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</si>
  <si>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</si>
  <si>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</si>
  <si>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</si>
  <si>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</si>
  <si>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</si>
  <si>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</si>
  <si>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</si>
  <si>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</si>
  <si>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</si>
  <si>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</si>
  <si>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</si>
  <si>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</si>
  <si>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</si>
  <si>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</si>
  <si>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</si>
  <si>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</si>
  <si>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</si>
  <si>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</si>
  <si>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</si>
  <si>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</si>
  <si>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</si>
  <si>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</si>
  <si>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</si>
  <si>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</si>
  <si>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</si>
  <si>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</si>
  <si>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</si>
  <si>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</si>
  <si>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</si>
  <si>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</si>
  <si>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</si>
  <si>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</si>
  <si>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</si>
  <si>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</si>
  <si>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</si>
  <si>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</si>
  <si>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</si>
  <si>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</si>
  <si>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</si>
  <si>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</si>
  <si>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</si>
  <si>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</si>
  <si>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</si>
  <si>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</si>
  <si>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</si>
  <si>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</si>
  <si>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</si>
  <si>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</si>
  <si>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</si>
  <si>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</si>
  <si>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</si>
  <si>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</si>
  <si>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</si>
  <si>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</si>
  <si>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</si>
  <si>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</si>
  <si>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</si>
  <si>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</si>
  <si>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</si>
  <si>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</si>
  <si>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</si>
  <si>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</si>
  <si>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</si>
  <si>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</si>
  <si>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</si>
  <si>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</si>
  <si>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</si>
  <si>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</si>
  <si>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</si>
  <si>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</si>
  <si>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</si>
  <si>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</si>
  <si>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</si>
  <si>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</si>
  <si>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</si>
  <si>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</si>
  <si>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</si>
  <si>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</si>
  <si>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</si>
  <si>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</si>
  <si>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</si>
  <si>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</si>
  <si>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</si>
  <si>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</si>
  <si>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</si>
  <si>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</si>
  <si>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</si>
  <si>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</si>
  <si>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</si>
  <si>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</si>
  <si>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</si>
  <si>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</si>
  <si>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</si>
  <si>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</si>
  <si>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</si>
  <si>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</si>
  <si>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</si>
  <si>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</si>
  <si>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</si>
  <si>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</si>
  <si>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</si>
  <si>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</si>
  <si>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</si>
  <si>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</si>
  <si>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</si>
  <si>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</si>
  <si>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</si>
  <si>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</si>
  <si>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</si>
  <si>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</si>
  <si>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</si>
  <si>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</si>
  <si>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</si>
  <si>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</si>
  <si>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</si>
  <si>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</si>
  <si>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</si>
  <si>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</si>
  <si>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</si>
  <si>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</si>
  <si>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</si>
  <si>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</si>
  <si>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</si>
  <si>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</si>
  <si>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</si>
  <si>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</si>
  <si>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</si>
  <si>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</si>
  <si>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</si>
  <si>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</si>
  <si>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</si>
  <si>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</si>
  <si>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</si>
  <si>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</si>
  <si>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</si>
  <si>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</si>
  <si>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</si>
  <si>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</si>
  <si>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</si>
  <si>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</si>
  <si>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</si>
  <si>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</si>
  <si>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</si>
  <si>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</si>
  <si>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</si>
  <si>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</si>
  <si>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</si>
  <si>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</si>
  <si>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</si>
  <si>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</si>
  <si>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</si>
  <si>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</si>
  <si>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</si>
  <si>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</si>
  <si>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</si>
  <si>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</si>
  <si>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</si>
  <si>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</si>
  <si>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</si>
  <si>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</si>
  <si>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</si>
  <si>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</si>
  <si>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</si>
  <si>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</si>
  <si>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</si>
  <si>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</si>
  <si>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</si>
  <si>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</si>
  <si>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</si>
  <si>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</si>
  <si>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</si>
  <si>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</si>
  <si>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</si>
  <si>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</si>
  <si>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</si>
  <si>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</si>
  <si>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</si>
  <si>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</si>
  <si>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</si>
  <si>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</si>
  <si>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</si>
  <si>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</si>
  <si>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</si>
  <si>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</si>
  <si>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</si>
  <si>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</si>
  <si>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</si>
  <si>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</si>
  <si>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</si>
  <si>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</si>
  <si>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</si>
  <si>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</si>
  <si>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</si>
  <si>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</si>
  <si>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</si>
  <si>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</si>
  <si>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</si>
  <si>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</si>
  <si>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</si>
  <si>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</si>
  <si>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</si>
  <si>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</si>
  <si>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</si>
  <si>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</si>
  <si>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</si>
  <si>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</si>
  <si>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</si>
  <si>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</si>
  <si>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</si>
  <si>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</si>
  <si>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</si>
  <si>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</si>
  <si>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</si>
  <si>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</si>
  <si>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</si>
  <si>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</si>
  <si>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</si>
  <si>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</si>
  <si>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</si>
  <si>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</si>
  <si>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</si>
  <si>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</si>
  <si>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</si>
  <si>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</si>
  <si>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</si>
  <si>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</si>
  <si>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</si>
  <si>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</si>
  <si>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</si>
  <si>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</si>
  <si>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</si>
  <si>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</si>
  <si>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</si>
  <si>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</si>
  <si>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</si>
  <si>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</si>
  <si>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</si>
  <si>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</si>
  <si>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</si>
  <si>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</si>
  <si>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</si>
  <si>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</si>
  <si>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</si>
  <si>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</si>
  <si>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</si>
  <si>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</si>
  <si>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</si>
  <si>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</si>
  <si>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</si>
  <si>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</si>
  <si>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</si>
  <si>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</si>
  <si>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</si>
  <si>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</si>
  <si>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</si>
  <si>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</si>
  <si>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</si>
  <si>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</si>
  <si>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</si>
  <si>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</si>
  <si>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</si>
  <si>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</si>
  <si>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</si>
  <si>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</si>
  <si>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</si>
  <si>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</si>
  <si>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</si>
  <si>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</si>
  <si>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</si>
  <si>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</si>
  <si>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</si>
  <si>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</si>
  <si>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</si>
  <si>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</si>
  <si>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</si>
  <si>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</si>
  <si>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</si>
  <si>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</si>
  <si>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</si>
  <si>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</si>
  <si>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</si>
  <si>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</si>
  <si>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</si>
  <si>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</si>
  <si>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</si>
  <si>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</si>
  <si>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</si>
  <si>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</si>
  <si>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</si>
  <si>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</si>
  <si>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</si>
  <si>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</si>
  <si>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</si>
  <si>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</si>
  <si>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</si>
  <si>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</si>
  <si>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</si>
  <si>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</si>
  <si>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</si>
  <si>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</si>
  <si>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</si>
  <si>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</si>
  <si>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</si>
  <si>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</si>
  <si>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</si>
  <si>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</si>
  <si>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</si>
  <si>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</si>
  <si>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</si>
  <si>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</si>
  <si>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</si>
  <si>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</si>
  <si>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</si>
  <si>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</si>
  <si>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</si>
  <si>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</si>
  <si>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</si>
  <si>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</si>
  <si>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</si>
  <si>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</si>
  <si>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</si>
  <si>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</si>
  <si>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</si>
  <si>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</si>
  <si>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</si>
  <si>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</si>
  <si>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</si>
  <si>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</si>
  <si>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</si>
  <si>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</si>
  <si>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</si>
  <si>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</si>
  <si>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</si>
  <si>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</si>
  <si>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</si>
  <si>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</si>
  <si>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</si>
  <si>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</si>
  <si>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</si>
  <si>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</si>
  <si>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</si>
  <si>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</si>
  <si>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</si>
  <si>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</si>
  <si>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</si>
  <si>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</si>
  <si>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</si>
  <si>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</si>
  <si>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</si>
  <si>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</si>
  <si>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</si>
  <si>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</si>
  <si>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</si>
  <si>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</si>
  <si>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</si>
  <si>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</si>
  <si>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</si>
  <si>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</si>
  <si>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</si>
  <si>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</si>
  <si>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</si>
  <si>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</si>
  <si>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</si>
  <si>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</si>
  <si>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</si>
  <si>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</si>
  <si>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</si>
  <si>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</si>
  <si>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</si>
  <si>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</si>
  <si>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</si>
  <si>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</si>
  <si>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</si>
  <si>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</si>
  <si>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</si>
  <si>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</si>
  <si>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</si>
  <si>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</si>
  <si>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</si>
  <si>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</si>
  <si>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</si>
  <si>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</si>
  <si>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</si>
  <si>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</si>
  <si>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</si>
  <si>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</si>
  <si>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</si>
  <si>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</si>
  <si>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</si>
  <si>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</si>
  <si>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</si>
  <si>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</si>
  <si>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</si>
  <si>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</si>
  <si>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</si>
  <si>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</si>
  <si>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</si>
  <si>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</si>
  <si>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</si>
  <si>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</si>
  <si>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</si>
  <si>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</si>
  <si>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</si>
  <si>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</si>
  <si>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</si>
  <si>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</si>
  <si>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</si>
  <si>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</si>
  <si>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</si>
  <si>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</si>
  <si>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</si>
  <si>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</si>
  <si>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</si>
  <si>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</si>
  <si>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</si>
  <si>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</si>
  <si>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</si>
  <si>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</si>
  <si>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</si>
  <si>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</si>
  <si>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</si>
  <si>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</si>
  <si>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</si>
  <si>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</si>
  <si>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</si>
  <si>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</si>
  <si>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</si>
  <si>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</si>
  <si>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</si>
  <si>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</si>
  <si>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</si>
  <si>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</si>
  <si>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</si>
  <si>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</si>
  <si>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</si>
  <si>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</si>
  <si>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</si>
  <si>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</si>
  <si>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</si>
  <si>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</si>
  <si>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</si>
  <si>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</si>
  <si>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</si>
  <si>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</si>
  <si>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</si>
  <si>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</si>
  <si>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</si>
  <si>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</si>
  <si>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</si>
  <si>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</si>
  <si>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</si>
  <si>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</si>
  <si>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</si>
  <si>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</si>
  <si>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</si>
  <si>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</si>
  <si>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</si>
  <si>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</si>
  <si>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</si>
  <si>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</si>
  <si>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</si>
  <si>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</si>
  <si>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</si>
  <si>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</si>
  <si>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</si>
  <si>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</si>
  <si>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</si>
  <si>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</si>
  <si>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</si>
  <si>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</si>
  <si>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</si>
  <si>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</si>
  <si>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</si>
  <si>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</si>
  <si>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</si>
  <si>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</si>
  <si>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</si>
  <si>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</si>
  <si>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</si>
  <si>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</si>
  <si>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</si>
  <si>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</si>
  <si>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</si>
  <si>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</si>
  <si>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</si>
  <si>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</si>
  <si>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</si>
  <si>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</si>
  <si>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</si>
  <si>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</si>
  <si>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</si>
  <si>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</si>
  <si>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</si>
  <si>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</si>
  <si>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</si>
  <si>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</si>
  <si>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</si>
  <si>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</si>
  <si>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</si>
  <si>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</si>
  <si>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</si>
  <si>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</si>
  <si>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</si>
  <si>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</si>
  <si>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</si>
  <si>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</si>
  <si>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</si>
  <si>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</si>
  <si>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</si>
  <si>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</si>
  <si>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</si>
  <si>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</si>
  <si>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</si>
  <si>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</si>
  <si>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</si>
  <si>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</si>
  <si>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</si>
  <si>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</si>
  <si>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</si>
  <si>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</si>
  <si>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</si>
  <si>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</si>
  <si>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</si>
  <si>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</si>
  <si>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</si>
  <si>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</si>
  <si>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</si>
  <si>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</si>
  <si>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</si>
  <si>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</si>
  <si>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</si>
  <si>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</si>
  <si>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</si>
  <si>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</si>
  <si>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</si>
  <si>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</si>
  <si>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</si>
  <si>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</si>
  <si>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</si>
  <si>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</si>
  <si>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</si>
  <si>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</si>
  <si>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</si>
  <si>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</si>
  <si>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</si>
  <si>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</si>
  <si>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</si>
  <si>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</si>
  <si>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</si>
  <si>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</si>
  <si>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</si>
  <si>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</si>
  <si>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</si>
  <si>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</si>
  <si>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</si>
  <si>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</si>
  <si>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</si>
  <si>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</si>
  <si>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</si>
  <si>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</si>
  <si>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</si>
  <si>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</si>
  <si>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</si>
  <si>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</si>
  <si>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</si>
  <si>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</si>
  <si>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</si>
  <si>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</si>
  <si>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</si>
  <si>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</si>
  <si>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</si>
  <si>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</si>
  <si>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</si>
  <si>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</si>
  <si>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</si>
  <si>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</si>
  <si>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</si>
  <si>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</si>
  <si>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</si>
  <si>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</si>
  <si>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</si>
  <si>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</si>
  <si>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</si>
  <si>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</si>
  <si>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</si>
  <si>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</si>
  <si>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</si>
  <si>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</si>
  <si>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</si>
  <si>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</si>
  <si>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</si>
  <si>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</si>
  <si>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</si>
  <si>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</si>
  <si>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</si>
  <si>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</si>
  <si>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</si>
  <si>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</si>
  <si>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</si>
  <si>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</si>
  <si>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</si>
  <si>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</si>
  <si>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</si>
  <si>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</si>
  <si>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</si>
  <si>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</si>
  <si>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</si>
  <si>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</si>
  <si>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</si>
  <si>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</si>
  <si>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</si>
  <si>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</si>
  <si>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</si>
  <si>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</si>
  <si>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</si>
  <si>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</si>
  <si>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</si>
  <si>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</si>
  <si>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</si>
  <si>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</si>
  <si>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</si>
  <si>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</si>
  <si>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</si>
  <si>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</si>
  <si>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</si>
  <si>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</si>
  <si>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</si>
  <si>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</si>
  <si>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</si>
  <si>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</si>
  <si>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</si>
  <si>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</si>
  <si>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</si>
  <si>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</si>
  <si>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</si>
  <si>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</si>
  <si>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</si>
  <si>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</si>
  <si>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</si>
  <si>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</si>
  <si>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</si>
  <si>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</si>
  <si>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</si>
  <si>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</si>
  <si>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</si>
  <si>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</si>
  <si>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</si>
  <si>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</si>
  <si>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</si>
  <si>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</si>
  <si>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</si>
  <si>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</si>
  <si>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</si>
  <si>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</si>
  <si>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</si>
  <si>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</si>
  <si>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</si>
  <si>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</si>
  <si>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</si>
  <si>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</si>
  <si>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</si>
  <si>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</si>
  <si>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</si>
  <si>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</si>
  <si>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</si>
  <si>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</si>
  <si>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</si>
  <si>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</si>
  <si>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</si>
  <si>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</si>
  <si>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</si>
  <si>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</si>
  <si>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</si>
  <si>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</si>
  <si>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</si>
  <si>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</si>
  <si>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</si>
  <si>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</si>
  <si>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</si>
  <si>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</si>
  <si>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</si>
  <si>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</si>
  <si>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</si>
  <si>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</si>
  <si>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</si>
  <si>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</si>
  <si>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</si>
  <si>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</si>
  <si>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</si>
  <si>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</si>
  <si>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</si>
  <si>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</si>
  <si>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</si>
  <si>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</si>
  <si>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</si>
  <si>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</si>
  <si>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</si>
  <si>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</si>
  <si>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</si>
  <si>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</si>
  <si>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</si>
  <si>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</si>
  <si>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</si>
  <si>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</si>
  <si>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</si>
  <si>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</si>
  <si>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</si>
  <si>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</si>
  <si>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</si>
  <si>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</si>
  <si>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</si>
  <si>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</si>
  <si>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</si>
  <si>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</si>
  <si>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</si>
  <si>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</si>
  <si>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</si>
  <si>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</si>
  <si>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</si>
  <si>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</si>
  <si>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</si>
  <si>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</si>
  <si>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</si>
  <si>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</si>
  <si>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</si>
  <si>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</si>
  <si>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</si>
  <si>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</si>
  <si>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</si>
  <si>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</si>
  <si>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</si>
  <si>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</si>
  <si>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</si>
  <si>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</si>
  <si>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</si>
  <si>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</si>
  <si>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</si>
  <si>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</si>
  <si>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</si>
  <si>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</si>
  <si>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</si>
  <si>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</si>
  <si>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</si>
  <si>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</si>
  <si>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</si>
  <si>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</si>
  <si>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</si>
  <si>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</si>
  <si>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</si>
  <si>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</si>
  <si>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</si>
  <si>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</si>
  <si>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</si>
  <si>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</si>
  <si>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</si>
  <si>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</si>
  <si>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</si>
  <si>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</si>
  <si>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</si>
  <si>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</si>
  <si>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</si>
  <si>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</si>
  <si>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</si>
  <si>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</si>
  <si>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</si>
  <si>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</si>
  <si>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</si>
  <si>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</si>
  <si>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</si>
  <si>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</si>
  <si>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</si>
  <si>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</si>
  <si>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</si>
  <si>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</si>
  <si>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</si>
  <si>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</si>
  <si>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</si>
  <si>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</si>
  <si>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</si>
  <si>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</si>
  <si>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</si>
  <si>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</si>
  <si>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</si>
  <si>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</si>
  <si>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</si>
  <si>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</si>
  <si>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</si>
  <si>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</si>
  <si>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</si>
  <si>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</si>
  <si>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</si>
  <si>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</si>
  <si>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</si>
  <si>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</si>
  <si>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</si>
  <si>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</si>
  <si>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</si>
  <si>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</si>
  <si>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</si>
  <si>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</si>
  <si>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</si>
  <si>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</si>
  <si>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</si>
  <si>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</si>
  <si>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</si>
  <si>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</si>
  <si>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</si>
  <si>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</si>
  <si>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</si>
  <si>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</si>
  <si>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</si>
  <si>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</si>
  <si>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</si>
  <si>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</si>
  <si>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</si>
  <si>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</si>
  <si>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</si>
  <si>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</si>
  <si>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</si>
  <si>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</si>
  <si>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</si>
  <si>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</si>
  <si>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</si>
  <si>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</si>
  <si>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</si>
  <si>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</si>
  <si>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</si>
  <si>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</si>
  <si>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</si>
  <si>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</si>
  <si>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</si>
  <si>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</si>
  <si>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</si>
  <si>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</si>
  <si>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</si>
  <si>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</si>
  <si>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</si>
  <si>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</si>
  <si>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</si>
  <si>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</si>
  <si>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</si>
  <si>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</si>
  <si>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</si>
  <si>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</si>
  <si>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</si>
  <si>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</si>
  <si>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</si>
  <si>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</si>
  <si>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</si>
  <si>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</si>
  <si>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</si>
  <si>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</si>
  <si>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</si>
  <si>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</si>
  <si>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</si>
  <si>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</si>
  <si>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</si>
  <si>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</si>
  <si>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</si>
  <si>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</si>
  <si>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</si>
  <si>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</si>
  <si>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</si>
  <si>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</si>
  <si>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</si>
  <si>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</si>
  <si>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</si>
  <si>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</si>
  <si>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</si>
  <si>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</si>
  <si>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</si>
  <si>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</si>
  <si>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</si>
  <si>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</si>
  <si>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</si>
  <si>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</si>
  <si>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</si>
  <si>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</si>
  <si>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</si>
  <si>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</si>
  <si>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</si>
  <si>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</si>
  <si>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</si>
  <si>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</si>
  <si>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</si>
  <si>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</si>
  <si>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</si>
  <si>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</si>
  <si>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</si>
  <si>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</si>
  <si>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</si>
  <si>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</si>
  <si>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</si>
  <si>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</si>
  <si>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</si>
  <si>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</si>
  <si>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</si>
  <si>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</si>
  <si>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</si>
  <si>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</si>
  <si>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</si>
  <si>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</si>
  <si>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</si>
  <si>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</si>
  <si>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</si>
  <si>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</si>
  <si>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</si>
  <si>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</si>
  <si>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</si>
  <si>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</si>
  <si>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</si>
  <si>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</si>
  <si>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</si>
  <si>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</si>
  <si>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</si>
  <si>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</si>
  <si>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</si>
  <si>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</si>
  <si>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</si>
  <si>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</si>
  <si>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</si>
  <si>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</si>
  <si>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</si>
  <si>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</si>
  <si>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</si>
  <si>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</si>
  <si>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</si>
  <si>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</si>
  <si>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</si>
  <si>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</si>
  <si>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</si>
  <si>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</si>
  <si>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</si>
  <si>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</si>
  <si>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</si>
  <si>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</si>
  <si>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</si>
  <si>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</si>
  <si>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</si>
  <si>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</si>
  <si>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</si>
  <si>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</si>
  <si>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</si>
  <si>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</si>
  <si>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</si>
  <si>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</si>
  <si>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</si>
  <si>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</si>
  <si>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</si>
  <si>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</si>
  <si>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</si>
  <si>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</si>
  <si>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</si>
  <si>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</si>
  <si>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</si>
  <si>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</si>
  <si>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</si>
  <si>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</si>
  <si>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</si>
  <si>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</si>
  <si>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</si>
  <si>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</si>
  <si>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</si>
  <si>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</si>
  <si>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</si>
  <si>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</si>
  <si>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</si>
  <si>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</si>
  <si>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</si>
  <si>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</si>
  <si>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</si>
  <si>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</si>
  <si>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</si>
  <si>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</si>
  <si>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</si>
  <si>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</si>
  <si>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</si>
  <si>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</si>
  <si>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</si>
  <si>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</si>
  <si>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</si>
  <si>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</si>
  <si>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</si>
  <si>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</si>
  <si>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</si>
  <si>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</si>
  <si>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</si>
  <si>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</si>
  <si>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</si>
  <si>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</si>
  <si>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</si>
  <si>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</si>
  <si>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</si>
  <si>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</si>
  <si>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</si>
  <si>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</si>
  <si>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</si>
  <si>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</si>
  <si>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</si>
  <si>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</si>
  <si>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</si>
  <si>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</si>
  <si>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</si>
  <si>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</si>
  <si>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</si>
  <si>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</si>
  <si>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</si>
  <si>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</si>
  <si>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</si>
  <si>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</si>
  <si>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</si>
  <si>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</si>
  <si>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</si>
  <si>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</si>
  <si>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</si>
  <si>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</si>
  <si>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</si>
  <si>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</si>
  <si>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</si>
  <si>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</si>
  <si>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</si>
  <si>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</si>
  <si>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</si>
  <si>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</si>
  <si>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</si>
  <si>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</si>
  <si>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</si>
  <si>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</si>
  <si>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</si>
  <si>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</si>
  <si>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</si>
  <si>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</si>
  <si>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</si>
  <si>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</si>
  <si>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</si>
  <si>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</si>
  <si>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</si>
  <si>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</si>
  <si>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</si>
  <si>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</si>
  <si>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</si>
  <si>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</si>
  <si>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</si>
  <si>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</si>
  <si>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</si>
  <si>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</si>
  <si>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</si>
  <si>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</si>
  <si>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</si>
  <si>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</si>
  <si>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</si>
  <si>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</si>
  <si>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</si>
  <si>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</si>
  <si>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</si>
  <si>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</si>
  <si>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</si>
  <si>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</si>
  <si>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</si>
  <si>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</si>
  <si>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</si>
  <si>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</si>
  <si>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</si>
  <si>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</si>
  <si>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</si>
  <si>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</si>
  <si>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</si>
  <si>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</si>
  <si>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</si>
  <si>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</si>
  <si>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</si>
  <si>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</si>
  <si>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</si>
  <si>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</si>
  <si>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</si>
  <si>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</si>
  <si>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</si>
  <si>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</si>
  <si>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</si>
  <si>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</si>
  <si>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</si>
  <si>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</si>
  <si>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</si>
  <si>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</si>
  <si>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</si>
  <si>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</si>
  <si>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</si>
  <si>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</si>
  <si>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</si>
  <si>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</si>
  <si>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</si>
  <si>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</si>
  <si>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</si>
  <si>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</si>
  <si>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</si>
  <si>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</si>
  <si>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</si>
  <si>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</si>
  <si>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</si>
  <si>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</si>
  <si>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</si>
  <si>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</si>
  <si>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</si>
  <si>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</si>
  <si>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</si>
  <si>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</si>
  <si>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</si>
  <si>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</si>
  <si>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</si>
  <si>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</si>
  <si>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</si>
  <si>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</si>
  <si>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</si>
  <si>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</si>
  <si>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</si>
  <si>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</si>
  <si>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</si>
  <si>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</si>
  <si>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</si>
  <si>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</si>
  <si>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</si>
  <si>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</si>
  <si>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</si>
  <si>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</si>
  <si>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</si>
  <si>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</si>
  <si>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</si>
  <si>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</si>
  <si>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</si>
  <si>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</si>
  <si>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</si>
  <si>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</si>
  <si>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</si>
  <si>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</si>
  <si>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</si>
  <si>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</si>
  <si>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</si>
  <si>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</si>
  <si>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</si>
  <si>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</si>
  <si>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</si>
  <si>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</si>
  <si>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</si>
  <si>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</si>
  <si>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</si>
  <si>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</si>
  <si>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</si>
  <si>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</si>
  <si>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</si>
  <si>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</si>
  <si>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</si>
  <si>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</si>
  <si>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</si>
  <si>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</si>
  <si>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</si>
  <si>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</si>
  <si>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</si>
  <si>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</si>
  <si>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</si>
  <si>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</si>
  <si>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</si>
  <si>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</si>
  <si>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</si>
  <si>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</si>
  <si>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</si>
  <si>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</si>
  <si>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</si>
  <si>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</si>
  <si>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</si>
  <si>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</si>
  <si>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</si>
  <si>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</si>
  <si>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</si>
  <si>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</si>
  <si>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</si>
  <si>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</si>
  <si>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</si>
  <si>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</si>
  <si>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</si>
  <si>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</si>
  <si>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</si>
  <si>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</si>
  <si>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</si>
  <si>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</si>
  <si>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</si>
  <si>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</si>
  <si>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</si>
  <si>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</si>
  <si>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</si>
  <si>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</si>
  <si>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</si>
  <si>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</si>
  <si>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</si>
  <si>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</si>
  <si>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</si>
  <si>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</si>
  <si>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</si>
  <si>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</si>
  <si>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</si>
  <si>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</si>
  <si>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</si>
  <si>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</si>
  <si>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</si>
  <si>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</si>
  <si>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</si>
  <si>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</si>
  <si>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</si>
  <si>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</si>
  <si>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</si>
  <si>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</si>
  <si>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</si>
  <si>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</si>
  <si>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</si>
  <si>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</si>
  <si>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</si>
  <si>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</si>
  <si>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</si>
  <si>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</si>
  <si>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</si>
  <si>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</si>
  <si>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</si>
  <si>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</si>
  <si>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</si>
  <si>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</si>
  <si>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</si>
  <si>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</si>
  <si>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</si>
  <si>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</si>
  <si>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</si>
  <si>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</si>
  <si>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</si>
  <si>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</si>
  <si>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</si>
  <si>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</si>
  <si>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</si>
  <si>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</si>
  <si>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</si>
  <si>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</si>
  <si>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</si>
  <si>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</si>
  <si>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</si>
  <si>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</si>
  <si>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</si>
  <si>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</si>
  <si>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</si>
  <si>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</si>
  <si>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</si>
  <si>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</si>
  <si>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</si>
  <si>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</si>
  <si>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</si>
  <si>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</si>
  <si>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</si>
  <si>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</si>
  <si>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</si>
  <si>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</si>
  <si>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</si>
  <si>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</si>
  <si>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</si>
  <si>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</si>
  <si>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</si>
  <si>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</si>
  <si>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</si>
  <si>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</si>
  <si>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</si>
  <si>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</si>
  <si>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</si>
  <si>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</si>
  <si>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</si>
  <si>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</si>
  <si>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</si>
  <si>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</si>
  <si>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</si>
  <si>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</si>
  <si>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</si>
  <si>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</si>
  <si>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</si>
  <si>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</si>
  <si>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</si>
  <si>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</si>
  <si>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</si>
  <si>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</si>
  <si>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</si>
  <si>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</si>
  <si>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</si>
  <si>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</si>
  <si>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</si>
  <si>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</si>
  <si>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</si>
  <si>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</si>
  <si>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</si>
  <si>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</si>
  <si>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</si>
  <si>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</si>
  <si>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</si>
  <si>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</si>
  <si>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</si>
  <si>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</si>
  <si>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</si>
  <si>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</si>
  <si>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</si>
  <si>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</si>
  <si>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</si>
  <si>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</si>
  <si>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</si>
  <si>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</si>
  <si>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</si>
  <si>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</si>
  <si>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</si>
  <si>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</si>
  <si>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</si>
  <si>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</si>
  <si>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</si>
  <si>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</si>
  <si>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</si>
  <si>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</si>
  <si>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</si>
  <si>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</si>
  <si>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</si>
  <si>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</si>
  <si>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</si>
  <si>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</si>
  <si>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</si>
  <si>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</si>
  <si>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</si>
  <si>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</si>
  <si>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</si>
  <si>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</si>
  <si>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</si>
  <si>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</si>
  <si>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</si>
  <si>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</si>
  <si>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</si>
  <si>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</si>
  <si>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</si>
  <si>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</si>
  <si>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</si>
  <si>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</si>
  <si>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</si>
  <si>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</si>
  <si>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</si>
  <si>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</si>
  <si>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</si>
  <si>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</si>
  <si>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</si>
  <si>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</si>
  <si>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</si>
  <si>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</si>
  <si>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</si>
  <si>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</si>
  <si>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</si>
  <si>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</si>
  <si>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</si>
  <si>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</si>
  <si>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</si>
  <si>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</si>
  <si>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</si>
  <si>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</si>
  <si>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</si>
  <si>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</si>
  <si>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</si>
  <si>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</si>
  <si>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</si>
  <si>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</si>
  <si>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</si>
  <si>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</si>
  <si>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</si>
  <si>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</si>
  <si>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</si>
  <si>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</si>
  <si>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</si>
  <si>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</si>
  <si>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</si>
  <si>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</si>
  <si>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</si>
  <si>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</si>
  <si>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</si>
  <si>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</si>
  <si>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</si>
  <si>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</si>
  <si>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</si>
  <si>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</si>
  <si>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</si>
  <si>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</si>
  <si>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</si>
  <si>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</si>
  <si>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</si>
  <si>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</si>
  <si>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</si>
  <si>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</si>
  <si>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</si>
  <si>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</si>
  <si>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</si>
  <si>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</si>
  <si>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</si>
  <si>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</si>
  <si>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</si>
  <si>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</si>
  <si>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</si>
  <si>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</si>
  <si>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</si>
  <si>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</si>
  <si>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</si>
  <si>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</si>
  <si>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</si>
  <si>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</si>
  <si>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</si>
  <si>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</si>
  <si>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</si>
  <si>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</si>
  <si>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</si>
  <si>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</si>
  <si>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</si>
  <si>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</si>
  <si>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</si>
  <si>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</si>
  <si>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</si>
  <si>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</si>
  <si>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</si>
  <si>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</si>
  <si>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</si>
  <si>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</si>
  <si>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</si>
  <si>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</si>
  <si>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</si>
  <si>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</si>
  <si>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</si>
  <si>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</si>
  <si>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</si>
  <si>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</si>
  <si>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</si>
  <si>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</si>
  <si>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</si>
  <si>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</si>
  <si>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</si>
  <si>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</si>
  <si>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</si>
  <si>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</si>
  <si>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</si>
  <si>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</si>
  <si>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</si>
  <si>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</si>
  <si>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</si>
  <si>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</si>
  <si>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</si>
  <si>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</si>
  <si>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</si>
  <si>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</si>
  <si>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</si>
  <si>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</si>
  <si>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</si>
  <si>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</si>
  <si>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</si>
  <si>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</si>
  <si>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</si>
  <si>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</si>
  <si>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</si>
  <si>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</si>
  <si>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</si>
  <si>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</si>
  <si>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</si>
  <si>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</si>
  <si>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</si>
  <si>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</si>
  <si>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</si>
  <si>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</si>
  <si>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</si>
  <si>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</si>
  <si>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</si>
  <si>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</si>
  <si>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</si>
  <si>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</si>
  <si>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</si>
  <si>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</si>
  <si>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</si>
  <si>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</si>
  <si>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</si>
  <si>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</si>
  <si>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</si>
  <si>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</si>
  <si>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</si>
  <si>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</si>
  <si>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</si>
  <si>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</si>
  <si>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</si>
  <si>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</si>
  <si>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</si>
  <si>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</si>
  <si>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</si>
  <si>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</si>
  <si>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</si>
  <si>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</si>
  <si>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</si>
  <si>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</si>
  <si>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</si>
  <si>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</si>
  <si>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</si>
  <si>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</si>
  <si>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</si>
  <si>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</si>
  <si>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</si>
  <si>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</si>
  <si>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</si>
  <si>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</si>
  <si>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</si>
  <si>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</si>
  <si>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</si>
  <si>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</si>
  <si>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</si>
  <si>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</si>
  <si>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</si>
  <si>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</si>
  <si>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</si>
  <si>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</si>
  <si>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</si>
  <si>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</si>
  <si>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</si>
  <si>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</si>
  <si>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</si>
  <si>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</si>
  <si>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</si>
  <si>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</si>
  <si>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</si>
  <si>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</si>
  <si>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</si>
  <si>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</si>
  <si>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</si>
  <si>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</si>
  <si>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</si>
  <si>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</si>
  <si>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</si>
  <si>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</si>
  <si>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</si>
  <si>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</si>
  <si>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</si>
  <si>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</si>
  <si>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</si>
  <si>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</si>
  <si>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</si>
  <si>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</si>
  <si>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</si>
  <si>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</si>
  <si>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</si>
  <si>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</si>
  <si>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</si>
  <si>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</si>
  <si>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</si>
  <si>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</si>
  <si>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</si>
  <si>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</si>
  <si>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</si>
  <si>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</si>
  <si>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</si>
  <si>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</si>
  <si>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</si>
  <si>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</si>
  <si>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</si>
  <si>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</si>
  <si>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</si>
  <si>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</si>
  <si>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</si>
  <si>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</si>
  <si>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</si>
  <si>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</si>
  <si>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</si>
  <si>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</si>
  <si>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</si>
  <si>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</si>
  <si>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</si>
  <si>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</si>
  <si>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</si>
  <si>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</si>
  <si>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</si>
  <si>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</si>
  <si>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</si>
  <si>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</si>
  <si>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</si>
  <si>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</si>
  <si>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</si>
  <si>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</si>
  <si>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</si>
  <si>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</si>
  <si>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</si>
  <si>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</si>
  <si>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</si>
  <si>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</si>
  <si>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</si>
  <si>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</si>
  <si>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</si>
  <si>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</si>
  <si>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</si>
  <si>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</si>
  <si>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</si>
  <si>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</si>
  <si>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</si>
  <si>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</si>
  <si>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</si>
  <si>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</si>
  <si>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</si>
  <si>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</si>
  <si>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</si>
  <si>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</si>
  <si>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</si>
  <si>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</si>
  <si>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</si>
  <si>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</si>
  <si>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</si>
  <si>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</si>
  <si>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</si>
  <si>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</si>
  <si>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</si>
  <si>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</si>
  <si>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</si>
  <si>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</si>
  <si>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</si>
  <si>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</si>
  <si>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</si>
  <si>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</si>
  <si>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</si>
  <si>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</si>
  <si>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</si>
  <si>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</si>
  <si>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</si>
  <si>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</si>
  <si>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</si>
  <si>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</si>
  <si>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</si>
  <si>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</si>
  <si>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</si>
  <si>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</si>
  <si>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</si>
  <si>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</si>
  <si>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</si>
  <si>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</si>
  <si>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</si>
  <si>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</si>
  <si>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</si>
  <si>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</si>
  <si>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</si>
  <si>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</si>
  <si>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</si>
  <si>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</si>
  <si>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</si>
  <si>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</si>
  <si>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</si>
  <si>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</si>
  <si>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</si>
  <si>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</si>
  <si>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</si>
  <si>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</si>
  <si>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</si>
  <si>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</si>
  <si>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</si>
  <si>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</si>
  <si>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</si>
  <si>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</si>
  <si>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</si>
  <si>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</si>
  <si>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</si>
  <si>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</si>
  <si>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</si>
  <si>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</si>
  <si>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</si>
  <si>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</si>
  <si>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</si>
  <si>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</si>
  <si>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</si>
  <si>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</si>
  <si>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</si>
  <si>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</si>
  <si>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</si>
  <si>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</si>
  <si>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</si>
  <si>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</si>
  <si>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</si>
  <si>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</si>
  <si>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</si>
  <si>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</si>
  <si>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</si>
  <si>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</si>
  <si>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</si>
  <si>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</si>
  <si>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</si>
  <si>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</si>
  <si>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</si>
  <si>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</si>
  <si>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</si>
  <si>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</si>
  <si>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</si>
  <si>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</si>
  <si>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</si>
  <si>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</si>
  <si>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</si>
  <si>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</si>
  <si>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</si>
  <si>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</si>
  <si>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</si>
  <si>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</si>
  <si>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</si>
  <si>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</si>
  <si>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</si>
  <si>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</si>
  <si>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</si>
  <si>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</si>
  <si>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</si>
  <si>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</si>
  <si>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</si>
  <si>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</si>
  <si>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</si>
  <si>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</si>
  <si>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</si>
  <si>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</si>
  <si>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</si>
  <si>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</si>
  <si>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</si>
  <si>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</si>
  <si>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</si>
  <si>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</si>
  <si>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</si>
  <si>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</si>
  <si>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</si>
  <si>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</si>
  <si>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</si>
  <si>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</si>
  <si>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</si>
  <si>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</si>
  <si>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</si>
  <si>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</si>
  <si>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</si>
  <si>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</si>
  <si>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</si>
  <si>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</si>
  <si>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</si>
  <si>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</si>
  <si>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</si>
  <si>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</si>
  <si>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</si>
  <si>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</si>
  <si>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</si>
  <si>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</si>
  <si>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</si>
  <si>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</si>
  <si>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</si>
  <si>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</si>
  <si>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</si>
  <si>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</si>
  <si>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</si>
  <si>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</si>
  <si>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</si>
  <si>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</si>
  <si>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</si>
  <si>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</si>
  <si>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</si>
  <si>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</si>
  <si>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</si>
  <si>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</si>
  <si>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</si>
  <si>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</si>
  <si>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</si>
  <si>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</si>
  <si>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</si>
  <si>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</si>
  <si>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</si>
  <si>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</si>
  <si>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</si>
  <si>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</si>
  <si>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</si>
  <si>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</si>
  <si>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</si>
  <si>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</si>
  <si>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</si>
  <si>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</si>
  <si>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</si>
  <si>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</si>
  <si>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</si>
  <si>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</si>
  <si>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</si>
  <si>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</si>
  <si>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</si>
  <si>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</si>
  <si>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</si>
  <si>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</si>
  <si>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</si>
  <si>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</si>
  <si>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</si>
  <si>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</si>
  <si>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</si>
  <si>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</si>
  <si>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</si>
  <si>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</si>
  <si>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</si>
  <si>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</si>
  <si>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</si>
  <si>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</si>
  <si>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</si>
  <si>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</si>
  <si>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</si>
  <si>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</si>
  <si>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</si>
  <si>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</si>
  <si>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</si>
  <si>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</si>
  <si>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</si>
  <si>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</si>
  <si>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</si>
  <si>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</si>
  <si>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</si>
  <si>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</si>
  <si>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</si>
  <si>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</si>
  <si>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</si>
  <si>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</si>
  <si>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</si>
  <si>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</si>
  <si>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</si>
  <si>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</si>
  <si>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</si>
  <si>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</si>
  <si>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</si>
  <si>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</si>
  <si>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</si>
  <si>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</si>
  <si>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</si>
  <si>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</si>
  <si>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</si>
  <si>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</si>
  <si>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</si>
  <si>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</si>
  <si>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</si>
  <si>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</si>
  <si>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</si>
  <si>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</si>
  <si>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</si>
  <si>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</si>
  <si>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</si>
  <si>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</si>
  <si>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</si>
  <si>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</si>
  <si>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</si>
  <si>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</si>
  <si>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</si>
  <si>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</si>
  <si>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</si>
  <si>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</si>
  <si>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</si>
  <si>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</si>
  <si>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</si>
  <si>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</si>
  <si>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</si>
  <si>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</si>
  <si>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</si>
  <si>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</si>
  <si>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</si>
  <si>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</si>
  <si>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</si>
  <si>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</si>
  <si>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</si>
  <si>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</si>
  <si>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</si>
  <si>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</si>
  <si>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</si>
  <si>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</si>
  <si>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</si>
  <si>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</si>
  <si>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</si>
  <si>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</si>
  <si>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</si>
  <si>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</si>
  <si>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</si>
  <si>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</si>
  <si>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</si>
  <si>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</si>
  <si>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</si>
  <si>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</si>
  <si>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</si>
  <si>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</si>
  <si>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</si>
  <si>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</si>
  <si>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</si>
  <si>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</si>
  <si>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</si>
  <si>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</si>
  <si>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</si>
  <si>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</si>
  <si>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</si>
  <si>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</si>
  <si>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</si>
  <si>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</si>
  <si>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</si>
  <si>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</si>
  <si>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</si>
  <si>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</si>
  <si>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</si>
  <si>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</si>
  <si>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</si>
  <si>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</si>
  <si>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</si>
  <si>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</si>
  <si>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</si>
  <si>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</si>
  <si>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</si>
  <si>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</si>
  <si>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</si>
  <si>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</si>
  <si>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</si>
  <si>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</si>
  <si>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</si>
  <si>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</si>
  <si>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</si>
  <si>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</si>
  <si>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</si>
  <si>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</si>
  <si>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</si>
  <si>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</si>
  <si>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</si>
  <si>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</si>
  <si>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</si>
  <si>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</si>
  <si>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</si>
  <si>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</si>
  <si>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</si>
  <si>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</si>
  <si>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</si>
  <si>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</si>
  <si>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</si>
  <si>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</si>
  <si>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</si>
  <si>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</si>
  <si>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</si>
  <si>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</si>
  <si>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</si>
  <si>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</si>
  <si>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</si>
  <si>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</si>
  <si>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</si>
  <si>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</si>
  <si>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</si>
  <si>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</si>
  <si>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</si>
  <si>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</si>
  <si>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</si>
  <si>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</si>
  <si>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</si>
  <si>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</si>
  <si>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</si>
  <si>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</si>
  <si>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</si>
  <si>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</si>
  <si>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</si>
  <si>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</si>
  <si>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</si>
  <si>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</si>
  <si>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</si>
  <si>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</si>
  <si>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</si>
  <si>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</si>
  <si>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</si>
  <si>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</si>
  <si>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</si>
  <si>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</si>
  <si>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</si>
  <si>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</si>
  <si>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</si>
  <si>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</si>
  <si>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</si>
  <si>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</si>
  <si>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</si>
  <si>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</si>
  <si>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</si>
  <si>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</si>
  <si>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</si>
  <si>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</si>
  <si>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</si>
  <si>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</si>
  <si>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</si>
  <si>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</si>
  <si>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</si>
  <si>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</si>
  <si>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</si>
  <si>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</si>
  <si>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</si>
  <si>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</si>
  <si>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</si>
  <si>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</si>
  <si>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</si>
  <si>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</si>
  <si>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</si>
  <si>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</si>
  <si>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</si>
  <si>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</si>
  <si>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</si>
  <si>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</si>
  <si>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</si>
  <si>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</si>
  <si>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</si>
  <si>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</si>
  <si>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</si>
  <si>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</si>
  <si>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</si>
  <si>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</si>
  <si>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</si>
  <si>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</si>
  <si>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</si>
  <si>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</si>
  <si>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</si>
  <si>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</si>
  <si>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</si>
  <si>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</si>
  <si>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</si>
  <si>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</si>
  <si>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</si>
  <si>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</si>
  <si>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</si>
  <si>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</si>
  <si>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</si>
  <si>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</si>
  <si>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</si>
  <si>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</si>
  <si>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</si>
  <si>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</si>
  <si>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</si>
  <si>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</si>
  <si>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</si>
  <si>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</si>
  <si>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</si>
  <si>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</si>
  <si>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</si>
  <si>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</si>
  <si>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</si>
  <si>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</si>
  <si>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</si>
  <si>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</si>
  <si>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</si>
  <si>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</si>
  <si>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</si>
  <si>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</si>
  <si>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</si>
  <si>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</si>
  <si>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</si>
  <si>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</si>
  <si>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</si>
  <si>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</si>
  <si>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</si>
  <si>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</si>
  <si>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</si>
  <si>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</si>
  <si>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</si>
  <si>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</si>
  <si>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</si>
  <si>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</si>
  <si>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</si>
  <si>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</si>
  <si>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</si>
  <si>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</si>
  <si>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</si>
  <si>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</si>
  <si>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</si>
  <si>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</si>
  <si>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</si>
  <si>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</si>
  <si>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</si>
  <si>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</si>
  <si>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</si>
  <si>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</si>
  <si>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</si>
  <si>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</si>
  <si>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</si>
  <si>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</si>
  <si>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</si>
  <si>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</si>
  <si>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</si>
  <si>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</si>
  <si>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</si>
  <si>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</si>
  <si>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</si>
  <si>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</si>
  <si>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</si>
  <si>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</si>
  <si>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</si>
  <si>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</si>
  <si>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</si>
  <si>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</si>
  <si>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</si>
  <si>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</si>
  <si>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</si>
  <si>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</si>
  <si>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</si>
  <si>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</si>
  <si>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</si>
  <si>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</si>
  <si>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</si>
  <si>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</si>
  <si>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</si>
  <si>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</si>
  <si>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</si>
  <si>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</si>
  <si>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</si>
  <si>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</si>
  <si>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</si>
  <si>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</si>
  <si>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</si>
  <si>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</si>
  <si>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</si>
  <si>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</si>
  <si>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</si>
  <si>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</si>
  <si>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</si>
  <si>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</si>
  <si>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</si>
  <si>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</si>
  <si>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</si>
  <si>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</si>
  <si>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</si>
  <si>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</si>
  <si>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</si>
  <si>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</si>
  <si>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</si>
  <si>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</si>
  <si>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</si>
  <si>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</si>
  <si>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</si>
  <si>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</si>
  <si>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</si>
  <si>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</si>
  <si>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</si>
  <si>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</si>
  <si>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</si>
  <si>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</si>
  <si>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</si>
  <si>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</si>
  <si>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</si>
  <si>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</si>
  <si>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</si>
  <si>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</si>
  <si>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</si>
  <si>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</si>
  <si>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</si>
  <si>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</si>
  <si>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</si>
  <si>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</si>
  <si>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</si>
  <si>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</si>
  <si>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</si>
  <si>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</si>
  <si>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</si>
  <si>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</si>
  <si>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</si>
  <si>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</si>
  <si>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</si>
  <si>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</si>
  <si>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</si>
  <si>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</si>
  <si>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</si>
  <si>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</si>
  <si>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</si>
  <si>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</si>
  <si>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</si>
  <si>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</si>
  <si>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</si>
  <si>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</si>
  <si>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</si>
  <si>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</si>
  <si>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</si>
  <si>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</si>
  <si>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</si>
  <si>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</si>
  <si>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</si>
  <si>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</si>
  <si>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</si>
  <si>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</si>
  <si>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</si>
  <si>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</si>
  <si>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</si>
  <si>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</si>
  <si>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</si>
  <si>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</si>
  <si>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</si>
  <si>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</si>
  <si>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</si>
  <si>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</si>
  <si>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</si>
  <si>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</si>
  <si>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</si>
  <si>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</si>
  <si>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</si>
  <si>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</si>
  <si>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</si>
  <si>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</si>
  <si>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</si>
  <si>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</si>
  <si>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</si>
  <si>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</si>
  <si>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</si>
  <si>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</si>
  <si>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</si>
  <si>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</si>
  <si>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</si>
  <si>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</si>
  <si>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</si>
  <si>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</si>
  <si>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</si>
  <si>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</si>
  <si>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</si>
  <si>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</si>
  <si>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</si>
  <si>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</si>
  <si>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</si>
  <si>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</si>
  <si>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</si>
  <si>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</si>
  <si>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</si>
  <si>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</si>
  <si>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</si>
  <si>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</si>
  <si>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</si>
  <si>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</si>
  <si>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</si>
  <si>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</si>
  <si>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</si>
  <si>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</si>
  <si>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</si>
  <si>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</si>
  <si>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</si>
  <si>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</si>
  <si>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</si>
  <si>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</si>
  <si>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</si>
  <si>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</si>
  <si>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</si>
  <si>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</si>
  <si>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</si>
  <si>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</si>
  <si>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</si>
  <si>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</si>
  <si>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</si>
  <si>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</si>
  <si>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</si>
  <si>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</si>
  <si>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</si>
  <si>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</si>
  <si>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</si>
  <si>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</si>
  <si>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</si>
  <si>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</si>
  <si>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</si>
  <si>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</si>
  <si>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</si>
  <si>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</si>
  <si>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</si>
  <si>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</si>
  <si>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</si>
  <si>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</si>
  <si>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</si>
  <si>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</si>
  <si>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</si>
  <si>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</si>
  <si>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</si>
  <si>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</si>
  <si>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</si>
  <si>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</si>
  <si>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</si>
  <si>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</si>
  <si>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</si>
  <si>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</si>
  <si>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</si>
  <si>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</si>
  <si>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</si>
  <si>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</si>
  <si>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</si>
  <si>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</si>
  <si>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</si>
  <si>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</si>
  <si>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</si>
  <si>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</si>
  <si>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</si>
  <si>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</si>
  <si>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</si>
  <si>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</si>
  <si>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</si>
  <si>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</si>
  <si>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</si>
  <si>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</si>
  <si>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</si>
  <si>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</si>
  <si>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</si>
  <si>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</si>
  <si>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</si>
  <si>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</si>
  <si>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</si>
  <si>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</si>
  <si>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</si>
  <si>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</si>
  <si>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</si>
  <si>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</si>
  <si>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</si>
  <si>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</si>
  <si>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</si>
  <si>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</si>
  <si>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</si>
  <si>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</si>
  <si>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</si>
  <si>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</si>
  <si>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</si>
  <si>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</si>
  <si>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</si>
  <si>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</si>
  <si>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</si>
  <si>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</si>
  <si>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</si>
  <si>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</si>
  <si>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</si>
  <si>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</si>
  <si>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</si>
  <si>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</si>
  <si>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</si>
  <si>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</si>
  <si>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</si>
  <si>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</si>
  <si>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</si>
  <si>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</si>
  <si>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</si>
  <si>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</si>
  <si>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</si>
  <si>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</si>
  <si>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</si>
  <si>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</si>
  <si>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</si>
  <si>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</si>
  <si>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</si>
  <si>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</si>
  <si>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</si>
  <si>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</si>
  <si>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</si>
  <si>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</si>
  <si>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</si>
  <si>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</si>
  <si>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</si>
  <si>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</si>
  <si>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</si>
  <si>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</si>
  <si>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</si>
  <si>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</si>
  <si>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</si>
  <si>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</si>
  <si>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</si>
  <si>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</si>
  <si>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</si>
  <si>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</si>
  <si>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</si>
  <si>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</si>
  <si>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</si>
  <si>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</si>
  <si>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</si>
  <si>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</si>
  <si>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</si>
  <si>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</si>
  <si>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</si>
  <si>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</si>
  <si>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</si>
  <si>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</si>
  <si>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</si>
  <si>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</si>
  <si>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</si>
  <si>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</si>
  <si>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</si>
  <si>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</si>
  <si>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</si>
  <si>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</si>
  <si>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</si>
  <si>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</si>
  <si>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</si>
  <si>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</si>
  <si>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</si>
  <si>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</si>
  <si>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</si>
  <si>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</si>
  <si>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</si>
  <si>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</si>
  <si>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</si>
  <si>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</si>
  <si>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</si>
  <si>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</si>
  <si>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</si>
  <si>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</si>
  <si>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</si>
  <si>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</si>
  <si>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</si>
  <si>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</si>
  <si>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</si>
  <si>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</si>
  <si>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</si>
  <si>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</si>
  <si>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</si>
  <si>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</si>
  <si>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</si>
  <si>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</si>
  <si>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</si>
  <si>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</si>
  <si>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</si>
  <si>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</si>
  <si>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</si>
  <si>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</si>
  <si>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</si>
  <si>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</si>
  <si>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</si>
  <si>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</si>
  <si>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</si>
  <si>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</si>
  <si>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</si>
  <si>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</si>
  <si>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</si>
  <si>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</si>
  <si>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</si>
  <si>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</si>
  <si>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</si>
  <si>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</si>
  <si>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</si>
  <si>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</si>
  <si>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</si>
  <si>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</si>
  <si>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</si>
  <si>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</si>
  <si>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</si>
  <si>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</si>
  <si>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</si>
  <si>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</si>
  <si>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</si>
  <si>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</si>
  <si>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</si>
  <si>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</si>
  <si>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</si>
  <si>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</si>
  <si>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</si>
  <si>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</si>
  <si>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</si>
  <si>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</si>
  <si>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</si>
  <si>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</si>
  <si>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</si>
  <si>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</si>
  <si>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</si>
  <si>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</si>
  <si>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</si>
  <si>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</si>
  <si>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</si>
  <si>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</si>
  <si>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</si>
  <si>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</si>
  <si>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</si>
  <si>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</si>
  <si>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</si>
  <si>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</si>
  <si>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</si>
  <si>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</si>
  <si>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</si>
  <si>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</si>
  <si>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</si>
  <si>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</si>
  <si>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</si>
  <si>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</si>
  <si>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</si>
  <si>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</si>
  <si>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</si>
  <si>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</si>
  <si>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</si>
  <si>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</si>
  <si>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</si>
  <si>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</si>
  <si>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</si>
  <si>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</si>
  <si>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</si>
  <si>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</si>
  <si>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</si>
  <si>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</si>
  <si>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</si>
  <si>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</si>
  <si>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</si>
  <si>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</si>
  <si>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</si>
  <si>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</si>
  <si>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</si>
  <si>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</si>
  <si>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</si>
  <si>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</si>
  <si>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</si>
  <si>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</si>
  <si>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</si>
  <si>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</si>
  <si>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</si>
  <si>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</si>
  <si>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</si>
  <si>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</si>
  <si>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</si>
  <si>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</si>
  <si>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</si>
  <si>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</si>
  <si>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</si>
  <si>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</si>
  <si>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</si>
  <si>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</si>
  <si>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</si>
  <si>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</si>
  <si>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</si>
  <si>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</si>
  <si>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</si>
  <si>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</si>
  <si>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</si>
  <si>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</si>
  <si>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</si>
  <si>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</si>
  <si>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</si>
  <si>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</si>
  <si>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</si>
  <si>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</si>
  <si>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</si>
  <si>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</si>
  <si>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</si>
  <si>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</si>
  <si>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</si>
  <si>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</si>
  <si>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</si>
  <si>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</si>
  <si>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</si>
  <si>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</si>
  <si>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</si>
  <si>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</si>
  <si>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</si>
  <si>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</si>
  <si>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</si>
  <si>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</si>
  <si>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</si>
  <si>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</si>
  <si>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</si>
  <si>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</si>
  <si>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</si>
  <si>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</si>
  <si>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</si>
  <si>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</si>
  <si>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</si>
  <si>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</si>
  <si>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</si>
  <si>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</si>
  <si>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</si>
  <si>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</si>
  <si>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</si>
  <si>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</si>
  <si>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</si>
  <si>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</si>
  <si>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</si>
  <si>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</si>
  <si>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</si>
  <si>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</si>
  <si>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</si>
  <si>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</si>
  <si>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</si>
  <si>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</si>
  <si>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</si>
  <si>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</si>
  <si>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</si>
  <si>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</si>
  <si>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</si>
  <si>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</si>
  <si>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</si>
  <si>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</si>
  <si>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</si>
  <si>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</si>
  <si>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</si>
  <si>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</si>
  <si>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</si>
  <si>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</si>
  <si>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</si>
  <si>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</si>
  <si>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</si>
  <si>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</si>
  <si>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</si>
  <si>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</si>
  <si>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</si>
  <si>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</si>
  <si>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</si>
  <si>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</si>
  <si>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</si>
  <si>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</si>
  <si>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</si>
  <si>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</si>
  <si>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</si>
  <si>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</si>
  <si>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</si>
  <si>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</si>
  <si>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</si>
  <si>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</si>
  <si>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</si>
  <si>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</si>
  <si>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</si>
  <si>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</si>
  <si>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</si>
  <si>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</si>
  <si>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</si>
  <si>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</si>
  <si>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</si>
  <si>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</si>
  <si>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</si>
  <si>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</si>
  <si>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</si>
  <si>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</si>
  <si>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</si>
  <si>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</si>
  <si>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</si>
  <si>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</si>
  <si>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</si>
  <si>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</si>
  <si>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</si>
  <si>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</si>
  <si>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</si>
  <si>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</si>
  <si>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</si>
  <si>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</si>
  <si>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</si>
  <si>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</si>
  <si>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</si>
  <si>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</si>
  <si>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</si>
  <si>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</si>
  <si>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</si>
  <si>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</si>
  <si>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</si>
  <si>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</si>
  <si>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</si>
  <si>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</si>
  <si>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</si>
  <si>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</si>
  <si>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</si>
  <si>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</si>
  <si>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</si>
  <si>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</si>
  <si>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</si>
  <si>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</si>
  <si>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</si>
  <si>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</si>
  <si>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</si>
  <si>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</si>
  <si>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</si>
  <si>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</si>
  <si>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</si>
  <si>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</si>
  <si>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</si>
  <si>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</si>
  <si>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</si>
  <si>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</si>
  <si>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</si>
  <si>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</si>
  <si>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</si>
  <si>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</si>
  <si>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</si>
  <si>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</si>
  <si>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</si>
  <si>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</si>
  <si>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</si>
  <si>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</si>
  <si>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</si>
  <si>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</si>
  <si>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</si>
  <si>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</si>
  <si>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</si>
  <si>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</si>
  <si>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</si>
  <si>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</si>
  <si>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</si>
  <si>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</si>
  <si>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</si>
  <si>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</si>
  <si>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</si>
  <si>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</si>
  <si>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</si>
  <si>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</si>
  <si>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</si>
  <si>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</si>
  <si>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</si>
  <si>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</si>
  <si>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</si>
  <si>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</si>
  <si>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</si>
  <si>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</si>
  <si>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</si>
  <si>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</si>
  <si>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</si>
  <si>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</si>
  <si>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</si>
  <si>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</si>
  <si>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</si>
  <si>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</si>
  <si>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</si>
  <si>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</si>
  <si>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</si>
  <si>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</si>
  <si>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</si>
  <si>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</si>
  <si>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</si>
  <si>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</si>
  <si>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</si>
  <si>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</si>
  <si>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</si>
  <si>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</si>
  <si>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</si>
  <si>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</si>
  <si>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</si>
  <si>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</si>
  <si>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</si>
  <si>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</si>
  <si>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</si>
  <si>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</si>
  <si>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</si>
  <si>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</si>
  <si>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</si>
  <si>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</si>
  <si>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</si>
  <si>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</si>
  <si>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</si>
  <si>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</si>
  <si>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</si>
  <si>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</si>
  <si>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</si>
  <si>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</si>
  <si>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</si>
  <si>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</si>
  <si>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</si>
  <si>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</si>
  <si>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</si>
  <si>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</si>
  <si>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</si>
  <si>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</si>
  <si>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</si>
  <si>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</si>
  <si>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</si>
  <si>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</si>
  <si>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</si>
  <si>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</si>
  <si>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</si>
  <si>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</si>
  <si>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</si>
  <si>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</si>
  <si>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</si>
  <si>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</si>
  <si>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</si>
  <si>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</si>
  <si>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</si>
  <si>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</si>
  <si>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</si>
  <si>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</si>
  <si>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</si>
  <si>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</si>
  <si>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</si>
  <si>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</si>
  <si>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</si>
  <si>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</si>
  <si>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</si>
  <si>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</si>
  <si>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</si>
  <si>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</si>
  <si>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</si>
  <si>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</si>
  <si>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</si>
  <si>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</si>
  <si>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</si>
  <si>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</si>
  <si>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</si>
  <si>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</si>
  <si>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</si>
  <si>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</si>
  <si>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</si>
  <si>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</si>
  <si>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</si>
  <si>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</si>
  <si>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</si>
  <si>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</si>
  <si>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</si>
  <si>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</si>
  <si>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</si>
  <si>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</si>
  <si>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</si>
  <si>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</si>
  <si>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</si>
  <si>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</si>
  <si>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</si>
  <si>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</si>
  <si>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</si>
  <si>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</si>
  <si>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</si>
  <si>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</si>
  <si>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</si>
  <si>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</si>
  <si>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</si>
  <si>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</si>
  <si>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</si>
  <si>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</si>
  <si>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</si>
  <si>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</si>
  <si>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</si>
  <si>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</si>
  <si>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</si>
  <si>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</si>
  <si>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</si>
  <si>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</si>
  <si>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</si>
  <si>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</si>
  <si>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</si>
  <si>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</si>
  <si>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</si>
  <si>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</si>
  <si>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</si>
  <si>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</si>
  <si>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</si>
  <si>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</si>
  <si>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</si>
  <si>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</si>
  <si>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</si>
  <si>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</si>
  <si>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</si>
  <si>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</si>
  <si>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</si>
  <si>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</si>
  <si>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</si>
  <si>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</si>
  <si>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</si>
  <si>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</si>
  <si>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</si>
  <si>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</si>
  <si>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</si>
  <si>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</si>
  <si>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</si>
  <si>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</si>
  <si>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</si>
  <si>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</si>
  <si>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</si>
  <si>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</si>
  <si>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</si>
  <si>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</si>
  <si>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</si>
  <si>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</si>
  <si>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</si>
  <si>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</si>
  <si>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</si>
  <si>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</si>
  <si>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</si>
  <si>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</si>
  <si>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</si>
  <si>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</si>
  <si>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</si>
  <si>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</si>
  <si>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</si>
  <si>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</si>
  <si>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</si>
  <si>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</si>
  <si>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</si>
  <si>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</si>
  <si>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</si>
  <si>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</si>
  <si>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</si>
  <si>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</si>
  <si>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</si>
  <si>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</si>
  <si>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</si>
  <si>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</si>
  <si>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</si>
  <si>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</si>
  <si>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</si>
  <si>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</si>
  <si>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</si>
  <si>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</si>
  <si>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</si>
  <si>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</si>
  <si>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</si>
  <si>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</si>
  <si>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</si>
  <si>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</si>
  <si>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</si>
  <si>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</si>
  <si>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</si>
  <si>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</si>
  <si>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</si>
  <si>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</si>
  <si>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</si>
  <si>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</si>
  <si>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</si>
  <si>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</si>
  <si>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</si>
  <si>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</si>
  <si>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</si>
  <si>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</si>
  <si>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</si>
  <si>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</si>
  <si>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</si>
  <si>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</si>
  <si>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</si>
  <si>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</si>
  <si>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</si>
  <si>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</si>
  <si>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</si>
  <si>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</si>
  <si>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</si>
  <si>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</si>
  <si>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</si>
  <si>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</si>
  <si>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</si>
  <si>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</si>
  <si>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</si>
  <si>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</si>
  <si>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</si>
  <si>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</si>
  <si>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</si>
  <si>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</si>
  <si>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</si>
  <si>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</si>
  <si>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</si>
  <si>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</si>
  <si>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</si>
  <si>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</si>
  <si>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</si>
  <si>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</si>
  <si>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</si>
  <si>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</si>
  <si>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</si>
  <si>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</si>
  <si>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</si>
  <si>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</si>
  <si>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</si>
  <si>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</si>
  <si>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</si>
  <si>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</si>
  <si>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</si>
  <si>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</si>
  <si>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</si>
  <si>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</si>
  <si>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</si>
  <si>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</si>
  <si>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</si>
  <si>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</si>
  <si>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</si>
  <si>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</si>
  <si>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</si>
  <si>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</si>
  <si>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</si>
  <si>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</si>
  <si>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</si>
  <si>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</si>
  <si>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</si>
  <si>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</si>
  <si>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</si>
  <si>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</si>
  <si>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</si>
  <si>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</si>
  <si>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</si>
  <si>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</si>
  <si>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</si>
  <si>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</si>
  <si>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</si>
  <si>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</si>
  <si>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</si>
  <si>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</si>
  <si>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</si>
  <si>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</si>
  <si>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</si>
  <si>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</si>
  <si>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</si>
  <si>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</si>
  <si>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</si>
  <si>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</si>
  <si>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</si>
  <si>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</si>
  <si>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</si>
  <si>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</si>
  <si>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</si>
  <si>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</si>
  <si>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</si>
  <si>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</si>
  <si>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</si>
  <si>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</si>
  <si>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</si>
  <si>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</si>
  <si>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</si>
  <si>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</si>
  <si>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</si>
  <si>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</si>
  <si>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</si>
  <si>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</si>
  <si>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</si>
  <si>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</si>
  <si>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</si>
  <si>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</si>
  <si>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</si>
  <si>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</si>
  <si>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</si>
  <si>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</si>
  <si>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</si>
  <si>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</si>
  <si>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</si>
  <si>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</si>
  <si>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</si>
  <si>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</si>
  <si>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</si>
  <si>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</si>
  <si>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</si>
  <si>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</si>
  <si>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</si>
  <si>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</si>
  <si>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</si>
  <si>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</si>
  <si>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</si>
  <si>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</si>
  <si>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</si>
  <si>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</si>
  <si>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</si>
  <si>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</si>
  <si>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</si>
  <si>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</si>
  <si>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</si>
  <si>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</si>
  <si>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</si>
  <si>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</si>
  <si>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</si>
  <si>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</si>
  <si>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</si>
  <si>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</si>
  <si>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</si>
  <si>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</si>
  <si>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</si>
  <si>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</si>
  <si>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</si>
  <si>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</si>
  <si>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</si>
  <si>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</si>
  <si>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</si>
  <si>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</si>
  <si>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</si>
  <si>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</si>
  <si>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</si>
  <si>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</si>
  <si>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</si>
  <si>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</si>
  <si>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</si>
  <si>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</si>
  <si>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</si>
  <si>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</si>
  <si>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</si>
  <si>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</si>
  <si>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</si>
  <si>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</si>
  <si>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</si>
  <si>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</si>
  <si>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</si>
  <si>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</si>
  <si>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</si>
  <si>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</si>
  <si>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</si>
  <si>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</si>
  <si>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</si>
  <si>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</si>
  <si>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</si>
  <si>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</si>
  <si>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</si>
  <si>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</si>
  <si>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</si>
  <si>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</si>
  <si>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</si>
  <si>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</si>
  <si>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</si>
  <si>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</si>
  <si>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</si>
  <si>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</si>
  <si>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</si>
  <si>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</si>
  <si>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</si>
  <si>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</si>
  <si>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</si>
  <si>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</si>
  <si>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</si>
  <si>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</si>
  <si>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</si>
  <si>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</si>
  <si>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</si>
  <si>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</si>
  <si>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</si>
  <si>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</si>
  <si>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</si>
  <si>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</si>
  <si>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</si>
  <si>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</si>
  <si>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</si>
  <si>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</si>
  <si>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</si>
  <si>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</si>
  <si>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</si>
  <si>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</si>
  <si>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</si>
  <si>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</si>
  <si>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</si>
  <si>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</si>
  <si>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</si>
  <si>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</si>
  <si>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</si>
  <si>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</si>
  <si>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</si>
  <si>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</si>
  <si>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</si>
  <si>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</si>
  <si>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</si>
  <si>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</si>
  <si>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</si>
  <si>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</si>
  <si>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</si>
  <si>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</si>
  <si>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</si>
  <si>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</si>
  <si>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</si>
  <si>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</si>
  <si>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</si>
  <si>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</si>
  <si>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</si>
  <si>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</si>
  <si>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</si>
  <si>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</si>
  <si>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</si>
  <si>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</si>
  <si>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</si>
  <si>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</si>
  <si>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</si>
  <si>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</si>
  <si>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</si>
  <si>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</si>
  <si>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</si>
  <si>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</si>
  <si>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</si>
  <si>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</si>
  <si>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</si>
  <si>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</si>
  <si>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</si>
  <si>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</si>
  <si>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</si>
  <si>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</si>
  <si>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</si>
  <si>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</si>
  <si>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</si>
  <si>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</si>
  <si>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</si>
  <si>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</si>
  <si>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</si>
  <si>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</si>
  <si>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</si>
  <si>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</si>
  <si>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</si>
  <si>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</si>
  <si>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</si>
  <si>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</si>
  <si>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</si>
  <si>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</si>
  <si>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</si>
  <si>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</si>
  <si>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</si>
  <si>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</si>
  <si>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</si>
  <si>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</si>
  <si>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</si>
  <si>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</si>
  <si>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</si>
  <si>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</si>
  <si>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</si>
  <si>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</si>
  <si>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</si>
  <si>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</si>
  <si>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</si>
  <si>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</si>
  <si>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</si>
  <si>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</si>
  <si>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</si>
  <si>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</si>
  <si>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</si>
  <si>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</si>
  <si>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</si>
  <si>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</si>
  <si>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</si>
  <si>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</si>
  <si>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</si>
  <si>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</si>
  <si>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</si>
  <si>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</si>
  <si>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</si>
  <si>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</si>
  <si>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</si>
  <si>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</si>
  <si>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</si>
  <si>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</si>
  <si>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</si>
  <si>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</si>
  <si>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</si>
  <si>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</si>
  <si>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</si>
  <si>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</si>
  <si>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</si>
  <si>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</si>
  <si>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</si>
  <si>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</si>
  <si>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</si>
  <si>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</si>
  <si>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</si>
  <si>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</si>
  <si>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</si>
  <si>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</si>
  <si>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</si>
  <si>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</si>
  <si>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</si>
  <si>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</si>
  <si>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</si>
  <si>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</si>
  <si>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</si>
  <si>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</si>
  <si>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</si>
  <si>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</si>
  <si>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</si>
  <si>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</si>
  <si>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</si>
  <si>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</si>
  <si>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</si>
  <si>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</si>
  <si>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</si>
  <si>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</si>
  <si>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</si>
  <si>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</si>
  <si>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</si>
  <si>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</si>
  <si>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</si>
  <si>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</si>
  <si>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</si>
  <si>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</si>
  <si>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</si>
  <si>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</si>
  <si>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</si>
  <si>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</si>
  <si>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</si>
  <si>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</si>
  <si>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</si>
  <si>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</si>
  <si>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</si>
  <si>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</si>
  <si>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</si>
  <si>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</si>
  <si>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</si>
  <si>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</si>
  <si>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</si>
  <si>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</si>
  <si>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</si>
  <si>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</si>
  <si>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</si>
  <si>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</si>
  <si>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</si>
  <si>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</si>
  <si>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</si>
  <si>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</si>
  <si>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</si>
  <si>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</si>
  <si>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</si>
  <si>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</si>
  <si>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</si>
  <si>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</si>
  <si>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</si>
  <si>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</si>
  <si>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</si>
  <si>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</si>
  <si>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</si>
  <si>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</si>
  <si>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</si>
  <si>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</si>
  <si>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</si>
  <si>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</si>
  <si>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</si>
  <si>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</si>
  <si>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</si>
  <si>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</si>
  <si>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</si>
  <si>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</si>
  <si>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</si>
  <si>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</si>
  <si>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</si>
  <si>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</si>
  <si>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</si>
  <si>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</si>
  <si>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</si>
  <si>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</si>
  <si>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</si>
  <si>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</si>
  <si>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</si>
  <si>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</si>
  <si>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</si>
  <si>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</si>
  <si>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</si>
  <si>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</si>
  <si>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</si>
  <si>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</si>
  <si>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</si>
  <si>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</si>
  <si>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</si>
  <si>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</si>
  <si>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</si>
  <si>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</si>
  <si>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</si>
  <si>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</si>
  <si>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</si>
  <si>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</si>
  <si>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</si>
  <si>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</si>
  <si>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</si>
  <si>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</si>
  <si>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</si>
  <si>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</si>
  <si>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</si>
  <si>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</si>
  <si>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</si>
  <si>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</si>
  <si>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</si>
  <si>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</si>
  <si>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</si>
  <si>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</si>
  <si>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</si>
  <si>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</si>
  <si>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</si>
  <si>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</si>
  <si>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</si>
  <si>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</si>
  <si>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</si>
  <si>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</si>
  <si>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</si>
  <si>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</si>
  <si>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</si>
  <si>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</si>
  <si>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</si>
  <si>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</si>
  <si>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</si>
  <si>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</si>
  <si>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</si>
  <si>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</si>
  <si>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</si>
  <si>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</si>
  <si>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</si>
  <si>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</si>
  <si>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</si>
  <si>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</si>
  <si>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</si>
  <si>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</si>
  <si>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</si>
  <si>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</si>
  <si>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</si>
  <si>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</si>
  <si>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</si>
  <si>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</si>
  <si>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</si>
  <si>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</si>
  <si>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</si>
  <si>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</si>
  <si>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</si>
  <si>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</si>
  <si>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</si>
  <si>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</si>
  <si>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</si>
  <si>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</si>
  <si>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</si>
  <si>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</si>
  <si>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</si>
  <si>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</si>
  <si>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</si>
  <si>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</si>
  <si>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</si>
  <si>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</si>
  <si>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</si>
  <si>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</si>
  <si>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</si>
  <si>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</si>
  <si>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</si>
  <si>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</si>
  <si>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</si>
  <si>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</si>
  <si>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</si>
  <si>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</si>
  <si>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</si>
  <si>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</si>
  <si>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</si>
  <si>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</si>
  <si>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</si>
  <si>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</si>
  <si>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</si>
  <si>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</si>
  <si>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</si>
  <si>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</si>
  <si>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</si>
  <si>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</si>
  <si>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</si>
  <si>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</si>
  <si>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</si>
  <si>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</si>
  <si>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</si>
  <si>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</si>
  <si>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</si>
  <si>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</si>
  <si>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</si>
  <si>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</si>
  <si>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</si>
  <si>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</si>
  <si>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</si>
  <si>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</si>
  <si>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</si>
  <si>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</si>
  <si>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</si>
  <si>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</si>
  <si>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</si>
  <si>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</si>
  <si>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</si>
  <si>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</si>
  <si>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</si>
  <si>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</si>
  <si>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</si>
  <si>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</si>
  <si>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</si>
  <si>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</si>
  <si>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</si>
  <si>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</si>
  <si>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</si>
  <si>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</si>
  <si>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</si>
  <si>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</si>
  <si>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</si>
  <si>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</si>
  <si>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</si>
  <si>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</si>
  <si>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</si>
  <si>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</si>
  <si>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</si>
  <si>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</si>
  <si>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</si>
  <si>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</si>
  <si>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</si>
  <si>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</si>
  <si>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</si>
  <si>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</si>
  <si>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</si>
  <si>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</si>
  <si>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</si>
  <si>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</si>
  <si>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</si>
  <si>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</si>
  <si>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</si>
  <si>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</si>
  <si>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</si>
  <si>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</si>
  <si>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</si>
  <si>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</si>
  <si>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</si>
  <si>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</si>
  <si>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</si>
  <si>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</si>
  <si>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</si>
  <si>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</si>
  <si>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</si>
  <si>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</si>
  <si>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</si>
  <si>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</si>
  <si>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</si>
  <si>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</si>
  <si>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</si>
  <si>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</si>
  <si>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</si>
  <si>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</si>
  <si>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</si>
  <si>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</si>
  <si>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</si>
  <si>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</si>
  <si>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</si>
  <si>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</si>
  <si>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</si>
  <si>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</si>
  <si>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</si>
  <si>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</si>
  <si>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</si>
  <si>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</si>
  <si>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</si>
  <si>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</si>
  <si>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</si>
  <si>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</si>
  <si>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</si>
  <si>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</si>
  <si>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</si>
  <si>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</si>
  <si>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</si>
  <si>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</si>
  <si>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</si>
  <si>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</si>
  <si>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</si>
  <si>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</si>
  <si>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</si>
  <si>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</si>
  <si>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</si>
  <si>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</si>
  <si>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</si>
  <si>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</si>
  <si>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</si>
  <si>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</si>
  <si>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</si>
  <si>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</si>
  <si>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</si>
  <si>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</si>
  <si>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</si>
  <si>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</si>
  <si>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</si>
  <si>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</si>
  <si>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</si>
  <si>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</si>
  <si>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</si>
  <si>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</si>
  <si>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</si>
  <si>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</si>
  <si>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</si>
  <si>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</si>
  <si>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</si>
  <si>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</si>
  <si>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</si>
  <si>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</si>
  <si>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</si>
  <si>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</si>
  <si>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</si>
  <si>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</si>
  <si>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</si>
  <si>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</si>
  <si>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</si>
  <si>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</si>
  <si>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</si>
  <si>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</si>
  <si>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</si>
  <si>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</si>
  <si>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</si>
  <si>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</si>
  <si>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</si>
  <si>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</si>
  <si>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</si>
  <si>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</si>
  <si>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</si>
  <si>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</si>
  <si>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</si>
  <si>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</si>
  <si>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</si>
  <si>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</si>
  <si>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</si>
  <si>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</si>
  <si>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</si>
  <si>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</si>
  <si>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</si>
  <si>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</si>
  <si>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</si>
  <si>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</si>
  <si>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</si>
  <si>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</si>
  <si>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</si>
  <si>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</si>
  <si>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</si>
  <si>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</si>
  <si>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</si>
  <si>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</si>
  <si>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</si>
  <si>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</si>
  <si>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</si>
  <si>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</si>
  <si>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</si>
  <si>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</si>
  <si>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</si>
  <si>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</si>
  <si>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</si>
  <si>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</si>
  <si>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</si>
  <si>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</si>
  <si>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</si>
  <si>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</si>
  <si>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</si>
  <si>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</si>
  <si>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</si>
  <si>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</si>
  <si>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</si>
  <si>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</si>
  <si>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</si>
  <si>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</si>
  <si>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</si>
  <si>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</si>
  <si>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</si>
  <si>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</si>
  <si>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</si>
  <si>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</si>
  <si>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</si>
  <si>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</si>
  <si>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</si>
  <si>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</si>
  <si>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</si>
  <si>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</si>
  <si>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</si>
  <si>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</si>
  <si>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</si>
  <si>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</si>
  <si>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</si>
  <si>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</si>
  <si>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</si>
  <si>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</si>
  <si>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</si>
  <si>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</si>
  <si>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</si>
  <si>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</si>
  <si>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</si>
  <si>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</si>
  <si>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</si>
  <si>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</si>
  <si>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</si>
  <si>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</si>
  <si>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</si>
  <si>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</si>
  <si>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</si>
  <si>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</si>
  <si>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</si>
  <si>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</si>
  <si>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</si>
  <si>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</si>
  <si>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</si>
  <si>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</si>
  <si>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</si>
  <si>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</si>
  <si>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</si>
  <si>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</si>
  <si>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</si>
  <si>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</si>
  <si>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</si>
  <si>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</si>
  <si>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</si>
  <si>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</si>
  <si>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</si>
  <si>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</si>
  <si>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</si>
  <si>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</si>
  <si>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</si>
  <si>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</si>
  <si>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</si>
  <si>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</si>
  <si>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</si>
  <si>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</si>
  <si>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</si>
  <si>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</si>
  <si>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</si>
  <si>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</si>
  <si>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</si>
  <si>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</si>
  <si>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</si>
  <si>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</si>
  <si>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</si>
  <si>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</si>
  <si>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</si>
  <si>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</si>
  <si>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</si>
  <si>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</si>
  <si>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</si>
  <si>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</si>
  <si>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</si>
  <si>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</si>
  <si>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</si>
  <si>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</si>
  <si>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</si>
  <si>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</si>
  <si>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</si>
  <si>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</si>
  <si>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</si>
  <si>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</si>
  <si>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</si>
  <si>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</si>
  <si>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</si>
  <si>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</si>
  <si>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</si>
  <si>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</si>
  <si>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</si>
  <si>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</si>
  <si>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</si>
  <si>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</si>
  <si>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</si>
  <si>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</si>
  <si>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</si>
  <si>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</si>
  <si>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</si>
  <si>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</si>
  <si>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</si>
  <si>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</si>
  <si>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</si>
  <si>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</si>
  <si>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</si>
  <si>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</si>
  <si>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</si>
  <si>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</si>
  <si>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</si>
  <si>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</si>
  <si>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</si>
  <si>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</si>
  <si>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</si>
  <si>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</si>
  <si>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</si>
  <si>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</si>
  <si>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</si>
  <si>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</si>
  <si>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</si>
  <si>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</si>
  <si>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</si>
  <si>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</si>
  <si>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</si>
  <si>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</si>
  <si>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</si>
  <si>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</si>
  <si>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</si>
  <si>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</si>
  <si>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</si>
  <si>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</si>
  <si>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</si>
  <si>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</si>
  <si>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</si>
  <si>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</si>
  <si>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</si>
  <si>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</si>
  <si>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</si>
  <si>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</si>
  <si>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</si>
  <si>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</si>
  <si>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</si>
  <si>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</si>
  <si>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</si>
  <si>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</si>
  <si>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</si>
  <si>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</si>
  <si>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</si>
  <si>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</si>
  <si>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</si>
  <si>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</si>
  <si>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</si>
  <si>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</si>
  <si>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</si>
  <si>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</si>
  <si>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</si>
  <si>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</si>
  <si>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</si>
  <si>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</si>
  <si>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</si>
  <si>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</si>
  <si>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</si>
  <si>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</si>
  <si>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</si>
  <si>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</si>
  <si>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</si>
  <si>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</si>
  <si>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</si>
  <si>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</si>
  <si>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</si>
  <si>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</si>
  <si>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</si>
  <si>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</si>
  <si>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</si>
  <si>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</si>
  <si>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</si>
  <si>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</si>
  <si>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</si>
  <si>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</si>
  <si>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</si>
  <si>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</si>
  <si>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</si>
  <si>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</si>
  <si>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</si>
  <si>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</si>
  <si>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</si>
  <si>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</si>
  <si>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</si>
  <si>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</si>
  <si>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</si>
  <si>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</si>
  <si>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</si>
  <si>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</si>
  <si>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</si>
  <si>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</si>
  <si>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</si>
  <si>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</si>
  <si>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</si>
  <si>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</si>
  <si>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</si>
  <si>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</si>
  <si>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</si>
  <si>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</si>
  <si>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</si>
  <si>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</si>
  <si>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</si>
  <si>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</si>
  <si>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</si>
  <si>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</si>
  <si>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</si>
  <si>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</si>
  <si>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</si>
  <si>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</si>
  <si>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</si>
  <si>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</si>
  <si>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</si>
  <si>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</si>
  <si>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</si>
  <si>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</si>
  <si>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</si>
  <si>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</si>
  <si>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</si>
  <si>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</si>
  <si>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</si>
  <si>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</si>
  <si>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</si>
  <si>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</si>
  <si>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</si>
  <si>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</si>
  <si>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</si>
  <si>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</si>
  <si>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</si>
  <si>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</si>
  <si>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</si>
  <si>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</si>
  <si>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</si>
  <si>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</si>
  <si>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</si>
  <si>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</si>
  <si>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</si>
  <si>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</si>
  <si>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</si>
  <si>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</si>
  <si>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</si>
  <si>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</si>
  <si>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</si>
  <si>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</si>
  <si>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</si>
  <si>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</si>
  <si>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</si>
  <si>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</si>
  <si>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</si>
  <si>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</si>
  <si>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</si>
  <si>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</si>
  <si>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</si>
  <si>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</si>
  <si>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</si>
  <si>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</si>
  <si>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</si>
  <si>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</si>
  <si>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</si>
  <si>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</si>
  <si>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</si>
  <si>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</si>
  <si>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</si>
  <si>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</si>
  <si>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</si>
  <si>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</si>
  <si>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</si>
  <si>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</si>
  <si>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</si>
  <si>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</si>
  <si>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</si>
  <si>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</si>
  <si>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</si>
  <si>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</si>
  <si>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</si>
  <si>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</si>
  <si>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</si>
  <si>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</si>
  <si>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</si>
  <si>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</si>
  <si>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</si>
  <si>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</si>
  <si>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</si>
  <si>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</si>
  <si>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</si>
  <si>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</si>
  <si>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</si>
  <si>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</si>
  <si>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</si>
  <si>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</si>
  <si>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</si>
  <si>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</si>
  <si>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</si>
  <si>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</si>
  <si>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</si>
  <si>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</si>
  <si>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</si>
  <si>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</si>
  <si>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</si>
  <si>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</si>
  <si>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</si>
  <si>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</si>
  <si>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</si>
  <si>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</si>
  <si>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</si>
  <si>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</si>
  <si>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</si>
  <si>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</si>
  <si>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</si>
  <si>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</si>
  <si>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</si>
  <si>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</si>
  <si>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</si>
  <si>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</si>
  <si>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</si>
  <si>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</si>
  <si>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</si>
  <si>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</si>
  <si>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</si>
  <si>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</si>
  <si>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</si>
  <si>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</si>
  <si>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</si>
  <si>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</si>
  <si>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</si>
  <si>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</si>
  <si>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</si>
  <si>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</si>
  <si>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</si>
  <si>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</si>
  <si>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</si>
  <si>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</si>
  <si>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</si>
  <si>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</si>
  <si>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</si>
  <si>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</si>
  <si>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</si>
  <si>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</si>
  <si>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</si>
  <si>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</si>
  <si>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</si>
  <si>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</si>
  <si>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</si>
  <si>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</si>
  <si>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</si>
  <si>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</si>
  <si>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</si>
  <si>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</si>
  <si>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</si>
  <si>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</si>
  <si>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</si>
  <si>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</si>
  <si>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</si>
  <si>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</si>
  <si>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</si>
  <si>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</si>
  <si>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</si>
  <si>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</si>
  <si>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</si>
  <si>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</si>
  <si>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</si>
  <si>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</si>
  <si>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</si>
  <si>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</si>
  <si>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</si>
  <si>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</si>
  <si>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</si>
  <si>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</si>
  <si>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</si>
  <si>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</si>
  <si>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</si>
  <si>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</si>
  <si>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</si>
  <si>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</si>
  <si>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</si>
  <si>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</si>
  <si>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</si>
  <si>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</si>
  <si>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</si>
  <si>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</si>
  <si>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</si>
  <si>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</si>
  <si>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</si>
  <si>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</si>
  <si>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</si>
  <si>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</si>
  <si>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</si>
  <si>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</si>
  <si>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</si>
  <si>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</si>
  <si>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</si>
  <si>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</si>
  <si>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</si>
  <si>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</si>
  <si>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</si>
  <si>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</si>
  <si>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</si>
  <si>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</si>
  <si>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</si>
  <si>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</si>
  <si>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</si>
  <si>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</si>
  <si>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</si>
  <si>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</si>
  <si>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</si>
  <si>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</si>
  <si>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</si>
  <si>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</si>
  <si>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</si>
  <si>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</si>
  <si>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</si>
  <si>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</si>
  <si>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</si>
  <si>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</si>
  <si>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</si>
  <si>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</si>
  <si>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</si>
  <si>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</si>
  <si>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</si>
  <si>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</si>
  <si>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</si>
  <si>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</si>
  <si>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</si>
  <si>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</si>
  <si>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</si>
  <si>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</si>
  <si>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</si>
  <si>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</si>
  <si>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</si>
  <si>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</si>
  <si>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</si>
  <si>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</si>
  <si>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</si>
  <si>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</si>
  <si>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</si>
  <si>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</si>
  <si>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</si>
  <si>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</si>
  <si>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</si>
  <si>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</si>
  <si>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</si>
  <si>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</si>
  <si>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</si>
  <si>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</si>
  <si>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</si>
  <si>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</si>
  <si>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</si>
  <si>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</si>
  <si>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</si>
  <si>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</si>
  <si>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</si>
  <si>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</si>
  <si>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</si>
  <si>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</si>
  <si>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</si>
  <si>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</si>
  <si>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</si>
  <si>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</si>
  <si>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</si>
  <si>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</si>
  <si>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</si>
  <si>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</si>
  <si>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</si>
  <si>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</si>
  <si>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</si>
  <si>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</si>
  <si>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</si>
  <si>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</si>
  <si>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</si>
  <si>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</si>
  <si>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</si>
  <si>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</si>
  <si>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</si>
  <si>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</si>
  <si>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</si>
  <si>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</si>
  <si>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</si>
  <si>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</si>
  <si>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</si>
  <si>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</si>
  <si>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</si>
  <si>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</si>
  <si>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</si>
  <si>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</si>
  <si>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</si>
  <si>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</si>
  <si>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</si>
  <si>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</si>
  <si>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</si>
  <si>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</si>
  <si>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</si>
  <si>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</si>
  <si>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</si>
  <si>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</si>
  <si>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</si>
  <si>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</si>
  <si>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</si>
  <si>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</si>
  <si>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</si>
  <si>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</si>
  <si>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</si>
  <si>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</si>
  <si>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</si>
  <si>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</si>
  <si>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</si>
  <si>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</si>
  <si>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</si>
  <si>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</si>
  <si>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</si>
  <si>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</si>
  <si>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</si>
  <si>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</si>
  <si>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</si>
  <si>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</si>
  <si>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</si>
  <si>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</si>
  <si>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</si>
  <si>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</si>
  <si>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</si>
  <si>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</si>
  <si>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</si>
  <si>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</si>
  <si>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</si>
  <si>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</si>
  <si>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</si>
  <si>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</si>
  <si>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</si>
  <si>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</si>
  <si>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</si>
  <si>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</si>
  <si>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</si>
  <si>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</si>
  <si>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</si>
  <si>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</si>
  <si>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</si>
  <si>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</si>
  <si>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</si>
  <si>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</si>
  <si>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</si>
  <si>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</si>
  <si>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</si>
  <si>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</si>
  <si>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</si>
  <si>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</si>
  <si>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</si>
  <si>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</si>
  <si>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</si>
  <si>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</si>
  <si>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</si>
  <si>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</si>
  <si>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</si>
  <si>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</si>
  <si>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</si>
  <si>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</si>
  <si>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</si>
  <si>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</si>
  <si>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</si>
  <si>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</si>
  <si>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</si>
  <si>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</si>
  <si>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</si>
  <si>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</si>
  <si>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</si>
  <si>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</si>
  <si>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</si>
  <si>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</si>
  <si>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</si>
  <si>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</si>
  <si>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</si>
  <si>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</si>
  <si>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</si>
  <si>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</si>
  <si>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</si>
  <si>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</si>
  <si>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</si>
  <si>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</si>
  <si>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</si>
  <si>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</si>
  <si>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</si>
  <si>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</si>
  <si>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</si>
  <si>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</si>
  <si>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</si>
  <si>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</si>
  <si>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</si>
  <si>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</si>
  <si>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</si>
  <si>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</si>
  <si>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</si>
  <si>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</si>
  <si>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</si>
  <si>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</si>
  <si>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</si>
  <si>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</si>
  <si>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</si>
  <si>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</si>
  <si>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</si>
  <si>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</si>
  <si>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</si>
  <si>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</si>
  <si>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</si>
  <si>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</si>
  <si>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</si>
  <si>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</si>
  <si>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</si>
  <si>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</si>
  <si>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</si>
  <si>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</si>
  <si>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</si>
  <si>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</si>
  <si>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</si>
  <si>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</si>
  <si>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</si>
  <si>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</si>
  <si>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</si>
  <si>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</si>
  <si>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</si>
  <si>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</si>
  <si>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</si>
  <si>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</si>
  <si>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</si>
  <si>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</si>
  <si>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</si>
  <si>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</si>
  <si>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</si>
  <si>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</si>
  <si>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</si>
  <si>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</si>
  <si>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</si>
  <si>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</si>
  <si>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</si>
  <si>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</si>
  <si>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</si>
  <si>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</si>
  <si>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</si>
  <si>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</si>
  <si>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</si>
  <si>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</si>
  <si>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</si>
  <si>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</si>
  <si>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</si>
  <si>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</si>
  <si>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</si>
  <si>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</si>
  <si>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</si>
  <si>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</si>
  <si>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</si>
  <si>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</si>
  <si>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</si>
  <si>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</si>
  <si>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</si>
  <si>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</si>
  <si>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</si>
  <si>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</si>
  <si>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</si>
  <si>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</si>
  <si>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</si>
  <si>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</si>
  <si>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</si>
  <si>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</si>
  <si>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</si>
  <si>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</si>
  <si>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</si>
  <si>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</si>
  <si>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</si>
  <si>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</si>
  <si>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</si>
  <si>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</si>
  <si>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</si>
  <si>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</si>
  <si>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</si>
  <si>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</si>
  <si>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</si>
  <si>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</si>
  <si>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</si>
  <si>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</si>
  <si>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</si>
  <si>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</si>
  <si>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</si>
  <si>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</si>
  <si>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</si>
  <si>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</si>
  <si>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</si>
  <si>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</si>
  <si>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</si>
  <si>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</si>
  <si>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</si>
  <si>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</si>
  <si>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</si>
  <si>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</si>
  <si>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</si>
  <si>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</si>
  <si>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</si>
  <si>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</si>
  <si>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</si>
  <si>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</si>
  <si>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</si>
  <si>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</si>
  <si>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</si>
  <si>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</si>
  <si>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</si>
  <si>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</si>
  <si>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</si>
  <si>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</si>
  <si>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</si>
  <si>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</si>
  <si>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</si>
  <si>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</si>
  <si>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</si>
  <si>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</si>
  <si>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</si>
  <si>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</si>
  <si>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</si>
  <si>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</si>
  <si>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</si>
  <si>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</si>
  <si>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</si>
  <si>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</si>
  <si>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</si>
  <si>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</si>
  <si>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</si>
  <si>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</si>
  <si>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</si>
  <si>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</si>
  <si>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</si>
  <si>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</si>
  <si>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</si>
  <si>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</si>
  <si>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</si>
  <si>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</si>
  <si>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</si>
  <si>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</si>
  <si>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</si>
  <si>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</si>
  <si>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</si>
  <si>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</si>
  <si>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</si>
  <si>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</si>
  <si>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</si>
  <si>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Equisetum praealtum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</si>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</sst>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8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/>
    <xf numFmtId="0" fontId="24" fillId="0" borderId="25" xfId="1" applyBorder="1" applyAlignment="1">
      <alignment horizontal="center"/>
    </xf>
    <xf numFmtId="0" fontId="2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vertical="center" wrapText="1"/>
    </xf>
    <xf numFmtId="0" fontId="53" fillId="0" borderId="25" xfId="0" applyFont="1" applyBorder="1" applyAlignment="1">
      <alignment horizontal="center" vertical="center" wrapText="1"/>
    </xf>
    <xf numFmtId="0" fontId="24" fillId="0" borderId="25" xfId="1" applyBorder="1" applyAlignment="1">
      <alignment horizontal="center" vertical="center"/>
    </xf>
    <xf numFmtId="0" fontId="53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vertical="center"/>
    </xf>
    <xf numFmtId="0" fontId="53" fillId="0" borderId="33" xfId="0" applyFont="1" applyBorder="1" applyAlignment="1">
      <alignment wrapText="1"/>
    </xf>
    <xf numFmtId="0" fontId="53" fillId="0" borderId="33" xfId="0" applyFont="1" applyBorder="1" applyAlignment="1">
      <alignment vertical="center"/>
    </xf>
    <xf numFmtId="0" fontId="53" fillId="0" borderId="25" xfId="0" applyFont="1" applyBorder="1" applyAlignment="1">
      <alignment horizontal="center" vertical="center"/>
    </xf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54" fillId="0" borderId="33" xfId="0" applyFont="1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61" t="s">
        <v>57</v>
      </c>
      <c r="B2" s="161"/>
      <c r="C2" s="161"/>
      <c r="D2" s="161"/>
      <c r="E2" s="161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63" t="s">
        <v>4805</v>
      </c>
      <c r="B22" s="163"/>
      <c r="C22" s="163"/>
      <c r="D22" s="163"/>
      <c r="E22" s="163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62" t="s">
        <v>4806</v>
      </c>
      <c r="B24" s="162"/>
      <c r="C24" s="162"/>
      <c r="D24" s="162"/>
      <c r="E24" s="162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62" t="s">
        <v>61</v>
      </c>
      <c r="B39" s="162"/>
      <c r="C39" s="162"/>
      <c r="D39" s="162"/>
      <c r="E39" s="162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62" t="s">
        <v>62</v>
      </c>
      <c r="B45" s="162"/>
      <c r="C45" s="162"/>
      <c r="D45" s="162"/>
      <c r="E45" s="162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52" t="s">
        <v>43</v>
      </c>
      <c r="B93" s="153"/>
      <c r="C93" s="154"/>
      <c r="D93" s="155" t="s">
        <v>44</v>
      </c>
      <c r="E93" s="156"/>
    </row>
    <row r="94" spans="1:5" x14ac:dyDescent="0.2">
      <c r="A94" s="73" t="s">
        <v>23</v>
      </c>
      <c r="B94" s="157" t="s">
        <v>30</v>
      </c>
      <c r="C94" s="158"/>
      <c r="D94" s="3" t="s">
        <v>46</v>
      </c>
      <c r="E94" s="9">
        <v>8</v>
      </c>
    </row>
    <row r="95" spans="1:5" x14ac:dyDescent="0.2">
      <c r="A95" s="73" t="s">
        <v>24</v>
      </c>
      <c r="B95" s="159" t="s">
        <v>31</v>
      </c>
      <c r="C95" s="160"/>
      <c r="D95" s="3" t="s">
        <v>47</v>
      </c>
      <c r="E95" s="9">
        <v>7</v>
      </c>
    </row>
    <row r="96" spans="1:5" x14ac:dyDescent="0.2">
      <c r="A96" s="73" t="s">
        <v>3</v>
      </c>
      <c r="B96" s="159" t="s">
        <v>32</v>
      </c>
      <c r="C96" s="160"/>
      <c r="D96" s="3" t="s">
        <v>48</v>
      </c>
      <c r="E96" s="9">
        <v>6</v>
      </c>
    </row>
    <row r="97" spans="1:5" x14ac:dyDescent="0.2">
      <c r="A97" s="73" t="s">
        <v>25</v>
      </c>
      <c r="B97" s="159" t="s">
        <v>33</v>
      </c>
      <c r="C97" s="160"/>
      <c r="D97" s="3" t="s">
        <v>49</v>
      </c>
      <c r="E97" s="9">
        <v>5</v>
      </c>
    </row>
    <row r="98" spans="1:5" x14ac:dyDescent="0.2">
      <c r="A98" s="73" t="s">
        <v>26</v>
      </c>
      <c r="B98" s="159" t="s">
        <v>34</v>
      </c>
      <c r="C98" s="160"/>
      <c r="D98" s="3" t="s">
        <v>50</v>
      </c>
      <c r="E98" s="9">
        <v>4</v>
      </c>
    </row>
    <row r="99" spans="1:5" x14ac:dyDescent="0.2">
      <c r="A99" s="73" t="s">
        <v>27</v>
      </c>
      <c r="B99" s="159" t="s">
        <v>35</v>
      </c>
      <c r="C99" s="160"/>
      <c r="D99" s="3" t="s">
        <v>4</v>
      </c>
      <c r="E99" s="9">
        <v>3</v>
      </c>
    </row>
    <row r="100" spans="1:5" x14ac:dyDescent="0.2">
      <c r="A100" s="73" t="s">
        <v>2</v>
      </c>
      <c r="B100" s="159" t="s">
        <v>36</v>
      </c>
      <c r="C100" s="160"/>
      <c r="D100" s="3" t="s">
        <v>5</v>
      </c>
      <c r="E100" s="9">
        <v>2</v>
      </c>
    </row>
    <row r="101" spans="1:5" x14ac:dyDescent="0.2">
      <c r="A101" s="73" t="s">
        <v>28</v>
      </c>
      <c r="B101" s="159" t="s">
        <v>37</v>
      </c>
      <c r="C101" s="16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66" t="s">
        <v>38</v>
      </c>
      <c r="C102" s="167"/>
      <c r="D102" s="5"/>
      <c r="E102" s="8"/>
    </row>
    <row r="103" spans="1:5" ht="13.5" thickBot="1" x14ac:dyDescent="0.25">
      <c r="A103" s="152" t="s">
        <v>68</v>
      </c>
      <c r="B103" s="153"/>
      <c r="C103" s="154"/>
      <c r="D103" s="155" t="s">
        <v>45</v>
      </c>
      <c r="E103" s="15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52" t="s">
        <v>21</v>
      </c>
      <c r="B112" s="153"/>
      <c r="C112" s="156"/>
    </row>
    <row r="113" spans="1:3" x14ac:dyDescent="0.2">
      <c r="A113" s="73">
        <v>1</v>
      </c>
      <c r="B113" s="157" t="s">
        <v>40</v>
      </c>
      <c r="C113" s="158"/>
    </row>
    <row r="114" spans="1:3" x14ac:dyDescent="0.2">
      <c r="A114" s="73" t="s">
        <v>39</v>
      </c>
      <c r="B114" s="159" t="s">
        <v>41</v>
      </c>
      <c r="C114" s="160"/>
    </row>
    <row r="115" spans="1:3" x14ac:dyDescent="0.2">
      <c r="A115" s="74" t="s">
        <v>15</v>
      </c>
      <c r="B115" s="164" t="s">
        <v>42</v>
      </c>
      <c r="C115" s="165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61" t="s">
        <v>127</v>
      </c>
      <c r="B1" s="161"/>
      <c r="C1" s="161"/>
      <c r="D1" s="161"/>
      <c r="E1" s="161"/>
      <c r="F1" s="161"/>
      <c r="G1" s="161"/>
      <c r="H1" s="14"/>
    </row>
    <row r="2" spans="1:14" x14ac:dyDescent="0.2">
      <c r="A2" s="170" t="s">
        <v>138</v>
      </c>
      <c r="B2" s="170"/>
      <c r="C2" s="15"/>
      <c r="D2" s="15"/>
      <c r="E2" s="15"/>
      <c r="F2" s="15"/>
      <c r="G2" s="15"/>
      <c r="H2" s="15"/>
    </row>
    <row r="3" spans="1:14" x14ac:dyDescent="0.2">
      <c r="A3" s="171" t="s">
        <v>52</v>
      </c>
      <c r="B3" s="171"/>
      <c r="C3" s="15"/>
      <c r="D3" s="15"/>
      <c r="E3" s="15"/>
      <c r="F3" s="15"/>
      <c r="G3" s="15"/>
      <c r="H3" s="15"/>
    </row>
    <row r="4" spans="1:14" x14ac:dyDescent="0.2">
      <c r="A4" s="171" t="s">
        <v>55</v>
      </c>
      <c r="B4" s="171"/>
      <c r="C4" s="15"/>
      <c r="D4" s="15"/>
      <c r="E4" s="15"/>
      <c r="F4" s="15"/>
      <c r="G4" s="15"/>
      <c r="H4" s="15"/>
    </row>
    <row r="5" spans="1:14" x14ac:dyDescent="0.2">
      <c r="A5" s="171" t="s">
        <v>51</v>
      </c>
      <c r="B5" s="171"/>
      <c r="C5" s="15"/>
      <c r="D5" s="15"/>
      <c r="E5" s="15"/>
      <c r="F5" s="15"/>
      <c r="G5" s="15"/>
      <c r="H5" s="15"/>
    </row>
    <row r="6" spans="1:14" x14ac:dyDescent="0.2">
      <c r="A6" s="168" t="s">
        <v>128</v>
      </c>
      <c r="B6" s="168"/>
    </row>
    <row r="7" spans="1:14" x14ac:dyDescent="0.2">
      <c r="A7" s="168" t="s">
        <v>129</v>
      </c>
      <c r="B7" s="168"/>
      <c r="C7" s="169"/>
      <c r="D7" s="169"/>
      <c r="E7" s="169"/>
      <c r="F7" s="169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7"/>
  <sheetViews>
    <sheetView topLeftCell="A1063" zoomScale="70" zoomScaleNormal="70" workbookViewId="0">
      <selection activeCell="I1096" sqref="I109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31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8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34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8" t="s">
        <v>4887</v>
      </c>
      <c r="C312" s="39">
        <v>1</v>
      </c>
      <c r="D312" s="120" t="s">
        <v>149</v>
      </c>
      <c r="E312" s="139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4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3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43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44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9" customFormat="1" x14ac:dyDescent="0.2">
      <c r="A822" s="36" t="s">
        <v>4853</v>
      </c>
      <c r="B822" s="120" t="s">
        <v>2293</v>
      </c>
      <c r="C822" s="37">
        <v>6</v>
      </c>
      <c r="D822" s="120" t="s">
        <v>149</v>
      </c>
      <c r="E822" s="128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41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46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45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8" customFormat="1" x14ac:dyDescent="0.2">
      <c r="A985" s="36" t="s">
        <v>4851</v>
      </c>
      <c r="B985" s="120" t="s">
        <v>4852</v>
      </c>
      <c r="C985" s="39">
        <v>7</v>
      </c>
      <c r="D985" s="120" t="s">
        <v>149</v>
      </c>
      <c r="E985" s="121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s="149" customFormat="1" x14ac:dyDescent="0.2">
      <c r="A1088" s="36" t="s">
        <v>5456</v>
      </c>
      <c r="B1088" s="149" t="s">
        <v>1907</v>
      </c>
      <c r="C1088" s="37">
        <v>3</v>
      </c>
      <c r="D1088" s="149" t="s">
        <v>149</v>
      </c>
      <c r="E1088" s="37" t="s">
        <v>147</v>
      </c>
      <c r="F1088" s="37"/>
    </row>
    <row r="1089" spans="1:6" x14ac:dyDescent="0.2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</row>
    <row r="1091" spans="1:6" ht="15" x14ac:dyDescent="0.25">
      <c r="A1091" s="60" t="s">
        <v>5005</v>
      </c>
      <c r="C1091" s="32"/>
      <c r="E1091" s="32"/>
      <c r="F1091" s="32"/>
    </row>
    <row r="1092" spans="1:6" x14ac:dyDescent="0.2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</row>
    <row r="1093" spans="1:6" x14ac:dyDescent="0.2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</row>
    <row r="1095" spans="1:6" x14ac:dyDescent="0.2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</row>
    <row r="1097" spans="1:6" x14ac:dyDescent="0.2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</row>
    <row r="1098" spans="1:6" x14ac:dyDescent="0.2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</row>
    <row r="1099" spans="1:6" x14ac:dyDescent="0.2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</row>
    <row r="1100" spans="1:6" x14ac:dyDescent="0.2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</row>
    <row r="1101" spans="1:6" x14ac:dyDescent="0.2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</row>
    <row r="1102" spans="1:6" x14ac:dyDescent="0.2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</row>
    <row r="1103" spans="1:6" x14ac:dyDescent="0.2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</row>
    <row r="1104" spans="1:6" x14ac:dyDescent="0.2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</row>
    <row r="1105" spans="1:7" x14ac:dyDescent="0.2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</row>
    <row r="1106" spans="1:7" x14ac:dyDescent="0.2">
      <c r="A1106" s="36" t="s">
        <v>1942</v>
      </c>
      <c r="C1106" s="37"/>
      <c r="D1106" s="31" t="s">
        <v>189</v>
      </c>
      <c r="E1106" s="37"/>
      <c r="F1106" s="37"/>
    </row>
    <row r="1107" spans="1:7" x14ac:dyDescent="0.2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</row>
    <row r="1108" spans="1:7" x14ac:dyDescent="0.2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</row>
    <row r="1109" spans="1:7" ht="15" x14ac:dyDescent="0.25">
      <c r="A1109" s="60" t="s">
        <v>5006</v>
      </c>
      <c r="C1109" s="32"/>
      <c r="E1109" s="32"/>
      <c r="F1109" s="32"/>
    </row>
    <row r="1110" spans="1:7" x14ac:dyDescent="0.2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</row>
    <row r="1111" spans="1:7" x14ac:dyDescent="0.2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</row>
    <row r="1112" spans="1:7" x14ac:dyDescent="0.2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</row>
    <row r="1113" spans="1:7" x14ac:dyDescent="0.2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</row>
    <row r="1114" spans="1:7" x14ac:dyDescent="0.2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</row>
    <row r="1115" spans="1:7" x14ac:dyDescent="0.2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</row>
    <row r="1116" spans="1:7" x14ac:dyDescent="0.2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</row>
    <row r="1117" spans="1:7" x14ac:dyDescent="0.2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</row>
    <row r="1118" spans="1:7" x14ac:dyDescent="0.2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</row>
    <row r="1119" spans="1:7" x14ac:dyDescent="0.2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</row>
    <row r="1120" spans="1:7" x14ac:dyDescent="0.2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</row>
    <row r="1121" spans="1:7" x14ac:dyDescent="0.2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</row>
    <row r="1122" spans="1:7" x14ac:dyDescent="0.2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</row>
    <row r="1123" spans="1:7" x14ac:dyDescent="0.2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</row>
    <row r="1124" spans="1:7" ht="15" x14ac:dyDescent="0.25">
      <c r="A1124" s="60" t="s">
        <v>5007</v>
      </c>
      <c r="C1124" s="32"/>
      <c r="E1124" s="32"/>
      <c r="F1124" s="32"/>
    </row>
    <row r="1125" spans="1:7" x14ac:dyDescent="0.2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</row>
    <row r="1126" spans="1:7" x14ac:dyDescent="0.2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</row>
    <row r="1128" spans="1:7" x14ac:dyDescent="0.2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</row>
    <row r="1129" spans="1:7" x14ac:dyDescent="0.2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</row>
    <row r="1130" spans="1:7" x14ac:dyDescent="0.2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</row>
    <row r="1131" spans="1:7" x14ac:dyDescent="0.2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</row>
    <row r="1132" spans="1:7" x14ac:dyDescent="0.2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</row>
    <row r="1133" spans="1:7" x14ac:dyDescent="0.2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</row>
    <row r="1134" spans="1:7" ht="15" x14ac:dyDescent="0.25">
      <c r="A1134" s="60" t="s">
        <v>5008</v>
      </c>
      <c r="E1134" s="32"/>
      <c r="F1134" s="32"/>
    </row>
    <row r="1135" spans="1:7" x14ac:dyDescent="0.2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</row>
    <row r="1136" spans="1:7" x14ac:dyDescent="0.2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</row>
    <row r="1137" spans="1:7" x14ac:dyDescent="0.2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</row>
    <row r="1139" spans="1:7" x14ac:dyDescent="0.2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x14ac:dyDescent="0.2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</row>
    <row r="1142" spans="1:7" x14ac:dyDescent="0.2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</row>
    <row r="1143" spans="1:7" x14ac:dyDescent="0.2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</row>
    <row r="1144" spans="1:7" x14ac:dyDescent="0.2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</row>
    <row r="1145" spans="1:7" ht="15" x14ac:dyDescent="0.25">
      <c r="A1145" s="60" t="s">
        <v>5009</v>
      </c>
      <c r="C1145" s="32"/>
      <c r="E1145" s="32"/>
      <c r="F1145" s="32"/>
    </row>
    <row r="1146" spans="1:7" x14ac:dyDescent="0.2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</row>
    <row r="1147" spans="1:7" x14ac:dyDescent="0.2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</row>
    <row r="1148" spans="1:7" x14ac:dyDescent="0.2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</row>
    <row r="1150" spans="1:7" x14ac:dyDescent="0.2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</row>
    <row r="1151" spans="1:7" ht="15" x14ac:dyDescent="0.25">
      <c r="A1151" s="60" t="s">
        <v>5010</v>
      </c>
      <c r="C1151" s="32"/>
      <c r="E1151" s="32"/>
      <c r="F1151" s="32"/>
    </row>
    <row r="1152" spans="1:7" x14ac:dyDescent="0.2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</row>
    <row r="1153" spans="1:7" s="36" customFormat="1" x14ac:dyDescent="0.2">
      <c r="A1153" s="36" t="s">
        <v>4842</v>
      </c>
      <c r="C1153" s="36">
        <v>0</v>
      </c>
      <c r="D1153" s="36" t="s">
        <v>157</v>
      </c>
      <c r="E1153" s="36" t="s">
        <v>152</v>
      </c>
    </row>
    <row r="1154" spans="1:7" x14ac:dyDescent="0.2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</row>
    <row r="1155" spans="1:7" x14ac:dyDescent="0.2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</row>
    <row r="1156" spans="1:7" x14ac:dyDescent="0.2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</row>
    <row r="1157" spans="1:7" x14ac:dyDescent="0.2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</row>
    <row r="1158" spans="1:7" ht="15" x14ac:dyDescent="0.25">
      <c r="A1158" s="60" t="s">
        <v>5011</v>
      </c>
      <c r="C1158" s="32"/>
      <c r="E1158" s="32"/>
      <c r="F1158" s="32"/>
    </row>
    <row r="1159" spans="1:7" x14ac:dyDescent="0.2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</row>
    <row r="1161" spans="1:7" x14ac:dyDescent="0.2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</row>
    <row r="1162" spans="1:7" x14ac:dyDescent="0.2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</row>
    <row r="1163" spans="1:7" x14ac:dyDescent="0.2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</row>
    <row r="1164" spans="1:7" x14ac:dyDescent="0.2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</row>
    <row r="1165" spans="1:7" x14ac:dyDescent="0.2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</row>
    <row r="1166" spans="1:7" x14ac:dyDescent="0.2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</row>
    <row r="1167" spans="1:7" x14ac:dyDescent="0.2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</row>
    <row r="1168" spans="1:7" x14ac:dyDescent="0.2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</row>
    <row r="1169" spans="1:7" x14ac:dyDescent="0.2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</row>
    <row r="1170" spans="1:7" x14ac:dyDescent="0.2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</row>
    <row r="1171" spans="1:7" x14ac:dyDescent="0.2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</row>
    <row r="1172" spans="1:7" x14ac:dyDescent="0.2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</row>
    <row r="1173" spans="1:7" x14ac:dyDescent="0.2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</row>
    <row r="1174" spans="1:7" ht="15" x14ac:dyDescent="0.25">
      <c r="A1174" s="60" t="s">
        <v>5012</v>
      </c>
      <c r="C1174" s="32"/>
      <c r="E1174" s="32"/>
      <c r="F1174" s="32"/>
    </row>
    <row r="1175" spans="1:7" x14ac:dyDescent="0.2">
      <c r="A1175" s="36" t="s">
        <v>2052</v>
      </c>
      <c r="C1175" s="37"/>
      <c r="D1175" s="32" t="s">
        <v>149</v>
      </c>
      <c r="E1175" s="37"/>
      <c r="F1175" s="37"/>
    </row>
    <row r="1176" spans="1:7" x14ac:dyDescent="0.2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</row>
    <row r="1177" spans="1:7" x14ac:dyDescent="0.2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</row>
    <row r="1178" spans="1:7" ht="15" x14ac:dyDescent="0.25">
      <c r="A1178" s="60" t="s">
        <v>5013</v>
      </c>
      <c r="C1178" s="32"/>
      <c r="E1178" s="32"/>
      <c r="F1178" s="32"/>
    </row>
    <row r="1179" spans="1:7" x14ac:dyDescent="0.2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</row>
    <row r="1180" spans="1:7" x14ac:dyDescent="0.2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</row>
    <row r="1181" spans="1:7" x14ac:dyDescent="0.2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</row>
    <row r="1182" spans="1:7" ht="15" x14ac:dyDescent="0.25">
      <c r="A1182" s="60" t="s">
        <v>5014</v>
      </c>
      <c r="C1182" s="32"/>
      <c r="E1182" s="32"/>
      <c r="F1182" s="32"/>
    </row>
    <row r="1183" spans="1:7" x14ac:dyDescent="0.2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</row>
    <row r="1184" spans="1:7" x14ac:dyDescent="0.2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</row>
    <row r="1185" spans="1:7" x14ac:dyDescent="0.2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</row>
    <row r="1186" spans="1:7" x14ac:dyDescent="0.2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</row>
    <row r="1187" spans="1:7" x14ac:dyDescent="0.2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</row>
    <row r="1188" spans="1:7" x14ac:dyDescent="0.2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</row>
    <row r="1189" spans="1:7" ht="15" x14ac:dyDescent="0.25">
      <c r="A1189" s="60" t="s">
        <v>5015</v>
      </c>
      <c r="C1189" s="32"/>
      <c r="E1189" s="32"/>
      <c r="F1189" s="32"/>
    </row>
    <row r="1190" spans="1:7" x14ac:dyDescent="0.2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</row>
    <row r="1191" spans="1:7" x14ac:dyDescent="0.2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</row>
    <row r="1192" spans="1:7" x14ac:dyDescent="0.2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</row>
    <row r="1193" spans="1:7" x14ac:dyDescent="0.2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</row>
    <row r="1194" spans="1:7" x14ac:dyDescent="0.2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7" x14ac:dyDescent="0.2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</row>
    <row r="1196" spans="1:7" ht="15" x14ac:dyDescent="0.25">
      <c r="A1196" s="60" t="s">
        <v>5016</v>
      </c>
      <c r="C1196" s="32"/>
      <c r="E1196" s="32"/>
      <c r="F1196" s="32"/>
    </row>
    <row r="1197" spans="1:7" x14ac:dyDescent="0.2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</row>
    <row r="1198" spans="1:7" x14ac:dyDescent="0.2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</row>
    <row r="1199" spans="1:7" x14ac:dyDescent="0.2">
      <c r="A1199" s="36" t="s">
        <v>2086</v>
      </c>
      <c r="B1199" s="40"/>
      <c r="C1199" s="40"/>
      <c r="D1199" s="40"/>
      <c r="E1199" s="37"/>
      <c r="F1199" s="37"/>
    </row>
    <row r="1200" spans="1:7" x14ac:dyDescent="0.2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</row>
    <row r="1201" spans="1:7" x14ac:dyDescent="0.2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</row>
    <row r="1202" spans="1:7" x14ac:dyDescent="0.2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</row>
    <row r="1203" spans="1:7" x14ac:dyDescent="0.2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</row>
    <row r="1204" spans="1:7" x14ac:dyDescent="0.2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</row>
    <row r="1205" spans="1:7" ht="15" x14ac:dyDescent="0.25">
      <c r="A1205" s="60" t="s">
        <v>5017</v>
      </c>
      <c r="C1205" s="32"/>
      <c r="E1205" s="32"/>
      <c r="F1205" s="32"/>
    </row>
    <row r="1206" spans="1:7" x14ac:dyDescent="0.2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</row>
    <row r="1207" spans="1:7" x14ac:dyDescent="0.2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</row>
    <row r="1208" spans="1:7" x14ac:dyDescent="0.2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</row>
    <row r="1209" spans="1:7" x14ac:dyDescent="0.2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</row>
    <row r="1210" spans="1:7" x14ac:dyDescent="0.2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</row>
    <row r="1211" spans="1:7" ht="15" x14ac:dyDescent="0.25">
      <c r="A1211" s="60" t="s">
        <v>5018</v>
      </c>
      <c r="C1211" s="32"/>
      <c r="E1211" s="32"/>
      <c r="F1211" s="32"/>
    </row>
    <row r="1212" spans="1:7" x14ac:dyDescent="0.2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</row>
    <row r="1213" spans="1:7" ht="15" x14ac:dyDescent="0.25">
      <c r="A1213" s="60" t="s">
        <v>5019</v>
      </c>
      <c r="E1213" s="32"/>
      <c r="F1213" s="32"/>
    </row>
    <row r="1214" spans="1:7" x14ac:dyDescent="0.2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</row>
    <row r="1215" spans="1:7" x14ac:dyDescent="0.2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</row>
    <row r="1216" spans="1:7" x14ac:dyDescent="0.2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</row>
    <row r="1217" spans="1:7" x14ac:dyDescent="0.2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</row>
    <row r="1218" spans="1:7" x14ac:dyDescent="0.2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</row>
    <row r="1219" spans="1:7" x14ac:dyDescent="0.2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</row>
    <row r="1220" spans="1:7" x14ac:dyDescent="0.2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</row>
    <row r="1221" spans="1:7" x14ac:dyDescent="0.2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</row>
    <row r="1222" spans="1:7" x14ac:dyDescent="0.2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</row>
    <row r="1223" spans="1:7" ht="15" x14ac:dyDescent="0.25">
      <c r="A1223" s="60" t="s">
        <v>5020</v>
      </c>
      <c r="C1223" s="32"/>
      <c r="E1223" s="32"/>
      <c r="F1223" s="32"/>
    </row>
    <row r="1224" spans="1:7" x14ac:dyDescent="0.2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</row>
    <row r="1225" spans="1:7" x14ac:dyDescent="0.2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</row>
    <row r="1226" spans="1:7" x14ac:dyDescent="0.2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</row>
    <row r="1227" spans="1:7" ht="15" x14ac:dyDescent="0.25">
      <c r="A1227" s="60" t="s">
        <v>5021</v>
      </c>
      <c r="C1227" s="32"/>
      <c r="E1227" s="32"/>
      <c r="F1227" s="32"/>
    </row>
    <row r="1228" spans="1:7" x14ac:dyDescent="0.2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</row>
    <row r="1229" spans="1:7" x14ac:dyDescent="0.2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</row>
    <row r="1233" spans="1:7" x14ac:dyDescent="0.2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</row>
    <row r="1234" spans="1:7" x14ac:dyDescent="0.2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</row>
    <row r="1235" spans="1:7" ht="15" x14ac:dyDescent="0.25">
      <c r="A1235" s="60" t="s">
        <v>5022</v>
      </c>
      <c r="C1235" s="32"/>
      <c r="E1235" s="32"/>
      <c r="F1235" s="32"/>
    </row>
    <row r="1236" spans="1:7" x14ac:dyDescent="0.2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</row>
    <row r="1237" spans="1:7" x14ac:dyDescent="0.2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</row>
    <row r="1238" spans="1:7" x14ac:dyDescent="0.2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</row>
    <row r="1239" spans="1:7" x14ac:dyDescent="0.2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</row>
    <row r="1240" spans="1:7" x14ac:dyDescent="0.2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</row>
    <row r="1241" spans="1:7" x14ac:dyDescent="0.2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</row>
    <row r="1242" spans="1:7" x14ac:dyDescent="0.2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</row>
    <row r="1243" spans="1:7" x14ac:dyDescent="0.2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</row>
    <row r="1244" spans="1:7" x14ac:dyDescent="0.2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</row>
    <row r="1245" spans="1:7" x14ac:dyDescent="0.2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</row>
    <row r="1246" spans="1:7" ht="15" x14ac:dyDescent="0.25">
      <c r="A1246" s="60" t="s">
        <v>5023</v>
      </c>
      <c r="C1246" s="32"/>
      <c r="D1246" s="32"/>
      <c r="E1246" s="32"/>
      <c r="F1246" s="32"/>
    </row>
    <row r="1247" spans="1:7" x14ac:dyDescent="0.2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</row>
    <row r="1249" spans="1:7" x14ac:dyDescent="0.2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</row>
    <row r="1250" spans="1:7" x14ac:dyDescent="0.2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</row>
    <row r="1251" spans="1:7" x14ac:dyDescent="0.2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</row>
    <row r="1252" spans="1:7" x14ac:dyDescent="0.2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</row>
    <row r="1253" spans="1:7" x14ac:dyDescent="0.2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</row>
    <row r="1254" spans="1:7" x14ac:dyDescent="0.2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</row>
    <row r="1255" spans="1:7" x14ac:dyDescent="0.2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</row>
    <row r="1256" spans="1:7" ht="15" x14ac:dyDescent="0.25">
      <c r="A1256" s="60" t="s">
        <v>5024</v>
      </c>
      <c r="C1256" s="32"/>
      <c r="E1256" s="32"/>
      <c r="F1256" s="32"/>
    </row>
    <row r="1257" spans="1:7" x14ac:dyDescent="0.2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</row>
    <row r="1258" spans="1:7" x14ac:dyDescent="0.2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</row>
    <row r="1259" spans="1:7" x14ac:dyDescent="0.2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</row>
    <row r="1260" spans="1:7" ht="15" x14ac:dyDescent="0.25">
      <c r="A1260" s="60" t="s">
        <v>5025</v>
      </c>
      <c r="C1260" s="32"/>
      <c r="E1260" s="32"/>
      <c r="F1260" s="32"/>
    </row>
    <row r="1261" spans="1:7" x14ac:dyDescent="0.2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</row>
    <row r="1262" spans="1:7" x14ac:dyDescent="0.2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</row>
    <row r="1263" spans="1:7" x14ac:dyDescent="0.2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</row>
    <row r="1264" spans="1:7" x14ac:dyDescent="0.2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</row>
    <row r="1266" spans="1:7" x14ac:dyDescent="0.2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</row>
    <row r="1267" spans="1:7" x14ac:dyDescent="0.2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</row>
    <row r="1268" spans="1:7" x14ac:dyDescent="0.2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</row>
    <row r="1269" spans="1:7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</row>
    <row r="1270" spans="1:7" x14ac:dyDescent="0.2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</row>
    <row r="1271" spans="1:7" x14ac:dyDescent="0.2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</row>
    <row r="1272" spans="1:7" x14ac:dyDescent="0.2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</row>
    <row r="1273" spans="1:7" x14ac:dyDescent="0.2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</row>
    <row r="1274" spans="1:7" ht="15" x14ac:dyDescent="0.25">
      <c r="A1274" s="60" t="s">
        <v>5027</v>
      </c>
      <c r="C1274" s="32"/>
      <c r="E1274" s="32"/>
      <c r="F1274" s="32"/>
    </row>
    <row r="1275" spans="1:7" x14ac:dyDescent="0.2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</row>
    <row r="1276" spans="1:7" x14ac:dyDescent="0.2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</row>
    <row r="1277" spans="1:7" ht="15" x14ac:dyDescent="0.25">
      <c r="A1277" s="60" t="s">
        <v>5028</v>
      </c>
      <c r="C1277" s="32"/>
      <c r="E1277" s="32"/>
      <c r="F1277" s="32"/>
    </row>
    <row r="1278" spans="1:7" x14ac:dyDescent="0.2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</row>
    <row r="1279" spans="1:7" x14ac:dyDescent="0.2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</row>
    <row r="1281" spans="1:7" x14ac:dyDescent="0.2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</row>
    <row r="1282" spans="1:7" x14ac:dyDescent="0.2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</row>
    <row r="1283" spans="1:7" ht="15" x14ac:dyDescent="0.25">
      <c r="A1283" s="60" t="s">
        <v>5029</v>
      </c>
      <c r="C1283" s="32"/>
      <c r="E1283" s="32"/>
      <c r="F1283" s="32"/>
    </row>
    <row r="1284" spans="1:7" x14ac:dyDescent="0.2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</row>
    <row r="1285" spans="1:7" x14ac:dyDescent="0.2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</row>
    <row r="1286" spans="1:7" x14ac:dyDescent="0.2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</row>
    <row r="1287" spans="1:7" x14ac:dyDescent="0.2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</row>
    <row r="1288" spans="1:7" x14ac:dyDescent="0.2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</row>
    <row r="1289" spans="1:7" x14ac:dyDescent="0.2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</row>
    <row r="1290" spans="1:7" x14ac:dyDescent="0.2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</row>
    <row r="1291" spans="1:7" ht="15" x14ac:dyDescent="0.25">
      <c r="A1291" s="133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</row>
    <row r="1292" spans="1:7" x14ac:dyDescent="0.2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</row>
    <row r="1293" spans="1:7" x14ac:dyDescent="0.2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</row>
    <row r="1294" spans="1:7" x14ac:dyDescent="0.2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</row>
    <row r="1295" spans="1:7" x14ac:dyDescent="0.2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</row>
    <row r="1296" spans="1:7" x14ac:dyDescent="0.2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</row>
    <row r="1297" spans="1:6" x14ac:dyDescent="0.2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</row>
    <row r="1298" spans="1:6" x14ac:dyDescent="0.2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</row>
    <row r="1299" spans="1:6" x14ac:dyDescent="0.2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</row>
    <row r="1300" spans="1:6" ht="15" x14ac:dyDescent="0.25">
      <c r="A1300" s="60" t="s">
        <v>5030</v>
      </c>
      <c r="C1300" s="32"/>
      <c r="E1300" s="32"/>
      <c r="F1300" s="32"/>
    </row>
    <row r="1301" spans="1:6" x14ac:dyDescent="0.2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</row>
    <row r="1302" spans="1:6" x14ac:dyDescent="0.2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</row>
    <row r="1303" spans="1:6" x14ac:dyDescent="0.2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</row>
    <row r="1304" spans="1:6" x14ac:dyDescent="0.2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</row>
    <row r="1305" spans="1:6" x14ac:dyDescent="0.2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</row>
    <row r="1306" spans="1:6" ht="15" x14ac:dyDescent="0.25">
      <c r="A1306" s="60" t="s">
        <v>5031</v>
      </c>
      <c r="C1306" s="32"/>
      <c r="E1306" s="32"/>
      <c r="F1306" s="32"/>
    </row>
    <row r="1307" spans="1:6" x14ac:dyDescent="0.2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</row>
    <row r="1308" spans="1:6" x14ac:dyDescent="0.2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</row>
    <row r="1309" spans="1:6" x14ac:dyDescent="0.2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</row>
    <row r="1310" spans="1:6" ht="15" x14ac:dyDescent="0.25">
      <c r="A1310" s="60" t="s">
        <v>5032</v>
      </c>
      <c r="C1310" s="32"/>
      <c r="E1310" s="32"/>
      <c r="F1310" s="32"/>
    </row>
    <row r="1311" spans="1:6" x14ac:dyDescent="0.2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</row>
    <row r="1312" spans="1:6" x14ac:dyDescent="0.2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</row>
    <row r="1313" spans="1:7" x14ac:dyDescent="0.2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</row>
    <row r="1315" spans="1:7" x14ac:dyDescent="0.2">
      <c r="A1315" s="36" t="s">
        <v>5419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</row>
    <row r="1316" spans="1:7" ht="15" x14ac:dyDescent="0.25">
      <c r="A1316" s="60" t="s">
        <v>5033</v>
      </c>
      <c r="C1316" s="32"/>
      <c r="E1316" s="32"/>
      <c r="F1316" s="32"/>
    </row>
    <row r="1317" spans="1:7" x14ac:dyDescent="0.2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</row>
    <row r="1318" spans="1:7" x14ac:dyDescent="0.2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</row>
    <row r="1319" spans="1:7" x14ac:dyDescent="0.2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</row>
    <row r="1320" spans="1:7" ht="15" x14ac:dyDescent="0.25">
      <c r="A1320" s="60" t="s">
        <v>5034</v>
      </c>
      <c r="C1320" s="32"/>
      <c r="E1320" s="32"/>
      <c r="F1320" s="32"/>
    </row>
    <row r="1321" spans="1:7" x14ac:dyDescent="0.2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x14ac:dyDescent="0.2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</row>
    <row r="1323" spans="1:7" ht="15" x14ac:dyDescent="0.25">
      <c r="A1323" s="60" t="s">
        <v>5035</v>
      </c>
      <c r="C1323" s="32"/>
      <c r="D1323" s="32"/>
      <c r="E1323" s="32"/>
      <c r="F1323" s="32"/>
    </row>
    <row r="1324" spans="1:7" x14ac:dyDescent="0.2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</row>
    <row r="1325" spans="1:7" x14ac:dyDescent="0.2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</row>
    <row r="1326" spans="1:7" ht="15" x14ac:dyDescent="0.25">
      <c r="A1326" s="136" t="s">
        <v>4876</v>
      </c>
      <c r="C1326" s="39">
        <v>1</v>
      </c>
      <c r="D1326" s="31" t="s">
        <v>149</v>
      </c>
      <c r="E1326" s="39" t="s">
        <v>147</v>
      </c>
      <c r="F1326" s="32"/>
    </row>
    <row r="1327" spans="1:7" x14ac:dyDescent="0.2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</row>
    <row r="1328" spans="1:7" x14ac:dyDescent="0.2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</row>
    <row r="1329" spans="1:7" x14ac:dyDescent="0.2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</row>
    <row r="1330" spans="1:7" ht="15" x14ac:dyDescent="0.25">
      <c r="A1330" s="60" t="s">
        <v>5036</v>
      </c>
      <c r="C1330" s="32"/>
      <c r="E1330" s="32"/>
      <c r="F1330" s="32"/>
    </row>
    <row r="1331" spans="1:7" x14ac:dyDescent="0.2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</row>
    <row r="1332" spans="1:7" x14ac:dyDescent="0.2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</row>
    <row r="1333" spans="1:7" x14ac:dyDescent="0.2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</row>
    <row r="1334" spans="1:7" x14ac:dyDescent="0.2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</row>
    <row r="1335" spans="1:7" ht="15" x14ac:dyDescent="0.25">
      <c r="A1335" s="60" t="s">
        <v>5037</v>
      </c>
      <c r="E1335" s="32"/>
      <c r="F1335" s="32"/>
    </row>
    <row r="1336" spans="1:7" x14ac:dyDescent="0.2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</row>
    <row r="1337" spans="1:7" x14ac:dyDescent="0.2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</row>
    <row r="1338" spans="1:7" x14ac:dyDescent="0.2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</row>
    <row r="1339" spans="1:7" ht="15" x14ac:dyDescent="0.25">
      <c r="A1339" s="60" t="s">
        <v>5038</v>
      </c>
      <c r="C1339" s="32"/>
      <c r="E1339" s="32"/>
      <c r="F1339" s="32"/>
    </row>
    <row r="1340" spans="1:7" x14ac:dyDescent="0.2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</row>
    <row r="1341" spans="1:7" ht="15" x14ac:dyDescent="0.25">
      <c r="A1341" s="60" t="s">
        <v>5039</v>
      </c>
      <c r="C1341" s="32"/>
      <c r="E1341" s="32"/>
      <c r="F1341" s="32"/>
    </row>
    <row r="1342" spans="1:7" x14ac:dyDescent="0.2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</row>
    <row r="1343" spans="1:7" x14ac:dyDescent="0.2">
      <c r="A1343" s="36" t="s">
        <v>5420</v>
      </c>
      <c r="C1343" s="37">
        <v>4</v>
      </c>
      <c r="D1343" s="31" t="s">
        <v>149</v>
      </c>
      <c r="E1343" s="37" t="s">
        <v>147</v>
      </c>
      <c r="F1343" s="37" t="s">
        <v>148</v>
      </c>
    </row>
    <row r="1344" spans="1:7" x14ac:dyDescent="0.2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</row>
    <row r="1345" spans="1:7" x14ac:dyDescent="0.2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</row>
    <row r="1346" spans="1:7" x14ac:dyDescent="0.2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</row>
    <row r="1347" spans="1:7" x14ac:dyDescent="0.2">
      <c r="A1347" s="36" t="s">
        <v>2304</v>
      </c>
      <c r="C1347" s="37"/>
      <c r="D1347" s="40" t="s">
        <v>149</v>
      </c>
      <c r="E1347" s="37"/>
      <c r="F1347" s="37"/>
    </row>
    <row r="1348" spans="1:7" x14ac:dyDescent="0.2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</row>
    <row r="1349" spans="1:7" x14ac:dyDescent="0.2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</row>
    <row r="1350" spans="1:7" x14ac:dyDescent="0.2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</row>
    <row r="1351" spans="1:7" x14ac:dyDescent="0.2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</row>
    <row r="1353" spans="1:7" x14ac:dyDescent="0.2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</row>
    <row r="1354" spans="1:7" x14ac:dyDescent="0.2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</row>
    <row r="1355" spans="1:7" x14ac:dyDescent="0.2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</row>
    <row r="1356" spans="1:7" ht="15" x14ac:dyDescent="0.25">
      <c r="A1356" s="60" t="s">
        <v>5040</v>
      </c>
      <c r="C1356" s="32"/>
      <c r="D1356" s="32"/>
      <c r="E1356" s="32"/>
      <c r="F1356" s="32"/>
    </row>
    <row r="1357" spans="1:7" x14ac:dyDescent="0.2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</row>
    <row r="1358" spans="1:7" x14ac:dyDescent="0.2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</row>
    <row r="1359" spans="1:7" x14ac:dyDescent="0.2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</row>
    <row r="1360" spans="1:7" x14ac:dyDescent="0.2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</row>
    <row r="1361" spans="1:10" x14ac:dyDescent="0.2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</row>
    <row r="1362" spans="1:10" ht="15" x14ac:dyDescent="0.25">
      <c r="A1362" s="60" t="s">
        <v>5041</v>
      </c>
      <c r="C1362" s="32"/>
      <c r="E1362" s="32"/>
      <c r="F1362" s="32"/>
    </row>
    <row r="1363" spans="1:10" x14ac:dyDescent="0.2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</row>
    <row r="1364" spans="1:10" x14ac:dyDescent="0.2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</row>
    <row r="1365" spans="1:10" s="58" customFormat="1" x14ac:dyDescent="0.2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</row>
    <row r="1366" spans="1:10" x14ac:dyDescent="0.2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</row>
    <row r="1367" spans="1:10" x14ac:dyDescent="0.2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</row>
    <row r="1368" spans="1:10" x14ac:dyDescent="0.2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</row>
    <row r="1369" spans="1:10" ht="15" x14ac:dyDescent="0.25">
      <c r="A1369" s="147" t="s">
        <v>4896</v>
      </c>
      <c r="C1369" s="39">
        <v>9</v>
      </c>
      <c r="D1369" s="31" t="s">
        <v>189</v>
      </c>
      <c r="E1369" s="39" t="s">
        <v>147</v>
      </c>
      <c r="F1369" s="32"/>
    </row>
    <row r="1370" spans="1:10" x14ac:dyDescent="0.2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</row>
    <row r="1371" spans="1:10" x14ac:dyDescent="0.2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</row>
    <row r="1372" spans="1:10" ht="15" x14ac:dyDescent="0.25">
      <c r="A1372" s="60" t="s">
        <v>5042</v>
      </c>
      <c r="C1372" s="32"/>
      <c r="E1372" s="32"/>
      <c r="F1372" s="32"/>
    </row>
    <row r="1373" spans="1:10" ht="15" x14ac:dyDescent="0.25">
      <c r="A1373" s="60" t="s">
        <v>4897</v>
      </c>
      <c r="C1373" s="32"/>
      <c r="E1373" s="32"/>
      <c r="F1373" s="32"/>
    </row>
    <row r="1374" spans="1:10" x14ac:dyDescent="0.2">
      <c r="A1374" s="36" t="s">
        <v>2342</v>
      </c>
      <c r="C1374" s="37"/>
      <c r="D1374" s="40" t="s">
        <v>149</v>
      </c>
      <c r="E1374" s="37"/>
      <c r="F1374" s="37"/>
    </row>
    <row r="1375" spans="1:10" x14ac:dyDescent="0.2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</row>
    <row r="1376" spans="1:10" x14ac:dyDescent="0.2">
      <c r="A1376" s="36" t="s">
        <v>5404</v>
      </c>
      <c r="B1376" s="31" t="s">
        <v>2345</v>
      </c>
      <c r="C1376" s="37"/>
      <c r="D1376" s="31" t="s">
        <v>149</v>
      </c>
      <c r="E1376" s="37"/>
      <c r="F1376" s="37"/>
    </row>
    <row r="1377" spans="1:7" x14ac:dyDescent="0.2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</row>
    <row r="1378" spans="1:7" x14ac:dyDescent="0.2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</row>
    <row r="1379" spans="1:7" x14ac:dyDescent="0.2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</row>
    <row r="1380" spans="1:7" x14ac:dyDescent="0.2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</row>
    <row r="1381" spans="1:7" x14ac:dyDescent="0.2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</row>
    <row r="1382" spans="1:7" ht="15" x14ac:dyDescent="0.25">
      <c r="A1382" s="60" t="s">
        <v>5043</v>
      </c>
      <c r="C1382" s="32"/>
      <c r="E1382" s="32"/>
      <c r="F1382" s="32"/>
    </row>
    <row r="1383" spans="1:7" x14ac:dyDescent="0.2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</row>
    <row r="1384" spans="1:7" ht="15" x14ac:dyDescent="0.25">
      <c r="A1384" s="60" t="s">
        <v>5044</v>
      </c>
      <c r="C1384" s="32"/>
      <c r="D1384" s="32"/>
      <c r="E1384" s="32"/>
      <c r="F1384" s="32"/>
    </row>
    <row r="1385" spans="1:7" x14ac:dyDescent="0.2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</row>
    <row r="1389" spans="1:7" x14ac:dyDescent="0.2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</row>
    <row r="1391" spans="1:7" x14ac:dyDescent="0.2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</row>
    <row r="1392" spans="1:7" ht="15" x14ac:dyDescent="0.25">
      <c r="A1392" s="60" t="s">
        <v>5045</v>
      </c>
      <c r="C1392" s="32"/>
      <c r="E1392" s="32"/>
      <c r="F1392" s="32"/>
    </row>
    <row r="1393" spans="1:7" x14ac:dyDescent="0.2">
      <c r="A1393" s="36" t="s">
        <v>5435</v>
      </c>
      <c r="B1393" s="31" t="s">
        <v>2368</v>
      </c>
      <c r="C1393" s="37"/>
      <c r="D1393" s="31" t="s">
        <v>149</v>
      </c>
      <c r="E1393" s="37"/>
      <c r="F1393" s="37"/>
    </row>
    <row r="1394" spans="1:7" x14ac:dyDescent="0.2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</row>
    <row r="1395" spans="1:7" x14ac:dyDescent="0.2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</row>
    <row r="1396" spans="1:7" ht="15" x14ac:dyDescent="0.25">
      <c r="A1396" s="60" t="s">
        <v>5046</v>
      </c>
      <c r="C1396" s="32"/>
      <c r="E1396" s="32"/>
      <c r="F1396" s="32"/>
    </row>
    <row r="1397" spans="1:7" x14ac:dyDescent="0.2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</row>
    <row r="1398" spans="1:7" x14ac:dyDescent="0.2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</row>
    <row r="1399" spans="1:7" x14ac:dyDescent="0.2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</row>
    <row r="1400" spans="1:7" x14ac:dyDescent="0.2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</row>
    <row r="1401" spans="1:7" ht="15" x14ac:dyDescent="0.25">
      <c r="A1401" s="60" t="s">
        <v>5047</v>
      </c>
      <c r="E1401" s="32"/>
      <c r="F1401" s="32"/>
    </row>
    <row r="1402" spans="1:7" x14ac:dyDescent="0.2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</row>
    <row r="1403" spans="1:7" x14ac:dyDescent="0.2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</row>
    <row r="1404" spans="1:7" ht="15" x14ac:dyDescent="0.25">
      <c r="A1404" s="60" t="s">
        <v>5048</v>
      </c>
      <c r="C1404" s="32"/>
      <c r="E1404" s="32"/>
      <c r="F1404" s="32"/>
    </row>
    <row r="1405" spans="1:7" x14ac:dyDescent="0.2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</row>
    <row r="1406" spans="1:7" x14ac:dyDescent="0.2">
      <c r="A1406" s="36" t="s">
        <v>5436</v>
      </c>
      <c r="B1406" s="31" t="s">
        <v>2385</v>
      </c>
      <c r="C1406" s="37"/>
      <c r="D1406" s="31" t="s">
        <v>149</v>
      </c>
      <c r="E1406" s="37"/>
      <c r="F1406" s="37"/>
    </row>
    <row r="1407" spans="1:7" x14ac:dyDescent="0.2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</row>
    <row r="1408" spans="1:7" x14ac:dyDescent="0.2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</row>
    <row r="1409" spans="1:7" x14ac:dyDescent="0.2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</row>
    <row r="1410" spans="1:7" x14ac:dyDescent="0.2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</row>
    <row r="1411" spans="1:7" ht="15" x14ac:dyDescent="0.25">
      <c r="A1411" s="60" t="s">
        <v>5049</v>
      </c>
      <c r="C1411" s="32"/>
      <c r="E1411" s="32"/>
      <c r="F1411" s="32"/>
    </row>
    <row r="1412" spans="1:7" x14ac:dyDescent="0.2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</row>
    <row r="1413" spans="1:7" x14ac:dyDescent="0.2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</row>
    <row r="1415" spans="1:7" x14ac:dyDescent="0.2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</row>
    <row r="1416" spans="1:7" x14ac:dyDescent="0.2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</row>
    <row r="1417" spans="1:7" x14ac:dyDescent="0.2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</row>
    <row r="1418" spans="1:7" ht="15" x14ac:dyDescent="0.25">
      <c r="A1418" s="60" t="s">
        <v>5050</v>
      </c>
      <c r="C1418" s="32"/>
      <c r="E1418" s="32"/>
      <c r="F1418" s="32"/>
    </row>
    <row r="1419" spans="1:7" x14ac:dyDescent="0.2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</row>
    <row r="1421" spans="1:7" x14ac:dyDescent="0.2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</row>
    <row r="1422" spans="1:7" ht="15" x14ac:dyDescent="0.25">
      <c r="A1422" s="60" t="s">
        <v>5051</v>
      </c>
      <c r="D1422" s="32"/>
    </row>
    <row r="1423" spans="1:7" x14ac:dyDescent="0.2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</row>
    <row r="1424" spans="1:7" ht="15" x14ac:dyDescent="0.25">
      <c r="A1424" s="60" t="s">
        <v>5052</v>
      </c>
      <c r="D1424" s="32"/>
    </row>
    <row r="1425" spans="1:7" x14ac:dyDescent="0.2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</row>
    <row r="1426" spans="1:7" x14ac:dyDescent="0.2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</row>
    <row r="1427" spans="1:7" ht="15" x14ac:dyDescent="0.25">
      <c r="A1427" s="60" t="s">
        <v>5053</v>
      </c>
      <c r="C1427" s="32"/>
      <c r="E1427" s="32"/>
      <c r="F1427" s="32"/>
    </row>
    <row r="1428" spans="1:7" x14ac:dyDescent="0.2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</row>
    <row r="1429" spans="1:7" ht="15" x14ac:dyDescent="0.25">
      <c r="A1429" s="60" t="s">
        <v>5054</v>
      </c>
      <c r="C1429" s="32"/>
      <c r="E1429" s="32"/>
      <c r="F1429" s="32"/>
    </row>
    <row r="1430" spans="1:7" x14ac:dyDescent="0.2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</row>
    <row r="1431" spans="1:7" x14ac:dyDescent="0.2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</row>
    <row r="1432" spans="1:7" ht="15" x14ac:dyDescent="0.25">
      <c r="A1432" s="60" t="s">
        <v>5055</v>
      </c>
      <c r="C1432" s="32"/>
      <c r="E1432" s="32"/>
      <c r="F1432" s="32"/>
    </row>
    <row r="1433" spans="1:7" x14ac:dyDescent="0.2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</row>
    <row r="1434" spans="1:7" x14ac:dyDescent="0.2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</row>
    <row r="1436" spans="1:7" x14ac:dyDescent="0.2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</row>
    <row r="1437" spans="1:7" x14ac:dyDescent="0.2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</row>
    <row r="1438" spans="1:7" x14ac:dyDescent="0.2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</row>
    <row r="1439" spans="1:7" x14ac:dyDescent="0.2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</row>
    <row r="1440" spans="1:7" x14ac:dyDescent="0.2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</row>
    <row r="1441" spans="1:8" x14ac:dyDescent="0.2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</row>
    <row r="1442" spans="1:8" ht="15" x14ac:dyDescent="0.25">
      <c r="A1442" s="60" t="s">
        <v>5056</v>
      </c>
      <c r="C1442" s="32"/>
      <c r="E1442" s="32"/>
      <c r="F1442" s="32"/>
    </row>
    <row r="1443" spans="1:8" x14ac:dyDescent="0.2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</row>
    <row r="1444" spans="1:8" ht="15" x14ac:dyDescent="0.25">
      <c r="A1444" s="60" t="s">
        <v>5057</v>
      </c>
      <c r="C1444" s="32"/>
      <c r="E1444" s="32"/>
      <c r="F1444" s="32"/>
    </row>
    <row r="1445" spans="1:8" ht="15" x14ac:dyDescent="0.25">
      <c r="A1445" s="60" t="s">
        <v>5058</v>
      </c>
      <c r="C1445" s="32"/>
      <c r="E1445" s="32"/>
      <c r="F1445" s="32"/>
    </row>
    <row r="1446" spans="1:8" x14ac:dyDescent="0.2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</row>
    <row r="1447" spans="1:8" x14ac:dyDescent="0.2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</row>
    <row r="1448" spans="1:8" x14ac:dyDescent="0.2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</row>
    <row r="1449" spans="1:8" x14ac:dyDescent="0.2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</row>
    <row r="1450" spans="1:8" ht="15" x14ac:dyDescent="0.25">
      <c r="A1450" s="131" t="s">
        <v>4857</v>
      </c>
      <c r="C1450" s="39">
        <v>2</v>
      </c>
      <c r="D1450" s="31" t="s">
        <v>149</v>
      </c>
      <c r="E1450" s="39" t="s">
        <v>147</v>
      </c>
      <c r="F1450" s="32"/>
    </row>
    <row r="1451" spans="1:8" x14ac:dyDescent="0.2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</row>
    <row r="1452" spans="1:8" ht="15" x14ac:dyDescent="0.25">
      <c r="A1452" s="60" t="s">
        <v>5059</v>
      </c>
      <c r="C1452" s="32"/>
      <c r="E1452" s="32"/>
      <c r="F1452" s="32"/>
    </row>
    <row r="1453" spans="1:8" x14ac:dyDescent="0.2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</row>
    <row r="1454" spans="1:8" ht="15" x14ac:dyDescent="0.25">
      <c r="A1454" s="60" t="s">
        <v>5060</v>
      </c>
      <c r="C1454" s="32"/>
      <c r="E1454" s="32"/>
      <c r="F1454" s="32"/>
    </row>
    <row r="1455" spans="1:8" x14ac:dyDescent="0.2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</row>
    <row r="1456" spans="1:8" ht="15" x14ac:dyDescent="0.25">
      <c r="A1456" s="60" t="s">
        <v>5061</v>
      </c>
      <c r="C1456" s="32"/>
      <c r="E1456" s="32"/>
      <c r="F1456" s="32"/>
    </row>
    <row r="1457" spans="1:7" x14ac:dyDescent="0.2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</row>
    <row r="1458" spans="1:7" ht="15" x14ac:dyDescent="0.25">
      <c r="A1458" s="138" t="s">
        <v>4885</v>
      </c>
      <c r="C1458" s="39">
        <v>4</v>
      </c>
      <c r="D1458" s="120" t="s">
        <v>149</v>
      </c>
      <c r="E1458" s="120" t="s">
        <v>147</v>
      </c>
      <c r="F1458" s="32"/>
    </row>
    <row r="1459" spans="1:7" x14ac:dyDescent="0.2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</row>
    <row r="1460" spans="1:7" x14ac:dyDescent="0.2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</row>
    <row r="1461" spans="1:7" x14ac:dyDescent="0.2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</row>
    <row r="1462" spans="1:7" ht="15" x14ac:dyDescent="0.25">
      <c r="A1462" s="60" t="s">
        <v>5062</v>
      </c>
      <c r="C1462" s="32"/>
      <c r="E1462" s="32"/>
      <c r="F1462" s="32"/>
    </row>
    <row r="1463" spans="1:7" x14ac:dyDescent="0.2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</row>
    <row r="1465" spans="1:7" x14ac:dyDescent="0.2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</row>
    <row r="1466" spans="1:7" ht="15" x14ac:dyDescent="0.25">
      <c r="A1466" s="60" t="s">
        <v>5063</v>
      </c>
      <c r="C1466" s="32"/>
      <c r="E1466" s="32"/>
      <c r="F1466" s="32"/>
    </row>
    <row r="1467" spans="1:7" x14ac:dyDescent="0.2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</row>
    <row r="1468" spans="1:7" ht="15" x14ac:dyDescent="0.25">
      <c r="A1468" s="60" t="s">
        <v>5064</v>
      </c>
      <c r="C1468" s="32"/>
      <c r="E1468" s="32"/>
      <c r="F1468" s="32"/>
    </row>
    <row r="1469" spans="1:7" x14ac:dyDescent="0.2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</row>
    <row r="1470" spans="1:7" x14ac:dyDescent="0.2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</row>
    <row r="1471" spans="1:7" ht="15" x14ac:dyDescent="0.25">
      <c r="A1471" s="60" t="s">
        <v>5065</v>
      </c>
      <c r="C1471" s="32"/>
      <c r="E1471" s="32"/>
      <c r="F1471" s="32"/>
    </row>
    <row r="1472" spans="1:7" x14ac:dyDescent="0.2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</row>
    <row r="1473" spans="1:7" x14ac:dyDescent="0.2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</row>
    <row r="1474" spans="1:7" x14ac:dyDescent="0.2">
      <c r="A1474" s="36" t="s">
        <v>2474</v>
      </c>
      <c r="C1474" s="37"/>
      <c r="D1474" s="40" t="s">
        <v>189</v>
      </c>
      <c r="E1474" s="37"/>
      <c r="F1474" s="37"/>
    </row>
    <row r="1475" spans="1:7" x14ac:dyDescent="0.2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</row>
    <row r="1476" spans="1:7" x14ac:dyDescent="0.2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</row>
    <row r="1477" spans="1:7" x14ac:dyDescent="0.2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</row>
    <row r="1478" spans="1:7" x14ac:dyDescent="0.2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</row>
    <row r="1480" spans="1:7" x14ac:dyDescent="0.2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</row>
    <row r="1481" spans="1:7" x14ac:dyDescent="0.2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</row>
    <row r="1482" spans="1:7" x14ac:dyDescent="0.2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</row>
    <row r="1483" spans="1:7" x14ac:dyDescent="0.2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</row>
    <row r="1484" spans="1:7" x14ac:dyDescent="0.2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</row>
    <row r="1485" spans="1:7" x14ac:dyDescent="0.2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</row>
    <row r="1486" spans="1:7" x14ac:dyDescent="0.2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</row>
    <row r="1487" spans="1:7" x14ac:dyDescent="0.2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</row>
    <row r="1488" spans="1:7" x14ac:dyDescent="0.2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</row>
    <row r="1489" spans="1:7" x14ac:dyDescent="0.2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</row>
    <row r="1490" spans="1:7" x14ac:dyDescent="0.2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</row>
    <row r="1491" spans="1:7" x14ac:dyDescent="0.2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</row>
    <row r="1492" spans="1:7" ht="15" x14ac:dyDescent="0.25">
      <c r="A1492" s="60" t="s">
        <v>5066</v>
      </c>
      <c r="C1492" s="32"/>
      <c r="E1492" s="32"/>
      <c r="F1492" s="32"/>
    </row>
    <row r="1493" spans="1:7" x14ac:dyDescent="0.2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</row>
    <row r="1494" spans="1:7" x14ac:dyDescent="0.2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</row>
    <row r="1495" spans="1:7" x14ac:dyDescent="0.2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</row>
    <row r="1496" spans="1:7" x14ac:dyDescent="0.2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</row>
    <row r="1497" spans="1:7" x14ac:dyDescent="0.2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</row>
    <row r="1499" spans="1:7" x14ac:dyDescent="0.2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</row>
    <row r="1500" spans="1:7" x14ac:dyDescent="0.2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</row>
    <row r="1501" spans="1:7" x14ac:dyDescent="0.2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</row>
    <row r="1502" spans="1:7" x14ac:dyDescent="0.2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</row>
    <row r="1503" spans="1:7" ht="15" x14ac:dyDescent="0.25">
      <c r="A1503" s="60" t="s">
        <v>5067</v>
      </c>
      <c r="C1503" s="32"/>
      <c r="E1503" s="32"/>
      <c r="F1503" s="32"/>
    </row>
    <row r="1504" spans="1:7" x14ac:dyDescent="0.2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</row>
    <row r="1505" spans="1:7" x14ac:dyDescent="0.2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</row>
    <row r="1506" spans="1:7" x14ac:dyDescent="0.2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</row>
    <row r="1507" spans="1:7" ht="15" x14ac:dyDescent="0.25">
      <c r="A1507" s="60" t="s">
        <v>5068</v>
      </c>
      <c r="C1507" s="32"/>
      <c r="E1507" s="32"/>
      <c r="F1507" s="32"/>
    </row>
    <row r="1508" spans="1:7" x14ac:dyDescent="0.2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</row>
    <row r="1509" spans="1:7" ht="15" x14ac:dyDescent="0.25">
      <c r="A1509" s="60" t="s">
        <v>5069</v>
      </c>
      <c r="C1509" s="32"/>
      <c r="E1509" s="32"/>
      <c r="F1509" s="32"/>
    </row>
    <row r="1510" spans="1:7" x14ac:dyDescent="0.2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</row>
    <row r="1511" spans="1:7" x14ac:dyDescent="0.2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</row>
    <row r="1512" spans="1:7" ht="15" x14ac:dyDescent="0.25">
      <c r="A1512" s="60" t="s">
        <v>5070</v>
      </c>
      <c r="C1512" s="32"/>
      <c r="E1512" s="32"/>
      <c r="F1512" s="32"/>
    </row>
    <row r="1513" spans="1:7" x14ac:dyDescent="0.2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</row>
    <row r="1514" spans="1:7" ht="15" x14ac:dyDescent="0.25">
      <c r="A1514" s="60" t="s">
        <v>5071</v>
      </c>
      <c r="C1514" s="32"/>
      <c r="E1514" s="32"/>
      <c r="F1514" s="32"/>
    </row>
    <row r="1515" spans="1:7" x14ac:dyDescent="0.2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</row>
    <row r="1516" spans="1:7" ht="15" x14ac:dyDescent="0.25">
      <c r="A1516" s="60" t="s">
        <v>5072</v>
      </c>
      <c r="C1516" s="32"/>
      <c r="E1516" s="32"/>
      <c r="F1516" s="32"/>
    </row>
    <row r="1517" spans="1:7" x14ac:dyDescent="0.2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</row>
    <row r="1518" spans="1:7" x14ac:dyDescent="0.2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</row>
    <row r="1519" spans="1:7" x14ac:dyDescent="0.2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</row>
    <row r="1520" spans="1:7" x14ac:dyDescent="0.2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</row>
    <row r="1521" spans="1:6" x14ac:dyDescent="0.2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</row>
    <row r="1522" spans="1:6" ht="15" x14ac:dyDescent="0.25">
      <c r="A1522" s="136" t="s">
        <v>4879</v>
      </c>
      <c r="C1522" s="39">
        <v>0</v>
      </c>
      <c r="D1522" s="31" t="s">
        <v>149</v>
      </c>
    </row>
    <row r="1523" spans="1:6" x14ac:dyDescent="0.2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</row>
    <row r="1524" spans="1:6" ht="15" x14ac:dyDescent="0.25">
      <c r="A1524" s="60" t="s">
        <v>5073</v>
      </c>
      <c r="C1524" s="32"/>
      <c r="E1524" s="32"/>
      <c r="F1524" s="32"/>
    </row>
    <row r="1525" spans="1:6" x14ac:dyDescent="0.2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</row>
    <row r="1526" spans="1:6" ht="15" x14ac:dyDescent="0.25">
      <c r="A1526" s="60" t="s">
        <v>5074</v>
      </c>
      <c r="B1526" s="32"/>
      <c r="C1526" s="32"/>
      <c r="D1526" s="32"/>
      <c r="E1526" s="32"/>
      <c r="F1526" s="32"/>
    </row>
    <row r="1527" spans="1:6" x14ac:dyDescent="0.2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ht="15" x14ac:dyDescent="0.25">
      <c r="A1528" s="60" t="s">
        <v>5075</v>
      </c>
      <c r="C1528" s="32"/>
      <c r="E1528" s="32"/>
      <c r="F1528" s="32"/>
    </row>
    <row r="1529" spans="1:6" x14ac:dyDescent="0.2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</row>
    <row r="1530" spans="1:6" x14ac:dyDescent="0.2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</row>
    <row r="1531" spans="1:6" ht="15" x14ac:dyDescent="0.25">
      <c r="A1531" s="60" t="s">
        <v>5076</v>
      </c>
      <c r="C1531" s="32"/>
      <c r="E1531" s="32"/>
      <c r="F1531" s="32"/>
    </row>
    <row r="1532" spans="1:6" x14ac:dyDescent="0.2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</row>
    <row r="1533" spans="1:6" ht="15" x14ac:dyDescent="0.25">
      <c r="A1533" s="60" t="s">
        <v>5077</v>
      </c>
      <c r="C1533" s="32"/>
      <c r="E1533" s="32"/>
      <c r="F1533" s="32"/>
    </row>
    <row r="1534" spans="1:6" x14ac:dyDescent="0.2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</row>
    <row r="1535" spans="1:6" x14ac:dyDescent="0.2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</row>
    <row r="1536" spans="1:6" x14ac:dyDescent="0.2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</row>
    <row r="1537" spans="1:7" x14ac:dyDescent="0.2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</row>
    <row r="1538" spans="1:7" x14ac:dyDescent="0.2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</row>
    <row r="1539" spans="1:7" ht="15" x14ac:dyDescent="0.25">
      <c r="A1539" s="60" t="s">
        <v>5078</v>
      </c>
      <c r="C1539" s="32"/>
      <c r="E1539" s="32"/>
      <c r="F1539" s="32"/>
    </row>
    <row r="1540" spans="1:7" x14ac:dyDescent="0.2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</row>
    <row r="1541" spans="1:7" x14ac:dyDescent="0.2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</row>
    <row r="1542" spans="1:7" x14ac:dyDescent="0.2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</row>
    <row r="1543" spans="1:7" x14ac:dyDescent="0.2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</row>
    <row r="1544" spans="1:7" ht="15" x14ac:dyDescent="0.25">
      <c r="A1544" s="60" t="s">
        <v>5079</v>
      </c>
      <c r="C1544" s="32"/>
      <c r="E1544" s="32"/>
      <c r="F1544" s="32"/>
    </row>
    <row r="1545" spans="1:7" x14ac:dyDescent="0.2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</row>
    <row r="1546" spans="1:7" x14ac:dyDescent="0.2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</row>
    <row r="1547" spans="1:7" x14ac:dyDescent="0.2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</row>
    <row r="1548" spans="1:7" x14ac:dyDescent="0.2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</row>
    <row r="1549" spans="1:7" x14ac:dyDescent="0.2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</row>
    <row r="1550" spans="1:7" ht="15" x14ac:dyDescent="0.25">
      <c r="A1550" s="60" t="s">
        <v>5080</v>
      </c>
      <c r="C1550" s="32"/>
      <c r="E1550" s="32"/>
      <c r="F1550" s="32"/>
    </row>
    <row r="1551" spans="1:7" x14ac:dyDescent="0.2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</row>
    <row r="1552" spans="1:7" x14ac:dyDescent="0.2">
      <c r="A1552" s="36" t="s">
        <v>5421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</row>
    <row r="1553" spans="1:7" x14ac:dyDescent="0.2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</row>
    <row r="1554" spans="1:7" x14ac:dyDescent="0.2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</row>
    <row r="1555" spans="1:7" ht="15" x14ac:dyDescent="0.25">
      <c r="A1555" s="60" t="s">
        <v>5081</v>
      </c>
      <c r="C1555" s="32"/>
      <c r="E1555" s="32"/>
      <c r="F1555" s="32"/>
    </row>
    <row r="1556" spans="1:7" x14ac:dyDescent="0.2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</row>
    <row r="1557" spans="1:7" x14ac:dyDescent="0.2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</row>
    <row r="1558" spans="1:7" x14ac:dyDescent="0.2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</row>
    <row r="1559" spans="1:7" x14ac:dyDescent="0.2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</row>
    <row r="1560" spans="1:7" ht="15" x14ac:dyDescent="0.25">
      <c r="A1560" s="60" t="s">
        <v>5082</v>
      </c>
      <c r="C1560" s="32"/>
      <c r="E1560" s="32"/>
      <c r="F1560" s="32"/>
    </row>
    <row r="1561" spans="1:7" x14ac:dyDescent="0.2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7" x14ac:dyDescent="0.2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</row>
    <row r="1563" spans="1:7" x14ac:dyDescent="0.2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</row>
    <row r="1564" spans="1:7" ht="15" x14ac:dyDescent="0.25">
      <c r="A1564" s="60" t="s">
        <v>5083</v>
      </c>
      <c r="C1564" s="32"/>
      <c r="E1564" s="32"/>
      <c r="F1564" s="32"/>
    </row>
    <row r="1565" spans="1:7" x14ac:dyDescent="0.2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</row>
    <row r="1566" spans="1:7" x14ac:dyDescent="0.2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</row>
    <row r="1567" spans="1:7" x14ac:dyDescent="0.2">
      <c r="A1567" s="36" t="s">
        <v>2612</v>
      </c>
      <c r="C1567" s="37"/>
      <c r="D1567" s="40" t="s">
        <v>189</v>
      </c>
      <c r="E1567" s="37"/>
      <c r="F1567" s="37"/>
    </row>
    <row r="1568" spans="1:7" x14ac:dyDescent="0.2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</row>
    <row r="1569" spans="1:7" ht="15" x14ac:dyDescent="0.25">
      <c r="A1569" s="60" t="s">
        <v>5084</v>
      </c>
      <c r="C1569" s="32"/>
      <c r="E1569" s="32"/>
      <c r="F1569" s="32"/>
    </row>
    <row r="1570" spans="1:7" x14ac:dyDescent="0.2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</row>
    <row r="1571" spans="1:7" x14ac:dyDescent="0.2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</row>
    <row r="1572" spans="1:7" ht="15" x14ac:dyDescent="0.25">
      <c r="A1572" s="60" t="s">
        <v>5085</v>
      </c>
      <c r="C1572" s="32"/>
      <c r="E1572" s="32"/>
      <c r="F1572" s="32"/>
    </row>
    <row r="1573" spans="1:7" x14ac:dyDescent="0.2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</row>
    <row r="1574" spans="1:7" ht="15" x14ac:dyDescent="0.25">
      <c r="A1574" s="60" t="s">
        <v>5086</v>
      </c>
      <c r="C1574" s="32"/>
      <c r="E1574" s="32"/>
      <c r="F1574" s="32"/>
    </row>
    <row r="1575" spans="1:7" ht="15" x14ac:dyDescent="0.25">
      <c r="A1575" s="60" t="s">
        <v>5087</v>
      </c>
      <c r="C1575" s="32"/>
      <c r="E1575" s="32"/>
      <c r="F1575" s="32"/>
    </row>
    <row r="1576" spans="1:7" x14ac:dyDescent="0.2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</row>
    <row r="1577" spans="1:7" x14ac:dyDescent="0.2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</row>
    <row r="1578" spans="1:7" ht="15" x14ac:dyDescent="0.25">
      <c r="A1578" s="60" t="s">
        <v>5088</v>
      </c>
      <c r="C1578" s="32"/>
      <c r="D1578" s="32"/>
      <c r="E1578" s="32"/>
      <c r="F1578" s="32"/>
    </row>
    <row r="1579" spans="1:7" x14ac:dyDescent="0.2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</row>
    <row r="1581" spans="1:7" x14ac:dyDescent="0.2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</row>
    <row r="1582" spans="1:7" x14ac:dyDescent="0.2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</row>
    <row r="1583" spans="1:7" x14ac:dyDescent="0.2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</row>
    <row r="1584" spans="1:7" x14ac:dyDescent="0.2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</row>
    <row r="1585" spans="1:7" x14ac:dyDescent="0.2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</row>
    <row r="1586" spans="1:7" ht="15" x14ac:dyDescent="0.25">
      <c r="A1586" s="60" t="s">
        <v>5089</v>
      </c>
      <c r="C1586" s="32"/>
      <c r="D1586" s="32"/>
      <c r="E1586" s="32"/>
      <c r="F1586" s="32"/>
    </row>
    <row r="1587" spans="1:7" x14ac:dyDescent="0.2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</row>
    <row r="1588" spans="1:7" x14ac:dyDescent="0.2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</row>
    <row r="1589" spans="1:7" ht="15" x14ac:dyDescent="0.25">
      <c r="A1589" s="60" t="s">
        <v>5090</v>
      </c>
      <c r="C1589" s="32"/>
      <c r="E1589" s="32"/>
      <c r="F1589" s="32"/>
    </row>
    <row r="1590" spans="1:7" x14ac:dyDescent="0.2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</row>
    <row r="1591" spans="1:7" ht="15" x14ac:dyDescent="0.25">
      <c r="A1591" s="60" t="s">
        <v>5091</v>
      </c>
      <c r="C1591" s="32"/>
      <c r="E1591" s="32"/>
      <c r="F1591" s="32"/>
    </row>
    <row r="1592" spans="1:7" x14ac:dyDescent="0.2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ht="15" x14ac:dyDescent="0.25">
      <c r="A1593" s="60" t="s">
        <v>5092</v>
      </c>
      <c r="C1593" s="32"/>
      <c r="E1593" s="32"/>
      <c r="F1593" s="32"/>
    </row>
    <row r="1594" spans="1:7" x14ac:dyDescent="0.2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</row>
    <row r="1595" spans="1:7" x14ac:dyDescent="0.2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</row>
    <row r="1596" spans="1:7" x14ac:dyDescent="0.2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</row>
    <row r="1597" spans="1:7" x14ac:dyDescent="0.2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</row>
    <row r="1598" spans="1:7" ht="15" x14ac:dyDescent="0.25">
      <c r="A1598" s="60" t="s">
        <v>5093</v>
      </c>
      <c r="C1598" s="32"/>
      <c r="E1598" s="32"/>
      <c r="F1598" s="32"/>
    </row>
    <row r="1599" spans="1:7" x14ac:dyDescent="0.2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</row>
    <row r="1600" spans="1:7" x14ac:dyDescent="0.2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</row>
    <row r="1601" spans="1:7" ht="15" x14ac:dyDescent="0.25">
      <c r="A1601" s="60" t="s">
        <v>5094</v>
      </c>
      <c r="C1601" s="32"/>
      <c r="D1601" s="32"/>
      <c r="E1601" s="32"/>
      <c r="F1601" s="32"/>
    </row>
    <row r="1602" spans="1:7" x14ac:dyDescent="0.2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</row>
    <row r="1603" spans="1:7" x14ac:dyDescent="0.2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</row>
    <row r="1604" spans="1:7" x14ac:dyDescent="0.2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</row>
    <row r="1605" spans="1:7" ht="15" x14ac:dyDescent="0.25">
      <c r="A1605" s="60" t="s">
        <v>5095</v>
      </c>
      <c r="C1605" s="32"/>
      <c r="E1605" s="32"/>
      <c r="F1605" s="32"/>
    </row>
    <row r="1606" spans="1:7" x14ac:dyDescent="0.2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</row>
    <row r="1607" spans="1:7" x14ac:dyDescent="0.2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</row>
    <row r="1608" spans="1:7" x14ac:dyDescent="0.2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</row>
    <row r="1609" spans="1:7" x14ac:dyDescent="0.2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</row>
    <row r="1610" spans="1:7" ht="15" x14ac:dyDescent="0.25">
      <c r="A1610" s="60" t="s">
        <v>5096</v>
      </c>
      <c r="C1610" s="32"/>
      <c r="E1610" s="32"/>
      <c r="F1610" s="32"/>
    </row>
    <row r="1611" spans="1:7" x14ac:dyDescent="0.2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</row>
    <row r="1612" spans="1:7" ht="15" x14ac:dyDescent="0.25">
      <c r="A1612" s="60" t="s">
        <v>5097</v>
      </c>
      <c r="C1612" s="32"/>
      <c r="E1612" s="32"/>
      <c r="F1612" s="32"/>
    </row>
    <row r="1613" spans="1:7" x14ac:dyDescent="0.2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</row>
    <row r="1614" spans="1:7" x14ac:dyDescent="0.2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</row>
    <row r="1615" spans="1:7" x14ac:dyDescent="0.2">
      <c r="A1615" s="36" t="s">
        <v>2674</v>
      </c>
      <c r="C1615" s="37"/>
      <c r="D1615" s="40" t="s">
        <v>149</v>
      </c>
      <c r="E1615" s="37"/>
      <c r="F1615" s="37"/>
    </row>
    <row r="1616" spans="1:7" x14ac:dyDescent="0.2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</row>
    <row r="1617" spans="1:7" ht="15" x14ac:dyDescent="0.25">
      <c r="A1617" s="60" t="s">
        <v>5098</v>
      </c>
      <c r="C1617" s="32"/>
      <c r="E1617" s="32"/>
      <c r="F1617" s="32"/>
    </row>
    <row r="1618" spans="1:7" x14ac:dyDescent="0.2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</row>
    <row r="1619" spans="1:7" x14ac:dyDescent="0.2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</row>
    <row r="1620" spans="1:7" x14ac:dyDescent="0.2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</row>
    <row r="1621" spans="1:7" x14ac:dyDescent="0.2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x14ac:dyDescent="0.2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</row>
    <row r="1623" spans="1:7" ht="15" x14ac:dyDescent="0.25">
      <c r="A1623" s="60" t="s">
        <v>5099</v>
      </c>
      <c r="C1623" s="32"/>
      <c r="E1623" s="32"/>
      <c r="F1623" s="32"/>
    </row>
    <row r="1624" spans="1:7" x14ac:dyDescent="0.2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</row>
    <row r="1625" spans="1:7" ht="15" x14ac:dyDescent="0.25">
      <c r="A1625" s="60" t="s">
        <v>5100</v>
      </c>
      <c r="C1625" s="32"/>
      <c r="E1625" s="32"/>
      <c r="F1625" s="32"/>
    </row>
    <row r="1626" spans="1:7" x14ac:dyDescent="0.2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</row>
    <row r="1627" spans="1:7" x14ac:dyDescent="0.2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</row>
    <row r="1628" spans="1:7" x14ac:dyDescent="0.2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</row>
    <row r="1629" spans="1:7" x14ac:dyDescent="0.2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</row>
    <row r="1630" spans="1:7" x14ac:dyDescent="0.2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</row>
    <row r="1632" spans="1:7" x14ac:dyDescent="0.2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</row>
    <row r="1633" spans="1:6" x14ac:dyDescent="0.2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</row>
    <row r="1635" spans="1:6" x14ac:dyDescent="0.2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x14ac:dyDescent="0.2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</row>
    <row r="1637" spans="1:6" ht="15" x14ac:dyDescent="0.25">
      <c r="A1637" s="60" t="s">
        <v>5101</v>
      </c>
      <c r="C1637" s="32"/>
      <c r="E1637" s="32"/>
      <c r="F1637" s="32"/>
    </row>
    <row r="1638" spans="1:6" x14ac:dyDescent="0.2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</row>
    <row r="1639" spans="1:6" ht="15" x14ac:dyDescent="0.25">
      <c r="A1639" s="60" t="s">
        <v>5102</v>
      </c>
      <c r="C1639" s="32"/>
      <c r="E1639" s="32"/>
      <c r="F1639" s="32"/>
    </row>
    <row r="1640" spans="1:6" x14ac:dyDescent="0.2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</row>
    <row r="1641" spans="1:6" ht="15" x14ac:dyDescent="0.25">
      <c r="A1641" s="60" t="s">
        <v>5103</v>
      </c>
      <c r="C1641" s="32"/>
      <c r="E1641" s="32"/>
      <c r="F1641" s="32"/>
    </row>
    <row r="1642" spans="1:6" x14ac:dyDescent="0.2">
      <c r="A1642" s="36" t="s">
        <v>2710</v>
      </c>
      <c r="C1642" s="37"/>
      <c r="D1642" s="31" t="s">
        <v>189</v>
      </c>
      <c r="E1642" s="37"/>
      <c r="F1642" s="37"/>
    </row>
    <row r="1643" spans="1:6" x14ac:dyDescent="0.2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</row>
    <row r="1644" spans="1:6" ht="15" x14ac:dyDescent="0.25">
      <c r="A1644" s="60" t="s">
        <v>5104</v>
      </c>
      <c r="C1644" s="32"/>
      <c r="D1644" s="32"/>
      <c r="E1644" s="32"/>
      <c r="F1644" s="32"/>
    </row>
    <row r="1645" spans="1:6" x14ac:dyDescent="0.2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</row>
    <row r="1646" spans="1:6" ht="15" x14ac:dyDescent="0.25">
      <c r="A1646" s="60" t="s">
        <v>5105</v>
      </c>
      <c r="D1646" s="32"/>
    </row>
    <row r="1647" spans="1:6" s="109" customFormat="1" ht="15" x14ac:dyDescent="0.25">
      <c r="A1647" s="110" t="s">
        <v>4844</v>
      </c>
      <c r="C1647" s="109">
        <v>0</v>
      </c>
      <c r="D1647" s="109" t="s">
        <v>157</v>
      </c>
      <c r="E1647" s="109" t="s">
        <v>152</v>
      </c>
    </row>
    <row r="1648" spans="1:6" s="130" customFormat="1" ht="15" x14ac:dyDescent="0.25">
      <c r="A1648" s="133" t="s">
        <v>4844</v>
      </c>
      <c r="C1648" s="130">
        <v>0</v>
      </c>
      <c r="D1648" s="130" t="s">
        <v>157</v>
      </c>
      <c r="E1648" s="130" t="s">
        <v>152</v>
      </c>
    </row>
    <row r="1649" spans="1:6" s="130" customFormat="1" ht="15" x14ac:dyDescent="0.25">
      <c r="A1649" s="133" t="s">
        <v>4861</v>
      </c>
      <c r="C1649" s="130">
        <v>0</v>
      </c>
      <c r="D1649" s="130" t="s">
        <v>157</v>
      </c>
      <c r="E1649" s="130" t="s">
        <v>152</v>
      </c>
    </row>
    <row r="1650" spans="1:6" s="130" customFormat="1" ht="15" x14ac:dyDescent="0.25">
      <c r="A1650" s="133" t="s">
        <v>4861</v>
      </c>
      <c r="C1650" s="130">
        <v>0</v>
      </c>
      <c r="D1650" s="130" t="s">
        <v>157</v>
      </c>
      <c r="E1650" s="130" t="s">
        <v>152</v>
      </c>
    </row>
    <row r="1651" spans="1:6" x14ac:dyDescent="0.2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</row>
    <row r="1652" spans="1:6" x14ac:dyDescent="0.2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</row>
    <row r="1653" spans="1:6" x14ac:dyDescent="0.2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</row>
    <row r="1655" spans="1:6" x14ac:dyDescent="0.2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</row>
    <row r="1656" spans="1:6" x14ac:dyDescent="0.2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</row>
    <row r="1658" spans="1:6" x14ac:dyDescent="0.2">
      <c r="A1658" s="36" t="s">
        <v>5437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</row>
    <row r="1659" spans="1:6" ht="15" x14ac:dyDescent="0.25">
      <c r="A1659" s="60" t="s">
        <v>5106</v>
      </c>
      <c r="C1659" s="32"/>
      <c r="D1659" s="32"/>
      <c r="E1659" s="32"/>
      <c r="F1659" s="32"/>
    </row>
    <row r="1660" spans="1:6" x14ac:dyDescent="0.2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</row>
    <row r="1661" spans="1:6" x14ac:dyDescent="0.2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</row>
    <row r="1662" spans="1:6" x14ac:dyDescent="0.2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</row>
    <row r="1663" spans="1:6" x14ac:dyDescent="0.2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</row>
    <row r="1664" spans="1:6" x14ac:dyDescent="0.2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</row>
    <row r="1665" spans="1:7" ht="15" x14ac:dyDescent="0.25">
      <c r="A1665" s="60" t="s">
        <v>5107</v>
      </c>
      <c r="C1665" s="32"/>
      <c r="E1665" s="32"/>
      <c r="F1665" s="32"/>
    </row>
    <row r="1666" spans="1:7" x14ac:dyDescent="0.2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</row>
    <row r="1667" spans="1:7" x14ac:dyDescent="0.2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</row>
    <row r="1668" spans="1:7" ht="15" x14ac:dyDescent="0.25">
      <c r="A1668" s="60" t="s">
        <v>5108</v>
      </c>
      <c r="C1668" s="32"/>
      <c r="E1668" s="32"/>
      <c r="F1668" s="32"/>
    </row>
    <row r="1669" spans="1:7" x14ac:dyDescent="0.2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</row>
    <row r="1670" spans="1:7" x14ac:dyDescent="0.2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</row>
    <row r="1671" spans="1:7" ht="15" x14ac:dyDescent="0.25">
      <c r="A1671" s="60" t="s">
        <v>5109</v>
      </c>
      <c r="C1671" s="32"/>
      <c r="E1671" s="32"/>
      <c r="F1671" s="32"/>
    </row>
    <row r="1672" spans="1:7" x14ac:dyDescent="0.2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</row>
    <row r="1673" spans="1:7" x14ac:dyDescent="0.2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</row>
    <row r="1674" spans="1:7" x14ac:dyDescent="0.2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</row>
    <row r="1675" spans="1:7" x14ac:dyDescent="0.2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</row>
    <row r="1676" spans="1:7" x14ac:dyDescent="0.2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</row>
    <row r="1677" spans="1:7" x14ac:dyDescent="0.2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</row>
    <row r="1678" spans="1:7" x14ac:dyDescent="0.2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</row>
    <row r="1679" spans="1:7" ht="15" x14ac:dyDescent="0.25">
      <c r="A1679" s="60" t="s">
        <v>5110</v>
      </c>
      <c r="C1679" s="32"/>
      <c r="E1679" s="32"/>
      <c r="F1679" s="32"/>
    </row>
    <row r="1680" spans="1:7" x14ac:dyDescent="0.2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</row>
    <row r="1681" spans="1:7" ht="15" x14ac:dyDescent="0.25">
      <c r="A1681" s="60" t="s">
        <v>5111</v>
      </c>
      <c r="C1681" s="32"/>
      <c r="D1681" s="32"/>
      <c r="E1681" s="32"/>
      <c r="F1681" s="32"/>
    </row>
    <row r="1682" spans="1:7" x14ac:dyDescent="0.2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</row>
    <row r="1683" spans="1:7" ht="15" x14ac:dyDescent="0.25">
      <c r="A1683" s="60" t="s">
        <v>5112</v>
      </c>
      <c r="C1683" s="32"/>
      <c r="E1683" s="32"/>
      <c r="F1683" s="32"/>
    </row>
    <row r="1684" spans="1:7" x14ac:dyDescent="0.2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</row>
    <row r="1685" spans="1:7" ht="15" x14ac:dyDescent="0.25">
      <c r="A1685" s="60" t="s">
        <v>5113</v>
      </c>
      <c r="C1685" s="32"/>
      <c r="E1685" s="32"/>
      <c r="F1685" s="32"/>
    </row>
    <row r="1686" spans="1:7" x14ac:dyDescent="0.2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5422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</row>
    <row r="1689" spans="1:7" x14ac:dyDescent="0.2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</row>
    <row r="1690" spans="1:7" x14ac:dyDescent="0.2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</row>
    <row r="1691" spans="1:7" ht="15" x14ac:dyDescent="0.25">
      <c r="A1691" s="60" t="s">
        <v>5114</v>
      </c>
      <c r="C1691" s="32"/>
      <c r="E1691" s="32"/>
      <c r="F1691" s="32"/>
    </row>
    <row r="1692" spans="1:7" x14ac:dyDescent="0.2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x14ac:dyDescent="0.2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</row>
    <row r="1694" spans="1:7" ht="15" x14ac:dyDescent="0.25">
      <c r="A1694" s="60" t="s">
        <v>5115</v>
      </c>
      <c r="C1694" s="32"/>
      <c r="E1694" s="32"/>
      <c r="F1694" s="32"/>
    </row>
    <row r="1695" spans="1:7" x14ac:dyDescent="0.2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</row>
    <row r="1697" spans="1:7" x14ac:dyDescent="0.2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</row>
    <row r="1698" spans="1:7" x14ac:dyDescent="0.2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</row>
    <row r="1699" spans="1:7" ht="15" x14ac:dyDescent="0.25">
      <c r="A1699" s="60" t="s">
        <v>5116</v>
      </c>
      <c r="C1699" s="32"/>
      <c r="E1699" s="32"/>
      <c r="F1699" s="32"/>
    </row>
    <row r="1700" spans="1:7" x14ac:dyDescent="0.2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</row>
    <row r="1701" spans="1:7" x14ac:dyDescent="0.2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</row>
    <row r="1703" spans="1:7" x14ac:dyDescent="0.2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</row>
    <row r="1704" spans="1:7" x14ac:dyDescent="0.2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</row>
    <row r="1705" spans="1:7" x14ac:dyDescent="0.2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</row>
    <row r="1706" spans="1:7" ht="15" x14ac:dyDescent="0.25">
      <c r="A1706" s="60" t="s">
        <v>5117</v>
      </c>
      <c r="C1706" s="32"/>
      <c r="E1706" s="32"/>
      <c r="F1706" s="32"/>
    </row>
    <row r="1707" spans="1:7" x14ac:dyDescent="0.2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</row>
    <row r="1709" spans="1:7" x14ac:dyDescent="0.2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</row>
    <row r="1710" spans="1:7" x14ac:dyDescent="0.2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</row>
    <row r="1711" spans="1:7" x14ac:dyDescent="0.2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</row>
    <row r="1712" spans="1:7" x14ac:dyDescent="0.2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</row>
    <row r="1713" spans="1:7" ht="15" x14ac:dyDescent="0.25">
      <c r="A1713" s="60" t="s">
        <v>5118</v>
      </c>
      <c r="E1713" s="32"/>
      <c r="F1713" s="32"/>
    </row>
    <row r="1714" spans="1:7" x14ac:dyDescent="0.2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</row>
    <row r="1715" spans="1:7" ht="15" x14ac:dyDescent="0.25">
      <c r="A1715" s="60" t="s">
        <v>5119</v>
      </c>
      <c r="C1715" s="32"/>
      <c r="E1715" s="32"/>
      <c r="F1715" s="32"/>
    </row>
    <row r="1716" spans="1:7" x14ac:dyDescent="0.2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</row>
    <row r="1717" spans="1:7" x14ac:dyDescent="0.2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</row>
    <row r="1718" spans="1:7" x14ac:dyDescent="0.2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</row>
    <row r="1719" spans="1:7" ht="15" x14ac:dyDescent="0.25">
      <c r="A1719" s="60" t="s">
        <v>5120</v>
      </c>
      <c r="C1719" s="32"/>
      <c r="E1719" s="32"/>
      <c r="F1719" s="32"/>
    </row>
    <row r="1720" spans="1:7" x14ac:dyDescent="0.2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</row>
    <row r="1721" spans="1:7" x14ac:dyDescent="0.2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</row>
    <row r="1722" spans="1:7" x14ac:dyDescent="0.2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</row>
    <row r="1723" spans="1:7" x14ac:dyDescent="0.2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</row>
    <row r="1724" spans="1:7" x14ac:dyDescent="0.2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</row>
    <row r="1725" spans="1:7" ht="15" x14ac:dyDescent="0.25">
      <c r="A1725" s="60" t="s">
        <v>5121</v>
      </c>
      <c r="C1725" s="32"/>
      <c r="E1725" s="32"/>
      <c r="F1725" s="32"/>
    </row>
    <row r="1726" spans="1:7" x14ac:dyDescent="0.2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</row>
    <row r="1727" spans="1:7" x14ac:dyDescent="0.2">
      <c r="A1727" s="36" t="s">
        <v>2825</v>
      </c>
      <c r="C1727" s="37"/>
      <c r="D1727" s="32" t="s">
        <v>157</v>
      </c>
      <c r="E1727" s="37"/>
      <c r="F1727" s="37"/>
    </row>
    <row r="1728" spans="1:7" x14ac:dyDescent="0.2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</row>
    <row r="1729" spans="1:7" ht="15" x14ac:dyDescent="0.25">
      <c r="A1729" s="141" t="s">
        <v>4888</v>
      </c>
      <c r="C1729" s="39">
        <v>0</v>
      </c>
      <c r="D1729" s="31" t="s">
        <v>157</v>
      </c>
      <c r="E1729" s="39" t="s">
        <v>152</v>
      </c>
      <c r="F1729" s="32"/>
    </row>
    <row r="1730" spans="1:7" x14ac:dyDescent="0.2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</row>
    <row r="1731" spans="1:7" x14ac:dyDescent="0.2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</row>
    <row r="1732" spans="1:7" ht="15" x14ac:dyDescent="0.25">
      <c r="A1732" s="60" t="s">
        <v>5122</v>
      </c>
      <c r="C1732" s="32"/>
      <c r="E1732" s="32"/>
      <c r="F1732" s="32"/>
    </row>
    <row r="1733" spans="1:7" ht="15" x14ac:dyDescent="0.25">
      <c r="A1733" s="60" t="s">
        <v>5123</v>
      </c>
      <c r="C1733" s="32"/>
      <c r="E1733" s="32"/>
      <c r="F1733" s="32"/>
    </row>
    <row r="1734" spans="1:7" x14ac:dyDescent="0.2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</row>
    <row r="1735" spans="1:7" x14ac:dyDescent="0.2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</row>
    <row r="1736" spans="1:7" x14ac:dyDescent="0.2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</row>
    <row r="1737" spans="1:7" ht="15" x14ac:dyDescent="0.25">
      <c r="A1737" s="60" t="s">
        <v>5124</v>
      </c>
      <c r="C1737" s="32"/>
      <c r="E1737" s="32"/>
      <c r="F1737" s="32"/>
    </row>
    <row r="1738" spans="1:7" ht="15" x14ac:dyDescent="0.25">
      <c r="A1738" s="60" t="s">
        <v>5125</v>
      </c>
      <c r="C1738" s="32"/>
      <c r="D1738" s="32"/>
      <c r="E1738" s="32"/>
      <c r="F1738" s="32"/>
    </row>
    <row r="1739" spans="1:7" x14ac:dyDescent="0.2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</row>
    <row r="1740" spans="1:7" x14ac:dyDescent="0.2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</row>
    <row r="1741" spans="1:7" x14ac:dyDescent="0.2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</row>
    <row r="1742" spans="1:7" x14ac:dyDescent="0.2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</row>
    <row r="1743" spans="1:7" x14ac:dyDescent="0.2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</row>
    <row r="1744" spans="1:7" x14ac:dyDescent="0.2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</row>
    <row r="1745" spans="1:7" ht="15" x14ac:dyDescent="0.25">
      <c r="A1745" s="60" t="s">
        <v>5126</v>
      </c>
      <c r="C1745" s="32"/>
      <c r="E1745" s="32"/>
      <c r="F1745" s="32"/>
    </row>
    <row r="1746" spans="1:7" x14ac:dyDescent="0.2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</row>
    <row r="1747" spans="1:7" x14ac:dyDescent="0.2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</row>
    <row r="1748" spans="1:7" x14ac:dyDescent="0.2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</row>
    <row r="1749" spans="1:7" ht="15" x14ac:dyDescent="0.25">
      <c r="A1749" s="60" t="s">
        <v>5127</v>
      </c>
      <c r="C1749" s="32"/>
      <c r="E1749" s="32"/>
      <c r="F1749" s="32"/>
    </row>
    <row r="1750" spans="1:7" x14ac:dyDescent="0.2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</row>
    <row r="1751" spans="1:7" ht="15" x14ac:dyDescent="0.25">
      <c r="A1751" s="60" t="s">
        <v>5128</v>
      </c>
      <c r="C1751" s="32"/>
      <c r="E1751" s="32"/>
      <c r="F1751" s="32"/>
    </row>
    <row r="1752" spans="1:7" x14ac:dyDescent="0.2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</row>
    <row r="1753" spans="1:7" x14ac:dyDescent="0.2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</row>
    <row r="1754" spans="1:7" ht="15" x14ac:dyDescent="0.25">
      <c r="A1754" s="135" t="s">
        <v>4870</v>
      </c>
      <c r="C1754" s="32">
        <v>0</v>
      </c>
      <c r="D1754" s="31" t="s">
        <v>149</v>
      </c>
      <c r="E1754" s="32" t="s">
        <v>152</v>
      </c>
      <c r="F1754" s="32"/>
    </row>
    <row r="1755" spans="1:7" x14ac:dyDescent="0.2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</row>
    <row r="1756" spans="1:7" ht="15" x14ac:dyDescent="0.25">
      <c r="A1756" s="60" t="s">
        <v>5129</v>
      </c>
      <c r="C1756" s="32"/>
      <c r="E1756" s="32"/>
      <c r="F1756" s="32"/>
    </row>
    <row r="1757" spans="1:7" x14ac:dyDescent="0.2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</row>
    <row r="1758" spans="1:7" x14ac:dyDescent="0.2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</row>
    <row r="1759" spans="1:7" x14ac:dyDescent="0.2">
      <c r="A1759" s="36" t="s">
        <v>5438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</row>
    <row r="1760" spans="1:7" ht="15" x14ac:dyDescent="0.25">
      <c r="A1760" s="60" t="s">
        <v>5130</v>
      </c>
      <c r="C1760" s="32"/>
      <c r="E1760" s="32"/>
      <c r="F1760" s="32"/>
    </row>
    <row r="1761" spans="1:6" x14ac:dyDescent="0.2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</row>
    <row r="1762" spans="1:6" x14ac:dyDescent="0.2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</row>
    <row r="1763" spans="1:6" ht="15" x14ac:dyDescent="0.25">
      <c r="A1763" s="60" t="s">
        <v>5131</v>
      </c>
    </row>
    <row r="1764" spans="1:6" x14ac:dyDescent="0.2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</row>
    <row r="1765" spans="1:6" x14ac:dyDescent="0.2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</row>
    <row r="1766" spans="1:6" ht="15" x14ac:dyDescent="0.25">
      <c r="A1766" s="60" t="s">
        <v>5132</v>
      </c>
    </row>
    <row r="1767" spans="1:6" x14ac:dyDescent="0.2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</row>
    <row r="1768" spans="1:6" x14ac:dyDescent="0.2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</row>
    <row r="1769" spans="1:6" ht="15" x14ac:dyDescent="0.25">
      <c r="A1769" s="60" t="s">
        <v>5133</v>
      </c>
      <c r="C1769" s="32"/>
      <c r="E1769" s="32"/>
      <c r="F1769" s="32"/>
    </row>
    <row r="1770" spans="1:6" x14ac:dyDescent="0.2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</row>
    <row r="1771" spans="1:6" x14ac:dyDescent="0.2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</row>
    <row r="1772" spans="1:6" x14ac:dyDescent="0.2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</row>
    <row r="1773" spans="1:6" ht="15" x14ac:dyDescent="0.25">
      <c r="A1773" s="60" t="s">
        <v>5134</v>
      </c>
      <c r="C1773" s="32"/>
      <c r="E1773" s="32"/>
      <c r="F1773" s="32"/>
    </row>
    <row r="1774" spans="1:6" x14ac:dyDescent="0.2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</row>
    <row r="1776" spans="1:6" x14ac:dyDescent="0.2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</row>
    <row r="1777" spans="1:7" x14ac:dyDescent="0.2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</row>
    <row r="1778" spans="1:7" ht="15" x14ac:dyDescent="0.25">
      <c r="A1778" s="60" t="s">
        <v>5135</v>
      </c>
      <c r="C1778" s="32"/>
      <c r="E1778" s="32"/>
      <c r="F1778" s="32"/>
    </row>
    <row r="1779" spans="1:7" x14ac:dyDescent="0.2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</row>
    <row r="1780" spans="1:7" ht="15" x14ac:dyDescent="0.25">
      <c r="A1780" s="60" t="s">
        <v>5136</v>
      </c>
      <c r="C1780" s="32"/>
      <c r="E1780" s="32"/>
      <c r="F1780" s="32"/>
    </row>
    <row r="1781" spans="1:7" x14ac:dyDescent="0.2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</row>
    <row r="1782" spans="1:7" x14ac:dyDescent="0.2">
      <c r="A1782" s="36" t="s">
        <v>2890</v>
      </c>
      <c r="C1782" s="37"/>
      <c r="D1782" s="40" t="s">
        <v>149</v>
      </c>
      <c r="E1782" s="37"/>
      <c r="F1782" s="37"/>
    </row>
    <row r="1783" spans="1:7" x14ac:dyDescent="0.2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</row>
    <row r="1784" spans="1:7" x14ac:dyDescent="0.2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</row>
    <row r="1785" spans="1:7" ht="15" x14ac:dyDescent="0.25">
      <c r="A1785" s="60" t="s">
        <v>5137</v>
      </c>
      <c r="C1785" s="32"/>
      <c r="E1785" s="32"/>
      <c r="F1785" s="32"/>
    </row>
    <row r="1786" spans="1:7" x14ac:dyDescent="0.2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</row>
    <row r="1787" spans="1:7" ht="15" x14ac:dyDescent="0.25">
      <c r="A1787" s="60" t="s">
        <v>5138</v>
      </c>
      <c r="C1787" s="32"/>
      <c r="E1787" s="32"/>
      <c r="F1787" s="32"/>
    </row>
    <row r="1788" spans="1:7" x14ac:dyDescent="0.2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</row>
    <row r="1789" spans="1:7" ht="15" x14ac:dyDescent="0.25">
      <c r="A1789" s="60" t="s">
        <v>5139</v>
      </c>
      <c r="C1789" s="32"/>
      <c r="E1789" s="32"/>
      <c r="F1789" s="32"/>
    </row>
    <row r="1790" spans="1:7" x14ac:dyDescent="0.2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</row>
    <row r="1791" spans="1:7" x14ac:dyDescent="0.2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</row>
    <row r="1792" spans="1:7" ht="15" x14ac:dyDescent="0.25">
      <c r="A1792" s="60" t="s">
        <v>5140</v>
      </c>
      <c r="C1792" s="32"/>
      <c r="E1792" s="32"/>
      <c r="F1792" s="32"/>
    </row>
    <row r="1793" spans="1:7" x14ac:dyDescent="0.2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</row>
    <row r="1794" spans="1:7" x14ac:dyDescent="0.2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</row>
    <row r="1795" spans="1:7" ht="15" x14ac:dyDescent="0.25">
      <c r="A1795" s="60" t="s">
        <v>5141</v>
      </c>
      <c r="C1795" s="32"/>
      <c r="E1795" s="32"/>
      <c r="F1795" s="32"/>
    </row>
    <row r="1796" spans="1:7" ht="15" x14ac:dyDescent="0.25">
      <c r="A1796" s="60" t="s">
        <v>5142</v>
      </c>
      <c r="C1796" s="32"/>
      <c r="E1796" s="32"/>
      <c r="F1796" s="32"/>
    </row>
    <row r="1797" spans="1:7" x14ac:dyDescent="0.2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</row>
    <row r="1798" spans="1:7" x14ac:dyDescent="0.2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</row>
    <row r="1799" spans="1:7" x14ac:dyDescent="0.2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</row>
    <row r="1800" spans="1:7" x14ac:dyDescent="0.2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</row>
    <row r="1801" spans="1:7" x14ac:dyDescent="0.2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</row>
    <row r="1802" spans="1:7" x14ac:dyDescent="0.2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</row>
    <row r="1803" spans="1:7" ht="15" x14ac:dyDescent="0.25">
      <c r="A1803" s="60" t="s">
        <v>5143</v>
      </c>
      <c r="C1803" s="32"/>
      <c r="E1803" s="32"/>
      <c r="F1803" s="32"/>
    </row>
    <row r="1804" spans="1:7" ht="15" x14ac:dyDescent="0.25">
      <c r="A1804" s="60" t="s">
        <v>5144</v>
      </c>
      <c r="C1804" s="32"/>
      <c r="E1804" s="32"/>
      <c r="F1804" s="32"/>
    </row>
    <row r="1805" spans="1:7" x14ac:dyDescent="0.2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</row>
    <row r="1806" spans="1:7" x14ac:dyDescent="0.2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</row>
    <row r="1807" spans="1:7" ht="15" x14ac:dyDescent="0.25">
      <c r="A1807" s="60" t="s">
        <v>5145</v>
      </c>
      <c r="C1807" s="32"/>
      <c r="E1807" s="32"/>
      <c r="F1807" s="32"/>
    </row>
    <row r="1808" spans="1:7" x14ac:dyDescent="0.2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</row>
    <row r="1809" spans="1:7" ht="15" x14ac:dyDescent="0.25">
      <c r="A1809" s="60" t="s">
        <v>5146</v>
      </c>
      <c r="C1809" s="32"/>
      <c r="E1809" s="32"/>
      <c r="F1809" s="32"/>
    </row>
    <row r="1810" spans="1:7" x14ac:dyDescent="0.2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</row>
    <row r="1811" spans="1:7" x14ac:dyDescent="0.2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</row>
    <row r="1812" spans="1:7" ht="15" x14ac:dyDescent="0.25">
      <c r="A1812" s="60" t="s">
        <v>5147</v>
      </c>
      <c r="C1812" s="32"/>
      <c r="E1812" s="32"/>
      <c r="F1812" s="32"/>
    </row>
    <row r="1813" spans="1:7" x14ac:dyDescent="0.2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</row>
    <row r="1814" spans="1:7" x14ac:dyDescent="0.2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</row>
    <row r="1815" spans="1:7" ht="15" x14ac:dyDescent="0.25">
      <c r="A1815" s="60" t="s">
        <v>5148</v>
      </c>
      <c r="C1815" s="32"/>
      <c r="E1815" s="32"/>
      <c r="F1815" s="32"/>
    </row>
    <row r="1816" spans="1:7" x14ac:dyDescent="0.2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</row>
    <row r="1818" spans="1:7" x14ac:dyDescent="0.2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</row>
    <row r="1820" spans="1:7" x14ac:dyDescent="0.2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</row>
    <row r="1821" spans="1:7" x14ac:dyDescent="0.2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</row>
    <row r="1822" spans="1:7" x14ac:dyDescent="0.2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</row>
    <row r="1823" spans="1:7" x14ac:dyDescent="0.2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</row>
    <row r="1824" spans="1:7" x14ac:dyDescent="0.2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</row>
    <row r="1825" spans="1:7" x14ac:dyDescent="0.2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</row>
    <row r="1826" spans="1:7" ht="15" x14ac:dyDescent="0.25">
      <c r="A1826" s="60" t="s">
        <v>5149</v>
      </c>
      <c r="C1826" s="32"/>
      <c r="E1826" s="32"/>
      <c r="F1826" s="32"/>
    </row>
    <row r="1827" spans="1:7" x14ac:dyDescent="0.2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</row>
    <row r="1828" spans="1:7" x14ac:dyDescent="0.2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</row>
    <row r="1829" spans="1:7" x14ac:dyDescent="0.2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</row>
    <row r="1830" spans="1:7" ht="15" x14ac:dyDescent="0.25">
      <c r="A1830" s="60" t="s">
        <v>5150</v>
      </c>
      <c r="C1830" s="32"/>
      <c r="E1830" s="32"/>
      <c r="F1830" s="32"/>
    </row>
    <row r="1831" spans="1:7" x14ac:dyDescent="0.2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</row>
    <row r="1832" spans="1:7" x14ac:dyDescent="0.2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</row>
    <row r="1833" spans="1:7" x14ac:dyDescent="0.2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</row>
    <row r="1834" spans="1:7" ht="15" x14ac:dyDescent="0.25">
      <c r="A1834" s="60" t="s">
        <v>5151</v>
      </c>
      <c r="C1834" s="32"/>
      <c r="E1834" s="32"/>
      <c r="F1834" s="32"/>
    </row>
    <row r="1835" spans="1:7" x14ac:dyDescent="0.2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</row>
    <row r="1836" spans="1:7" x14ac:dyDescent="0.2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</row>
    <row r="1837" spans="1:7" x14ac:dyDescent="0.2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</row>
    <row r="1838" spans="1:7" ht="15" x14ac:dyDescent="0.25">
      <c r="A1838" s="60" t="s">
        <v>5152</v>
      </c>
      <c r="C1838" s="32"/>
      <c r="E1838" s="32"/>
      <c r="F1838" s="32"/>
    </row>
    <row r="1839" spans="1:7" x14ac:dyDescent="0.2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</row>
    <row r="1840" spans="1:7" ht="15" x14ac:dyDescent="0.25">
      <c r="A1840" s="60" t="s">
        <v>5153</v>
      </c>
      <c r="C1840" s="32"/>
      <c r="E1840" s="32"/>
      <c r="F1840" s="32"/>
    </row>
    <row r="1841" spans="1:7" x14ac:dyDescent="0.2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</row>
    <row r="1842" spans="1:7" ht="15" x14ac:dyDescent="0.25">
      <c r="A1842" s="60" t="s">
        <v>5154</v>
      </c>
      <c r="C1842" s="32"/>
      <c r="E1842" s="32"/>
      <c r="F1842" s="32"/>
    </row>
    <row r="1843" spans="1:7" x14ac:dyDescent="0.2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</row>
    <row r="1846" spans="1:7" x14ac:dyDescent="0.2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</row>
    <row r="1847" spans="1:7" x14ac:dyDescent="0.2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</row>
    <row r="1848" spans="1:7" ht="15" x14ac:dyDescent="0.25">
      <c r="A1848" s="60" t="s">
        <v>5155</v>
      </c>
      <c r="C1848" s="32"/>
      <c r="E1848" s="32"/>
      <c r="F1848" s="32"/>
    </row>
    <row r="1849" spans="1:7" x14ac:dyDescent="0.2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</row>
    <row r="1853" spans="1:7" x14ac:dyDescent="0.2">
      <c r="A1853" s="36" t="s">
        <v>5439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</row>
    <row r="1854" spans="1:7" x14ac:dyDescent="0.2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</row>
    <row r="1855" spans="1:7" x14ac:dyDescent="0.2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</row>
    <row r="1856" spans="1:7" x14ac:dyDescent="0.2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</row>
    <row r="1857" spans="1:7" x14ac:dyDescent="0.2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</row>
    <row r="1858" spans="1:7" ht="15" x14ac:dyDescent="0.25">
      <c r="A1858" s="60" t="s">
        <v>5156</v>
      </c>
      <c r="C1858" s="32"/>
      <c r="E1858" s="32"/>
      <c r="F1858" s="32"/>
    </row>
    <row r="1859" spans="1:7" x14ac:dyDescent="0.2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</row>
    <row r="1860" spans="1:7" ht="15" x14ac:dyDescent="0.25">
      <c r="A1860" s="60" t="s">
        <v>5157</v>
      </c>
      <c r="C1860" s="32"/>
      <c r="E1860" s="32"/>
      <c r="F1860" s="32"/>
    </row>
    <row r="1861" spans="1:7" ht="15" x14ac:dyDescent="0.25">
      <c r="A1861" s="60" t="s">
        <v>5158</v>
      </c>
      <c r="C1861" s="32"/>
      <c r="E1861" s="32"/>
      <c r="F1861" s="32"/>
    </row>
    <row r="1862" spans="1:7" x14ac:dyDescent="0.2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</row>
    <row r="1863" spans="1:7" x14ac:dyDescent="0.2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x14ac:dyDescent="0.2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</row>
    <row r="1865" spans="1:7" ht="15" x14ac:dyDescent="0.25">
      <c r="A1865" s="60" t="s">
        <v>5159</v>
      </c>
    </row>
    <row r="1866" spans="1:7" x14ac:dyDescent="0.2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</row>
    <row r="1867" spans="1:7" ht="15" x14ac:dyDescent="0.25">
      <c r="A1867" s="60" t="s">
        <v>5160</v>
      </c>
      <c r="C1867" s="32"/>
      <c r="E1867" s="32"/>
      <c r="F1867" s="32"/>
    </row>
    <row r="1868" spans="1:7" x14ac:dyDescent="0.2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</row>
    <row r="1869" spans="1:7" ht="15" x14ac:dyDescent="0.25">
      <c r="A1869" s="60" t="s">
        <v>5161</v>
      </c>
      <c r="E1869" s="32"/>
      <c r="F1869" s="32"/>
    </row>
    <row r="1870" spans="1:7" x14ac:dyDescent="0.2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</row>
    <row r="1871" spans="1:7" ht="15" x14ac:dyDescent="0.25">
      <c r="A1871" s="60" t="s">
        <v>5162</v>
      </c>
      <c r="C1871" s="32"/>
      <c r="E1871" s="32"/>
      <c r="F1871" s="32"/>
    </row>
    <row r="1872" spans="1:7" x14ac:dyDescent="0.2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</row>
    <row r="1873" spans="1:6" ht="15" x14ac:dyDescent="0.25">
      <c r="A1873" s="60" t="s">
        <v>5163</v>
      </c>
      <c r="C1873" s="32"/>
      <c r="E1873" s="32"/>
      <c r="F1873" s="32"/>
    </row>
    <row r="1874" spans="1:6" x14ac:dyDescent="0.2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</row>
    <row r="1875" spans="1:6" x14ac:dyDescent="0.2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</row>
    <row r="1876" spans="1:6" x14ac:dyDescent="0.2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</row>
    <row r="1877" spans="1:6" x14ac:dyDescent="0.2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</row>
    <row r="1878" spans="1:6" x14ac:dyDescent="0.2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</row>
    <row r="1879" spans="1:6" x14ac:dyDescent="0.2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</row>
    <row r="1880" spans="1:6" x14ac:dyDescent="0.2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</row>
    <row r="1881" spans="1:6" ht="15" x14ac:dyDescent="0.25">
      <c r="A1881" s="60" t="s">
        <v>5164</v>
      </c>
      <c r="E1881" s="32"/>
      <c r="F1881" s="32"/>
    </row>
    <row r="1882" spans="1:6" x14ac:dyDescent="0.2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</row>
    <row r="1883" spans="1:6" x14ac:dyDescent="0.2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</row>
    <row r="1884" spans="1:6" ht="15" x14ac:dyDescent="0.25">
      <c r="A1884" s="60" t="s">
        <v>5165</v>
      </c>
      <c r="C1884" s="32"/>
      <c r="E1884" s="32"/>
      <c r="F1884" s="32"/>
    </row>
    <row r="1885" spans="1:6" x14ac:dyDescent="0.2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</row>
    <row r="1886" spans="1:6" ht="15" x14ac:dyDescent="0.25">
      <c r="A1886" s="60" t="s">
        <v>5166</v>
      </c>
      <c r="C1886" s="32"/>
      <c r="E1886" s="32"/>
      <c r="F1886" s="32"/>
    </row>
    <row r="1887" spans="1:6" x14ac:dyDescent="0.2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</row>
    <row r="1888" spans="1:6" x14ac:dyDescent="0.2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</row>
    <row r="1889" spans="1:7" x14ac:dyDescent="0.2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</row>
    <row r="1890" spans="1:7" ht="15" x14ac:dyDescent="0.25">
      <c r="A1890" s="60" t="s">
        <v>5167</v>
      </c>
      <c r="E1890" s="32"/>
      <c r="F1890" s="32"/>
    </row>
    <row r="1891" spans="1:7" x14ac:dyDescent="0.2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</row>
    <row r="1892" spans="1:7" x14ac:dyDescent="0.2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</row>
    <row r="1893" spans="1:7" ht="15" x14ac:dyDescent="0.25">
      <c r="A1893" s="60" t="s">
        <v>5168</v>
      </c>
      <c r="E1893" s="32"/>
      <c r="F1893" s="32"/>
    </row>
    <row r="1894" spans="1:7" x14ac:dyDescent="0.2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</row>
    <row r="1895" spans="1:7" x14ac:dyDescent="0.2">
      <c r="A1895" s="36" t="s">
        <v>5440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</row>
    <row r="1896" spans="1:7" x14ac:dyDescent="0.2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</row>
    <row r="1897" spans="1:7" x14ac:dyDescent="0.2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</row>
    <row r="1898" spans="1:7" ht="15" x14ac:dyDescent="0.25">
      <c r="A1898" s="60" t="s">
        <v>5169</v>
      </c>
      <c r="C1898" s="32"/>
      <c r="E1898" s="32"/>
      <c r="F1898" s="32"/>
    </row>
    <row r="1899" spans="1:7" x14ac:dyDescent="0.2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</row>
    <row r="1900" spans="1:7" x14ac:dyDescent="0.2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</row>
    <row r="1902" spans="1:7" x14ac:dyDescent="0.2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</row>
    <row r="1903" spans="1:7" x14ac:dyDescent="0.2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</row>
    <row r="1904" spans="1:7" x14ac:dyDescent="0.2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</row>
    <row r="1905" spans="1:7" x14ac:dyDescent="0.2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</row>
    <row r="1906" spans="1:7" x14ac:dyDescent="0.2">
      <c r="A1906" s="36" t="s">
        <v>5441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</row>
    <row r="1907" spans="1:7" x14ac:dyDescent="0.2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</row>
    <row r="1908" spans="1:7" x14ac:dyDescent="0.2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</row>
    <row r="1909" spans="1:7" x14ac:dyDescent="0.2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</row>
    <row r="1910" spans="1:7" x14ac:dyDescent="0.2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</row>
    <row r="1911" spans="1:7" ht="15" x14ac:dyDescent="0.25">
      <c r="A1911" s="60" t="s">
        <v>5170</v>
      </c>
      <c r="C1911" s="32"/>
      <c r="E1911" s="32"/>
      <c r="F1911" s="32"/>
    </row>
    <row r="1912" spans="1:7" x14ac:dyDescent="0.2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</row>
    <row r="1913" spans="1:7" x14ac:dyDescent="0.2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</row>
    <row r="1914" spans="1:7" ht="15" x14ac:dyDescent="0.25">
      <c r="A1914" s="60" t="s">
        <v>5171</v>
      </c>
      <c r="C1914" s="32"/>
      <c r="E1914" s="32"/>
      <c r="F1914" s="32"/>
    </row>
    <row r="1915" spans="1:7" x14ac:dyDescent="0.2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</row>
    <row r="1917" spans="1:7" x14ac:dyDescent="0.2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</row>
    <row r="1918" spans="1:7" ht="15" x14ac:dyDescent="0.25">
      <c r="A1918" s="60" t="s">
        <v>5172</v>
      </c>
      <c r="C1918" s="32"/>
      <c r="E1918" s="32"/>
      <c r="F1918" s="32"/>
    </row>
    <row r="1919" spans="1:7" x14ac:dyDescent="0.2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</row>
    <row r="1920" spans="1:7" ht="15" x14ac:dyDescent="0.25">
      <c r="A1920" s="60" t="s">
        <v>5173</v>
      </c>
      <c r="C1920" s="32"/>
      <c r="E1920" s="32"/>
      <c r="F1920" s="32"/>
    </row>
    <row r="1921" spans="1:7" x14ac:dyDescent="0.2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</row>
    <row r="1922" spans="1:7" x14ac:dyDescent="0.2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</row>
    <row r="1923" spans="1:7" ht="15" x14ac:dyDescent="0.25">
      <c r="A1923" s="60" t="s">
        <v>5174</v>
      </c>
      <c r="C1923" s="32"/>
      <c r="E1923" s="32"/>
      <c r="F1923" s="32"/>
    </row>
    <row r="1924" spans="1:7" ht="15" x14ac:dyDescent="0.25">
      <c r="A1924" s="60" t="s">
        <v>5175</v>
      </c>
      <c r="C1924" s="32"/>
      <c r="E1924" s="32"/>
      <c r="F1924" s="32"/>
    </row>
    <row r="1925" spans="1:7" x14ac:dyDescent="0.2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</row>
    <row r="1926" spans="1:7" x14ac:dyDescent="0.2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</row>
    <row r="1927" spans="1:7" x14ac:dyDescent="0.2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</row>
    <row r="1928" spans="1:7" x14ac:dyDescent="0.2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</row>
    <row r="1929" spans="1:7" ht="15" x14ac:dyDescent="0.25">
      <c r="A1929" s="60" t="s">
        <v>5176</v>
      </c>
      <c r="E1929" s="32"/>
      <c r="F1929" s="32"/>
    </row>
    <row r="1930" spans="1:7" x14ac:dyDescent="0.2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</row>
    <row r="1931" spans="1:7" x14ac:dyDescent="0.2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</row>
    <row r="1932" spans="1:7" ht="15" x14ac:dyDescent="0.25">
      <c r="A1932" s="60" t="s">
        <v>5177</v>
      </c>
      <c r="C1932" s="32"/>
      <c r="E1932" s="32"/>
      <c r="F1932" s="32"/>
    </row>
    <row r="1933" spans="1:7" x14ac:dyDescent="0.2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</row>
    <row r="1934" spans="1:7" ht="15" x14ac:dyDescent="0.25">
      <c r="A1934" s="60" t="s">
        <v>5178</v>
      </c>
      <c r="C1934" s="32"/>
      <c r="E1934" s="32"/>
      <c r="F1934" s="32"/>
    </row>
    <row r="1935" spans="1:7" x14ac:dyDescent="0.2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</row>
    <row r="1936" spans="1:7" ht="15" x14ac:dyDescent="0.25">
      <c r="A1936" s="60" t="s">
        <v>5179</v>
      </c>
      <c r="C1936" s="32"/>
      <c r="E1936" s="32"/>
      <c r="F1936" s="32"/>
    </row>
    <row r="1937" spans="1:7" x14ac:dyDescent="0.2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</row>
    <row r="1938" spans="1:7" x14ac:dyDescent="0.2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</row>
    <row r="1939" spans="1:7" x14ac:dyDescent="0.2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</row>
    <row r="1940" spans="1:7" x14ac:dyDescent="0.2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</row>
    <row r="1941" spans="1:7" ht="15" x14ac:dyDescent="0.25">
      <c r="A1941" s="60" t="s">
        <v>5180</v>
      </c>
      <c r="C1941" s="32"/>
      <c r="E1941" s="32"/>
      <c r="F1941" s="32"/>
    </row>
    <row r="1942" spans="1:7" x14ac:dyDescent="0.2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</row>
    <row r="1943" spans="1:7" x14ac:dyDescent="0.2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</row>
    <row r="1944" spans="1:7" x14ac:dyDescent="0.2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</row>
    <row r="1945" spans="1:7" x14ac:dyDescent="0.2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</row>
    <row r="1946" spans="1:7" ht="15" x14ac:dyDescent="0.25">
      <c r="A1946" s="60" t="s">
        <v>5181</v>
      </c>
      <c r="C1946" s="32"/>
      <c r="E1946" s="32"/>
      <c r="F1946" s="32"/>
    </row>
    <row r="1947" spans="1:7" ht="15" x14ac:dyDescent="0.25">
      <c r="A1947" s="60" t="s">
        <v>5182</v>
      </c>
      <c r="C1947" s="32"/>
      <c r="E1947" s="32"/>
      <c r="F1947" s="32"/>
    </row>
    <row r="1948" spans="1:7" x14ac:dyDescent="0.2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</row>
    <row r="1949" spans="1:7" x14ac:dyDescent="0.2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</row>
    <row r="1950" spans="1:7" x14ac:dyDescent="0.2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</row>
    <row r="1951" spans="1:7" ht="15" x14ac:dyDescent="0.25">
      <c r="A1951" s="60" t="s">
        <v>5183</v>
      </c>
      <c r="C1951" s="32"/>
      <c r="E1951" s="32"/>
      <c r="F1951" s="32"/>
    </row>
    <row r="1952" spans="1:7" x14ac:dyDescent="0.2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</row>
    <row r="1953" spans="1:7" x14ac:dyDescent="0.2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</row>
    <row r="1954" spans="1:7" x14ac:dyDescent="0.2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</row>
    <row r="1955" spans="1:7" ht="15" x14ac:dyDescent="0.25">
      <c r="A1955" s="60" t="s">
        <v>5184</v>
      </c>
      <c r="C1955" s="32"/>
      <c r="E1955" s="32"/>
      <c r="F1955" s="32"/>
    </row>
    <row r="1956" spans="1:7" x14ac:dyDescent="0.2">
      <c r="A1956" s="36" t="s">
        <v>3114</v>
      </c>
      <c r="C1956" s="37">
        <v>10</v>
      </c>
      <c r="E1956" s="37" t="s">
        <v>147</v>
      </c>
      <c r="F1956" s="37" t="s">
        <v>160</v>
      </c>
    </row>
    <row r="1957" spans="1:7" x14ac:dyDescent="0.2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</row>
    <row r="1958" spans="1:7" x14ac:dyDescent="0.2">
      <c r="A1958" s="36" t="s">
        <v>3117</v>
      </c>
      <c r="C1958" s="37"/>
      <c r="D1958" s="40" t="s">
        <v>149</v>
      </c>
      <c r="E1958" s="37"/>
      <c r="F1958" s="37"/>
    </row>
    <row r="1959" spans="1:7" x14ac:dyDescent="0.2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</row>
    <row r="1960" spans="1:7" x14ac:dyDescent="0.2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</row>
    <row r="1961" spans="1:7" ht="15" x14ac:dyDescent="0.25">
      <c r="A1961" s="60" t="s">
        <v>5185</v>
      </c>
      <c r="C1961" s="32"/>
      <c r="E1961" s="32"/>
      <c r="F1961" s="32"/>
    </row>
    <row r="1962" spans="1:7" x14ac:dyDescent="0.2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</row>
    <row r="1964" spans="1:7" x14ac:dyDescent="0.2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</row>
    <row r="1965" spans="1:7" x14ac:dyDescent="0.2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</row>
    <row r="1966" spans="1:7" x14ac:dyDescent="0.2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</row>
    <row r="1967" spans="1:7" x14ac:dyDescent="0.2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</row>
    <row r="1968" spans="1:7" x14ac:dyDescent="0.2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</row>
    <row r="1969" spans="1:7" x14ac:dyDescent="0.2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</row>
    <row r="1970" spans="1:7" ht="15" x14ac:dyDescent="0.25">
      <c r="A1970" s="60" t="s">
        <v>5186</v>
      </c>
      <c r="C1970" s="32"/>
      <c r="E1970" s="32"/>
      <c r="F1970" s="32"/>
    </row>
    <row r="1971" spans="1:7" x14ac:dyDescent="0.2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</row>
    <row r="1972" spans="1:7" ht="15" x14ac:dyDescent="0.25">
      <c r="A1972" s="60" t="s">
        <v>5187</v>
      </c>
      <c r="E1972" s="32"/>
      <c r="F1972" s="32"/>
    </row>
    <row r="1973" spans="1:7" x14ac:dyDescent="0.2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</row>
    <row r="1974" spans="1:7" x14ac:dyDescent="0.2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</row>
    <row r="1975" spans="1:7" x14ac:dyDescent="0.2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</row>
    <row r="1976" spans="1:7" x14ac:dyDescent="0.2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</row>
    <row r="1977" spans="1:7" x14ac:dyDescent="0.2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</row>
    <row r="1978" spans="1:7" x14ac:dyDescent="0.2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</row>
    <row r="1981" spans="1:7" x14ac:dyDescent="0.2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</row>
    <row r="1982" spans="1:7" x14ac:dyDescent="0.2">
      <c r="A1982" s="36" t="s">
        <v>3152</v>
      </c>
      <c r="C1982" s="37"/>
      <c r="D1982" s="31" t="s">
        <v>189</v>
      </c>
      <c r="E1982" s="37"/>
      <c r="F1982" s="37"/>
    </row>
    <row r="1983" spans="1:7" x14ac:dyDescent="0.2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</row>
    <row r="1984" spans="1:7" ht="15" x14ac:dyDescent="0.25">
      <c r="A1984" s="60" t="s">
        <v>5188</v>
      </c>
    </row>
    <row r="1985" spans="1:7" x14ac:dyDescent="0.2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</row>
    <row r="1986" spans="1:7" x14ac:dyDescent="0.2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</row>
    <row r="1987" spans="1:7" ht="15" x14ac:dyDescent="0.25">
      <c r="A1987" s="60" t="s">
        <v>5189</v>
      </c>
      <c r="C1987" s="32"/>
      <c r="E1987" s="32"/>
      <c r="F1987" s="32"/>
    </row>
    <row r="1988" spans="1:7" x14ac:dyDescent="0.2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</row>
    <row r="1989" spans="1:7" x14ac:dyDescent="0.2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</row>
    <row r="1990" spans="1:7" ht="15" x14ac:dyDescent="0.25">
      <c r="A1990" s="60" t="s">
        <v>5190</v>
      </c>
      <c r="C1990" s="32"/>
      <c r="E1990" s="32"/>
      <c r="F1990" s="32"/>
    </row>
    <row r="1991" spans="1:7" x14ac:dyDescent="0.2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x14ac:dyDescent="0.2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</row>
    <row r="1993" spans="1:7" x14ac:dyDescent="0.2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5191</v>
      </c>
      <c r="C1994" s="32"/>
      <c r="E1994" s="32"/>
      <c r="F1994" s="32"/>
    </row>
    <row r="1995" spans="1:7" x14ac:dyDescent="0.2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</row>
    <row r="1996" spans="1:7" ht="15" x14ac:dyDescent="0.25">
      <c r="A1996" s="60" t="s">
        <v>5192</v>
      </c>
      <c r="C1996" s="32"/>
      <c r="E1996" s="32"/>
      <c r="F1996" s="32"/>
    </row>
    <row r="1997" spans="1:7" x14ac:dyDescent="0.2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</row>
    <row r="1998" spans="1:7" ht="15" x14ac:dyDescent="0.25">
      <c r="A1998" s="131" t="s">
        <v>4860</v>
      </c>
      <c r="C1998" s="32">
        <v>2</v>
      </c>
      <c r="D1998" s="31" t="s">
        <v>1229</v>
      </c>
      <c r="E1998" s="32" t="s">
        <v>147</v>
      </c>
      <c r="F1998" s="32"/>
    </row>
    <row r="1999" spans="1:7" x14ac:dyDescent="0.2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</row>
    <row r="2000" spans="1:7" x14ac:dyDescent="0.2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</row>
    <row r="2001" spans="1:7" ht="15" x14ac:dyDescent="0.25">
      <c r="A2001" s="60" t="s">
        <v>5193</v>
      </c>
      <c r="C2001" s="32"/>
      <c r="E2001" s="32"/>
      <c r="F2001" s="32"/>
    </row>
    <row r="2002" spans="1:7" x14ac:dyDescent="0.2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</row>
    <row r="2003" spans="1:7" x14ac:dyDescent="0.2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</row>
    <row r="2004" spans="1:7" x14ac:dyDescent="0.2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</row>
    <row r="2005" spans="1:7" ht="15" x14ac:dyDescent="0.25">
      <c r="A2005" s="60" t="s">
        <v>5194</v>
      </c>
      <c r="C2005" s="32"/>
      <c r="E2005" s="32"/>
      <c r="F2005" s="32"/>
    </row>
    <row r="2006" spans="1:7" x14ac:dyDescent="0.2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</row>
    <row r="2007" spans="1:7" ht="15" x14ac:dyDescent="0.25">
      <c r="A2007" s="60" t="s">
        <v>5195</v>
      </c>
      <c r="B2007" s="32"/>
      <c r="C2007" s="32"/>
      <c r="D2007" s="32"/>
      <c r="E2007" s="32"/>
      <c r="F2007" s="32"/>
    </row>
    <row r="2008" spans="1:7" x14ac:dyDescent="0.2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</row>
    <row r="2009" spans="1:7" x14ac:dyDescent="0.2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</row>
    <row r="2010" spans="1:7" ht="15" x14ac:dyDescent="0.25">
      <c r="A2010" s="60" t="s">
        <v>5196</v>
      </c>
      <c r="E2010" s="32"/>
      <c r="F2010" s="32"/>
    </row>
    <row r="2011" spans="1:7" x14ac:dyDescent="0.2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</row>
    <row r="2012" spans="1:7" x14ac:dyDescent="0.2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</row>
    <row r="2013" spans="1:7" ht="15" x14ac:dyDescent="0.25">
      <c r="A2013" s="60" t="s">
        <v>5197</v>
      </c>
      <c r="C2013" s="32"/>
      <c r="E2013" s="32"/>
      <c r="F2013" s="32"/>
    </row>
    <row r="2014" spans="1:7" x14ac:dyDescent="0.2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</row>
    <row r="2015" spans="1:7" x14ac:dyDescent="0.2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</row>
    <row r="2016" spans="1:7" x14ac:dyDescent="0.2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</row>
    <row r="2017" spans="1:7" ht="15" x14ac:dyDescent="0.25">
      <c r="A2017" s="60" t="s">
        <v>5198</v>
      </c>
      <c r="C2017" s="32"/>
      <c r="E2017" s="32"/>
      <c r="F2017" s="32"/>
    </row>
    <row r="2018" spans="1:7" ht="15" x14ac:dyDescent="0.25">
      <c r="A2018" s="60" t="s">
        <v>5199</v>
      </c>
      <c r="C2018" s="32"/>
      <c r="E2018" s="32"/>
      <c r="F2018" s="32"/>
    </row>
    <row r="2019" spans="1:7" x14ac:dyDescent="0.2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</row>
    <row r="2020" spans="1:7" x14ac:dyDescent="0.2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</row>
    <row r="2021" spans="1:7" x14ac:dyDescent="0.2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</row>
    <row r="2022" spans="1:7" x14ac:dyDescent="0.2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</row>
    <row r="2023" spans="1:7" x14ac:dyDescent="0.2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</row>
    <row r="2024" spans="1:7" x14ac:dyDescent="0.2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</row>
    <row r="2025" spans="1:7" ht="15" x14ac:dyDescent="0.25">
      <c r="A2025" s="60" t="s">
        <v>5200</v>
      </c>
      <c r="C2025" s="32"/>
      <c r="E2025" s="32"/>
      <c r="F2025" s="32"/>
    </row>
    <row r="2026" spans="1:7" x14ac:dyDescent="0.2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</row>
    <row r="2027" spans="1:7" ht="15" x14ac:dyDescent="0.25">
      <c r="A2027" s="60" t="s">
        <v>5201</v>
      </c>
      <c r="C2027" s="32"/>
      <c r="E2027" s="32"/>
      <c r="F2027" s="32"/>
    </row>
    <row r="2028" spans="1:7" x14ac:dyDescent="0.2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</row>
    <row r="2029" spans="1:7" ht="15" x14ac:dyDescent="0.25">
      <c r="A2029" s="60" t="s">
        <v>5202</v>
      </c>
      <c r="C2029" s="32"/>
      <c r="E2029" s="32"/>
      <c r="F2029" s="32"/>
    </row>
    <row r="2030" spans="1:7" x14ac:dyDescent="0.2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</row>
    <row r="2031" spans="1:7" x14ac:dyDescent="0.2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</row>
    <row r="2032" spans="1:7" x14ac:dyDescent="0.2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</row>
    <row r="2033" spans="1:7" x14ac:dyDescent="0.2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</row>
    <row r="2034" spans="1:7" x14ac:dyDescent="0.2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</row>
    <row r="2035" spans="1:7" x14ac:dyDescent="0.2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</row>
    <row r="2036" spans="1:7" x14ac:dyDescent="0.2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</row>
    <row r="2037" spans="1:7" x14ac:dyDescent="0.2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</row>
    <row r="2038" spans="1:7" x14ac:dyDescent="0.2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</row>
    <row r="2039" spans="1:7" x14ac:dyDescent="0.2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</row>
    <row r="2041" spans="1:7" ht="15" x14ac:dyDescent="0.25">
      <c r="A2041" s="60" t="s">
        <v>5203</v>
      </c>
      <c r="C2041" s="32"/>
      <c r="E2041" s="32"/>
      <c r="F2041" s="32"/>
    </row>
    <row r="2042" spans="1:7" x14ac:dyDescent="0.2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</row>
    <row r="2043" spans="1:7" x14ac:dyDescent="0.2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</row>
    <row r="2044" spans="1:7" x14ac:dyDescent="0.2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</row>
    <row r="2045" spans="1:7" x14ac:dyDescent="0.2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</row>
    <row r="2046" spans="1:7" x14ac:dyDescent="0.2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</row>
    <row r="2047" spans="1:7" ht="15" x14ac:dyDescent="0.25">
      <c r="A2047" s="60" t="s">
        <v>5204</v>
      </c>
      <c r="C2047" s="32"/>
      <c r="E2047" s="32"/>
      <c r="F2047" s="32"/>
    </row>
    <row r="2048" spans="1:7" x14ac:dyDescent="0.2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</row>
    <row r="2049" spans="1:7" x14ac:dyDescent="0.2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</row>
    <row r="2050" spans="1:7" ht="15" x14ac:dyDescent="0.25">
      <c r="A2050" s="60" t="s">
        <v>5205</v>
      </c>
      <c r="C2050" s="32"/>
      <c r="D2050" s="32"/>
      <c r="E2050" s="32"/>
      <c r="F2050" s="32"/>
    </row>
    <row r="2051" spans="1:7" x14ac:dyDescent="0.2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</row>
    <row r="2052" spans="1:7" ht="15" x14ac:dyDescent="0.25">
      <c r="A2052" s="60" t="s">
        <v>5206</v>
      </c>
      <c r="C2052" s="32"/>
      <c r="E2052" s="32"/>
      <c r="F2052" s="32"/>
    </row>
    <row r="2053" spans="1:7" x14ac:dyDescent="0.2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</row>
    <row r="2054" spans="1:7" x14ac:dyDescent="0.2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</row>
    <row r="2055" spans="1:7" ht="15" x14ac:dyDescent="0.25">
      <c r="A2055" s="60" t="s">
        <v>5207</v>
      </c>
      <c r="C2055" s="32"/>
      <c r="D2055" s="32"/>
      <c r="E2055" s="32"/>
      <c r="F2055" s="32"/>
    </row>
    <row r="2056" spans="1:7" x14ac:dyDescent="0.2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</row>
    <row r="2057" spans="1:7" ht="15" x14ac:dyDescent="0.25">
      <c r="A2057" s="60" t="s">
        <v>5208</v>
      </c>
      <c r="C2057" s="32"/>
      <c r="E2057" s="32"/>
      <c r="F2057" s="32"/>
    </row>
    <row r="2058" spans="1:7" x14ac:dyDescent="0.2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</row>
    <row r="2059" spans="1:7" x14ac:dyDescent="0.2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</row>
    <row r="2060" spans="1:7" x14ac:dyDescent="0.2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</row>
    <row r="2061" spans="1:7" ht="15" x14ac:dyDescent="0.25">
      <c r="A2061" s="60" t="s">
        <v>5209</v>
      </c>
      <c r="C2061" s="32"/>
      <c r="E2061" s="32"/>
      <c r="F2061" s="32"/>
    </row>
    <row r="2062" spans="1:7" x14ac:dyDescent="0.2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</row>
    <row r="2063" spans="1:7" x14ac:dyDescent="0.2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</row>
    <row r="2064" spans="1:7" ht="15" x14ac:dyDescent="0.25">
      <c r="A2064" s="60" t="s">
        <v>5210</v>
      </c>
      <c r="C2064" s="32"/>
      <c r="E2064" s="32"/>
      <c r="F2064" s="32"/>
    </row>
    <row r="2065" spans="1:7" x14ac:dyDescent="0.2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</row>
    <row r="2066" spans="1:7" x14ac:dyDescent="0.2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</row>
    <row r="2067" spans="1:7" ht="15" x14ac:dyDescent="0.25">
      <c r="A2067" s="60" t="s">
        <v>5211</v>
      </c>
      <c r="C2067" s="32"/>
      <c r="E2067" s="32"/>
      <c r="F2067" s="32"/>
    </row>
    <row r="2068" spans="1:7" x14ac:dyDescent="0.2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</row>
    <row r="2069" spans="1:7" x14ac:dyDescent="0.2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</row>
    <row r="2070" spans="1:7" x14ac:dyDescent="0.2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</row>
    <row r="2071" spans="1:7" x14ac:dyDescent="0.2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</row>
    <row r="2072" spans="1:7" x14ac:dyDescent="0.2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</row>
    <row r="2073" spans="1:7" x14ac:dyDescent="0.2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</row>
    <row r="2074" spans="1:7" ht="15" x14ac:dyDescent="0.25">
      <c r="A2074" s="60" t="s">
        <v>5212</v>
      </c>
      <c r="C2074" s="32"/>
      <c r="E2074" s="32"/>
      <c r="F2074" s="32"/>
    </row>
    <row r="2075" spans="1:7" x14ac:dyDescent="0.2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</row>
    <row r="2076" spans="1:7" x14ac:dyDescent="0.2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</row>
    <row r="2077" spans="1:7" x14ac:dyDescent="0.2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</row>
    <row r="2078" spans="1:7" x14ac:dyDescent="0.2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</row>
    <row r="2079" spans="1:7" x14ac:dyDescent="0.2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</row>
    <row r="2080" spans="1:7" ht="15" x14ac:dyDescent="0.25">
      <c r="A2080" s="60" t="s">
        <v>5213</v>
      </c>
      <c r="C2080" s="32"/>
      <c r="E2080" s="32"/>
      <c r="F2080" s="32"/>
    </row>
    <row r="2081" spans="1:7" x14ac:dyDescent="0.2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</row>
    <row r="2082" spans="1:7" ht="15" x14ac:dyDescent="0.25">
      <c r="A2082" s="60" t="s">
        <v>5214</v>
      </c>
      <c r="C2082" s="32"/>
      <c r="E2082" s="32"/>
      <c r="F2082" s="32"/>
    </row>
    <row r="2083" spans="1:7" x14ac:dyDescent="0.2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</row>
    <row r="2084" spans="1:7" ht="15" x14ac:dyDescent="0.25">
      <c r="A2084" s="60" t="s">
        <v>5215</v>
      </c>
      <c r="C2084" s="32"/>
      <c r="E2084" s="32"/>
      <c r="F2084" s="32"/>
    </row>
    <row r="2085" spans="1:7" x14ac:dyDescent="0.2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</row>
    <row r="2086" spans="1:7" x14ac:dyDescent="0.2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</row>
    <row r="2087" spans="1:7" x14ac:dyDescent="0.2">
      <c r="A2087" s="36" t="s">
        <v>3290</v>
      </c>
      <c r="C2087" s="37"/>
      <c r="D2087" s="40" t="s">
        <v>149</v>
      </c>
      <c r="E2087" s="37"/>
      <c r="F2087" s="37"/>
    </row>
    <row r="2088" spans="1:7" x14ac:dyDescent="0.2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</row>
    <row r="2089" spans="1:7" ht="15" x14ac:dyDescent="0.25">
      <c r="A2089" s="60" t="s">
        <v>5216</v>
      </c>
      <c r="C2089" s="32"/>
      <c r="E2089" s="32"/>
      <c r="F2089" s="32"/>
    </row>
    <row r="2090" spans="1:7" x14ac:dyDescent="0.2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</row>
    <row r="2091" spans="1:7" x14ac:dyDescent="0.2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</row>
    <row r="2092" spans="1:7" ht="15" x14ac:dyDescent="0.25">
      <c r="A2092" s="60" t="s">
        <v>5217</v>
      </c>
      <c r="C2092" s="32"/>
      <c r="E2092" s="32"/>
      <c r="F2092" s="32"/>
    </row>
    <row r="2093" spans="1:7" x14ac:dyDescent="0.2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</row>
    <row r="2094" spans="1:7" x14ac:dyDescent="0.2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</row>
    <row r="2095" spans="1:7" x14ac:dyDescent="0.2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</row>
    <row r="2096" spans="1:7" ht="15" x14ac:dyDescent="0.25">
      <c r="A2096" s="60" t="s">
        <v>5218</v>
      </c>
      <c r="E2096" s="32"/>
      <c r="F2096" s="32"/>
    </row>
    <row r="2097" spans="1:7" ht="15" x14ac:dyDescent="0.25">
      <c r="A2097" s="60" t="s">
        <v>5219</v>
      </c>
      <c r="C2097" s="32"/>
      <c r="E2097" s="32"/>
      <c r="F2097" s="32"/>
    </row>
    <row r="2098" spans="1:7" x14ac:dyDescent="0.2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</row>
    <row r="2099" spans="1:7" x14ac:dyDescent="0.2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</row>
    <row r="2100" spans="1:7" x14ac:dyDescent="0.2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</row>
    <row r="2101" spans="1:7" x14ac:dyDescent="0.2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</row>
    <row r="2102" spans="1:7" ht="15" x14ac:dyDescent="0.25">
      <c r="A2102" s="60" t="s">
        <v>5220</v>
      </c>
      <c r="C2102" s="32"/>
      <c r="E2102" s="32"/>
      <c r="F2102" s="32"/>
    </row>
    <row r="2103" spans="1:7" x14ac:dyDescent="0.2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</row>
    <row r="2104" spans="1:7" x14ac:dyDescent="0.2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</row>
    <row r="2105" spans="1:7" ht="15" x14ac:dyDescent="0.25">
      <c r="A2105" s="138" t="s">
        <v>4883</v>
      </c>
      <c r="C2105" s="39">
        <v>3</v>
      </c>
      <c r="D2105" s="31" t="s">
        <v>149</v>
      </c>
      <c r="E2105" s="39" t="s">
        <v>147</v>
      </c>
      <c r="F2105" s="32"/>
    </row>
    <row r="2106" spans="1:7" x14ac:dyDescent="0.2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</row>
    <row r="2107" spans="1:7" ht="15" x14ac:dyDescent="0.25">
      <c r="A2107" s="60" t="s">
        <v>5221</v>
      </c>
      <c r="C2107" s="32"/>
      <c r="E2107" s="32"/>
      <c r="F2107" s="32"/>
    </row>
    <row r="2108" spans="1:7" ht="15" x14ac:dyDescent="0.25">
      <c r="A2108" s="60" t="s">
        <v>5222</v>
      </c>
      <c r="E2108" s="32"/>
      <c r="F2108" s="32"/>
    </row>
    <row r="2109" spans="1:7" x14ac:dyDescent="0.2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</row>
    <row r="2110" spans="1:7" x14ac:dyDescent="0.2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x14ac:dyDescent="0.2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ht="15" x14ac:dyDescent="0.25">
      <c r="A2112" s="60" t="s">
        <v>5223</v>
      </c>
      <c r="E2112" s="32"/>
      <c r="F2112" s="32"/>
    </row>
    <row r="2113" spans="1:7" x14ac:dyDescent="0.2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</row>
    <row r="2114" spans="1:7" x14ac:dyDescent="0.2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</row>
    <row r="2115" spans="1:7" x14ac:dyDescent="0.2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</row>
    <row r="2116" spans="1:7" x14ac:dyDescent="0.2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</row>
    <row r="2117" spans="1:7" x14ac:dyDescent="0.2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</row>
    <row r="2118" spans="1:7" ht="15" x14ac:dyDescent="0.25">
      <c r="A2118" s="60" t="s">
        <v>5224</v>
      </c>
      <c r="C2118" s="32"/>
      <c r="E2118" s="32"/>
      <c r="F2118" s="32"/>
    </row>
    <row r="2119" spans="1:7" x14ac:dyDescent="0.2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</row>
    <row r="2120" spans="1:7" x14ac:dyDescent="0.2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</row>
    <row r="2121" spans="1:7" ht="15" x14ac:dyDescent="0.25">
      <c r="A2121" s="60" t="s">
        <v>5225</v>
      </c>
      <c r="C2121" s="32"/>
      <c r="E2121" s="32"/>
      <c r="F2121" s="32"/>
    </row>
    <row r="2122" spans="1:7" x14ac:dyDescent="0.2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</row>
    <row r="2123" spans="1:7" x14ac:dyDescent="0.2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</row>
    <row r="2124" spans="1:7" x14ac:dyDescent="0.2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</row>
    <row r="2125" spans="1:7" x14ac:dyDescent="0.2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</row>
    <row r="2126" spans="1:7" x14ac:dyDescent="0.2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</row>
    <row r="2127" spans="1:7" x14ac:dyDescent="0.2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</row>
    <row r="2128" spans="1:7" x14ac:dyDescent="0.2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</row>
    <row r="2130" spans="1:7" x14ac:dyDescent="0.2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</row>
    <row r="2131" spans="1:7" x14ac:dyDescent="0.2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</row>
    <row r="2132" spans="1:7" ht="15" x14ac:dyDescent="0.25">
      <c r="A2132" s="60" t="s">
        <v>5226</v>
      </c>
      <c r="C2132" s="32"/>
      <c r="E2132" s="32"/>
      <c r="F2132" s="32"/>
    </row>
    <row r="2133" spans="1:7" x14ac:dyDescent="0.2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</row>
    <row r="2134" spans="1:7" x14ac:dyDescent="0.2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</row>
    <row r="2135" spans="1:7" x14ac:dyDescent="0.2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</row>
    <row r="2136" spans="1:7" x14ac:dyDescent="0.2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</row>
    <row r="2137" spans="1:7" x14ac:dyDescent="0.2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</row>
    <row r="2138" spans="1:7" x14ac:dyDescent="0.2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</row>
    <row r="2139" spans="1:7" x14ac:dyDescent="0.2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</row>
    <row r="2140" spans="1:7" x14ac:dyDescent="0.2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</row>
    <row r="2141" spans="1:7" x14ac:dyDescent="0.2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</row>
    <row r="2142" spans="1:7" x14ac:dyDescent="0.2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</row>
    <row r="2144" spans="1:7" x14ac:dyDescent="0.2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</row>
    <row r="2145" spans="1:7" x14ac:dyDescent="0.2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</row>
    <row r="2146" spans="1:7" x14ac:dyDescent="0.2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</row>
    <row r="2147" spans="1:7" ht="15" x14ac:dyDescent="0.25">
      <c r="A2147" s="60" t="s">
        <v>5227</v>
      </c>
      <c r="C2147" s="32"/>
      <c r="E2147" s="32"/>
      <c r="F2147" s="32"/>
    </row>
    <row r="2148" spans="1:7" x14ac:dyDescent="0.2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</row>
    <row r="2149" spans="1:7" x14ac:dyDescent="0.2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</row>
    <row r="2150" spans="1:7" x14ac:dyDescent="0.2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</row>
    <row r="2151" spans="1:7" x14ac:dyDescent="0.2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</row>
    <row r="2152" spans="1:7" x14ac:dyDescent="0.2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</row>
    <row r="2153" spans="1:7" x14ac:dyDescent="0.2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</row>
    <row r="2154" spans="1:7" x14ac:dyDescent="0.2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</row>
    <row r="2155" spans="1:7" x14ac:dyDescent="0.2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</row>
    <row r="2156" spans="1:7" x14ac:dyDescent="0.2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</row>
    <row r="2157" spans="1:7" x14ac:dyDescent="0.2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</row>
    <row r="2158" spans="1:7" x14ac:dyDescent="0.2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</row>
    <row r="2159" spans="1:7" x14ac:dyDescent="0.2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</row>
    <row r="2160" spans="1:7" x14ac:dyDescent="0.2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</row>
    <row r="2161" spans="1:7" x14ac:dyDescent="0.2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</row>
    <row r="2162" spans="1:7" x14ac:dyDescent="0.2">
      <c r="A2162" s="36" t="s">
        <v>3404</v>
      </c>
      <c r="C2162" s="37"/>
      <c r="D2162" s="31" t="s">
        <v>189</v>
      </c>
      <c r="E2162" s="37"/>
      <c r="F2162" s="37"/>
    </row>
    <row r="2163" spans="1:7" x14ac:dyDescent="0.2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</row>
    <row r="2164" spans="1:7" x14ac:dyDescent="0.2">
      <c r="A2164" s="36" t="s">
        <v>5442</v>
      </c>
      <c r="B2164" s="31" t="s">
        <v>3406</v>
      </c>
      <c r="C2164" s="37"/>
      <c r="D2164" s="31" t="s">
        <v>189</v>
      </c>
      <c r="E2164" s="37"/>
      <c r="F2164" s="37"/>
    </row>
    <row r="2165" spans="1:7" x14ac:dyDescent="0.2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</row>
    <row r="2166" spans="1:7" x14ac:dyDescent="0.2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</row>
    <row r="2167" spans="1:7" ht="15" x14ac:dyDescent="0.25">
      <c r="A2167" s="60" t="s">
        <v>5228</v>
      </c>
      <c r="C2167" s="32"/>
      <c r="E2167" s="32"/>
      <c r="F2167" s="32"/>
    </row>
    <row r="2168" spans="1:7" x14ac:dyDescent="0.2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</row>
    <row r="2169" spans="1:7" x14ac:dyDescent="0.2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</row>
    <row r="2170" spans="1:7" x14ac:dyDescent="0.2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</row>
    <row r="2171" spans="1:7" x14ac:dyDescent="0.2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</row>
    <row r="2172" spans="1:7" x14ac:dyDescent="0.2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</row>
    <row r="2173" spans="1:7" ht="15" x14ac:dyDescent="0.25">
      <c r="A2173" s="60" t="s">
        <v>5229</v>
      </c>
      <c r="C2173" s="32"/>
      <c r="E2173" s="32"/>
      <c r="F2173" s="32"/>
    </row>
    <row r="2174" spans="1:7" x14ac:dyDescent="0.2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</row>
    <row r="2175" spans="1:7" ht="15" x14ac:dyDescent="0.25">
      <c r="A2175" s="60" t="s">
        <v>5230</v>
      </c>
      <c r="C2175" s="32"/>
      <c r="E2175" s="32"/>
      <c r="F2175" s="32"/>
    </row>
    <row r="2176" spans="1:7" x14ac:dyDescent="0.2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</row>
    <row r="2177" spans="1:7" x14ac:dyDescent="0.2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</row>
    <row r="2178" spans="1:7" x14ac:dyDescent="0.2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</row>
    <row r="2179" spans="1:7" x14ac:dyDescent="0.2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</row>
    <row r="2180" spans="1:7" ht="15" x14ac:dyDescent="0.25">
      <c r="A2180" s="60" t="s">
        <v>5231</v>
      </c>
      <c r="C2180" s="32"/>
      <c r="E2180" s="32"/>
      <c r="F2180" s="32"/>
    </row>
    <row r="2181" spans="1:7" x14ac:dyDescent="0.2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</row>
    <row r="2182" spans="1:7" x14ac:dyDescent="0.2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</row>
    <row r="2183" spans="1:7" x14ac:dyDescent="0.2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</row>
    <row r="2184" spans="1:7" x14ac:dyDescent="0.2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</row>
    <row r="2185" spans="1:7" ht="15" x14ac:dyDescent="0.25">
      <c r="A2185" s="60" t="s">
        <v>5232</v>
      </c>
      <c r="C2185" s="32"/>
      <c r="E2185" s="32"/>
      <c r="F2185" s="32"/>
    </row>
    <row r="2186" spans="1:7" x14ac:dyDescent="0.2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</row>
    <row r="2187" spans="1:7" x14ac:dyDescent="0.2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</row>
    <row r="2188" spans="1:7" x14ac:dyDescent="0.2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</row>
    <row r="2189" spans="1:7" x14ac:dyDescent="0.2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</row>
    <row r="2190" spans="1:7" x14ac:dyDescent="0.2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</row>
    <row r="2191" spans="1:7" x14ac:dyDescent="0.2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</row>
    <row r="2192" spans="1:7" ht="15" x14ac:dyDescent="0.25">
      <c r="A2192" s="60" t="s">
        <v>5233</v>
      </c>
      <c r="C2192" s="32"/>
      <c r="E2192" s="32"/>
      <c r="F2192" s="32"/>
    </row>
    <row r="2193" spans="1:6" x14ac:dyDescent="0.2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</row>
    <row r="2194" spans="1:6" x14ac:dyDescent="0.2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</row>
    <row r="2195" spans="1:6" x14ac:dyDescent="0.2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</row>
    <row r="2196" spans="1:6" x14ac:dyDescent="0.2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</row>
    <row r="2197" spans="1:6" ht="15" x14ac:dyDescent="0.25">
      <c r="A2197" s="60" t="s">
        <v>5234</v>
      </c>
      <c r="C2197" s="32"/>
      <c r="E2197" s="32"/>
      <c r="F2197" s="32"/>
    </row>
    <row r="2198" spans="1:6" x14ac:dyDescent="0.2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</row>
    <row r="2199" spans="1:6" ht="15" x14ac:dyDescent="0.25">
      <c r="A2199" s="60" t="s">
        <v>5235</v>
      </c>
      <c r="C2199" s="32"/>
      <c r="E2199" s="32"/>
      <c r="F2199" s="32"/>
    </row>
    <row r="2200" spans="1:6" x14ac:dyDescent="0.2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</row>
    <row r="2201" spans="1:6" x14ac:dyDescent="0.2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</row>
    <row r="2202" spans="1:6" x14ac:dyDescent="0.2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</row>
    <row r="2203" spans="1:6" x14ac:dyDescent="0.2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</row>
    <row r="2204" spans="1:6" x14ac:dyDescent="0.2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</row>
    <row r="2205" spans="1:6" x14ac:dyDescent="0.2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</row>
    <row r="2206" spans="1:6" x14ac:dyDescent="0.2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</row>
    <row r="2207" spans="1:6" x14ac:dyDescent="0.2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</row>
    <row r="2208" spans="1:6" x14ac:dyDescent="0.2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</row>
    <row r="2209" spans="1:7" x14ac:dyDescent="0.2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</row>
    <row r="2210" spans="1:7" x14ac:dyDescent="0.2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</row>
    <row r="2211" spans="1:7" ht="15" x14ac:dyDescent="0.25">
      <c r="A2211" s="60" t="s">
        <v>5236</v>
      </c>
      <c r="C2211" s="32"/>
      <c r="E2211" s="32"/>
      <c r="F2211" s="32"/>
    </row>
    <row r="2212" spans="1:7" x14ac:dyDescent="0.2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x14ac:dyDescent="0.2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</row>
    <row r="2214" spans="1:7" ht="15" x14ac:dyDescent="0.25">
      <c r="A2214" s="60" t="s">
        <v>5237</v>
      </c>
      <c r="C2214" s="32"/>
      <c r="D2214" s="32"/>
      <c r="E2214" s="32"/>
      <c r="F2214" s="32"/>
    </row>
    <row r="2215" spans="1:7" ht="15" x14ac:dyDescent="0.25">
      <c r="A2215" s="60" t="s">
        <v>5238</v>
      </c>
      <c r="C2215" s="32"/>
      <c r="E2215" s="32"/>
      <c r="F2215" s="32"/>
    </row>
    <row r="2216" spans="1:7" x14ac:dyDescent="0.2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</row>
    <row r="2217" spans="1:7" x14ac:dyDescent="0.2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</row>
    <row r="2218" spans="1:7" x14ac:dyDescent="0.2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</row>
    <row r="2219" spans="1:7" ht="15" x14ac:dyDescent="0.25">
      <c r="A2219" s="60" t="s">
        <v>5239</v>
      </c>
      <c r="C2219" s="32"/>
      <c r="D2219" s="32"/>
      <c r="E2219" s="32"/>
      <c r="F2219" s="32"/>
    </row>
    <row r="2220" spans="1:7" x14ac:dyDescent="0.2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</row>
    <row r="2221" spans="1:7" ht="15" x14ac:dyDescent="0.25">
      <c r="A2221" s="60" t="s">
        <v>5240</v>
      </c>
      <c r="C2221" s="32"/>
      <c r="E2221" s="32"/>
      <c r="F2221" s="32"/>
    </row>
    <row r="2222" spans="1:7" x14ac:dyDescent="0.2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</row>
    <row r="2223" spans="1:7" ht="15" x14ac:dyDescent="0.25">
      <c r="A2223" s="60" t="s">
        <v>5241</v>
      </c>
      <c r="C2223" s="32"/>
      <c r="E2223" s="32"/>
      <c r="F2223" s="32"/>
    </row>
    <row r="2224" spans="1:7" x14ac:dyDescent="0.2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</row>
    <row r="2225" spans="1:7" x14ac:dyDescent="0.2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</row>
    <row r="2226" spans="1:7" x14ac:dyDescent="0.2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</row>
    <row r="2227" spans="1:7" x14ac:dyDescent="0.2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</row>
    <row r="2228" spans="1:7" x14ac:dyDescent="0.2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</row>
    <row r="2229" spans="1:7" ht="15" x14ac:dyDescent="0.25">
      <c r="A2229" s="60" t="s">
        <v>5242</v>
      </c>
      <c r="C2229" s="32"/>
      <c r="E2229" s="32"/>
      <c r="F2229" s="32"/>
    </row>
    <row r="2230" spans="1:7" x14ac:dyDescent="0.2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</row>
    <row r="2231" spans="1:7" x14ac:dyDescent="0.2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</row>
    <row r="2232" spans="1:7" x14ac:dyDescent="0.2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</row>
    <row r="2233" spans="1:7" ht="15" x14ac:dyDescent="0.25">
      <c r="A2233" s="60" t="s">
        <v>5243</v>
      </c>
      <c r="C2233" s="32"/>
      <c r="E2233" s="32"/>
      <c r="F2233" s="32"/>
    </row>
    <row r="2234" spans="1:7" x14ac:dyDescent="0.2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</row>
    <row r="2235" spans="1:7" x14ac:dyDescent="0.2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</row>
    <row r="2236" spans="1:7" x14ac:dyDescent="0.2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</row>
    <row r="2237" spans="1:7" x14ac:dyDescent="0.2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</row>
    <row r="2239" spans="1:7" x14ac:dyDescent="0.2">
      <c r="A2239" s="36" t="s">
        <v>5423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</row>
    <row r="2240" spans="1:7" x14ac:dyDescent="0.2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</row>
    <row r="2241" spans="1:7" x14ac:dyDescent="0.2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</row>
    <row r="2242" spans="1:7" x14ac:dyDescent="0.2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</row>
    <row r="2243" spans="1:7" x14ac:dyDescent="0.2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</row>
    <row r="2244" spans="1:7" x14ac:dyDescent="0.2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</row>
    <row r="2245" spans="1:7" x14ac:dyDescent="0.2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</row>
    <row r="2246" spans="1:7" x14ac:dyDescent="0.2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</row>
    <row r="2247" spans="1:7" x14ac:dyDescent="0.2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</row>
    <row r="2248" spans="1:7" x14ac:dyDescent="0.2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</row>
    <row r="2249" spans="1:7" x14ac:dyDescent="0.2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</row>
    <row r="2251" spans="1:7" x14ac:dyDescent="0.2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</row>
    <row r="2252" spans="1:7" x14ac:dyDescent="0.2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</row>
    <row r="2253" spans="1:7" x14ac:dyDescent="0.2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</row>
    <row r="2254" spans="1:7" x14ac:dyDescent="0.2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</row>
    <row r="2255" spans="1:7" x14ac:dyDescent="0.2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</row>
    <row r="2257" spans="1:7" x14ac:dyDescent="0.2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</row>
    <row r="2258" spans="1:7" ht="15" x14ac:dyDescent="0.25">
      <c r="A2258" s="60" t="s">
        <v>5244</v>
      </c>
      <c r="C2258" s="32"/>
      <c r="E2258" s="32"/>
      <c r="F2258" s="32"/>
    </row>
    <row r="2259" spans="1:7" x14ac:dyDescent="0.2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</row>
    <row r="2261" spans="1:7" x14ac:dyDescent="0.2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</row>
    <row r="2262" spans="1:7" x14ac:dyDescent="0.2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</row>
    <row r="2263" spans="1:7" x14ac:dyDescent="0.2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</row>
    <row r="2264" spans="1:7" x14ac:dyDescent="0.2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</row>
    <row r="2265" spans="1:7" x14ac:dyDescent="0.2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</row>
    <row r="2266" spans="1:7" x14ac:dyDescent="0.2">
      <c r="A2266" s="36" t="s">
        <v>3559</v>
      </c>
      <c r="C2266" s="37"/>
      <c r="D2266" s="40" t="s">
        <v>149</v>
      </c>
      <c r="E2266" s="37"/>
      <c r="F2266" s="37"/>
    </row>
    <row r="2267" spans="1:7" x14ac:dyDescent="0.2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</row>
    <row r="2268" spans="1:7" x14ac:dyDescent="0.2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</row>
    <row r="2269" spans="1:7" x14ac:dyDescent="0.2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</row>
    <row r="2270" spans="1:7" x14ac:dyDescent="0.2">
      <c r="A2270" s="36" t="s">
        <v>3566</v>
      </c>
      <c r="C2270" s="37"/>
      <c r="D2270" s="31" t="s">
        <v>149</v>
      </c>
      <c r="E2270" s="37"/>
      <c r="F2270" s="37"/>
    </row>
    <row r="2271" spans="1:7" x14ac:dyDescent="0.2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</row>
    <row r="2272" spans="1:7" x14ac:dyDescent="0.2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</row>
    <row r="2273" spans="1:7" x14ac:dyDescent="0.2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</row>
    <row r="2274" spans="1:7" x14ac:dyDescent="0.2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</row>
    <row r="2275" spans="1:7" x14ac:dyDescent="0.2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</row>
    <row r="2278" spans="1:7" x14ac:dyDescent="0.2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</row>
    <row r="2279" spans="1:7" x14ac:dyDescent="0.2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</row>
    <row r="2280" spans="1:7" x14ac:dyDescent="0.2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</row>
    <row r="2281" spans="1:7" ht="15" x14ac:dyDescent="0.25">
      <c r="A2281" s="60" t="s">
        <v>5245</v>
      </c>
      <c r="C2281" s="32"/>
      <c r="E2281" s="32"/>
      <c r="F2281" s="32"/>
    </row>
    <row r="2282" spans="1:7" x14ac:dyDescent="0.2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</row>
    <row r="2283" spans="1:7" x14ac:dyDescent="0.2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</row>
    <row r="2284" spans="1:7" x14ac:dyDescent="0.2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</row>
    <row r="2285" spans="1:7" x14ac:dyDescent="0.2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5246</v>
      </c>
      <c r="C2286" s="32"/>
      <c r="E2286" s="32"/>
      <c r="F2286" s="32"/>
    </row>
    <row r="2287" spans="1:7" x14ac:dyDescent="0.2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</row>
    <row r="2288" spans="1:7" ht="15" x14ac:dyDescent="0.25">
      <c r="A2288" s="60" t="s">
        <v>5247</v>
      </c>
      <c r="C2288" s="32"/>
      <c r="E2288" s="32"/>
      <c r="F2288" s="32"/>
    </row>
    <row r="2289" spans="1:7" ht="15" x14ac:dyDescent="0.25">
      <c r="A2289" s="60" t="s">
        <v>5248</v>
      </c>
      <c r="C2289" s="32"/>
      <c r="E2289" s="32"/>
      <c r="F2289" s="32"/>
    </row>
    <row r="2290" spans="1:7" x14ac:dyDescent="0.2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</row>
    <row r="2291" spans="1:7" ht="15" x14ac:dyDescent="0.25">
      <c r="A2291" s="60" t="s">
        <v>5249</v>
      </c>
      <c r="C2291" s="32"/>
      <c r="E2291" s="32"/>
      <c r="F2291" s="32"/>
    </row>
    <row r="2292" spans="1:7" x14ac:dyDescent="0.2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</row>
    <row r="2293" spans="1:7" x14ac:dyDescent="0.2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</row>
    <row r="2294" spans="1:7" x14ac:dyDescent="0.2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</row>
    <row r="2295" spans="1:7" x14ac:dyDescent="0.2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</row>
    <row r="2296" spans="1:7" x14ac:dyDescent="0.2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</row>
    <row r="2297" spans="1:7" x14ac:dyDescent="0.2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</row>
    <row r="2298" spans="1:7" x14ac:dyDescent="0.2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</row>
    <row r="2302" spans="1:7" x14ac:dyDescent="0.2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</row>
    <row r="2303" spans="1:7" ht="15" x14ac:dyDescent="0.25">
      <c r="A2303" s="60" t="s">
        <v>5250</v>
      </c>
      <c r="C2303" s="32"/>
      <c r="E2303" s="32"/>
      <c r="F2303" s="32"/>
    </row>
    <row r="2304" spans="1:7" x14ac:dyDescent="0.2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</row>
    <row r="2305" spans="1:7" x14ac:dyDescent="0.2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</row>
    <row r="2306" spans="1:7" x14ac:dyDescent="0.2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</row>
    <row r="2307" spans="1:7" ht="15" x14ac:dyDescent="0.25">
      <c r="A2307" s="60" t="s">
        <v>5251</v>
      </c>
      <c r="C2307" s="32"/>
      <c r="E2307" s="32"/>
      <c r="F2307" s="32"/>
    </row>
    <row r="2308" spans="1:7" ht="15" x14ac:dyDescent="0.25">
      <c r="A2308" s="60" t="s">
        <v>5252</v>
      </c>
      <c r="C2308" s="32"/>
      <c r="E2308" s="32"/>
      <c r="F2308" s="32"/>
    </row>
    <row r="2309" spans="1:7" x14ac:dyDescent="0.2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</row>
    <row r="2310" spans="1:7" x14ac:dyDescent="0.2">
      <c r="A2310" s="36" t="s">
        <v>3618</v>
      </c>
      <c r="C2310" s="37">
        <v>2</v>
      </c>
      <c r="D2310" s="120" t="s">
        <v>149</v>
      </c>
      <c r="E2310" s="37" t="s">
        <v>147</v>
      </c>
      <c r="F2310" s="37" t="s">
        <v>156</v>
      </c>
    </row>
    <row r="2311" spans="1:7" x14ac:dyDescent="0.2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</row>
    <row r="2312" spans="1:7" ht="15" x14ac:dyDescent="0.25">
      <c r="A2312" s="60" t="s">
        <v>5253</v>
      </c>
      <c r="B2312" s="32"/>
      <c r="C2312" s="32"/>
      <c r="D2312" s="32"/>
      <c r="E2312" s="32"/>
      <c r="F2312" s="32"/>
    </row>
    <row r="2313" spans="1:7" x14ac:dyDescent="0.2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</row>
    <row r="2314" spans="1:7" x14ac:dyDescent="0.2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</row>
    <row r="2315" spans="1:7" ht="15" x14ac:dyDescent="0.25">
      <c r="A2315" s="60" t="s">
        <v>5254</v>
      </c>
      <c r="C2315" s="32"/>
      <c r="E2315" s="32"/>
      <c r="F2315" s="32"/>
    </row>
    <row r="2316" spans="1:7" ht="15" x14ac:dyDescent="0.25">
      <c r="A2316" s="60" t="s">
        <v>5255</v>
      </c>
      <c r="C2316" s="32"/>
      <c r="E2316" s="32"/>
      <c r="F2316" s="32"/>
    </row>
    <row r="2317" spans="1:7" x14ac:dyDescent="0.2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</row>
    <row r="2318" spans="1:7" x14ac:dyDescent="0.2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</row>
    <row r="2319" spans="1:7" x14ac:dyDescent="0.2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</row>
    <row r="2320" spans="1:7" x14ac:dyDescent="0.2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</row>
    <row r="2321" spans="1:7" x14ac:dyDescent="0.2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</row>
    <row r="2323" spans="1:7" x14ac:dyDescent="0.2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</row>
    <row r="2324" spans="1:7" ht="15" x14ac:dyDescent="0.25">
      <c r="A2324" s="60" t="s">
        <v>5256</v>
      </c>
      <c r="C2324" s="32"/>
      <c r="E2324" s="32"/>
      <c r="F2324" s="32"/>
    </row>
    <row r="2325" spans="1:7" x14ac:dyDescent="0.2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</row>
    <row r="2326" spans="1:7" x14ac:dyDescent="0.2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</row>
    <row r="2327" spans="1:7" x14ac:dyDescent="0.2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</row>
    <row r="2328" spans="1:7" x14ac:dyDescent="0.2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</row>
    <row r="2330" spans="1:7" x14ac:dyDescent="0.2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</row>
    <row r="2331" spans="1:7" x14ac:dyDescent="0.2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</row>
    <row r="2332" spans="1:7" x14ac:dyDescent="0.2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</row>
    <row r="2333" spans="1:7" ht="15" x14ac:dyDescent="0.25">
      <c r="A2333" s="60" t="s">
        <v>5257</v>
      </c>
      <c r="C2333" s="32"/>
      <c r="E2333" s="32"/>
      <c r="F2333" s="32"/>
    </row>
    <row r="2334" spans="1:7" x14ac:dyDescent="0.2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</row>
    <row r="2336" spans="1:7" x14ac:dyDescent="0.2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</row>
    <row r="2337" spans="1:6" x14ac:dyDescent="0.2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</row>
    <row r="2338" spans="1:6" x14ac:dyDescent="0.2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</row>
    <row r="2339" spans="1:6" x14ac:dyDescent="0.2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</row>
    <row r="2340" spans="1:6" x14ac:dyDescent="0.2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</row>
    <row r="2341" spans="1:6" x14ac:dyDescent="0.2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</row>
    <row r="2342" spans="1:6" x14ac:dyDescent="0.2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</row>
    <row r="2343" spans="1:6" x14ac:dyDescent="0.2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</row>
    <row r="2344" spans="1:6" x14ac:dyDescent="0.2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</row>
    <row r="2345" spans="1:6" x14ac:dyDescent="0.2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</row>
    <row r="2346" spans="1:6" x14ac:dyDescent="0.2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</row>
    <row r="2347" spans="1:6" x14ac:dyDescent="0.2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6" x14ac:dyDescent="0.2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</row>
    <row r="2349" spans="1:6" x14ac:dyDescent="0.2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</row>
    <row r="2350" spans="1:6" x14ac:dyDescent="0.2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</row>
    <row r="2351" spans="1:6" x14ac:dyDescent="0.2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</row>
    <row r="2352" spans="1:6" x14ac:dyDescent="0.2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</row>
    <row r="2353" spans="1:7" x14ac:dyDescent="0.2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</row>
    <row r="2354" spans="1:7" x14ac:dyDescent="0.2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</row>
    <row r="2356" spans="1:7" x14ac:dyDescent="0.2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</row>
    <row r="2357" spans="1:7" x14ac:dyDescent="0.2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</row>
    <row r="2358" spans="1:7" x14ac:dyDescent="0.2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</row>
    <row r="2359" spans="1:7" x14ac:dyDescent="0.2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</row>
    <row r="2360" spans="1:7" x14ac:dyDescent="0.2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</row>
    <row r="2361" spans="1:7" x14ac:dyDescent="0.2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7" x14ac:dyDescent="0.2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</row>
    <row r="2363" spans="1:7" ht="15" x14ac:dyDescent="0.25">
      <c r="A2363" s="60" t="s">
        <v>5258</v>
      </c>
      <c r="C2363" s="32"/>
      <c r="E2363" s="32"/>
      <c r="F2363" s="32"/>
    </row>
    <row r="2364" spans="1:7" x14ac:dyDescent="0.2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7" ht="15" x14ac:dyDescent="0.25">
      <c r="A2365" s="60" t="s">
        <v>5259</v>
      </c>
      <c r="C2365" s="32"/>
      <c r="E2365" s="32"/>
      <c r="F2365" s="32"/>
    </row>
    <row r="2366" spans="1:7" x14ac:dyDescent="0.2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</row>
    <row r="2367" spans="1:7" x14ac:dyDescent="0.2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</row>
    <row r="2368" spans="1:7" ht="15" x14ac:dyDescent="0.25">
      <c r="A2368" s="60" t="s">
        <v>5260</v>
      </c>
      <c r="C2368" s="32"/>
      <c r="E2368" s="32"/>
      <c r="F2368" s="32"/>
    </row>
    <row r="2369" spans="1:7" x14ac:dyDescent="0.2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</row>
    <row r="2370" spans="1:7" x14ac:dyDescent="0.2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</row>
    <row r="2371" spans="1:7" ht="15" x14ac:dyDescent="0.25">
      <c r="A2371" s="60" t="s">
        <v>5261</v>
      </c>
      <c r="C2371" s="32"/>
      <c r="E2371" s="32"/>
      <c r="F2371" s="32"/>
    </row>
    <row r="2372" spans="1:7" x14ac:dyDescent="0.2">
      <c r="A2372" s="36" t="s">
        <v>3711</v>
      </c>
      <c r="C2372" s="37"/>
      <c r="D2372" s="40" t="s">
        <v>149</v>
      </c>
      <c r="E2372" s="37"/>
      <c r="F2372" s="37"/>
    </row>
    <row r="2373" spans="1:7" x14ac:dyDescent="0.2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</row>
    <row r="2374" spans="1:7" ht="15" x14ac:dyDescent="0.25">
      <c r="A2374" s="60" t="s">
        <v>5262</v>
      </c>
      <c r="C2374" s="32"/>
      <c r="E2374" s="32"/>
      <c r="F2374" s="32"/>
    </row>
    <row r="2375" spans="1:7" x14ac:dyDescent="0.2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</row>
    <row r="2376" spans="1:7" ht="15" x14ac:dyDescent="0.25">
      <c r="A2376" s="60" t="s">
        <v>5263</v>
      </c>
      <c r="C2376" s="32"/>
      <c r="E2376" s="32"/>
      <c r="F2376" s="32"/>
    </row>
    <row r="2377" spans="1:7" x14ac:dyDescent="0.2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ht="15" x14ac:dyDescent="0.25">
      <c r="A2378" s="60" t="s">
        <v>5264</v>
      </c>
      <c r="C2378" s="32"/>
      <c r="E2378" s="32"/>
      <c r="F2378" s="32"/>
    </row>
    <row r="2379" spans="1:7" x14ac:dyDescent="0.2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</row>
    <row r="2380" spans="1:7" x14ac:dyDescent="0.2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</row>
    <row r="2381" spans="1:7" x14ac:dyDescent="0.2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</row>
    <row r="2382" spans="1:7" x14ac:dyDescent="0.2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</row>
    <row r="2383" spans="1:7" x14ac:dyDescent="0.2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</row>
    <row r="2384" spans="1:7" x14ac:dyDescent="0.2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</row>
    <row r="2385" spans="1:6" ht="15" x14ac:dyDescent="0.25">
      <c r="A2385" s="60" t="s">
        <v>5265</v>
      </c>
      <c r="C2385" s="32"/>
      <c r="E2385" s="32"/>
      <c r="F2385" s="32"/>
    </row>
    <row r="2386" spans="1:6" x14ac:dyDescent="0.2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</row>
    <row r="2387" spans="1:6" x14ac:dyDescent="0.2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</row>
    <row r="2388" spans="1:6" x14ac:dyDescent="0.2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</row>
    <row r="2389" spans="1:6" x14ac:dyDescent="0.2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</row>
    <row r="2390" spans="1:6" x14ac:dyDescent="0.2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</row>
    <row r="2393" spans="1:6" x14ac:dyDescent="0.2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</row>
    <row r="2394" spans="1:6" x14ac:dyDescent="0.2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</row>
    <row r="2395" spans="1:6" x14ac:dyDescent="0.2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</row>
    <row r="2396" spans="1:6" x14ac:dyDescent="0.2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</row>
    <row r="2397" spans="1:6" x14ac:dyDescent="0.2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</row>
    <row r="2398" spans="1:6" ht="15" x14ac:dyDescent="0.25">
      <c r="A2398" s="131" t="s">
        <v>4854</v>
      </c>
      <c r="C2398" s="39">
        <v>3</v>
      </c>
      <c r="D2398" s="31" t="s">
        <v>157</v>
      </c>
      <c r="E2398" s="39" t="s">
        <v>147</v>
      </c>
      <c r="F2398" s="32"/>
    </row>
    <row r="2399" spans="1:6" x14ac:dyDescent="0.2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</row>
    <row r="2400" spans="1:6" x14ac:dyDescent="0.2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</row>
    <row r="2401" spans="1:7" ht="15" x14ac:dyDescent="0.25">
      <c r="A2401" s="60" t="s">
        <v>5266</v>
      </c>
      <c r="C2401" s="32"/>
      <c r="E2401" s="32"/>
      <c r="F2401" s="32"/>
    </row>
    <row r="2402" spans="1:7" x14ac:dyDescent="0.2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</row>
    <row r="2403" spans="1:7" x14ac:dyDescent="0.2">
      <c r="A2403" s="36" t="s">
        <v>3757</v>
      </c>
      <c r="C2403" s="32"/>
      <c r="D2403" s="31" t="s">
        <v>149</v>
      </c>
      <c r="E2403" s="37"/>
      <c r="F2403" s="37"/>
    </row>
    <row r="2404" spans="1:7" x14ac:dyDescent="0.2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</row>
    <row r="2405" spans="1:7" x14ac:dyDescent="0.2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</row>
    <row r="2407" spans="1:7" x14ac:dyDescent="0.2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</row>
    <row r="2408" spans="1:7" x14ac:dyDescent="0.2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</row>
    <row r="2409" spans="1:7" x14ac:dyDescent="0.2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</row>
    <row r="2410" spans="1:7" ht="15" x14ac:dyDescent="0.25">
      <c r="A2410" s="60" t="s">
        <v>5267</v>
      </c>
      <c r="C2410" s="32"/>
      <c r="E2410" s="32"/>
      <c r="F2410" s="32"/>
    </row>
    <row r="2411" spans="1:7" x14ac:dyDescent="0.2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</row>
    <row r="2412" spans="1:7" x14ac:dyDescent="0.2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</row>
    <row r="2414" spans="1:7" x14ac:dyDescent="0.2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</row>
    <row r="2416" spans="1:7" x14ac:dyDescent="0.2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</row>
    <row r="2417" spans="1:7" ht="15" x14ac:dyDescent="0.25">
      <c r="A2417" s="60" t="s">
        <v>5268</v>
      </c>
      <c r="C2417" s="32"/>
      <c r="E2417" s="32"/>
      <c r="F2417" s="32"/>
    </row>
    <row r="2418" spans="1:7" x14ac:dyDescent="0.2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</row>
    <row r="2419" spans="1:7" x14ac:dyDescent="0.2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</row>
    <row r="2420" spans="1:7" x14ac:dyDescent="0.2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</row>
    <row r="2421" spans="1:7" x14ac:dyDescent="0.2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</row>
    <row r="2422" spans="1:7" ht="15" x14ac:dyDescent="0.25">
      <c r="A2422" s="60" t="s">
        <v>5269</v>
      </c>
      <c r="C2422" s="32"/>
      <c r="E2422" s="32"/>
      <c r="F2422" s="32"/>
    </row>
    <row r="2423" spans="1:7" x14ac:dyDescent="0.2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</row>
    <row r="2424" spans="1:7" x14ac:dyDescent="0.2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</row>
    <row r="2425" spans="1:7" x14ac:dyDescent="0.2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</row>
    <row r="2426" spans="1:7" x14ac:dyDescent="0.2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</row>
    <row r="2427" spans="1:7" x14ac:dyDescent="0.2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</row>
    <row r="2428" spans="1:7" x14ac:dyDescent="0.2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</row>
    <row r="2429" spans="1:7" x14ac:dyDescent="0.2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</row>
    <row r="2431" spans="1:7" x14ac:dyDescent="0.2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</row>
    <row r="2432" spans="1:7" x14ac:dyDescent="0.2">
      <c r="A2432" s="36" t="s">
        <v>5424</v>
      </c>
      <c r="B2432" s="31" t="s">
        <v>3800</v>
      </c>
      <c r="C2432" s="37"/>
      <c r="D2432" s="31" t="s">
        <v>157</v>
      </c>
      <c r="E2432" s="37"/>
      <c r="F2432" s="37"/>
    </row>
    <row r="2433" spans="1:7" x14ac:dyDescent="0.2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</row>
    <row r="2434" spans="1:7" x14ac:dyDescent="0.2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</row>
    <row r="2435" spans="1:7" x14ac:dyDescent="0.2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</row>
    <row r="2436" spans="1:7" x14ac:dyDescent="0.2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</row>
    <row r="2437" spans="1:7" x14ac:dyDescent="0.2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</row>
    <row r="2438" spans="1:7" x14ac:dyDescent="0.2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</row>
    <row r="2439" spans="1:7" x14ac:dyDescent="0.2">
      <c r="A2439" s="36" t="s">
        <v>5447</v>
      </c>
      <c r="C2439" s="37"/>
      <c r="D2439" s="31" t="s">
        <v>157</v>
      </c>
      <c r="E2439" s="37"/>
      <c r="F2439" s="37"/>
    </row>
    <row r="2440" spans="1:7" x14ac:dyDescent="0.2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</row>
    <row r="2441" spans="1:7" x14ac:dyDescent="0.2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</row>
    <row r="2442" spans="1:7" x14ac:dyDescent="0.2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</row>
    <row r="2443" spans="1:7" x14ac:dyDescent="0.2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</row>
    <row r="2444" spans="1:7" x14ac:dyDescent="0.2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</row>
    <row r="2445" spans="1:7" x14ac:dyDescent="0.2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</row>
    <row r="2446" spans="1:7" ht="15" x14ac:dyDescent="0.25">
      <c r="A2446" s="138" t="s">
        <v>4882</v>
      </c>
      <c r="C2446" s="39">
        <v>2</v>
      </c>
      <c r="D2446" s="120" t="s">
        <v>157</v>
      </c>
      <c r="E2446" s="139" t="s">
        <v>147</v>
      </c>
      <c r="F2446" s="32"/>
    </row>
    <row r="2447" spans="1:7" x14ac:dyDescent="0.2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</row>
    <row r="2448" spans="1:7" x14ac:dyDescent="0.2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</row>
    <row r="2449" spans="1:7" x14ac:dyDescent="0.2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</row>
    <row r="2450" spans="1:7" x14ac:dyDescent="0.2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</row>
    <row r="2451" spans="1:7" x14ac:dyDescent="0.2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</row>
    <row r="2452" spans="1:7" x14ac:dyDescent="0.2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</row>
    <row r="2453" spans="1:7" x14ac:dyDescent="0.2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</row>
    <row r="2454" spans="1:7" x14ac:dyDescent="0.2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</row>
    <row r="2455" spans="1:7" x14ac:dyDescent="0.2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</row>
    <row r="2456" spans="1:7" ht="15" x14ac:dyDescent="0.25">
      <c r="A2456" s="60" t="s">
        <v>5270</v>
      </c>
      <c r="C2456" s="32"/>
      <c r="E2456" s="32"/>
      <c r="F2456" s="32"/>
    </row>
    <row r="2457" spans="1:7" x14ac:dyDescent="0.2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</row>
    <row r="2458" spans="1:7" x14ac:dyDescent="0.2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</row>
    <row r="2459" spans="1:7" x14ac:dyDescent="0.2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</row>
    <row r="2460" spans="1:7" x14ac:dyDescent="0.2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</row>
    <row r="2461" spans="1:7" ht="15" x14ac:dyDescent="0.25">
      <c r="A2461" s="60" t="s">
        <v>5271</v>
      </c>
      <c r="C2461" s="32"/>
      <c r="E2461" s="32"/>
      <c r="F2461" s="32"/>
    </row>
    <row r="2462" spans="1:7" x14ac:dyDescent="0.2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</row>
    <row r="2463" spans="1:7" x14ac:dyDescent="0.2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</row>
    <row r="2464" spans="1:7" x14ac:dyDescent="0.2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</row>
    <row r="2465" spans="1:13" x14ac:dyDescent="0.2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</row>
    <row r="2466" spans="1:13" x14ac:dyDescent="0.2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</row>
    <row r="2467" spans="1:13" x14ac:dyDescent="0.2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</row>
    <row r="2468" spans="1:13" x14ac:dyDescent="0.2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L2468" s="32"/>
      <c r="M2468" s="32"/>
    </row>
    <row r="2469" spans="1:13" x14ac:dyDescent="0.2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</row>
    <row r="2470" spans="1:13" x14ac:dyDescent="0.2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</row>
    <row r="2471" spans="1:13" x14ac:dyDescent="0.2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</row>
    <row r="2472" spans="1:13" ht="15" x14ac:dyDescent="0.25">
      <c r="A2472" s="60" t="s">
        <v>5272</v>
      </c>
      <c r="C2472" s="32"/>
      <c r="E2472" s="32"/>
      <c r="F2472" s="32"/>
    </row>
    <row r="2473" spans="1:13" x14ac:dyDescent="0.2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</row>
    <row r="2474" spans="1:13" x14ac:dyDescent="0.2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</row>
    <row r="2475" spans="1:13" x14ac:dyDescent="0.2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</row>
    <row r="2476" spans="1:13" x14ac:dyDescent="0.2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</row>
    <row r="2477" spans="1:13" ht="15" x14ac:dyDescent="0.25">
      <c r="A2477" s="60" t="s">
        <v>5273</v>
      </c>
      <c r="C2477" s="32"/>
      <c r="E2477" s="32"/>
      <c r="F2477" s="32"/>
    </row>
    <row r="2478" spans="1:13" x14ac:dyDescent="0.2">
      <c r="A2478" s="36" t="s">
        <v>3872</v>
      </c>
      <c r="C2478" s="32"/>
      <c r="E2478" s="32"/>
      <c r="F2478" s="32"/>
    </row>
    <row r="2479" spans="1:13" x14ac:dyDescent="0.2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</row>
    <row r="2480" spans="1:13" x14ac:dyDescent="0.2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</row>
    <row r="2481" spans="1:7" ht="15" x14ac:dyDescent="0.25">
      <c r="A2481" s="60" t="s">
        <v>5274</v>
      </c>
      <c r="C2481" s="32"/>
      <c r="D2481" s="32"/>
      <c r="E2481" s="32"/>
      <c r="F2481" s="32"/>
    </row>
    <row r="2482" spans="1:7" x14ac:dyDescent="0.2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</row>
    <row r="2483" spans="1:7" x14ac:dyDescent="0.2">
      <c r="A2483" s="36" t="s">
        <v>3880</v>
      </c>
      <c r="C2483" s="37"/>
      <c r="E2483" s="37"/>
      <c r="F2483" s="37"/>
    </row>
    <row r="2484" spans="1:7" x14ac:dyDescent="0.2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</row>
    <row r="2485" spans="1:7" x14ac:dyDescent="0.2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</row>
    <row r="2487" spans="1:7" x14ac:dyDescent="0.2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</row>
    <row r="2488" spans="1:7" x14ac:dyDescent="0.2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</row>
    <row r="2489" spans="1:7" ht="15" x14ac:dyDescent="0.25">
      <c r="A2489" s="60" t="s">
        <v>5275</v>
      </c>
      <c r="C2489" s="32"/>
      <c r="D2489" s="32"/>
      <c r="E2489" s="32"/>
      <c r="F2489" s="32"/>
    </row>
    <row r="2490" spans="1:7" x14ac:dyDescent="0.2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</row>
    <row r="2491" spans="1:7" ht="15" x14ac:dyDescent="0.25">
      <c r="A2491" s="60" t="s">
        <v>5276</v>
      </c>
      <c r="C2491" s="32"/>
      <c r="E2491" s="32"/>
      <c r="F2491" s="32"/>
    </row>
    <row r="2492" spans="1:7" x14ac:dyDescent="0.2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</row>
    <row r="2493" spans="1:7" x14ac:dyDescent="0.2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</row>
    <row r="2494" spans="1:7" x14ac:dyDescent="0.2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</row>
    <row r="2495" spans="1:7" x14ac:dyDescent="0.2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</row>
    <row r="2496" spans="1:7" x14ac:dyDescent="0.2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5425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</row>
    <row r="2498" spans="1:7" x14ac:dyDescent="0.2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</row>
    <row r="2499" spans="1:7" x14ac:dyDescent="0.2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</row>
    <row r="2500" spans="1:7" x14ac:dyDescent="0.2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</row>
    <row r="2501" spans="1:7" x14ac:dyDescent="0.2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</row>
    <row r="2503" spans="1:7" x14ac:dyDescent="0.2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</row>
    <row r="2504" spans="1:7" x14ac:dyDescent="0.2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</row>
    <row r="2505" spans="1:7" x14ac:dyDescent="0.2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</row>
    <row r="2506" spans="1:7" x14ac:dyDescent="0.2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</row>
    <row r="2508" spans="1:7" x14ac:dyDescent="0.2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</row>
    <row r="2509" spans="1:7" x14ac:dyDescent="0.2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</row>
    <row r="2510" spans="1:7" x14ac:dyDescent="0.2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</row>
    <row r="2511" spans="1:7" x14ac:dyDescent="0.2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</row>
    <row r="2512" spans="1:7" x14ac:dyDescent="0.2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</row>
    <row r="2513" spans="1:6" x14ac:dyDescent="0.2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</row>
    <row r="2514" spans="1:6" x14ac:dyDescent="0.2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</row>
    <row r="2515" spans="1:6" x14ac:dyDescent="0.2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</row>
    <row r="2516" spans="1:6" ht="15" x14ac:dyDescent="0.25">
      <c r="A2516" s="60" t="s">
        <v>5277</v>
      </c>
    </row>
    <row r="2517" spans="1:6" x14ac:dyDescent="0.2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</row>
    <row r="2518" spans="1:6" x14ac:dyDescent="0.2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</row>
    <row r="2519" spans="1:6" ht="15" x14ac:dyDescent="0.25">
      <c r="A2519" s="60" t="s">
        <v>5278</v>
      </c>
    </row>
    <row r="2520" spans="1:6" x14ac:dyDescent="0.2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</row>
    <row r="2521" spans="1:6" x14ac:dyDescent="0.2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</row>
    <row r="2522" spans="1:6" ht="15" x14ac:dyDescent="0.25">
      <c r="A2522" s="60" t="s">
        <v>5279</v>
      </c>
    </row>
    <row r="2523" spans="1:6" x14ac:dyDescent="0.2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</row>
    <row r="2524" spans="1:6" x14ac:dyDescent="0.2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</row>
    <row r="2525" spans="1:6" x14ac:dyDescent="0.2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</row>
    <row r="2526" spans="1:6" x14ac:dyDescent="0.2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</row>
    <row r="2527" spans="1:6" ht="15" x14ac:dyDescent="0.25">
      <c r="A2527" s="131" t="s">
        <v>4855</v>
      </c>
      <c r="C2527" s="39">
        <v>3</v>
      </c>
      <c r="D2527" s="31" t="s">
        <v>157</v>
      </c>
      <c r="E2527" s="39" t="s">
        <v>147</v>
      </c>
    </row>
    <row r="2528" spans="1:6" x14ac:dyDescent="0.2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</row>
    <row r="2529" spans="1:7" ht="15" x14ac:dyDescent="0.25">
      <c r="A2529" s="60" t="s">
        <v>5280</v>
      </c>
    </row>
    <row r="2530" spans="1:7" x14ac:dyDescent="0.2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</row>
    <row r="2531" spans="1:7" s="140" customFormat="1" x14ac:dyDescent="0.2">
      <c r="A2531" s="36" t="s">
        <v>3958</v>
      </c>
      <c r="C2531" s="37">
        <v>3</v>
      </c>
      <c r="D2531" s="140" t="s">
        <v>149</v>
      </c>
      <c r="E2531" s="37" t="s">
        <v>147</v>
      </c>
      <c r="F2531" s="37"/>
    </row>
    <row r="2532" spans="1:7" x14ac:dyDescent="0.2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</row>
    <row r="2533" spans="1:7" x14ac:dyDescent="0.2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</row>
    <row r="2534" spans="1:7" ht="15" x14ac:dyDescent="0.25">
      <c r="A2534" s="133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</row>
    <row r="2535" spans="1:7" x14ac:dyDescent="0.2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</row>
    <row r="2536" spans="1:7" x14ac:dyDescent="0.2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</row>
    <row r="2537" spans="1:7" ht="15" x14ac:dyDescent="0.25">
      <c r="A2537" s="60" t="s">
        <v>5281</v>
      </c>
    </row>
    <row r="2538" spans="1:7" x14ac:dyDescent="0.2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</row>
    <row r="2539" spans="1:7" x14ac:dyDescent="0.2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</row>
    <row r="2540" spans="1:7" ht="15" x14ac:dyDescent="0.25">
      <c r="A2540" s="60" t="s">
        <v>5282</v>
      </c>
    </row>
    <row r="2541" spans="1:7" ht="15" x14ac:dyDescent="0.25">
      <c r="A2541" s="60" t="s">
        <v>5283</v>
      </c>
    </row>
    <row r="2542" spans="1:7" x14ac:dyDescent="0.2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</row>
    <row r="2543" spans="1:7" x14ac:dyDescent="0.2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</row>
    <row r="2544" spans="1:7" x14ac:dyDescent="0.2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</row>
    <row r="2545" spans="1:7" ht="15" x14ac:dyDescent="0.25">
      <c r="A2545" s="60" t="s">
        <v>5284</v>
      </c>
    </row>
    <row r="2546" spans="1:7" s="148" customFormat="1" ht="15" x14ac:dyDescent="0.25">
      <c r="A2546" s="150" t="s">
        <v>5455</v>
      </c>
      <c r="C2546" s="148">
        <v>4</v>
      </c>
      <c r="D2546" s="148" t="s">
        <v>149</v>
      </c>
      <c r="E2546" s="148" t="s">
        <v>147</v>
      </c>
    </row>
    <row r="2547" spans="1:7" x14ac:dyDescent="0.2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</row>
    <row r="2548" spans="1:7" ht="15" x14ac:dyDescent="0.25">
      <c r="A2548" s="60" t="s">
        <v>5285</v>
      </c>
    </row>
    <row r="2549" spans="1:7" x14ac:dyDescent="0.2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</row>
    <row r="2550" spans="1:7" x14ac:dyDescent="0.2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</row>
    <row r="2551" spans="1:7" ht="15" x14ac:dyDescent="0.25">
      <c r="A2551" s="60" t="s">
        <v>5286</v>
      </c>
    </row>
    <row r="2552" spans="1:7" x14ac:dyDescent="0.2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</row>
    <row r="2553" spans="1:7" ht="15" x14ac:dyDescent="0.25">
      <c r="A2553" s="60" t="s">
        <v>5287</v>
      </c>
    </row>
    <row r="2554" spans="1:7" x14ac:dyDescent="0.2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</row>
    <row r="2555" spans="1:7" ht="15" x14ac:dyDescent="0.25">
      <c r="A2555" s="60" t="s">
        <v>5288</v>
      </c>
    </row>
    <row r="2556" spans="1:7" x14ac:dyDescent="0.2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</row>
    <row r="2557" spans="1:7" x14ac:dyDescent="0.2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</row>
    <row r="2558" spans="1:7" ht="15" x14ac:dyDescent="0.25">
      <c r="A2558" s="60" t="s">
        <v>5289</v>
      </c>
    </row>
    <row r="2559" spans="1:7" x14ac:dyDescent="0.2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</row>
    <row r="2560" spans="1:7" x14ac:dyDescent="0.2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</row>
    <row r="2562" spans="1:7" x14ac:dyDescent="0.2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</row>
    <row r="2565" spans="1:7" x14ac:dyDescent="0.2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</row>
    <row r="2566" spans="1:7" x14ac:dyDescent="0.2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x14ac:dyDescent="0.2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</row>
    <row r="2569" spans="1:7" ht="15" x14ac:dyDescent="0.25">
      <c r="A2569" s="60" t="s">
        <v>5290</v>
      </c>
    </row>
    <row r="2570" spans="1:7" x14ac:dyDescent="0.2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</row>
    <row r="2573" spans="1:7" x14ac:dyDescent="0.2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</row>
    <row r="2574" spans="1:7" x14ac:dyDescent="0.2">
      <c r="A2574" s="36" t="s">
        <v>4009</v>
      </c>
      <c r="C2574" s="37"/>
      <c r="D2574" s="31" t="s">
        <v>157</v>
      </c>
      <c r="E2574" s="37"/>
      <c r="F2574" s="37"/>
    </row>
    <row r="2575" spans="1:7" ht="15" x14ac:dyDescent="0.25">
      <c r="A2575" s="60" t="s">
        <v>5291</v>
      </c>
    </row>
    <row r="2576" spans="1:7" x14ac:dyDescent="0.2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</row>
    <row r="2580" spans="1:7" x14ac:dyDescent="0.2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</row>
    <row r="2584" spans="1:7" x14ac:dyDescent="0.2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</row>
    <row r="2585" spans="1:7" ht="15" x14ac:dyDescent="0.25">
      <c r="A2585" s="60" t="s">
        <v>5292</v>
      </c>
    </row>
    <row r="2586" spans="1:7" x14ac:dyDescent="0.2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</row>
    <row r="2587" spans="1:7" x14ac:dyDescent="0.2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</row>
    <row r="2588" spans="1:7" ht="15" x14ac:dyDescent="0.25">
      <c r="A2588" s="60" t="s">
        <v>5293</v>
      </c>
    </row>
    <row r="2589" spans="1:7" ht="15" x14ac:dyDescent="0.25">
      <c r="A2589" s="60" t="s">
        <v>5294</v>
      </c>
    </row>
    <row r="2590" spans="1:7" x14ac:dyDescent="0.2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</row>
    <row r="2591" spans="1:7" x14ac:dyDescent="0.2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</row>
    <row r="2592" spans="1:7" x14ac:dyDescent="0.2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</row>
    <row r="2593" spans="1:7" ht="15" x14ac:dyDescent="0.25">
      <c r="A2593" s="60" t="s">
        <v>5295</v>
      </c>
    </row>
    <row r="2594" spans="1:7" x14ac:dyDescent="0.2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</row>
    <row r="2595" spans="1:7" x14ac:dyDescent="0.2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</row>
    <row r="2596" spans="1:7" ht="15" x14ac:dyDescent="0.25">
      <c r="A2596" s="60" t="s">
        <v>5296</v>
      </c>
    </row>
    <row r="2597" spans="1:7" x14ac:dyDescent="0.2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</row>
    <row r="2599" spans="1:7" x14ac:dyDescent="0.2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</row>
    <row r="2600" spans="1:7" x14ac:dyDescent="0.2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</row>
    <row r="2601" spans="1:7" x14ac:dyDescent="0.2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</row>
    <row r="2602" spans="1:7" x14ac:dyDescent="0.2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</row>
    <row r="2603" spans="1:7" ht="15" x14ac:dyDescent="0.25">
      <c r="A2603" s="60" t="s">
        <v>5297</v>
      </c>
    </row>
    <row r="2604" spans="1:7" s="112" customFormat="1" ht="15" x14ac:dyDescent="0.25">
      <c r="A2604" s="113" t="s">
        <v>4848</v>
      </c>
      <c r="B2604" s="112" t="s">
        <v>4849</v>
      </c>
      <c r="C2604" s="112">
        <v>0</v>
      </c>
      <c r="D2604" s="112" t="s">
        <v>149</v>
      </c>
      <c r="E2604" s="112" t="s">
        <v>152</v>
      </c>
    </row>
    <row r="2605" spans="1:7" x14ac:dyDescent="0.2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</row>
    <row r="2606" spans="1:7" ht="15" x14ac:dyDescent="0.25">
      <c r="A2606" s="60" t="s">
        <v>5298</v>
      </c>
    </row>
    <row r="2607" spans="1:7" x14ac:dyDescent="0.2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</row>
    <row r="2608" spans="1:7" x14ac:dyDescent="0.2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</row>
    <row r="2609" spans="1:6" ht="15" x14ac:dyDescent="0.25">
      <c r="A2609" s="60" t="s">
        <v>5299</v>
      </c>
    </row>
    <row r="2610" spans="1:6" x14ac:dyDescent="0.2">
      <c r="A2610" s="36" t="s">
        <v>4056</v>
      </c>
      <c r="C2610" s="37"/>
      <c r="D2610" s="31" t="s">
        <v>149</v>
      </c>
      <c r="E2610" s="37"/>
      <c r="F2610" s="37"/>
    </row>
    <row r="2611" spans="1:6" x14ac:dyDescent="0.2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</row>
    <row r="2612" spans="1:6" ht="15" x14ac:dyDescent="0.25">
      <c r="A2612" s="60" t="s">
        <v>5300</v>
      </c>
    </row>
    <row r="2613" spans="1:6" x14ac:dyDescent="0.2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</row>
    <row r="2614" spans="1:6" x14ac:dyDescent="0.2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</row>
    <row r="2615" spans="1:6" x14ac:dyDescent="0.2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</row>
    <row r="2616" spans="1:6" x14ac:dyDescent="0.2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</row>
    <row r="2617" spans="1:6" x14ac:dyDescent="0.2">
      <c r="A2617" s="36" t="s">
        <v>4066</v>
      </c>
      <c r="D2617" s="31" t="s">
        <v>189</v>
      </c>
      <c r="E2617" s="37"/>
      <c r="F2617" s="37"/>
    </row>
    <row r="2618" spans="1:6" x14ac:dyDescent="0.2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</row>
    <row r="2619" spans="1:6" ht="15" x14ac:dyDescent="0.25">
      <c r="A2619" s="60" t="s">
        <v>5301</v>
      </c>
    </row>
    <row r="2620" spans="1:6" x14ac:dyDescent="0.2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</row>
    <row r="2621" spans="1:6" x14ac:dyDescent="0.2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6" x14ac:dyDescent="0.2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6" x14ac:dyDescent="0.2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</row>
    <row r="2624" spans="1:6" x14ac:dyDescent="0.2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</row>
    <row r="2625" spans="1:7" x14ac:dyDescent="0.2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</row>
    <row r="2626" spans="1:7" ht="15" x14ac:dyDescent="0.25">
      <c r="A2626" s="60" t="s">
        <v>5302</v>
      </c>
    </row>
    <row r="2627" spans="1:7" x14ac:dyDescent="0.2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</row>
    <row r="2628" spans="1:7" ht="15" x14ac:dyDescent="0.25">
      <c r="A2628" s="60" t="s">
        <v>5303</v>
      </c>
    </row>
    <row r="2629" spans="1:7" ht="15" x14ac:dyDescent="0.25">
      <c r="A2629" s="60" t="s">
        <v>5304</v>
      </c>
    </row>
    <row r="2630" spans="1:7" x14ac:dyDescent="0.2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</row>
    <row r="2631" spans="1:7" x14ac:dyDescent="0.2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</row>
    <row r="2632" spans="1:7" ht="15" x14ac:dyDescent="0.25">
      <c r="A2632" s="60" t="s">
        <v>5305</v>
      </c>
    </row>
    <row r="2633" spans="1:7" x14ac:dyDescent="0.2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</row>
    <row r="2634" spans="1:7" x14ac:dyDescent="0.2">
      <c r="A2634" s="36" t="s">
        <v>4088</v>
      </c>
      <c r="B2634" s="31" t="s">
        <v>4087</v>
      </c>
      <c r="D2634" s="31" t="s">
        <v>149</v>
      </c>
      <c r="E2634" s="37"/>
      <c r="F2634" s="37"/>
    </row>
    <row r="2635" spans="1:7" x14ac:dyDescent="0.2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</row>
    <row r="2638" spans="1:7" x14ac:dyDescent="0.2">
      <c r="A2638" s="36" t="s">
        <v>4095</v>
      </c>
      <c r="B2638" s="31" t="s">
        <v>4094</v>
      </c>
      <c r="D2638" s="31" t="s">
        <v>149</v>
      </c>
      <c r="E2638" s="37"/>
      <c r="F2638" s="37"/>
    </row>
    <row r="2639" spans="1:7" x14ac:dyDescent="0.2">
      <c r="A2639" s="36" t="s">
        <v>4096</v>
      </c>
      <c r="D2639" s="31" t="s">
        <v>149</v>
      </c>
      <c r="E2639" s="37"/>
      <c r="F2639" s="37"/>
    </row>
    <row r="2640" spans="1:7" x14ac:dyDescent="0.2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</row>
    <row r="2641" spans="1:7" x14ac:dyDescent="0.2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</row>
    <row r="2642" spans="1:7" x14ac:dyDescent="0.2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x14ac:dyDescent="0.2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</row>
    <row r="2645" spans="1:7" x14ac:dyDescent="0.2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ht="15" x14ac:dyDescent="0.25">
      <c r="A2646" s="60" t="s">
        <v>5306</v>
      </c>
    </row>
    <row r="2647" spans="1:7" x14ac:dyDescent="0.2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</row>
    <row r="2649" spans="1:7" x14ac:dyDescent="0.2">
      <c r="A2649" s="36" t="s">
        <v>4112</v>
      </c>
      <c r="B2649" s="31" t="s">
        <v>4111</v>
      </c>
      <c r="D2649" s="31" t="s">
        <v>149</v>
      </c>
      <c r="E2649" s="37"/>
      <c r="F2649" s="37"/>
    </row>
    <row r="2650" spans="1:7" x14ac:dyDescent="0.2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</row>
    <row r="2651" spans="1:7" x14ac:dyDescent="0.2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</row>
    <row r="2652" spans="1:7" x14ac:dyDescent="0.2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</row>
    <row r="2653" spans="1:7" ht="15" x14ac:dyDescent="0.25">
      <c r="A2653" s="60" t="s">
        <v>5307</v>
      </c>
    </row>
    <row r="2654" spans="1:7" x14ac:dyDescent="0.2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ht="15" x14ac:dyDescent="0.25">
      <c r="A2655" s="60" t="s">
        <v>5308</v>
      </c>
    </row>
    <row r="2656" spans="1:7" x14ac:dyDescent="0.2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</row>
    <row r="2657" spans="1:6" x14ac:dyDescent="0.2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x14ac:dyDescent="0.2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</row>
    <row r="2659" spans="1:6" ht="15" x14ac:dyDescent="0.25">
      <c r="A2659" s="60" t="s">
        <v>5309</v>
      </c>
    </row>
    <row r="2660" spans="1:6" x14ac:dyDescent="0.2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</row>
    <row r="2661" spans="1:6" x14ac:dyDescent="0.2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</row>
    <row r="2663" spans="1:6" x14ac:dyDescent="0.2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</row>
    <row r="2664" spans="1:6" x14ac:dyDescent="0.2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</row>
    <row r="2665" spans="1:6" ht="15" x14ac:dyDescent="0.25">
      <c r="A2665" s="60" t="s">
        <v>5310</v>
      </c>
    </row>
    <row r="2666" spans="1:6" ht="15" x14ac:dyDescent="0.25">
      <c r="A2666" s="60" t="s">
        <v>5311</v>
      </c>
    </row>
    <row r="2667" spans="1:6" x14ac:dyDescent="0.2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</row>
    <row r="2668" spans="1:6" x14ac:dyDescent="0.2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</row>
    <row r="2670" spans="1:6" x14ac:dyDescent="0.2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</row>
    <row r="2671" spans="1:6" x14ac:dyDescent="0.2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</row>
    <row r="2672" spans="1:6" ht="15" x14ac:dyDescent="0.25">
      <c r="A2672" s="60" t="s">
        <v>5312</v>
      </c>
    </row>
    <row r="2673" spans="1:6" x14ac:dyDescent="0.2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</row>
    <row r="2674" spans="1:6" x14ac:dyDescent="0.2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</row>
    <row r="2675" spans="1:6" x14ac:dyDescent="0.2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</row>
    <row r="2676" spans="1:6" x14ac:dyDescent="0.2">
      <c r="A2676" s="36" t="s">
        <v>4151</v>
      </c>
      <c r="D2676" s="31" t="s">
        <v>149</v>
      </c>
      <c r="E2676" s="37"/>
      <c r="F2676" s="37"/>
    </row>
    <row r="2677" spans="1:6" x14ac:dyDescent="0.2">
      <c r="A2677" s="36" t="s">
        <v>4153</v>
      </c>
      <c r="B2677" s="31" t="s">
        <v>4152</v>
      </c>
      <c r="D2677" s="31" t="s">
        <v>149</v>
      </c>
      <c r="E2677" s="37"/>
      <c r="F2677" s="37"/>
    </row>
    <row r="2678" spans="1:6" s="129" customFormat="1" x14ac:dyDescent="0.2">
      <c r="A2678" s="36" t="s">
        <v>4856</v>
      </c>
      <c r="B2678" s="129" t="s">
        <v>4152</v>
      </c>
      <c r="C2678" s="129">
        <v>1</v>
      </c>
      <c r="D2678" s="129" t="s">
        <v>149</v>
      </c>
      <c r="E2678" s="37" t="s">
        <v>147</v>
      </c>
      <c r="F2678" s="37"/>
    </row>
    <row r="2679" spans="1:6" x14ac:dyDescent="0.2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</row>
    <row r="2680" spans="1:6" ht="15" x14ac:dyDescent="0.25">
      <c r="A2680" s="60" t="s">
        <v>5313</v>
      </c>
    </row>
    <row r="2681" spans="1:6" x14ac:dyDescent="0.2">
      <c r="A2681" s="36" t="s">
        <v>4157</v>
      </c>
      <c r="B2681" s="31" t="s">
        <v>4156</v>
      </c>
      <c r="D2681" s="31" t="s">
        <v>149</v>
      </c>
      <c r="E2681" s="37"/>
      <c r="F2681" s="37"/>
    </row>
    <row r="2682" spans="1:6" x14ac:dyDescent="0.2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</row>
    <row r="2685" spans="1:6" x14ac:dyDescent="0.2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</row>
    <row r="2689" spans="1:7" x14ac:dyDescent="0.2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</row>
    <row r="2690" spans="1:7" x14ac:dyDescent="0.2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</row>
    <row r="2694" spans="1:7" x14ac:dyDescent="0.2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</row>
    <row r="2699" spans="1:7" x14ac:dyDescent="0.2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</row>
    <row r="2700" spans="1:7" x14ac:dyDescent="0.2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</row>
    <row r="2701" spans="1:7" x14ac:dyDescent="0.2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</row>
    <row r="2704" spans="1:7" x14ac:dyDescent="0.2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</row>
    <row r="2705" spans="1:6" x14ac:dyDescent="0.2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</row>
    <row r="2706" spans="1:6" ht="15" x14ac:dyDescent="0.25">
      <c r="A2706" s="60" t="s">
        <v>5314</v>
      </c>
    </row>
    <row r="2707" spans="1:6" x14ac:dyDescent="0.2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</row>
    <row r="2708" spans="1:6" x14ac:dyDescent="0.2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</row>
    <row r="2709" spans="1:6" x14ac:dyDescent="0.2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</row>
    <row r="2711" spans="1:6" x14ac:dyDescent="0.2">
      <c r="A2711" s="36" t="s">
        <v>5448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</row>
    <row r="2712" spans="1:6" x14ac:dyDescent="0.2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</row>
    <row r="2714" spans="1:6" x14ac:dyDescent="0.2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</row>
    <row r="2715" spans="1:6" x14ac:dyDescent="0.2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</row>
    <row r="2716" spans="1:6" ht="15" x14ac:dyDescent="0.25">
      <c r="A2716" s="60" t="s">
        <v>5315</v>
      </c>
    </row>
    <row r="2717" spans="1:6" x14ac:dyDescent="0.2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ht="15" x14ac:dyDescent="0.25">
      <c r="A2718" s="60" t="s">
        <v>5316</v>
      </c>
    </row>
    <row r="2719" spans="1:6" x14ac:dyDescent="0.2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</row>
    <row r="2720" spans="1:6" x14ac:dyDescent="0.2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</row>
    <row r="2721" spans="1:6" x14ac:dyDescent="0.2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</row>
    <row r="2722" spans="1:6" ht="15" x14ac:dyDescent="0.25">
      <c r="A2722" s="60" t="s">
        <v>5317</v>
      </c>
    </row>
    <row r="2723" spans="1:6" x14ac:dyDescent="0.2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</row>
    <row r="2724" spans="1:6" ht="15" x14ac:dyDescent="0.25">
      <c r="A2724" s="60" t="s">
        <v>5318</v>
      </c>
    </row>
    <row r="2725" spans="1:6" x14ac:dyDescent="0.2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</row>
    <row r="2728" spans="1:6" x14ac:dyDescent="0.2">
      <c r="A2728" s="36" t="s">
        <v>5449</v>
      </c>
      <c r="B2728" s="31" t="s">
        <v>4225</v>
      </c>
      <c r="C2728" s="37"/>
      <c r="D2728" s="31" t="s">
        <v>149</v>
      </c>
      <c r="E2728" s="37"/>
      <c r="F2728" s="37"/>
    </row>
    <row r="2729" spans="1:6" x14ac:dyDescent="0.2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</row>
    <row r="2731" spans="1:6" x14ac:dyDescent="0.2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</row>
    <row r="2732" spans="1:6" x14ac:dyDescent="0.2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</row>
    <row r="2733" spans="1:6" ht="15" x14ac:dyDescent="0.25">
      <c r="A2733" s="60" t="s">
        <v>5319</v>
      </c>
    </row>
    <row r="2734" spans="1:6" x14ac:dyDescent="0.2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</row>
    <row r="2735" spans="1:6" x14ac:dyDescent="0.2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</row>
    <row r="2736" spans="1:6" ht="15" x14ac:dyDescent="0.25">
      <c r="A2736" s="60" t="s">
        <v>5320</v>
      </c>
    </row>
    <row r="2737" spans="1:6" x14ac:dyDescent="0.2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</row>
    <row r="2738" spans="1:6" ht="15" x14ac:dyDescent="0.25">
      <c r="A2738" s="60" t="s">
        <v>5321</v>
      </c>
    </row>
    <row r="2739" spans="1:6" x14ac:dyDescent="0.2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</row>
    <row r="2740" spans="1:6" ht="15" x14ac:dyDescent="0.25">
      <c r="A2740" s="60" t="s">
        <v>5322</v>
      </c>
    </row>
    <row r="2741" spans="1:6" x14ac:dyDescent="0.2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</row>
    <row r="2742" spans="1:6" ht="15" x14ac:dyDescent="0.25">
      <c r="A2742" s="60" t="s">
        <v>5323</v>
      </c>
    </row>
    <row r="2743" spans="1:6" x14ac:dyDescent="0.2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</row>
    <row r="2744" spans="1:6" x14ac:dyDescent="0.2">
      <c r="A2744" s="36" t="s">
        <v>5426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</row>
    <row r="2745" spans="1:6" ht="15" x14ac:dyDescent="0.25">
      <c r="A2745" s="60" t="s">
        <v>5324</v>
      </c>
    </row>
    <row r="2746" spans="1:6" x14ac:dyDescent="0.2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</row>
    <row r="2747" spans="1:6" x14ac:dyDescent="0.2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</row>
    <row r="2748" spans="1:6" x14ac:dyDescent="0.2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</row>
    <row r="2749" spans="1:6" ht="15" x14ac:dyDescent="0.25">
      <c r="A2749" s="60" t="s">
        <v>5325</v>
      </c>
    </row>
    <row r="2750" spans="1:6" x14ac:dyDescent="0.2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</row>
    <row r="2751" spans="1:6" x14ac:dyDescent="0.2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</row>
    <row r="2752" spans="1:6" x14ac:dyDescent="0.2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</row>
    <row r="2753" spans="1:7" x14ac:dyDescent="0.2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</row>
    <row r="2754" spans="1:7" x14ac:dyDescent="0.2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</row>
    <row r="2755" spans="1:7" x14ac:dyDescent="0.2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</row>
    <row r="2756" spans="1:7" x14ac:dyDescent="0.2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7" x14ac:dyDescent="0.2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</row>
    <row r="2758" spans="1:7" x14ac:dyDescent="0.2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</row>
    <row r="2759" spans="1:7" x14ac:dyDescent="0.2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</row>
    <row r="2760" spans="1:7" ht="15" x14ac:dyDescent="0.25">
      <c r="A2760" s="60" t="s">
        <v>5326</v>
      </c>
    </row>
    <row r="2761" spans="1:7" x14ac:dyDescent="0.2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</row>
    <row r="2762" spans="1:7" ht="15" x14ac:dyDescent="0.25">
      <c r="A2762" s="60" t="s">
        <v>5327</v>
      </c>
    </row>
    <row r="2763" spans="1:7" x14ac:dyDescent="0.2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</row>
    <row r="2764" spans="1:7" x14ac:dyDescent="0.2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</row>
    <row r="2765" spans="1:7" x14ac:dyDescent="0.2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</row>
    <row r="2766" spans="1:7" x14ac:dyDescent="0.2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</row>
    <row r="2767" spans="1:7" x14ac:dyDescent="0.2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</row>
    <row r="2768" spans="1:7" ht="15" x14ac:dyDescent="0.25">
      <c r="A2768" s="60" t="s">
        <v>5328</v>
      </c>
    </row>
    <row r="2769" spans="1:6" x14ac:dyDescent="0.2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</row>
    <row r="2770" spans="1:6" x14ac:dyDescent="0.2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</row>
    <row r="2771" spans="1:6" x14ac:dyDescent="0.2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</row>
    <row r="2772" spans="1:6" x14ac:dyDescent="0.2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</row>
    <row r="2773" spans="1:6" x14ac:dyDescent="0.2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</row>
    <row r="2774" spans="1:6" x14ac:dyDescent="0.2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</row>
    <row r="2775" spans="1:6" ht="15" x14ac:dyDescent="0.25">
      <c r="A2775" s="60" t="s">
        <v>5329</v>
      </c>
    </row>
    <row r="2776" spans="1:6" x14ac:dyDescent="0.2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</row>
    <row r="2777" spans="1:6" ht="15" x14ac:dyDescent="0.25">
      <c r="A2777" s="60" t="s">
        <v>5330</v>
      </c>
    </row>
    <row r="2778" spans="1:6" x14ac:dyDescent="0.2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</row>
    <row r="2779" spans="1:6" x14ac:dyDescent="0.2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</row>
    <row r="2780" spans="1:6" x14ac:dyDescent="0.2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</row>
    <row r="2781" spans="1:6" x14ac:dyDescent="0.2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</row>
    <row r="2782" spans="1:6" x14ac:dyDescent="0.2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</row>
    <row r="2783" spans="1:6" x14ac:dyDescent="0.2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</row>
    <row r="2784" spans="1:6" x14ac:dyDescent="0.2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</row>
    <row r="2785" spans="1:7" x14ac:dyDescent="0.2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</row>
    <row r="2786" spans="1:7" x14ac:dyDescent="0.2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</row>
    <row r="2787" spans="1:7" x14ac:dyDescent="0.2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</row>
    <row r="2788" spans="1:7" ht="15" x14ac:dyDescent="0.25">
      <c r="A2788" s="60" t="s">
        <v>5331</v>
      </c>
    </row>
    <row r="2789" spans="1:7" x14ac:dyDescent="0.2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</row>
    <row r="2790" spans="1:7" x14ac:dyDescent="0.2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</row>
    <row r="2791" spans="1:7" ht="15" x14ac:dyDescent="0.25">
      <c r="A2791" s="60" t="s">
        <v>5332</v>
      </c>
    </row>
    <row r="2792" spans="1:7" x14ac:dyDescent="0.2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</row>
    <row r="2793" spans="1:7" x14ac:dyDescent="0.2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</row>
    <row r="2794" spans="1:7" ht="15" x14ac:dyDescent="0.25">
      <c r="A2794" s="60" t="s">
        <v>5333</v>
      </c>
    </row>
    <row r="2795" spans="1:7" x14ac:dyDescent="0.2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</row>
    <row r="2796" spans="1:7" x14ac:dyDescent="0.2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</row>
    <row r="2798" spans="1:7" x14ac:dyDescent="0.2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</row>
    <row r="2799" spans="1:7" ht="15" x14ac:dyDescent="0.25">
      <c r="A2799" s="60" t="s">
        <v>5334</v>
      </c>
    </row>
    <row r="2800" spans="1:7" x14ac:dyDescent="0.2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</row>
    <row r="2801" spans="1:7" x14ac:dyDescent="0.2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</row>
    <row r="2802" spans="1:7" ht="15" x14ac:dyDescent="0.25">
      <c r="A2802" s="60" t="s">
        <v>5335</v>
      </c>
    </row>
    <row r="2803" spans="1:7" x14ac:dyDescent="0.2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</row>
    <row r="2805" spans="1:7" ht="15" x14ac:dyDescent="0.25">
      <c r="A2805" s="60" t="s">
        <v>5336</v>
      </c>
    </row>
    <row r="2806" spans="1:7" ht="15" x14ac:dyDescent="0.25">
      <c r="A2806" s="60" t="s">
        <v>5337</v>
      </c>
    </row>
    <row r="2807" spans="1:7" x14ac:dyDescent="0.2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</row>
    <row r="2808" spans="1:7" x14ac:dyDescent="0.2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</row>
    <row r="2809" spans="1:7" x14ac:dyDescent="0.2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</row>
    <row r="2810" spans="1:7" ht="15" x14ac:dyDescent="0.25">
      <c r="A2810" s="60" t="s">
        <v>5338</v>
      </c>
    </row>
    <row r="2811" spans="1:7" x14ac:dyDescent="0.2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</row>
    <row r="2812" spans="1:7" x14ac:dyDescent="0.2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</row>
    <row r="2813" spans="1:7" x14ac:dyDescent="0.2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</row>
    <row r="2818" spans="1:7" x14ac:dyDescent="0.2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4347</v>
      </c>
      <c r="B2819" s="31" t="s">
        <v>4344</v>
      </c>
      <c r="D2819" s="31" t="s">
        <v>149</v>
      </c>
      <c r="E2819" s="37"/>
      <c r="F2819" s="37"/>
    </row>
    <row r="2820" spans="1:7" x14ac:dyDescent="0.2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</row>
    <row r="2821" spans="1:7" x14ac:dyDescent="0.2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</row>
    <row r="2822" spans="1:7" x14ac:dyDescent="0.2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</row>
    <row r="2824" spans="1:7" x14ac:dyDescent="0.2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</row>
    <row r="2825" spans="1:7" x14ac:dyDescent="0.2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</row>
    <row r="2827" spans="1:7" x14ac:dyDescent="0.2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4363</v>
      </c>
      <c r="C2828" s="37"/>
      <c r="D2828" s="31" t="s">
        <v>149</v>
      </c>
      <c r="E2828" s="37"/>
      <c r="F2828" s="37"/>
    </row>
    <row r="2829" spans="1:7" x14ac:dyDescent="0.2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</row>
    <row r="2832" spans="1:7" x14ac:dyDescent="0.2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</row>
    <row r="2835" spans="1:7" x14ac:dyDescent="0.2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</row>
    <row r="2836" spans="1:7" x14ac:dyDescent="0.2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</row>
    <row r="2838" spans="1:7" x14ac:dyDescent="0.2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</row>
    <row r="2839" spans="1:7" x14ac:dyDescent="0.2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</row>
    <row r="2840" spans="1:7" x14ac:dyDescent="0.2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</row>
    <row r="2841" spans="1:7" x14ac:dyDescent="0.2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</row>
    <row r="2842" spans="1:7" x14ac:dyDescent="0.2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</row>
    <row r="2843" spans="1:7" x14ac:dyDescent="0.2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</row>
    <row r="2846" spans="1:7" ht="15" x14ac:dyDescent="0.25">
      <c r="A2846" s="138" t="s">
        <v>4884</v>
      </c>
      <c r="C2846" s="39">
        <v>1</v>
      </c>
      <c r="D2846" s="120" t="s">
        <v>149</v>
      </c>
      <c r="E2846" s="139" t="s">
        <v>147</v>
      </c>
    </row>
    <row r="2847" spans="1:7" x14ac:dyDescent="0.2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</row>
    <row r="2850" spans="1:7" x14ac:dyDescent="0.2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</row>
    <row r="2851" spans="1:7" ht="15" x14ac:dyDescent="0.25">
      <c r="A2851" s="60" t="s">
        <v>5339</v>
      </c>
    </row>
    <row r="2852" spans="1:7" x14ac:dyDescent="0.2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</row>
    <row r="2853" spans="1:7" ht="15" x14ac:dyDescent="0.25">
      <c r="A2853" s="60" t="s">
        <v>5340</v>
      </c>
    </row>
    <row r="2854" spans="1:7" x14ac:dyDescent="0.2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</row>
    <row r="2855" spans="1:7" ht="15" x14ac:dyDescent="0.25">
      <c r="A2855" s="60" t="s">
        <v>5341</v>
      </c>
    </row>
    <row r="2856" spans="1:7" x14ac:dyDescent="0.2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</row>
    <row r="2857" spans="1:7" ht="15" x14ac:dyDescent="0.25">
      <c r="A2857" s="60" t="s">
        <v>5342</v>
      </c>
    </row>
    <row r="2858" spans="1:7" x14ac:dyDescent="0.2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</row>
    <row r="2859" spans="1:7" x14ac:dyDescent="0.2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</row>
    <row r="2860" spans="1:7" x14ac:dyDescent="0.2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</row>
    <row r="2861" spans="1:7" ht="15" x14ac:dyDescent="0.25">
      <c r="A2861" s="60" t="s">
        <v>5343</v>
      </c>
    </row>
    <row r="2862" spans="1:7" x14ac:dyDescent="0.2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</row>
    <row r="2863" spans="1:7" ht="15" x14ac:dyDescent="0.25">
      <c r="A2863" s="60" t="s">
        <v>5344</v>
      </c>
    </row>
    <row r="2864" spans="1:7" x14ac:dyDescent="0.2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</row>
    <row r="2865" spans="1:7" ht="15" x14ac:dyDescent="0.25">
      <c r="A2865" s="60" t="s">
        <v>5345</v>
      </c>
    </row>
    <row r="2866" spans="1:7" ht="15" x14ac:dyDescent="0.25">
      <c r="A2866" s="60" t="s">
        <v>5346</v>
      </c>
    </row>
    <row r="2867" spans="1:7" x14ac:dyDescent="0.2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</row>
    <row r="2868" spans="1:7" x14ac:dyDescent="0.2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x14ac:dyDescent="0.2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</row>
    <row r="2871" spans="1:7" ht="15" x14ac:dyDescent="0.25">
      <c r="A2871" s="60" t="s">
        <v>5347</v>
      </c>
    </row>
    <row r="2872" spans="1:7" x14ac:dyDescent="0.2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</row>
    <row r="2873" spans="1:7" x14ac:dyDescent="0.2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</row>
    <row r="2874" spans="1:7" x14ac:dyDescent="0.2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</row>
    <row r="2875" spans="1:7" ht="15" x14ac:dyDescent="0.25">
      <c r="A2875" s="60" t="s">
        <v>5348</v>
      </c>
    </row>
    <row r="2876" spans="1:7" x14ac:dyDescent="0.2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</row>
    <row r="2877" spans="1:7" x14ac:dyDescent="0.2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</row>
    <row r="2878" spans="1:7" x14ac:dyDescent="0.2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</row>
    <row r="2879" spans="1:7" ht="15" x14ac:dyDescent="0.25">
      <c r="A2879" s="60" t="s">
        <v>5349</v>
      </c>
    </row>
    <row r="2880" spans="1:7" x14ac:dyDescent="0.2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</row>
    <row r="2881" spans="1:7" x14ac:dyDescent="0.2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</row>
    <row r="2882" spans="1:7" ht="15" x14ac:dyDescent="0.25">
      <c r="A2882" s="60" t="s">
        <v>5350</v>
      </c>
    </row>
    <row r="2883" spans="1:7" x14ac:dyDescent="0.2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</row>
    <row r="2884" spans="1:7" ht="15" x14ac:dyDescent="0.25">
      <c r="A2884" s="60" t="s">
        <v>5351</v>
      </c>
    </row>
    <row r="2885" spans="1:7" x14ac:dyDescent="0.2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</row>
    <row r="2886" spans="1:7" ht="15" x14ac:dyDescent="0.25">
      <c r="A2886" s="60" t="s">
        <v>5352</v>
      </c>
    </row>
    <row r="2887" spans="1:7" x14ac:dyDescent="0.2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</row>
    <row r="2888" spans="1:7" ht="15" x14ac:dyDescent="0.25">
      <c r="A2888" s="60" t="s">
        <v>5353</v>
      </c>
    </row>
    <row r="2889" spans="1:7" x14ac:dyDescent="0.2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</row>
    <row r="2890" spans="1:7" ht="15" x14ac:dyDescent="0.25">
      <c r="A2890" s="60" t="s">
        <v>5354</v>
      </c>
    </row>
    <row r="2891" spans="1:7" x14ac:dyDescent="0.2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</row>
    <row r="2892" spans="1:7" ht="15" x14ac:dyDescent="0.25">
      <c r="A2892" s="60" t="s">
        <v>5355</v>
      </c>
    </row>
    <row r="2893" spans="1:7" x14ac:dyDescent="0.2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</row>
    <row r="2894" spans="1:7" x14ac:dyDescent="0.2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</row>
    <row r="2895" spans="1:7" x14ac:dyDescent="0.2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</row>
    <row r="2896" spans="1:7" ht="15" x14ac:dyDescent="0.25">
      <c r="A2896" s="60" t="s">
        <v>5356</v>
      </c>
    </row>
    <row r="2897" spans="1:7" x14ac:dyDescent="0.2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</row>
    <row r="2898" spans="1:7" ht="15" x14ac:dyDescent="0.25">
      <c r="A2898" s="60" t="s">
        <v>5357</v>
      </c>
    </row>
    <row r="2899" spans="1:7" x14ac:dyDescent="0.2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</row>
    <row r="2900" spans="1:7" x14ac:dyDescent="0.2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x14ac:dyDescent="0.2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</row>
    <row r="2902" spans="1:7" ht="15" x14ac:dyDescent="0.25">
      <c r="A2902" s="60" t="s">
        <v>5358</v>
      </c>
    </row>
    <row r="2903" spans="1:7" x14ac:dyDescent="0.2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</row>
    <row r="2904" spans="1:7" x14ac:dyDescent="0.2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</row>
    <row r="2905" spans="1:7" x14ac:dyDescent="0.2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</row>
    <row r="2906" spans="1:7" ht="15" x14ac:dyDescent="0.25">
      <c r="A2906" s="60" t="s">
        <v>5359</v>
      </c>
    </row>
    <row r="2907" spans="1:7" x14ac:dyDescent="0.2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</row>
    <row r="2908" spans="1:7" x14ac:dyDescent="0.2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</row>
    <row r="2909" spans="1:7" x14ac:dyDescent="0.2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</row>
    <row r="2910" spans="1:7" x14ac:dyDescent="0.2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</row>
    <row r="2911" spans="1:7" x14ac:dyDescent="0.2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</row>
    <row r="2912" spans="1:7" ht="15" x14ac:dyDescent="0.25">
      <c r="A2912" s="60" t="s">
        <v>5360</v>
      </c>
    </row>
    <row r="2913" spans="1:7" x14ac:dyDescent="0.2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x14ac:dyDescent="0.2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</row>
    <row r="2915" spans="1:7" ht="15" x14ac:dyDescent="0.25">
      <c r="A2915" s="60" t="s">
        <v>5361</v>
      </c>
    </row>
    <row r="2916" spans="1:7" x14ac:dyDescent="0.2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</row>
    <row r="2917" spans="1:7" ht="15" x14ac:dyDescent="0.25">
      <c r="A2917" s="60" t="s">
        <v>5362</v>
      </c>
    </row>
    <row r="2918" spans="1:7" x14ac:dyDescent="0.2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</row>
    <row r="2919" spans="1:7" ht="15" x14ac:dyDescent="0.25">
      <c r="A2919" s="60" t="s">
        <v>5363</v>
      </c>
    </row>
    <row r="2920" spans="1:7" ht="15" x14ac:dyDescent="0.25">
      <c r="A2920" s="60" t="s">
        <v>5364</v>
      </c>
    </row>
    <row r="2921" spans="1:7" x14ac:dyDescent="0.2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</row>
    <row r="2922" spans="1:7" x14ac:dyDescent="0.2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</row>
    <row r="2924" spans="1:7" x14ac:dyDescent="0.2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</row>
    <row r="2925" spans="1:7" ht="15" x14ac:dyDescent="0.25">
      <c r="A2925" s="60" t="s">
        <v>5365</v>
      </c>
    </row>
    <row r="2926" spans="1:7" x14ac:dyDescent="0.2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</row>
    <row r="2927" spans="1:7" ht="15" x14ac:dyDescent="0.25">
      <c r="A2927" s="60" t="s">
        <v>5366</v>
      </c>
    </row>
    <row r="2928" spans="1:7" x14ac:dyDescent="0.2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</row>
    <row r="2932" spans="1:7" x14ac:dyDescent="0.2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</row>
    <row r="2933" spans="1:7" x14ac:dyDescent="0.2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x14ac:dyDescent="0.2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</row>
    <row r="2935" spans="1:7" ht="15" x14ac:dyDescent="0.25">
      <c r="A2935" s="60" t="s">
        <v>5367</v>
      </c>
    </row>
    <row r="2936" spans="1:7" x14ac:dyDescent="0.2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</row>
    <row r="2937" spans="1:7" x14ac:dyDescent="0.2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</row>
    <row r="2938" spans="1:7" ht="15" x14ac:dyDescent="0.25">
      <c r="A2938" s="60" t="s">
        <v>5368</v>
      </c>
    </row>
    <row r="2939" spans="1:7" x14ac:dyDescent="0.2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</row>
    <row r="2940" spans="1:7" x14ac:dyDescent="0.2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</row>
    <row r="2941" spans="1:7" x14ac:dyDescent="0.2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</row>
    <row r="2942" spans="1:7" x14ac:dyDescent="0.2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</row>
    <row r="2943" spans="1:7" ht="15" x14ac:dyDescent="0.25">
      <c r="A2943" s="142" t="s">
        <v>4890</v>
      </c>
      <c r="C2943" s="39">
        <v>6</v>
      </c>
      <c r="D2943" s="31" t="s">
        <v>149</v>
      </c>
      <c r="E2943" s="39" t="s">
        <v>147</v>
      </c>
    </row>
    <row r="2944" spans="1:7" x14ac:dyDescent="0.2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</row>
    <row r="2945" spans="1:7" x14ac:dyDescent="0.2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</row>
    <row r="2946" spans="1:7" ht="15" x14ac:dyDescent="0.25">
      <c r="A2946" s="60" t="s">
        <v>5369</v>
      </c>
    </row>
    <row r="2947" spans="1:7" x14ac:dyDescent="0.2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</row>
    <row r="2948" spans="1:7" x14ac:dyDescent="0.2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</row>
    <row r="2949" spans="1:7" ht="15" x14ac:dyDescent="0.25">
      <c r="A2949" s="60" t="s">
        <v>5370</v>
      </c>
    </row>
    <row r="2950" spans="1:7" x14ac:dyDescent="0.2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</row>
    <row r="2951" spans="1:7" x14ac:dyDescent="0.2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</row>
    <row r="2952" spans="1:7" ht="15" x14ac:dyDescent="0.25">
      <c r="A2952" s="60" t="s">
        <v>5371</v>
      </c>
    </row>
    <row r="2953" spans="1:7" x14ac:dyDescent="0.2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</row>
    <row r="2954" spans="1:7" ht="15" x14ac:dyDescent="0.25">
      <c r="A2954" s="60" t="s">
        <v>5372</v>
      </c>
    </row>
    <row r="2955" spans="1:7" x14ac:dyDescent="0.2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</row>
    <row r="2956" spans="1:7" ht="15" x14ac:dyDescent="0.25">
      <c r="A2956" s="60" t="s">
        <v>5373</v>
      </c>
    </row>
    <row r="2957" spans="1:7" x14ac:dyDescent="0.2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</row>
    <row r="2958" spans="1:7" ht="15" x14ac:dyDescent="0.25">
      <c r="A2958" s="60" t="s">
        <v>5374</v>
      </c>
    </row>
    <row r="2959" spans="1:7" x14ac:dyDescent="0.2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</row>
    <row r="2960" spans="1:7" ht="15" x14ac:dyDescent="0.25">
      <c r="A2960" s="60" t="s">
        <v>5375</v>
      </c>
    </row>
    <row r="2961" spans="1:7" x14ac:dyDescent="0.2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</row>
    <row r="2963" spans="1:7" ht="15" x14ac:dyDescent="0.25">
      <c r="A2963" s="60" t="s">
        <v>5376</v>
      </c>
    </row>
    <row r="2964" spans="1:7" x14ac:dyDescent="0.2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</row>
    <row r="2965" spans="1:7" x14ac:dyDescent="0.2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</row>
    <row r="2966" spans="1:7" x14ac:dyDescent="0.2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</row>
    <row r="2967" spans="1:7" x14ac:dyDescent="0.2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</row>
    <row r="2968" spans="1:7" ht="15" x14ac:dyDescent="0.25">
      <c r="A2968" s="60" t="s">
        <v>5377</v>
      </c>
    </row>
    <row r="2969" spans="1:7" x14ac:dyDescent="0.2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</row>
    <row r="2970" spans="1:7" x14ac:dyDescent="0.2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</row>
    <row r="2971" spans="1:7" x14ac:dyDescent="0.2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</row>
    <row r="2972" spans="1:7" ht="15" x14ac:dyDescent="0.25">
      <c r="A2972" s="60" t="s">
        <v>5378</v>
      </c>
    </row>
    <row r="2973" spans="1:7" x14ac:dyDescent="0.2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</row>
    <row r="2975" spans="1:7" x14ac:dyDescent="0.2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</row>
    <row r="2979" spans="1:7" x14ac:dyDescent="0.2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</row>
    <row r="2980" spans="1:7" ht="15" x14ac:dyDescent="0.25">
      <c r="A2980" s="60" t="s">
        <v>5379</v>
      </c>
    </row>
    <row r="2981" spans="1:7" x14ac:dyDescent="0.2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</row>
    <row r="2982" spans="1:7" x14ac:dyDescent="0.2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</row>
    <row r="2983" spans="1:7" x14ac:dyDescent="0.2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</row>
    <row r="2984" spans="1:7" ht="15" x14ac:dyDescent="0.25">
      <c r="A2984" s="60" t="s">
        <v>5380</v>
      </c>
    </row>
    <row r="2985" spans="1:7" x14ac:dyDescent="0.2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</row>
    <row r="2986" spans="1:7" ht="15" x14ac:dyDescent="0.25">
      <c r="A2986" s="60" t="s">
        <v>5381</v>
      </c>
    </row>
    <row r="2987" spans="1:7" x14ac:dyDescent="0.2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</row>
    <row r="2988" spans="1:7" x14ac:dyDescent="0.2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</row>
    <row r="2989" spans="1:7" x14ac:dyDescent="0.2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</row>
    <row r="2990" spans="1:7" x14ac:dyDescent="0.2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</row>
    <row r="2991" spans="1:7" x14ac:dyDescent="0.2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</row>
    <row r="2992" spans="1:7" ht="15" x14ac:dyDescent="0.25">
      <c r="A2992" s="60" t="s">
        <v>5382</v>
      </c>
    </row>
    <row r="2993" spans="1:7" x14ac:dyDescent="0.2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</row>
    <row r="2994" spans="1:7" x14ac:dyDescent="0.2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</row>
    <row r="2995" spans="1:7" x14ac:dyDescent="0.2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</row>
    <row r="2996" spans="1:7" x14ac:dyDescent="0.2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</row>
    <row r="2997" spans="1:7" x14ac:dyDescent="0.2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</row>
    <row r="2998" spans="1:7" ht="15" x14ac:dyDescent="0.25">
      <c r="A2998" s="60" t="s">
        <v>5383</v>
      </c>
    </row>
    <row r="2999" spans="1:7" x14ac:dyDescent="0.2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</row>
    <row r="3000" spans="1:7" ht="15" x14ac:dyDescent="0.25">
      <c r="A3000" s="60" t="s">
        <v>5384</v>
      </c>
    </row>
    <row r="3001" spans="1:7" x14ac:dyDescent="0.2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</row>
    <row r="3002" spans="1:7" ht="15" x14ac:dyDescent="0.25">
      <c r="A3002" s="60" t="s">
        <v>5385</v>
      </c>
    </row>
    <row r="3003" spans="1:7" x14ac:dyDescent="0.2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</row>
    <row r="3004" spans="1:7" x14ac:dyDescent="0.2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</row>
    <row r="3005" spans="1:7" x14ac:dyDescent="0.2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</row>
    <row r="3006" spans="1:7" x14ac:dyDescent="0.2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</row>
    <row r="3007" spans="1:7" ht="15" x14ac:dyDescent="0.25">
      <c r="A3007" s="60" t="s">
        <v>5386</v>
      </c>
    </row>
    <row r="3008" spans="1:7" x14ac:dyDescent="0.2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</row>
    <row r="3009" spans="1:7" x14ac:dyDescent="0.2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</row>
    <row r="3010" spans="1:7" x14ac:dyDescent="0.2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</row>
    <row r="3012" spans="1:7" x14ac:dyDescent="0.2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</row>
    <row r="3013" spans="1:7" x14ac:dyDescent="0.2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</row>
    <row r="3014" spans="1:7" ht="15" x14ac:dyDescent="0.25">
      <c r="A3014" s="60" t="s">
        <v>5387</v>
      </c>
    </row>
    <row r="3015" spans="1:7" x14ac:dyDescent="0.2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</row>
    <row r="3017" spans="1:7" x14ac:dyDescent="0.2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</row>
    <row r="3018" spans="1:7" x14ac:dyDescent="0.2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</row>
    <row r="3019" spans="1:7" x14ac:dyDescent="0.2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</row>
    <row r="3020" spans="1:7" x14ac:dyDescent="0.2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</row>
    <row r="3021" spans="1:7" x14ac:dyDescent="0.2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</row>
    <row r="3023" spans="1:7" x14ac:dyDescent="0.2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</row>
    <row r="3024" spans="1:7" x14ac:dyDescent="0.2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</row>
    <row r="3025" spans="1:6" x14ac:dyDescent="0.2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</row>
    <row r="3026" spans="1:6" x14ac:dyDescent="0.2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</row>
    <row r="3027" spans="1:6" x14ac:dyDescent="0.2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</row>
    <row r="3028" spans="1:6" ht="15" x14ac:dyDescent="0.25">
      <c r="A3028" s="60" t="s">
        <v>5388</v>
      </c>
    </row>
    <row r="3029" spans="1:6" x14ac:dyDescent="0.2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</row>
    <row r="3030" spans="1:6" ht="15" x14ac:dyDescent="0.25">
      <c r="A3030" s="60" t="s">
        <v>5389</v>
      </c>
    </row>
    <row r="3031" spans="1:6" x14ac:dyDescent="0.2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</row>
    <row r="3032" spans="1:6" x14ac:dyDescent="0.2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</row>
    <row r="3033" spans="1:6" x14ac:dyDescent="0.2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</row>
    <row r="3034" spans="1:6" x14ac:dyDescent="0.2">
      <c r="A3034" s="36" t="s">
        <v>5450</v>
      </c>
      <c r="C3034" s="37"/>
      <c r="D3034" s="31" t="s">
        <v>157</v>
      </c>
      <c r="E3034" s="37"/>
      <c r="F3034" s="37"/>
    </row>
    <row r="3035" spans="1:6" x14ac:dyDescent="0.2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</row>
    <row r="3036" spans="1:6" x14ac:dyDescent="0.2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</row>
    <row r="3037" spans="1:6" x14ac:dyDescent="0.2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x14ac:dyDescent="0.2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</row>
    <row r="3040" spans="1:6" ht="15" x14ac:dyDescent="0.25">
      <c r="A3040" s="60" t="s">
        <v>5390</v>
      </c>
    </row>
    <row r="3041" spans="1:6" x14ac:dyDescent="0.2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</row>
    <row r="3042" spans="1:6" x14ac:dyDescent="0.2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</row>
    <row r="3043" spans="1:6" x14ac:dyDescent="0.2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</row>
    <row r="3044" spans="1:6" x14ac:dyDescent="0.2">
      <c r="A3044" s="36" t="s">
        <v>4656</v>
      </c>
      <c r="B3044" s="31" t="s">
        <v>4655</v>
      </c>
      <c r="D3044" s="31" t="s">
        <v>149</v>
      </c>
      <c r="E3044" s="37"/>
      <c r="F3044" s="37"/>
    </row>
    <row r="3045" spans="1:6" x14ac:dyDescent="0.2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6" x14ac:dyDescent="0.2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</row>
    <row r="3047" spans="1:6" ht="15" x14ac:dyDescent="0.25">
      <c r="A3047" s="60" t="s">
        <v>5391</v>
      </c>
    </row>
    <row r="3048" spans="1:6" x14ac:dyDescent="0.2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</row>
    <row r="3049" spans="1:6" s="111" customFormat="1" x14ac:dyDescent="0.2">
      <c r="A3049" s="36" t="s">
        <v>4845</v>
      </c>
      <c r="B3049" s="111" t="s">
        <v>4846</v>
      </c>
      <c r="C3049" s="37">
        <v>0</v>
      </c>
      <c r="D3049" s="111" t="s">
        <v>149</v>
      </c>
      <c r="E3049" s="37" t="s">
        <v>152</v>
      </c>
      <c r="F3049" s="37"/>
    </row>
    <row r="3050" spans="1:6" x14ac:dyDescent="0.2">
      <c r="A3050" s="36" t="s">
        <v>5451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</row>
    <row r="3051" spans="1:6" x14ac:dyDescent="0.2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</row>
    <row r="3052" spans="1:6" x14ac:dyDescent="0.2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</row>
    <row r="3053" spans="1:6" x14ac:dyDescent="0.2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</row>
    <row r="3054" spans="1:6" x14ac:dyDescent="0.2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</row>
    <row r="3055" spans="1:6" x14ac:dyDescent="0.2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6" x14ac:dyDescent="0.2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</row>
    <row r="3058" spans="1:7" x14ac:dyDescent="0.2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</row>
    <row r="3060" spans="1:7" x14ac:dyDescent="0.2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</row>
    <row r="3061" spans="1:7" x14ac:dyDescent="0.2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</row>
    <row r="3062" spans="1:7" x14ac:dyDescent="0.2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</row>
    <row r="3063" spans="1:7" x14ac:dyDescent="0.2">
      <c r="A3063" s="36" t="s">
        <v>4685</v>
      </c>
      <c r="C3063" s="37"/>
      <c r="D3063" s="31" t="s">
        <v>149</v>
      </c>
      <c r="E3063" s="37"/>
      <c r="F3063" s="37"/>
    </row>
    <row r="3064" spans="1:7" x14ac:dyDescent="0.2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</row>
    <row r="3066" spans="1:7" x14ac:dyDescent="0.2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</row>
    <row r="3067" spans="1:7" x14ac:dyDescent="0.2">
      <c r="A3067" s="36" t="s">
        <v>4692</v>
      </c>
      <c r="C3067" s="37"/>
      <c r="D3067" s="31" t="s">
        <v>149</v>
      </c>
      <c r="E3067" s="37"/>
      <c r="F3067" s="37"/>
    </row>
    <row r="3068" spans="1:7" x14ac:dyDescent="0.2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</row>
    <row r="3069" spans="1:7" x14ac:dyDescent="0.2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</row>
    <row r="3070" spans="1:7" x14ac:dyDescent="0.2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</row>
    <row r="3071" spans="1:7" x14ac:dyDescent="0.2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</row>
    <row r="3072" spans="1:7" x14ac:dyDescent="0.2">
      <c r="A3072" s="36" t="s">
        <v>5452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</row>
    <row r="3073" spans="1:7" ht="15" x14ac:dyDescent="0.25">
      <c r="A3073" s="131" t="s">
        <v>4858</v>
      </c>
      <c r="C3073" s="39">
        <v>4</v>
      </c>
      <c r="D3073" s="31" t="s">
        <v>149</v>
      </c>
      <c r="E3073" s="39" t="s">
        <v>147</v>
      </c>
    </row>
    <row r="3074" spans="1:7" s="132" customFormat="1" ht="15" x14ac:dyDescent="0.25">
      <c r="A3074" s="134" t="s">
        <v>4867</v>
      </c>
      <c r="C3074" s="39">
        <v>4</v>
      </c>
      <c r="D3074" s="132" t="s">
        <v>149</v>
      </c>
      <c r="E3074" s="39" t="s">
        <v>147</v>
      </c>
    </row>
    <row r="3075" spans="1:7" s="132" customFormat="1" ht="15" x14ac:dyDescent="0.25">
      <c r="A3075" s="134" t="s">
        <v>4868</v>
      </c>
      <c r="C3075" s="39">
        <v>7</v>
      </c>
      <c r="D3075" s="132" t="s">
        <v>149</v>
      </c>
      <c r="E3075" s="39" t="s">
        <v>147</v>
      </c>
    </row>
    <row r="3076" spans="1:7" x14ac:dyDescent="0.2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</row>
    <row r="3077" spans="1:7" x14ac:dyDescent="0.2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</row>
    <row r="3078" spans="1:7" x14ac:dyDescent="0.2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</row>
    <row r="3079" spans="1:7" x14ac:dyDescent="0.2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</row>
    <row r="3080" spans="1:7" ht="15" x14ac:dyDescent="0.25">
      <c r="A3080" s="60" t="s">
        <v>5392</v>
      </c>
    </row>
    <row r="3081" spans="1:7" x14ac:dyDescent="0.2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</row>
    <row r="3082" spans="1:7" x14ac:dyDescent="0.2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</row>
    <row r="3083" spans="1:7" x14ac:dyDescent="0.2">
      <c r="A3083" s="36" t="s">
        <v>4714</v>
      </c>
      <c r="B3083" s="31" t="s">
        <v>4713</v>
      </c>
      <c r="D3083" s="31" t="s">
        <v>189</v>
      </c>
    </row>
    <row r="3084" spans="1:7" ht="15" x14ac:dyDescent="0.25">
      <c r="A3084" s="60" t="s">
        <v>5393</v>
      </c>
    </row>
    <row r="3085" spans="1:7" x14ac:dyDescent="0.2">
      <c r="A3085" s="36" t="s">
        <v>4715</v>
      </c>
      <c r="C3085" s="37"/>
      <c r="D3085" s="31" t="s">
        <v>149</v>
      </c>
      <c r="E3085" s="37"/>
      <c r="F3085" s="37"/>
    </row>
    <row r="3086" spans="1:7" x14ac:dyDescent="0.2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</row>
    <row r="3087" spans="1:7" ht="15" x14ac:dyDescent="0.25">
      <c r="A3087" s="60" t="s">
        <v>5394</v>
      </c>
    </row>
    <row r="3088" spans="1:7" x14ac:dyDescent="0.2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</row>
    <row r="3089" spans="1:7" x14ac:dyDescent="0.2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</row>
    <row r="3090" spans="1:7" ht="15" x14ac:dyDescent="0.25">
      <c r="A3090" s="60" t="s">
        <v>5395</v>
      </c>
    </row>
    <row r="3091" spans="1:7" x14ac:dyDescent="0.2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</row>
    <row r="3093" spans="1:7" x14ac:dyDescent="0.2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</row>
    <row r="3096" spans="1:7" x14ac:dyDescent="0.2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</row>
    <row r="3097" spans="1:7" x14ac:dyDescent="0.2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</row>
    <row r="3098" spans="1:7" x14ac:dyDescent="0.2">
      <c r="A3098" s="36" t="s">
        <v>4734</v>
      </c>
      <c r="C3098" s="37"/>
      <c r="D3098" s="40" t="s">
        <v>149</v>
      </c>
      <c r="E3098" s="37"/>
      <c r="F3098" s="37"/>
    </row>
    <row r="3099" spans="1:7" x14ac:dyDescent="0.2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</row>
    <row r="3100" spans="1:7" ht="15" x14ac:dyDescent="0.25">
      <c r="A3100" s="60" t="s">
        <v>5396</v>
      </c>
    </row>
    <row r="3101" spans="1:7" x14ac:dyDescent="0.2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</row>
    <row r="3102" spans="1:7" x14ac:dyDescent="0.2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</row>
    <row r="3103" spans="1:7" x14ac:dyDescent="0.2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</row>
    <row r="3104" spans="1:7" x14ac:dyDescent="0.2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</row>
    <row r="3105" spans="1:7" x14ac:dyDescent="0.2">
      <c r="A3105" s="36" t="s">
        <v>4745</v>
      </c>
      <c r="C3105" s="37"/>
      <c r="D3105" s="40" t="s">
        <v>149</v>
      </c>
      <c r="E3105" s="37"/>
      <c r="F3105" s="37"/>
    </row>
    <row r="3106" spans="1:7" x14ac:dyDescent="0.2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</row>
    <row r="3107" spans="1:7" ht="15" x14ac:dyDescent="0.25">
      <c r="A3107" s="60" t="s">
        <v>5397</v>
      </c>
    </row>
    <row r="3108" spans="1:7" ht="15" x14ac:dyDescent="0.25">
      <c r="A3108" s="60" t="s">
        <v>5398</v>
      </c>
    </row>
    <row r="3109" spans="1:7" x14ac:dyDescent="0.2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</row>
    <row r="3110" spans="1:7" x14ac:dyDescent="0.2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</row>
    <row r="3111" spans="1:7" ht="15" x14ac:dyDescent="0.25">
      <c r="A3111" s="60" t="s">
        <v>5399</v>
      </c>
    </row>
    <row r="3112" spans="1:7" x14ac:dyDescent="0.2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</row>
    <row r="3113" spans="1:7" x14ac:dyDescent="0.2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</row>
    <row r="3114" spans="1:7" ht="15" x14ac:dyDescent="0.25">
      <c r="A3114" s="60" t="s">
        <v>5400</v>
      </c>
    </row>
    <row r="3115" spans="1:7" x14ac:dyDescent="0.2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</row>
    <row r="3116" spans="1:7" ht="15" x14ac:dyDescent="0.25">
      <c r="A3116" s="60" t="s">
        <v>5401</v>
      </c>
    </row>
    <row r="3117" spans="1:7" x14ac:dyDescent="0.2">
      <c r="A3117" s="36" t="s">
        <v>5453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</row>
    <row r="3118" spans="1:7" ht="15" x14ac:dyDescent="0.25">
      <c r="A3118" s="60" t="s">
        <v>5402</v>
      </c>
    </row>
    <row r="3119" spans="1:7" x14ac:dyDescent="0.2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</row>
    <row r="3120" spans="1:7" x14ac:dyDescent="0.2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</row>
    <row r="3121" spans="1:6" x14ac:dyDescent="0.2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</row>
    <row r="3122" spans="1:6" x14ac:dyDescent="0.2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</row>
    <row r="3123" spans="1:6" x14ac:dyDescent="0.2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</row>
    <row r="3124" spans="1:6" ht="15" x14ac:dyDescent="0.25">
      <c r="A3124" s="60" t="s">
        <v>5403</v>
      </c>
    </row>
    <row r="3125" spans="1:6" x14ac:dyDescent="0.2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</row>
    <row r="3126" spans="1:6" x14ac:dyDescent="0.2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</row>
    <row r="3127" spans="1:6" ht="15" x14ac:dyDescent="0.25">
      <c r="A3127" s="137" t="s">
        <v>4881</v>
      </c>
      <c r="C3127" s="31">
        <v>6</v>
      </c>
      <c r="D3127" s="31" t="s">
        <v>149</v>
      </c>
      <c r="E3127" s="39" t="s">
        <v>147</v>
      </c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72" t="s">
        <v>127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x14ac:dyDescent="0.2">
      <c r="A2" s="86" t="s">
        <v>138</v>
      </c>
      <c r="B2" s="103" t="s">
        <v>5516</v>
      </c>
      <c r="C2" s="46" t="str">
        <f>CONCATENATE(B2,2024)</f>
        <v>WWRP RCG unit 4 Rel2024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3"/>
      <c r="C7" s="173"/>
      <c r="D7" s="173"/>
      <c r="E7" s="173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51" t="s">
        <v>3913</v>
      </c>
      <c r="B10" s="44" t="str">
        <f>IF(LEN(VLOOKUP(A10,'Species List'!$A:$G,2,FALSE))=0,"",VLOOKUP(A10,'Species List'!$A:$G,2,FALSE))</f>
        <v>sandbar willow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[OBL]</v>
      </c>
      <c r="H10" s="44">
        <f>VLOOKUP(A10,'Species List'!$A:$G,7,FALSE)</f>
        <v>0</v>
      </c>
      <c r="J10" s="125" t="s">
        <v>4824</v>
      </c>
      <c r="K10" s="47" t="str">
        <f>VLOOKUP(J10,'Species List'!$H$1:$J$9,2,FALSE)</f>
        <v>&gt;0-1%</v>
      </c>
      <c r="L10" s="47">
        <f>VLOOKUP(K10,'Species List'!$I$1:$N$8,2,FALSE)</f>
        <v>0.5</v>
      </c>
      <c r="M10" s="99">
        <f t="shared" ref="M10:M11" si="1">VALUE(L10)</f>
        <v>0.5</v>
      </c>
      <c r="N10" s="108">
        <f t="shared" ref="N10:N75" si="2">L10/$L$151</f>
        <v>1</v>
      </c>
      <c r="O10" s="108">
        <f t="shared" ref="O10:O11" si="3">D10*N10</f>
        <v>2</v>
      </c>
    </row>
    <row r="11" spans="1:15" ht="13.5" thickBot="1" x14ac:dyDescent="0.25">
      <c r="A11" s="123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6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08" t="e">
        <f t="shared" si="2"/>
        <v>#N/A</v>
      </c>
      <c r="O11" s="108" t="e">
        <f t="shared" si="3"/>
        <v>#N/A</v>
      </c>
    </row>
    <row r="12" spans="1:15" ht="13.5" thickBot="1" x14ac:dyDescent="0.25">
      <c r="A12" s="12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>VALUE(C12)</f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25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>VALUE(L12)</f>
        <v>#N/A</v>
      </c>
      <c r="N12" s="85" t="e">
        <f t="shared" si="2"/>
        <v>#N/A</v>
      </c>
      <c r="O12" s="85" t="e">
        <f>D12*N12</f>
        <v>#N/A</v>
      </c>
    </row>
    <row r="13" spans="1:15" ht="13.5" thickBot="1" x14ac:dyDescent="0.25">
      <c r="A13" s="123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ref="D13:D76" si="4">VALUE(C13)</f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5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ref="M13:M76" si="5">VALUE(L13)</f>
        <v>#N/A</v>
      </c>
      <c r="N13" s="85" t="e">
        <f t="shared" si="2"/>
        <v>#N/A</v>
      </c>
      <c r="O13" s="97" t="e">
        <f t="shared" ref="O13:O76" si="6">D13*N13</f>
        <v>#N/A</v>
      </c>
    </row>
    <row r="14" spans="1:15" ht="13.5" thickBot="1" x14ac:dyDescent="0.25">
      <c r="A14" s="123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4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5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5"/>
        <v>#N/A</v>
      </c>
      <c r="N14" s="85" t="e">
        <f t="shared" si="2"/>
        <v>#N/A</v>
      </c>
      <c r="O14" s="97" t="e">
        <f t="shared" si="6"/>
        <v>#N/A</v>
      </c>
    </row>
    <row r="15" spans="1:15" ht="13.5" thickBot="1" x14ac:dyDescent="0.25">
      <c r="A15" s="123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4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5"/>
        <v>#N/A</v>
      </c>
      <c r="N15" s="85" t="e">
        <f t="shared" si="2"/>
        <v>#N/A</v>
      </c>
      <c r="O15" s="97" t="e">
        <f t="shared" si="6"/>
        <v>#N/A</v>
      </c>
    </row>
    <row r="16" spans="1:15" ht="13.5" thickBot="1" x14ac:dyDescent="0.25">
      <c r="A16" s="123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5"/>
        <v>#N/A</v>
      </c>
      <c r="N16" s="85" t="e">
        <f t="shared" si="2"/>
        <v>#N/A</v>
      </c>
      <c r="O16" s="97" t="e">
        <f t="shared" si="6"/>
        <v>#N/A</v>
      </c>
    </row>
    <row r="17" spans="1:15" ht="13.5" thickBot="1" x14ac:dyDescent="0.25">
      <c r="A17" s="123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5"/>
        <v>#N/A</v>
      </c>
      <c r="N17" s="85" t="e">
        <f t="shared" si="2"/>
        <v>#N/A</v>
      </c>
      <c r="O17" s="97" t="e">
        <f t="shared" si="6"/>
        <v>#N/A</v>
      </c>
    </row>
    <row r="18" spans="1:15" ht="13.5" thickBot="1" x14ac:dyDescent="0.25">
      <c r="A18" s="123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122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5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22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5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22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5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22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5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23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6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23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5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4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5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74" t="s">
        <v>4791</v>
      </c>
      <c r="J151" s="175"/>
      <c r="K151" s="176"/>
      <c r="L151" s="63">
        <f>SUMIF(L10:L150,"&gt;=0")</f>
        <v>0.5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C58001CA-8C2E-4050-9D38-B0E1AA372D20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C1" workbookViewId="0">
      <selection activeCell="J10" sqref="J10:J23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72" t="s">
        <v>127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3"/>
      <c r="C7" s="173"/>
      <c r="D7" s="173"/>
      <c r="E7" s="173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51" t="s">
        <v>547</v>
      </c>
      <c r="B10" s="44" t="str">
        <f>IF(LEN(VLOOKUP(A10,'Species List'!$A:$G,2,FALSE))=0,"",VLOOKUP(A10,'Species List'!$A:$G,2,FALSE))</f>
        <v>common milkweed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51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8">
        <f t="shared" ref="N10:N41" si="2">L10/$L$150</f>
        <v>7.2289156626506021E-2</v>
      </c>
      <c r="O10" s="108">
        <f t="shared" ref="O10:O11" si="3">D10*N10</f>
        <v>7.2289156626506021E-2</v>
      </c>
    </row>
    <row r="11" spans="1:15" ht="13.5" thickBot="1" x14ac:dyDescent="0.25">
      <c r="A11" s="151" t="s">
        <v>4360</v>
      </c>
      <c r="B11" s="44" t="str">
        <f>IF(LEN(VLOOKUP(A11,'Species List'!$A:$G,2,FALSE))=0,"",VLOOKUP(A11,'Species List'!$A:$G,2,FALSE))</f>
        <v>panicled aster</v>
      </c>
      <c r="C11" s="44">
        <f>IF(LEN(VLOOKUP(A11,'Species List'!$A:$G,3,FALSE))=0,"",VLOOKUP(A11,'Species List'!$A:$G,3,FALSE))</f>
        <v>5</v>
      </c>
      <c r="D11" s="98">
        <f t="shared" si="0"/>
        <v>5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[FACW]</v>
      </c>
      <c r="H11" s="44">
        <f>VLOOKUP(A11,'Species List'!$A:$G,7,FALSE)</f>
        <v>0</v>
      </c>
      <c r="J11" s="151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7.2289156626506021E-2</v>
      </c>
      <c r="O11" s="108">
        <f t="shared" si="3"/>
        <v>0.36144578313253012</v>
      </c>
    </row>
    <row r="12" spans="1:15" ht="13.5" thickBot="1" x14ac:dyDescent="0.25">
      <c r="A12" s="151" t="s">
        <v>1356</v>
      </c>
      <c r="B12" s="44" t="str">
        <f>IF(LEN(VLOOKUP(A12,'Species List'!$A:$G,2,FALSE))=0,"",VLOOKUP(A12,'Species List'!$A:$G,2,FALSE))</f>
        <v>Canada thistle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5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si="1"/>
        <v>15</v>
      </c>
      <c r="N12" s="85">
        <f t="shared" si="2"/>
        <v>0.36144578313253012</v>
      </c>
      <c r="O12" s="85">
        <f>D12*N12</f>
        <v>0</v>
      </c>
    </row>
    <row r="13" spans="1:15" ht="13.5" thickBot="1" x14ac:dyDescent="0.25">
      <c r="A13" s="151" t="s">
        <v>4548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1</v>
      </c>
      <c r="D13" s="98">
        <f t="shared" ref="D13:D75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151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7.2289156626506021E-2</v>
      </c>
      <c r="O13" s="97">
        <f t="shared" ref="O13:O75" si="6">D13*N13</f>
        <v>7.2289156626506021E-2</v>
      </c>
    </row>
    <row r="14" spans="1:15" ht="13.5" thickBot="1" x14ac:dyDescent="0.25">
      <c r="A14" s="151" t="s">
        <v>4159</v>
      </c>
      <c r="B14" s="44" t="str">
        <f>IF(LEN(VLOOKUP(A14,'Species List'!$A:$G,2,FALSE))=0,"",VLOOKUP(A14,'Species List'!$A:$G,2,FALSE))</f>
        <v>late goldenrod</v>
      </c>
      <c r="C14" s="44">
        <f>IF(LEN(VLOOKUP(A14,'Species List'!$A:$G,3,FALSE))=0,"",VLOOKUP(A14,'Species List'!$A:$G,3,FALSE))</f>
        <v>1</v>
      </c>
      <c r="D14" s="98">
        <f t="shared" si="4"/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51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7.2289156626506021E-2</v>
      </c>
      <c r="O14" s="97">
        <f t="shared" si="6"/>
        <v>7.2289156626506021E-2</v>
      </c>
    </row>
    <row r="15" spans="1:15" ht="13.5" thickBot="1" x14ac:dyDescent="0.25">
      <c r="A15" s="151" t="s">
        <v>4150</v>
      </c>
      <c r="B15" s="44" t="str">
        <f>IF(LEN(VLOOKUP(A15,'Species List'!$A:$G,2,FALSE))=0,"",VLOOKUP(A15,'Species List'!$A:$G,2,FALSE))</f>
        <v>bittersweet nightshade</v>
      </c>
      <c r="C15" s="44">
        <f>IF(LEN(VLOOKUP(A15,'Species List'!$A:$G,3,FALSE))=0,"",VLOOKUP(A15,'Species List'!$A:$G,3,FALSE))</f>
        <v>0</v>
      </c>
      <c r="D15" s="98">
        <f t="shared" si="4"/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[FAC]</v>
      </c>
      <c r="H15" s="44">
        <f>VLOOKUP(A15,'Species List'!$A:$G,7,FALSE)</f>
        <v>0</v>
      </c>
      <c r="J15" s="151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7.2289156626506021E-2</v>
      </c>
      <c r="O15" s="97">
        <f t="shared" si="6"/>
        <v>0</v>
      </c>
    </row>
    <row r="16" spans="1:15" ht="13.5" thickBot="1" x14ac:dyDescent="0.25">
      <c r="A16" s="151" t="s">
        <v>1367</v>
      </c>
      <c r="B16" s="44" t="str">
        <f>IF(LEN(VLOOKUP(A16,'Species List'!$A:$G,2,FALSE))=0,"",VLOOKUP(A16,'Species List'!$A:$G,2,FALSE))</f>
        <v>bull thistle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FACU-</v>
      </c>
      <c r="H16" s="44">
        <f>VLOOKUP(A16,'Species List'!$A:$G,7,FALSE)</f>
        <v>0</v>
      </c>
      <c r="J16" s="151" t="s">
        <v>4824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5"/>
        <v>0.5</v>
      </c>
      <c r="N16" s="97">
        <f t="shared" si="2"/>
        <v>1.2048192771084338E-2</v>
      </c>
      <c r="O16" s="97">
        <f t="shared" si="6"/>
        <v>0</v>
      </c>
    </row>
    <row r="17" spans="1:15" ht="13.5" thickBot="1" x14ac:dyDescent="0.25">
      <c r="A17" s="151" t="s">
        <v>4103</v>
      </c>
      <c r="B17" s="44" t="str">
        <f>IF(LEN(VLOOKUP(A17,'Species List'!$A:$G,2,FALSE))=0,"",VLOOKUP(A17,'Species List'!$A:$G,2,FALSE))</f>
        <v>white campion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51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7.2289156626506021E-2</v>
      </c>
      <c r="O17" s="97">
        <f t="shared" si="6"/>
        <v>0</v>
      </c>
    </row>
    <row r="18" spans="1:15" ht="13.5" thickBot="1" x14ac:dyDescent="0.25">
      <c r="A18" s="151" t="s">
        <v>320</v>
      </c>
      <c r="B18" s="44" t="str">
        <f>IF(LEN(VLOOKUP(A18,'Species List'!$A:$G,2,FALSE))=0,"",VLOOKUP(A18,'Species List'!$A:$G,2,FALSE))</f>
        <v>common ragweed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51" t="s">
        <v>4824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5"/>
        <v>0.5</v>
      </c>
      <c r="N18" s="97">
        <f t="shared" si="2"/>
        <v>1.2048192771084338E-2</v>
      </c>
      <c r="O18" s="97">
        <f t="shared" si="6"/>
        <v>0</v>
      </c>
    </row>
    <row r="19" spans="1:15" ht="13.5" thickBot="1" x14ac:dyDescent="0.25">
      <c r="A19" s="151" t="s">
        <v>1969</v>
      </c>
      <c r="B19" s="44" t="str">
        <f>IF(LEN(VLOOKUP(A19,'Species List'!$A:$G,2,FALSE))=0,"",VLOOKUP(A19,'Species List'!$A:$G,2,FALSE))</f>
        <v>daisy fleabane</v>
      </c>
      <c r="C19" s="44">
        <f>IF(LEN(VLOOKUP(A19,'Species List'!$A:$G,3,FALSE))=0,"",VLOOKUP(A19,'Species List'!$A:$G,3,FALSE))</f>
        <v>2</v>
      </c>
      <c r="D19" s="98">
        <f t="shared" si="4"/>
        <v>2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FAC-</v>
      </c>
      <c r="H19" s="44">
        <f>VLOOKUP(A19,'Species List'!$A:$G,7,FALSE)</f>
        <v>0</v>
      </c>
      <c r="J19" s="151" t="s">
        <v>4824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5"/>
        <v>0.5</v>
      </c>
      <c r="N19" s="97">
        <f t="shared" si="2"/>
        <v>1.2048192771084338E-2</v>
      </c>
      <c r="O19" s="97">
        <f t="shared" si="6"/>
        <v>2.4096385542168676E-2</v>
      </c>
    </row>
    <row r="20" spans="1:15" ht="13.5" thickBot="1" x14ac:dyDescent="0.25">
      <c r="A20" s="151" t="s">
        <v>842</v>
      </c>
      <c r="B20" s="44" t="str">
        <f>IF(LEN(VLOOKUP(A20,'Species List'!$A:$G,2,FALSE))=0,"",VLOOKUP(A20,'Species List'!$A:$G,2,FALSE))</f>
        <v>hedge bindweed</v>
      </c>
      <c r="C20" s="44">
        <f>IF(LEN(VLOOKUP(A20,'Species List'!$A:$G,3,FALSE))=0,"",VLOOKUP(A20,'Species List'!$A:$G,3,FALSE))</f>
        <v>1</v>
      </c>
      <c r="D20" s="98">
        <f t="shared" si="4"/>
        <v>1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51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7.2289156626506021E-2</v>
      </c>
      <c r="O20" s="97">
        <f t="shared" si="6"/>
        <v>7.2289156626506021E-2</v>
      </c>
    </row>
    <row r="21" spans="1:15" ht="13.5" thickBot="1" x14ac:dyDescent="0.25">
      <c r="A21" s="151" t="s">
        <v>4036</v>
      </c>
      <c r="B21" s="44" t="str">
        <f>IF(LEN(VLOOKUP(A21,'Species List'!$A:$G,2,FALSE))=0,"",VLOOKUP(A21,'Species List'!$A:$G,2,FALSE))</f>
        <v>lance-leaved figwort</v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FACU+</v>
      </c>
      <c r="H21" s="44">
        <f>VLOOKUP(A21,'Species List'!$A:$G,7,FALSE)</f>
        <v>0</v>
      </c>
      <c r="J21" s="151" t="s">
        <v>4824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97">
        <f t="shared" si="2"/>
        <v>1.2048192771084338E-2</v>
      </c>
      <c r="O21" s="97">
        <f t="shared" si="6"/>
        <v>4.8192771084337352E-2</v>
      </c>
    </row>
    <row r="22" spans="1:15" ht="13.5" thickBot="1" x14ac:dyDescent="0.25">
      <c r="A22" s="151" t="s">
        <v>4168</v>
      </c>
      <c r="B22" s="44" t="str">
        <f>IF(LEN(VLOOKUP(A22,'Species List'!$A:$G,2,FALSE))=0,"",VLOOKUP(A22,'Species List'!$A:$G,2,FALSE))</f>
        <v>giant goldenrod</v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</v>
      </c>
      <c r="H22" s="44">
        <f>VLOOKUP(A22,'Species List'!$A:$G,7,FALSE)</f>
        <v>0</v>
      </c>
      <c r="J22" s="151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7.2289156626506021E-2</v>
      </c>
      <c r="O22" s="97">
        <f t="shared" si="6"/>
        <v>0.21686746987951805</v>
      </c>
    </row>
    <row r="23" spans="1:15" ht="13.5" thickBot="1" x14ac:dyDescent="0.25">
      <c r="A23" s="151" t="s">
        <v>2076</v>
      </c>
      <c r="B23" s="44" t="str">
        <f>IF(LEN(VLOOKUP(A23,'Species List'!$A:$G,2,FALSE))=0,"",VLOOKUP(A23,'Species List'!$A:$G,2,FALSE))</f>
        <v>black-bindweed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51" t="s">
        <v>4824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97">
        <f t="shared" si="2"/>
        <v>1.2048192771084338E-2</v>
      </c>
      <c r="O23" s="97">
        <f t="shared" si="6"/>
        <v>0</v>
      </c>
    </row>
    <row r="24" spans="1:15" x14ac:dyDescent="0.2">
      <c r="A24" s="117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5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97" t="e">
        <f t="shared" si="2"/>
        <v>#N/A</v>
      </c>
      <c r="O24" s="97" t="e">
        <f t="shared" si="6"/>
        <v>#N/A</v>
      </c>
    </row>
    <row r="25" spans="1:15" x14ac:dyDescent="0.2">
      <c r="A25" s="117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5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97" t="e">
        <f t="shared" si="2"/>
        <v>#N/A</v>
      </c>
      <c r="O25" s="97" t="e">
        <f t="shared" si="6"/>
        <v>#N/A</v>
      </c>
    </row>
    <row r="26" spans="1:15" x14ac:dyDescent="0.2">
      <c r="A26" s="117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25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97" t="e">
        <f t="shared" si="2"/>
        <v>#N/A</v>
      </c>
      <c r="O26" s="97" t="e">
        <f t="shared" si="6"/>
        <v>#N/A</v>
      </c>
    </row>
    <row r="27" spans="1:15" x14ac:dyDescent="0.2">
      <c r="A27" s="117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25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97" t="e">
        <f t="shared" si="2"/>
        <v>#N/A</v>
      </c>
      <c r="O27" s="97" t="e">
        <f t="shared" si="6"/>
        <v>#N/A</v>
      </c>
    </row>
    <row r="28" spans="1:15" x14ac:dyDescent="0.2">
      <c r="A28" s="117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25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97" t="e">
        <f t="shared" si="2"/>
        <v>#N/A</v>
      </c>
      <c r="O28" s="97" t="e">
        <f t="shared" si="6"/>
        <v>#N/A</v>
      </c>
    </row>
    <row r="29" spans="1:15" x14ac:dyDescent="0.2">
      <c r="A29" s="117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25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97" t="e">
        <f t="shared" si="2"/>
        <v>#N/A</v>
      </c>
      <c r="O29" s="97" t="e">
        <f t="shared" si="6"/>
        <v>#N/A</v>
      </c>
    </row>
    <row r="30" spans="1:15" x14ac:dyDescent="0.2">
      <c r="A30" s="117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25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97" t="e">
        <f t="shared" si="2"/>
        <v>#N/A</v>
      </c>
      <c r="O30" s="97" t="e">
        <f t="shared" si="6"/>
        <v>#N/A</v>
      </c>
    </row>
    <row r="31" spans="1:15" x14ac:dyDescent="0.2">
      <c r="A31" s="117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5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97" t="e">
        <f t="shared" si="2"/>
        <v>#N/A</v>
      </c>
      <c r="O31" s="97" t="e">
        <f t="shared" si="6"/>
        <v>#N/A</v>
      </c>
    </row>
    <row r="32" spans="1:15" x14ac:dyDescent="0.2">
      <c r="A32" s="117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27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97" t="e">
        <f t="shared" si="2"/>
        <v>#N/A</v>
      </c>
      <c r="O32" s="97" t="e">
        <f t="shared" si="6"/>
        <v>#N/A</v>
      </c>
    </row>
    <row r="33" spans="1:15" x14ac:dyDescent="0.2">
      <c r="A33" s="117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27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2"/>
        <v>#N/A</v>
      </c>
      <c r="O33" s="97" t="e">
        <f t="shared" si="6"/>
        <v>#N/A</v>
      </c>
    </row>
    <row r="34" spans="1:15" x14ac:dyDescent="0.2">
      <c r="A34" s="117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7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7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7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7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7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6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7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6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7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6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7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6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7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6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7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74" t="s">
        <v>4791</v>
      </c>
      <c r="J150" s="175"/>
      <c r="K150" s="176"/>
      <c r="L150" s="63">
        <f>SUMIF(L10:L149,"&gt;=0")</f>
        <v>41.5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C1" workbookViewId="0">
      <selection activeCell="J12" sqref="J12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72" t="s">
        <v>127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73"/>
      <c r="C7" s="173"/>
      <c r="D7" s="173"/>
      <c r="E7" s="173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51" t="s">
        <v>3248</v>
      </c>
      <c r="B10" s="44" t="str">
        <f>IF(LEN(VLOOKUP(A10,'Species List'!$A:$G,2,FALSE))=0,"",VLOOKUP(A10,'Species List'!$A:$G,2,FALSE))</f>
        <v>reed canary 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FACW+</v>
      </c>
      <c r="H10" s="44">
        <f>VLOOKUP(A10,'Species List'!$A:$G,7,FALSE)</f>
        <v>0</v>
      </c>
      <c r="J10" s="115">
        <v>5</v>
      </c>
      <c r="K10" s="47" t="str">
        <f>VLOOKUP(J10,'Species List'!$H$1:$J$9,2,FALSE)</f>
        <v>&gt;75-100%</v>
      </c>
      <c r="L10" s="47">
        <f>VLOOKUP(K10,'Species List'!$I$1:$N$8,2,FALSE)</f>
        <v>87.5</v>
      </c>
      <c r="M10" s="99">
        <f t="shared" ref="M10:M76" si="1">VALUE(L10)</f>
        <v>87.5</v>
      </c>
      <c r="N10" s="108">
        <f t="shared" ref="N10:N75" si="2">L10/$L$151</f>
        <v>0.96685082872928174</v>
      </c>
      <c r="O10" s="108">
        <f t="shared" ref="O10:O76" si="3">D10*N10</f>
        <v>0</v>
      </c>
    </row>
    <row r="11" spans="1:15" ht="13.5" thickBot="1" x14ac:dyDescent="0.25">
      <c r="A11" s="151" t="s">
        <v>778</v>
      </c>
      <c r="B11" s="44" t="str">
        <f>IF(LEN(VLOOKUP(A11,'Species List'!$A:$G,2,FALSE))=0,"",VLOOKUP(A11,'Species List'!$A:$G,2,FALSE))</f>
        <v>smooth brome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15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3.3149171270718231E-2</v>
      </c>
      <c r="O11" s="108">
        <f t="shared" si="3"/>
        <v>0</v>
      </c>
    </row>
    <row r="12" spans="1:15" x14ac:dyDescent="0.2">
      <c r="A12" s="11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 t="shared" si="0"/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16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 t="shared" si="1"/>
        <v>#N/A</v>
      </c>
      <c r="N12" s="107" t="e">
        <f t="shared" si="2"/>
        <v>#N/A</v>
      </c>
      <c r="O12" s="107" t="e">
        <f t="shared" si="3"/>
        <v>#N/A</v>
      </c>
    </row>
    <row r="13" spans="1:15" x14ac:dyDescent="0.2">
      <c r="A13" s="104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6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si="1"/>
        <v>#N/A</v>
      </c>
      <c r="N13" s="97" t="e">
        <f t="shared" si="2"/>
        <v>#N/A</v>
      </c>
      <c r="O13" s="97" t="e">
        <f t="shared" si="3"/>
        <v>#N/A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74" t="s">
        <v>4791</v>
      </c>
      <c r="J151" s="175"/>
      <c r="K151" s="176"/>
      <c r="L151" s="63">
        <f>SUMIF(L10:L150,"&gt;=0")</f>
        <v>90.5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8D16-BB7D-416B-8832-B041EB95D426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G7" sqref="G7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7" t="s">
        <v>4779</v>
      </c>
      <c r="B1" s="177"/>
      <c r="C1" s="177"/>
      <c r="D1" s="177"/>
      <c r="E1" s="177"/>
      <c r="F1" s="177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</v>
      </c>
      <c r="C4" s="101">
        <f>COUNTIF(Forbs!$F$10:$F$147,"Native")</f>
        <v>9</v>
      </c>
      <c r="D4" s="101">
        <f>COUNTIF(Grasses!$F$10:$F$149,"Native")</f>
        <v>0</v>
      </c>
      <c r="E4" s="101">
        <f>AVERAGE(B4:D4)</f>
        <v>3.3333333333333335</v>
      </c>
      <c r="F4" s="101">
        <f>SUM(B4:D4)</f>
        <v>10</v>
      </c>
    </row>
    <row r="5" spans="1:6" ht="18" x14ac:dyDescent="0.25">
      <c r="A5" s="53" t="s">
        <v>4784</v>
      </c>
      <c r="B5" s="101">
        <f>COUNTIF(Woody!$F10:$F199,"Introduced")</f>
        <v>0</v>
      </c>
      <c r="C5" s="101">
        <f>COUNTIF(Forbs!$F10:$F198,"Introduced")</f>
        <v>5</v>
      </c>
      <c r="D5" s="101">
        <f>COUNTIF(Grasses!$F10:$F199,"Introduced")</f>
        <v>2</v>
      </c>
      <c r="E5" s="101">
        <f t="shared" ref="E5:E6" si="0">AVERAGE(B5:D5)</f>
        <v>2.3333333333333335</v>
      </c>
      <c r="F5" s="101">
        <f>SUM(B5:D5)</f>
        <v>7</v>
      </c>
    </row>
    <row r="6" spans="1:6" s="81" customFormat="1" ht="21" x14ac:dyDescent="0.35">
      <c r="A6" s="53" t="s">
        <v>4826</v>
      </c>
      <c r="B6" s="101">
        <f>SUM(B4:B5)</f>
        <v>1</v>
      </c>
      <c r="C6" s="101">
        <f>SUM(C4:C5)</f>
        <v>14</v>
      </c>
      <c r="D6" s="101">
        <f>SUM(D4:D5)</f>
        <v>2</v>
      </c>
      <c r="E6" s="101">
        <f t="shared" si="0"/>
        <v>5.666666666666667</v>
      </c>
      <c r="F6" s="101">
        <f>SUM(B6:D6)</f>
        <v>17</v>
      </c>
    </row>
    <row r="7" spans="1:6" ht="18" x14ac:dyDescent="0.25">
      <c r="A7" s="53" t="s">
        <v>4785</v>
      </c>
      <c r="B7" s="101">
        <f>AVERAGEIF(Woody!D10:D150,"&gt;0")</f>
        <v>2</v>
      </c>
      <c r="C7" s="101">
        <f>AVERAGEIF(Forbs!D10:D149,"&gt;0")</f>
        <v>2.25</v>
      </c>
      <c r="D7" s="101" t="e">
        <f>AVERAGEIF(Grasses!D10:D150,"&gt;0")</f>
        <v>#DIV/0!</v>
      </c>
      <c r="E7" s="101" t="e">
        <f>AVERAGE(B7:D7)</f>
        <v>#DIV/0!</v>
      </c>
      <c r="F7" s="101">
        <f>(SUMIF(Woody!D10:D150,"&gt;0")+SUMIF(Forbs!D10:D149,"&gt;0")+SUMIF(Grasses!D10:D150,"&gt;0"))/(COUNTIF(Woody!D10:D150,"&gt;0")+COUNTIF(Forbs!D10:D149,"&gt;0")+COUNTIF(Grasses!D10:D150,"&gt;0"))</f>
        <v>2.2222222222222223</v>
      </c>
    </row>
    <row r="8" spans="1:6" s="31" customFormat="1" ht="21" x14ac:dyDescent="0.35">
      <c r="A8" s="53" t="s">
        <v>4827</v>
      </c>
      <c r="B8" s="101">
        <f>AVERAGEIF(Woody!D10:D150,"&gt;=0")</f>
        <v>2</v>
      </c>
      <c r="C8" s="101">
        <f>AVERAGEIF(Forbs!D10:D149,"&gt;=0")</f>
        <v>1.2857142857142858</v>
      </c>
      <c r="D8" s="101">
        <f>AVERAGEIF(Grasses!D10:D150,"&gt;=0")</f>
        <v>0</v>
      </c>
      <c r="E8" s="101">
        <f>AVERAGE(B8:D8)</f>
        <v>1.0952380952380951</v>
      </c>
      <c r="F8" s="101">
        <f>(SUMIF(Woody!D10:D150,"&gt;=0")+SUMIF(Forbs!D10:D149,"&gt;=0")+SUMIF(Grasses!D10:D150,"&gt;=0"))/(COUNTIF(Woody!D10:D150,"&gt;=0")+COUNTIF(Forbs!D10:D149,"&gt;=0")+COUNTIF(Grasses!D10:D150,"&gt;=0"))</f>
        <v>1.1764705882352942</v>
      </c>
    </row>
    <row r="9" spans="1:6" ht="18" x14ac:dyDescent="0.25">
      <c r="A9" s="53" t="s">
        <v>4778</v>
      </c>
      <c r="B9" s="101">
        <f>SQRT(B4)*B7</f>
        <v>2</v>
      </c>
      <c r="C9" s="101">
        <f>SQRT(C4)*C7</f>
        <v>6.75</v>
      </c>
      <c r="D9" s="101" t="e">
        <f>SQRT(D4)*D7</f>
        <v>#DIV/0!</v>
      </c>
      <c r="E9" s="101" t="e">
        <f>SQRT(E4)*E7</f>
        <v>#DIV/0!</v>
      </c>
      <c r="F9" s="101">
        <f>SQRT(F4)*F7</f>
        <v>7.0272836892630659</v>
      </c>
    </row>
    <row r="10" spans="1:6" s="82" customFormat="1" ht="21" x14ac:dyDescent="0.35">
      <c r="A10" s="53" t="s">
        <v>4828</v>
      </c>
      <c r="B10" s="101">
        <f>SQRT(B6)*B8</f>
        <v>2</v>
      </c>
      <c r="C10" s="101">
        <f>SQRT(C6)*C8</f>
        <v>4.8107023544236389</v>
      </c>
      <c r="D10" s="101">
        <f>SQRT(D6)*D8</f>
        <v>0</v>
      </c>
      <c r="E10" s="101">
        <f>SQRT(E6)*E8</f>
        <v>2.6071881564521515</v>
      </c>
      <c r="F10" s="101">
        <f>SQRT(F6)*F8</f>
        <v>4.8507125007266598</v>
      </c>
    </row>
    <row r="11" spans="1:6" ht="18" x14ac:dyDescent="0.25">
      <c r="A11" s="53" t="s">
        <v>4786</v>
      </c>
      <c r="B11" s="101">
        <f>SUMIF(Woody!$M$10:$M$150,"&gt;=0")</f>
        <v>0.5</v>
      </c>
      <c r="C11" s="101">
        <f>SUMIF(Forbs!$M$10:$M$150,"&gt;=0")</f>
        <v>41.5</v>
      </c>
      <c r="D11" s="101">
        <f>SUMIF(Grasses!$M$10:$M$150,"&gt;=0")</f>
        <v>90.5</v>
      </c>
      <c r="E11" s="101">
        <f>AVERAGE(B11:D11)</f>
        <v>44.166666666666664</v>
      </c>
      <c r="F11" s="101">
        <f>SUM(B11:D11)</f>
        <v>132.5</v>
      </c>
    </row>
    <row r="12" spans="1:6" ht="18" x14ac:dyDescent="0.25">
      <c r="A12" s="53" t="s">
        <v>4792</v>
      </c>
      <c r="B12" s="101">
        <f>SUMIF(Woody!$F$10:$F$150,"Introduced",Woody!$L$10:$L$150)</f>
        <v>0</v>
      </c>
      <c r="C12" s="101">
        <f>SUMIF(Forbs!$F$10:$F$150,"Introduced",Forbs!$L$10:$L$150)</f>
        <v>22</v>
      </c>
      <c r="D12" s="101">
        <f>SUMIF(Grasses!$F$10:$F$150,"Introduced",Grasses!$L$10:$L$150)</f>
        <v>90.5</v>
      </c>
      <c r="E12" s="101">
        <f>AVERAGE(B12:D12)</f>
        <v>37.5</v>
      </c>
      <c r="F12" s="101">
        <f>SUM(B12:D12)</f>
        <v>112.5</v>
      </c>
    </row>
    <row r="13" spans="1:6" ht="18.75" thickBot="1" x14ac:dyDescent="0.3">
      <c r="A13" s="54" t="s">
        <v>4787</v>
      </c>
      <c r="B13" s="102">
        <f>B12/B11</f>
        <v>0</v>
      </c>
      <c r="C13" s="102">
        <f>C12/C11</f>
        <v>0.53012048192771088</v>
      </c>
      <c r="D13" s="102">
        <f>D12/D11</f>
        <v>1</v>
      </c>
      <c r="E13" s="102">
        <f>E12/E11</f>
        <v>0.84905660377358494</v>
      </c>
      <c r="F13" s="102">
        <f>F12/F11</f>
        <v>0.84905660377358494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</v>
      </c>
      <c r="C15" s="100">
        <f>SUMIF(Forbs!$O$10:$O$149,"&gt;=0")</f>
        <v>0.93975903614457823</v>
      </c>
      <c r="D15" s="100">
        <f>SUMIF(Grasses!$O$10:$O$150,"&gt;=0")</f>
        <v>0</v>
      </c>
      <c r="E15" s="100">
        <f>AVERAGE(B15:D15)</f>
        <v>0.97991967871485952</v>
      </c>
      <c r="F15" s="101">
        <f>SUM(B15:D15)</f>
        <v>2.9397590361445785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2025-11-25T03:26:14Z</dcterms:modified>
</cp:coreProperties>
</file>