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\\core.dakota.mn.us\pdd\Divisionwide\PDEV1\PARKS\Natural Resources\Monitoring\Transects, Releves, and Photo Monitoring\2021 Veg Monitoring Data\Analyzed data\Releves\"/>
    </mc:Choice>
  </mc:AlternateContent>
  <xr:revisionPtr revIDLastSave="0" documentId="13_ncr:1_{4E4D824D-3009-441E-A209-878D3BCE10EB}" xr6:coauthVersionLast="45" xr6:coauthVersionMax="45" xr10:uidLastSave="{00000000-0000-0000-0000-000000000000}"/>
  <bookViews>
    <workbookView xWindow="-108" yWindow="-108" windowWidth="23256" windowHeight="12576" tabRatio="938" activeTab="3" xr2:uid="{00000000-000D-0000-FFFF-FFFF00000000}"/>
  </bookViews>
  <sheets>
    <sheet name="Site Data Sheet" sheetId="1" r:id="rId1"/>
    <sheet name="Vegetation Sheet" sheetId="3" state="hidden" r:id="rId2"/>
    <sheet name="Species List" sheetId="5" r:id="rId3"/>
    <sheet name="Woody" sheetId="9" r:id="rId4"/>
    <sheet name="Forbs" sheetId="10" r:id="rId5"/>
    <sheet name="Grasses" sheetId="6" r:id="rId6"/>
    <sheet name="Overall Site Assessmen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6" l="1"/>
  <c r="C12" i="6"/>
  <c r="C13" i="10"/>
  <c r="C14" i="10"/>
  <c r="C15" i="10"/>
  <c r="C16" i="10"/>
  <c r="C17" i="10"/>
  <c r="C18" i="10"/>
  <c r="C19" i="10"/>
  <c r="F13" i="9"/>
  <c r="C12" i="9"/>
  <c r="C13" i="9"/>
  <c r="C13" i="6" l="1"/>
  <c r="C14" i="6"/>
  <c r="C15" i="6"/>
  <c r="C16" i="6"/>
  <c r="C17" i="6"/>
  <c r="C18" i="6"/>
  <c r="C19" i="6"/>
  <c r="C20" i="6"/>
  <c r="C21" i="10"/>
  <c r="C22" i="10"/>
  <c r="C23" i="10"/>
  <c r="C24" i="10"/>
  <c r="C25" i="10"/>
  <c r="C26" i="10"/>
  <c r="C28" i="10"/>
  <c r="C29" i="10"/>
  <c r="C30" i="10"/>
  <c r="C31" i="10"/>
  <c r="C32" i="10"/>
  <c r="C33" i="10"/>
  <c r="C35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D12" i="9"/>
  <c r="D13" i="9"/>
  <c r="C14" i="9"/>
  <c r="C15" i="9"/>
  <c r="C16" i="9"/>
  <c r="C17" i="9"/>
  <c r="D14" i="6" l="1"/>
  <c r="D17" i="6"/>
  <c r="D18" i="6"/>
  <c r="B150" i="6" l="1"/>
  <c r="C150" i="6"/>
  <c r="D150" i="6" s="1"/>
  <c r="E150" i="6"/>
  <c r="F150" i="6"/>
  <c r="G150" i="6"/>
  <c r="H150" i="6"/>
  <c r="K150" i="6"/>
  <c r="L150" i="6" s="1"/>
  <c r="O150" i="10"/>
  <c r="N150" i="10"/>
  <c r="M149" i="10"/>
  <c r="M150" i="10"/>
  <c r="L149" i="10"/>
  <c r="L150" i="10"/>
  <c r="K149" i="10"/>
  <c r="K150" i="10"/>
  <c r="H149" i="10"/>
  <c r="H150" i="10"/>
  <c r="G149" i="10"/>
  <c r="G150" i="10"/>
  <c r="F149" i="10"/>
  <c r="F150" i="10"/>
  <c r="E149" i="10"/>
  <c r="E150" i="10"/>
  <c r="D149" i="10"/>
  <c r="D150" i="10"/>
  <c r="C149" i="10"/>
  <c r="C150" i="10"/>
  <c r="B149" i="10"/>
  <c r="B150" i="10"/>
  <c r="D35" i="10"/>
  <c r="D36" i="10"/>
  <c r="D37" i="10"/>
  <c r="D38" i="10"/>
  <c r="D39" i="10"/>
  <c r="D40" i="10"/>
  <c r="D13" i="6"/>
  <c r="D15" i="6"/>
  <c r="D16" i="6"/>
  <c r="D19" i="6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F15" i="9"/>
  <c r="D15" i="9"/>
  <c r="D16" i="9"/>
  <c r="D17" i="9"/>
  <c r="B12" i="9"/>
  <c r="E12" i="9"/>
  <c r="F12" i="9"/>
  <c r="G12" i="9"/>
  <c r="H12" i="9"/>
  <c r="K12" i="9"/>
  <c r="L12" i="9" s="1"/>
  <c r="M12" i="9" s="1"/>
  <c r="B13" i="9"/>
  <c r="E13" i="9"/>
  <c r="G13" i="9"/>
  <c r="H13" i="9"/>
  <c r="K13" i="9"/>
  <c r="L13" i="9" s="1"/>
  <c r="M13" i="9" s="1"/>
  <c r="B14" i="9"/>
  <c r="D14" i="9"/>
  <c r="E14" i="9"/>
  <c r="F14" i="9"/>
  <c r="G14" i="9"/>
  <c r="H14" i="9"/>
  <c r="K14" i="9"/>
  <c r="L14" i="9" s="1"/>
  <c r="M14" i="9" s="1"/>
  <c r="B15" i="9"/>
  <c r="E15" i="9"/>
  <c r="G15" i="9"/>
  <c r="H15" i="9"/>
  <c r="K15" i="9"/>
  <c r="L15" i="9" s="1"/>
  <c r="M15" i="9" s="1"/>
  <c r="B16" i="9"/>
  <c r="E16" i="9"/>
  <c r="F16" i="9"/>
  <c r="G16" i="9"/>
  <c r="H16" i="9"/>
  <c r="K16" i="9"/>
  <c r="L16" i="9" s="1"/>
  <c r="M16" i="9" s="1"/>
  <c r="B17" i="9"/>
  <c r="E17" i="9"/>
  <c r="F17" i="9"/>
  <c r="G17" i="9"/>
  <c r="H17" i="9"/>
  <c r="K17" i="9"/>
  <c r="L17" i="9" s="1"/>
  <c r="M17" i="9" s="1"/>
  <c r="B18" i="9"/>
  <c r="C18" i="9"/>
  <c r="D18" i="9" s="1"/>
  <c r="E18" i="9"/>
  <c r="F18" i="9"/>
  <c r="G18" i="9"/>
  <c r="H18" i="9"/>
  <c r="K18" i="9"/>
  <c r="L18" i="9" s="1"/>
  <c r="M18" i="9" s="1"/>
  <c r="B19" i="9"/>
  <c r="C19" i="9"/>
  <c r="D19" i="9" s="1"/>
  <c r="E19" i="9"/>
  <c r="F19" i="9"/>
  <c r="G19" i="9"/>
  <c r="H19" i="9"/>
  <c r="K19" i="9"/>
  <c r="L19" i="9" s="1"/>
  <c r="M19" i="9" s="1"/>
  <c r="B20" i="9"/>
  <c r="C20" i="9"/>
  <c r="D20" i="9" s="1"/>
  <c r="E20" i="9"/>
  <c r="F20" i="9"/>
  <c r="G20" i="9"/>
  <c r="H20" i="9"/>
  <c r="K20" i="9"/>
  <c r="L20" i="9" s="1"/>
  <c r="M20" i="9" s="1"/>
  <c r="M150" i="6" l="1"/>
  <c r="H15" i="6" l="1"/>
  <c r="H14" i="6"/>
  <c r="H13" i="6"/>
  <c r="H12" i="6"/>
  <c r="H14" i="10"/>
  <c r="H13" i="10"/>
  <c r="H12" i="10"/>
  <c r="K148" i="10" l="1"/>
  <c r="L148" i="10" s="1"/>
  <c r="H148" i="10"/>
  <c r="G148" i="10"/>
  <c r="F148" i="10"/>
  <c r="E148" i="10"/>
  <c r="C148" i="10"/>
  <c r="D148" i="10" s="1"/>
  <c r="B148" i="10"/>
  <c r="K147" i="10"/>
  <c r="L147" i="10" s="1"/>
  <c r="H147" i="10"/>
  <c r="G147" i="10"/>
  <c r="F147" i="10"/>
  <c r="E147" i="10"/>
  <c r="D147" i="10"/>
  <c r="B147" i="10"/>
  <c r="K146" i="10"/>
  <c r="L146" i="10" s="1"/>
  <c r="H146" i="10"/>
  <c r="G146" i="10"/>
  <c r="F146" i="10"/>
  <c r="E146" i="10"/>
  <c r="D146" i="10"/>
  <c r="B146" i="10"/>
  <c r="K145" i="10"/>
  <c r="L145" i="10" s="1"/>
  <c r="H145" i="10"/>
  <c r="G145" i="10"/>
  <c r="F145" i="10"/>
  <c r="E145" i="10"/>
  <c r="D145" i="10"/>
  <c r="B145" i="10"/>
  <c r="L144" i="10"/>
  <c r="K144" i="10"/>
  <c r="H144" i="10"/>
  <c r="G144" i="10"/>
  <c r="F144" i="10"/>
  <c r="E144" i="10"/>
  <c r="D144" i="10"/>
  <c r="B144" i="10"/>
  <c r="K143" i="10"/>
  <c r="L143" i="10" s="1"/>
  <c r="H143" i="10"/>
  <c r="G143" i="10"/>
  <c r="F143" i="10"/>
  <c r="E143" i="10"/>
  <c r="D143" i="10"/>
  <c r="B143" i="10"/>
  <c r="K142" i="10"/>
  <c r="L142" i="10" s="1"/>
  <c r="H142" i="10"/>
  <c r="G142" i="10"/>
  <c r="F142" i="10"/>
  <c r="E142" i="10"/>
  <c r="D142" i="10"/>
  <c r="B142" i="10"/>
  <c r="K141" i="10"/>
  <c r="L141" i="10" s="1"/>
  <c r="H141" i="10"/>
  <c r="G141" i="10"/>
  <c r="F141" i="10"/>
  <c r="E141" i="10"/>
  <c r="D141" i="10"/>
  <c r="B141" i="10"/>
  <c r="K140" i="10"/>
  <c r="L140" i="10" s="1"/>
  <c r="H140" i="10"/>
  <c r="G140" i="10"/>
  <c r="F140" i="10"/>
  <c r="E140" i="10"/>
  <c r="D140" i="10"/>
  <c r="B140" i="10"/>
  <c r="K139" i="10"/>
  <c r="L139" i="10" s="1"/>
  <c r="H139" i="10"/>
  <c r="G139" i="10"/>
  <c r="F139" i="10"/>
  <c r="E139" i="10"/>
  <c r="D139" i="10"/>
  <c r="B139" i="10"/>
  <c r="K138" i="10"/>
  <c r="L138" i="10" s="1"/>
  <c r="H138" i="10"/>
  <c r="G138" i="10"/>
  <c r="F138" i="10"/>
  <c r="E138" i="10"/>
  <c r="D138" i="10"/>
  <c r="B138" i="10"/>
  <c r="K137" i="10"/>
  <c r="L137" i="10" s="1"/>
  <c r="H137" i="10"/>
  <c r="G137" i="10"/>
  <c r="F137" i="10"/>
  <c r="E137" i="10"/>
  <c r="D137" i="10"/>
  <c r="B137" i="10"/>
  <c r="K136" i="10"/>
  <c r="L136" i="10" s="1"/>
  <c r="H136" i="10"/>
  <c r="G136" i="10"/>
  <c r="F136" i="10"/>
  <c r="E136" i="10"/>
  <c r="D136" i="10"/>
  <c r="B136" i="10"/>
  <c r="K135" i="10"/>
  <c r="L135" i="10" s="1"/>
  <c r="H135" i="10"/>
  <c r="G135" i="10"/>
  <c r="F135" i="10"/>
  <c r="E135" i="10"/>
  <c r="D135" i="10"/>
  <c r="B135" i="10"/>
  <c r="K134" i="10"/>
  <c r="L134" i="10" s="1"/>
  <c r="H134" i="10"/>
  <c r="G134" i="10"/>
  <c r="F134" i="10"/>
  <c r="E134" i="10"/>
  <c r="D134" i="10"/>
  <c r="B134" i="10"/>
  <c r="K133" i="10"/>
  <c r="L133" i="10" s="1"/>
  <c r="H133" i="10"/>
  <c r="G133" i="10"/>
  <c r="F133" i="10"/>
  <c r="E133" i="10"/>
  <c r="D133" i="10"/>
  <c r="B133" i="10"/>
  <c r="K132" i="10"/>
  <c r="L132" i="10" s="1"/>
  <c r="H132" i="10"/>
  <c r="G132" i="10"/>
  <c r="F132" i="10"/>
  <c r="E132" i="10"/>
  <c r="D132" i="10"/>
  <c r="B132" i="10"/>
  <c r="K131" i="10"/>
  <c r="L131" i="10" s="1"/>
  <c r="H131" i="10"/>
  <c r="G131" i="10"/>
  <c r="F131" i="10"/>
  <c r="E131" i="10"/>
  <c r="D131" i="10"/>
  <c r="B131" i="10"/>
  <c r="K130" i="10"/>
  <c r="L130" i="10" s="1"/>
  <c r="H130" i="10"/>
  <c r="G130" i="10"/>
  <c r="F130" i="10"/>
  <c r="E130" i="10"/>
  <c r="D130" i="10"/>
  <c r="B130" i="10"/>
  <c r="K129" i="10"/>
  <c r="L129" i="10" s="1"/>
  <c r="H129" i="10"/>
  <c r="G129" i="10"/>
  <c r="F129" i="10"/>
  <c r="E129" i="10"/>
  <c r="D129" i="10"/>
  <c r="B129" i="10"/>
  <c r="K128" i="10"/>
  <c r="L128" i="10" s="1"/>
  <c r="H128" i="10"/>
  <c r="G128" i="10"/>
  <c r="F128" i="10"/>
  <c r="E128" i="10"/>
  <c r="D128" i="10"/>
  <c r="B128" i="10"/>
  <c r="K127" i="10"/>
  <c r="L127" i="10" s="1"/>
  <c r="H127" i="10"/>
  <c r="G127" i="10"/>
  <c r="F127" i="10"/>
  <c r="E127" i="10"/>
  <c r="D127" i="10"/>
  <c r="B127" i="10"/>
  <c r="K126" i="10"/>
  <c r="L126" i="10" s="1"/>
  <c r="H126" i="10"/>
  <c r="G126" i="10"/>
  <c r="F126" i="10"/>
  <c r="E126" i="10"/>
  <c r="D126" i="10"/>
  <c r="B126" i="10"/>
  <c r="K125" i="10"/>
  <c r="L125" i="10" s="1"/>
  <c r="H125" i="10"/>
  <c r="G125" i="10"/>
  <c r="F125" i="10"/>
  <c r="E125" i="10"/>
  <c r="D125" i="10"/>
  <c r="B125" i="10"/>
  <c r="K124" i="10"/>
  <c r="L124" i="10" s="1"/>
  <c r="H124" i="10"/>
  <c r="G124" i="10"/>
  <c r="F124" i="10"/>
  <c r="E124" i="10"/>
  <c r="D124" i="10"/>
  <c r="B124" i="10"/>
  <c r="K123" i="10"/>
  <c r="L123" i="10" s="1"/>
  <c r="H123" i="10"/>
  <c r="G123" i="10"/>
  <c r="F123" i="10"/>
  <c r="E123" i="10"/>
  <c r="D123" i="10"/>
  <c r="B123" i="10"/>
  <c r="K122" i="10"/>
  <c r="L122" i="10" s="1"/>
  <c r="H122" i="10"/>
  <c r="G122" i="10"/>
  <c r="F122" i="10"/>
  <c r="E122" i="10"/>
  <c r="D122" i="10"/>
  <c r="B122" i="10"/>
  <c r="K121" i="10"/>
  <c r="L121" i="10" s="1"/>
  <c r="H121" i="10"/>
  <c r="G121" i="10"/>
  <c r="F121" i="10"/>
  <c r="E121" i="10"/>
  <c r="D121" i="10"/>
  <c r="B121" i="10"/>
  <c r="K120" i="10"/>
  <c r="L120" i="10" s="1"/>
  <c r="H120" i="10"/>
  <c r="G120" i="10"/>
  <c r="F120" i="10"/>
  <c r="E120" i="10"/>
  <c r="D120" i="10"/>
  <c r="B120" i="10"/>
  <c r="K119" i="10"/>
  <c r="L119" i="10" s="1"/>
  <c r="H119" i="10"/>
  <c r="G119" i="10"/>
  <c r="F119" i="10"/>
  <c r="E119" i="10"/>
  <c r="D119" i="10"/>
  <c r="B119" i="10"/>
  <c r="K118" i="10"/>
  <c r="L118" i="10" s="1"/>
  <c r="H118" i="10"/>
  <c r="G118" i="10"/>
  <c r="F118" i="10"/>
  <c r="E118" i="10"/>
  <c r="D118" i="10"/>
  <c r="B118" i="10"/>
  <c r="K117" i="10"/>
  <c r="L117" i="10" s="1"/>
  <c r="H117" i="10"/>
  <c r="G117" i="10"/>
  <c r="F117" i="10"/>
  <c r="E117" i="10"/>
  <c r="D117" i="10"/>
  <c r="B117" i="10"/>
  <c r="K116" i="10"/>
  <c r="L116" i="10" s="1"/>
  <c r="H116" i="10"/>
  <c r="G116" i="10"/>
  <c r="F116" i="10"/>
  <c r="E116" i="10"/>
  <c r="D116" i="10"/>
  <c r="B116" i="10"/>
  <c r="K115" i="10"/>
  <c r="L115" i="10" s="1"/>
  <c r="H115" i="10"/>
  <c r="G115" i="10"/>
  <c r="F115" i="10"/>
  <c r="E115" i="10"/>
  <c r="D115" i="10"/>
  <c r="B115" i="10"/>
  <c r="K114" i="10"/>
  <c r="L114" i="10" s="1"/>
  <c r="H114" i="10"/>
  <c r="G114" i="10"/>
  <c r="F114" i="10"/>
  <c r="E114" i="10"/>
  <c r="D114" i="10"/>
  <c r="B114" i="10"/>
  <c r="K113" i="10"/>
  <c r="L113" i="10" s="1"/>
  <c r="H113" i="10"/>
  <c r="G113" i="10"/>
  <c r="F113" i="10"/>
  <c r="E113" i="10"/>
  <c r="D113" i="10"/>
  <c r="B113" i="10"/>
  <c r="K112" i="10"/>
  <c r="L112" i="10" s="1"/>
  <c r="H112" i="10"/>
  <c r="G112" i="10"/>
  <c r="F112" i="10"/>
  <c r="E112" i="10"/>
  <c r="D112" i="10"/>
  <c r="B112" i="10"/>
  <c r="K111" i="10"/>
  <c r="L111" i="10" s="1"/>
  <c r="H111" i="10"/>
  <c r="G111" i="10"/>
  <c r="F111" i="10"/>
  <c r="E111" i="10"/>
  <c r="D111" i="10"/>
  <c r="B111" i="10"/>
  <c r="K110" i="10"/>
  <c r="L110" i="10" s="1"/>
  <c r="H110" i="10"/>
  <c r="G110" i="10"/>
  <c r="F110" i="10"/>
  <c r="E110" i="10"/>
  <c r="D110" i="10"/>
  <c r="B110" i="10"/>
  <c r="K109" i="10"/>
  <c r="L109" i="10" s="1"/>
  <c r="H109" i="10"/>
  <c r="G109" i="10"/>
  <c r="F109" i="10"/>
  <c r="E109" i="10"/>
  <c r="D109" i="10"/>
  <c r="B109" i="10"/>
  <c r="K108" i="10"/>
  <c r="L108" i="10" s="1"/>
  <c r="H108" i="10"/>
  <c r="G108" i="10"/>
  <c r="F108" i="10"/>
  <c r="E108" i="10"/>
  <c r="D108" i="10"/>
  <c r="B108" i="10"/>
  <c r="K107" i="10"/>
  <c r="L107" i="10" s="1"/>
  <c r="H107" i="10"/>
  <c r="G107" i="10"/>
  <c r="F107" i="10"/>
  <c r="E107" i="10"/>
  <c r="D107" i="10"/>
  <c r="B107" i="10"/>
  <c r="K106" i="10"/>
  <c r="L106" i="10" s="1"/>
  <c r="H106" i="10"/>
  <c r="G106" i="10"/>
  <c r="F106" i="10"/>
  <c r="E106" i="10"/>
  <c r="D106" i="10"/>
  <c r="B106" i="10"/>
  <c r="K105" i="10"/>
  <c r="L105" i="10" s="1"/>
  <c r="H105" i="10"/>
  <c r="G105" i="10"/>
  <c r="F105" i="10"/>
  <c r="E105" i="10"/>
  <c r="D105" i="10"/>
  <c r="B105" i="10"/>
  <c r="K104" i="10"/>
  <c r="L104" i="10" s="1"/>
  <c r="H104" i="10"/>
  <c r="G104" i="10"/>
  <c r="F104" i="10"/>
  <c r="E104" i="10"/>
  <c r="D104" i="10"/>
  <c r="B104" i="10"/>
  <c r="K103" i="10"/>
  <c r="L103" i="10" s="1"/>
  <c r="H103" i="10"/>
  <c r="G103" i="10"/>
  <c r="F103" i="10"/>
  <c r="E103" i="10"/>
  <c r="D103" i="10"/>
  <c r="B103" i="10"/>
  <c r="K102" i="10"/>
  <c r="L102" i="10" s="1"/>
  <c r="H102" i="10"/>
  <c r="G102" i="10"/>
  <c r="F102" i="10"/>
  <c r="E102" i="10"/>
  <c r="D102" i="10"/>
  <c r="B102" i="10"/>
  <c r="K101" i="10"/>
  <c r="L101" i="10" s="1"/>
  <c r="H101" i="10"/>
  <c r="G101" i="10"/>
  <c r="F101" i="10"/>
  <c r="E101" i="10"/>
  <c r="D101" i="10"/>
  <c r="B101" i="10"/>
  <c r="K100" i="10"/>
  <c r="L100" i="10" s="1"/>
  <c r="H100" i="10"/>
  <c r="G100" i="10"/>
  <c r="F100" i="10"/>
  <c r="E100" i="10"/>
  <c r="D100" i="10"/>
  <c r="B100" i="10"/>
  <c r="K99" i="10"/>
  <c r="L99" i="10" s="1"/>
  <c r="H99" i="10"/>
  <c r="G99" i="10"/>
  <c r="F99" i="10"/>
  <c r="E99" i="10"/>
  <c r="D99" i="10"/>
  <c r="B99" i="10"/>
  <c r="K98" i="10"/>
  <c r="L98" i="10" s="1"/>
  <c r="H98" i="10"/>
  <c r="G98" i="10"/>
  <c r="F98" i="10"/>
  <c r="E98" i="10"/>
  <c r="D98" i="10"/>
  <c r="B98" i="10"/>
  <c r="K97" i="10"/>
  <c r="L97" i="10" s="1"/>
  <c r="H97" i="10"/>
  <c r="G97" i="10"/>
  <c r="F97" i="10"/>
  <c r="E97" i="10"/>
  <c r="D97" i="10"/>
  <c r="B97" i="10"/>
  <c r="K96" i="10"/>
  <c r="L96" i="10" s="1"/>
  <c r="H96" i="10"/>
  <c r="G96" i="10"/>
  <c r="F96" i="10"/>
  <c r="E96" i="10"/>
  <c r="D96" i="10"/>
  <c r="B96" i="10"/>
  <c r="K95" i="10"/>
  <c r="L95" i="10" s="1"/>
  <c r="H95" i="10"/>
  <c r="G95" i="10"/>
  <c r="F95" i="10"/>
  <c r="E95" i="10"/>
  <c r="D95" i="10"/>
  <c r="B95" i="10"/>
  <c r="K94" i="10"/>
  <c r="L94" i="10" s="1"/>
  <c r="H94" i="10"/>
  <c r="G94" i="10"/>
  <c r="F94" i="10"/>
  <c r="E94" i="10"/>
  <c r="D94" i="10"/>
  <c r="B94" i="10"/>
  <c r="K93" i="10"/>
  <c r="L93" i="10" s="1"/>
  <c r="H93" i="10"/>
  <c r="G93" i="10"/>
  <c r="F93" i="10"/>
  <c r="E93" i="10"/>
  <c r="D93" i="10"/>
  <c r="B93" i="10"/>
  <c r="K92" i="10"/>
  <c r="L92" i="10" s="1"/>
  <c r="H92" i="10"/>
  <c r="G92" i="10"/>
  <c r="F92" i="10"/>
  <c r="E92" i="10"/>
  <c r="D92" i="10"/>
  <c r="B92" i="10"/>
  <c r="K91" i="10"/>
  <c r="L91" i="10" s="1"/>
  <c r="H91" i="10"/>
  <c r="G91" i="10"/>
  <c r="F91" i="10"/>
  <c r="E91" i="10"/>
  <c r="D91" i="10"/>
  <c r="B91" i="10"/>
  <c r="K90" i="10"/>
  <c r="L90" i="10" s="1"/>
  <c r="H90" i="10"/>
  <c r="G90" i="10"/>
  <c r="F90" i="10"/>
  <c r="E90" i="10"/>
  <c r="D90" i="10"/>
  <c r="B90" i="10"/>
  <c r="K89" i="10"/>
  <c r="L89" i="10" s="1"/>
  <c r="H89" i="10"/>
  <c r="G89" i="10"/>
  <c r="F89" i="10"/>
  <c r="E89" i="10"/>
  <c r="D89" i="10"/>
  <c r="B89" i="10"/>
  <c r="K88" i="10"/>
  <c r="L88" i="10" s="1"/>
  <c r="H88" i="10"/>
  <c r="G88" i="10"/>
  <c r="F88" i="10"/>
  <c r="E88" i="10"/>
  <c r="D88" i="10"/>
  <c r="B88" i="10"/>
  <c r="K87" i="10"/>
  <c r="L87" i="10" s="1"/>
  <c r="H87" i="10"/>
  <c r="G87" i="10"/>
  <c r="F87" i="10"/>
  <c r="E87" i="10"/>
  <c r="D87" i="10"/>
  <c r="B87" i="10"/>
  <c r="K86" i="10"/>
  <c r="L86" i="10" s="1"/>
  <c r="H86" i="10"/>
  <c r="G86" i="10"/>
  <c r="F86" i="10"/>
  <c r="E86" i="10"/>
  <c r="D86" i="10"/>
  <c r="B86" i="10"/>
  <c r="K85" i="10"/>
  <c r="L85" i="10" s="1"/>
  <c r="H85" i="10"/>
  <c r="G85" i="10"/>
  <c r="F85" i="10"/>
  <c r="E85" i="10"/>
  <c r="D85" i="10"/>
  <c r="B85" i="10"/>
  <c r="K84" i="10"/>
  <c r="L84" i="10" s="1"/>
  <c r="H84" i="10"/>
  <c r="G84" i="10"/>
  <c r="F84" i="10"/>
  <c r="E84" i="10"/>
  <c r="D84" i="10"/>
  <c r="B84" i="10"/>
  <c r="K83" i="10"/>
  <c r="L83" i="10" s="1"/>
  <c r="H83" i="10"/>
  <c r="G83" i="10"/>
  <c r="F83" i="10"/>
  <c r="E83" i="10"/>
  <c r="D83" i="10"/>
  <c r="B83" i="10"/>
  <c r="K82" i="10"/>
  <c r="L82" i="10" s="1"/>
  <c r="H82" i="10"/>
  <c r="G82" i="10"/>
  <c r="F82" i="10"/>
  <c r="E82" i="10"/>
  <c r="D82" i="10"/>
  <c r="B82" i="10"/>
  <c r="K81" i="10"/>
  <c r="L81" i="10" s="1"/>
  <c r="H81" i="10"/>
  <c r="G81" i="10"/>
  <c r="F81" i="10"/>
  <c r="E81" i="10"/>
  <c r="D81" i="10"/>
  <c r="B81" i="10"/>
  <c r="K80" i="10"/>
  <c r="L80" i="10" s="1"/>
  <c r="H80" i="10"/>
  <c r="G80" i="10"/>
  <c r="F80" i="10"/>
  <c r="E80" i="10"/>
  <c r="D80" i="10"/>
  <c r="B80" i="10"/>
  <c r="K79" i="10"/>
  <c r="L79" i="10" s="1"/>
  <c r="H79" i="10"/>
  <c r="G79" i="10"/>
  <c r="F79" i="10"/>
  <c r="E79" i="10"/>
  <c r="D79" i="10"/>
  <c r="B79" i="10"/>
  <c r="K78" i="10"/>
  <c r="L78" i="10" s="1"/>
  <c r="H78" i="10"/>
  <c r="G78" i="10"/>
  <c r="F78" i="10"/>
  <c r="E78" i="10"/>
  <c r="D78" i="10"/>
  <c r="B78" i="10"/>
  <c r="K77" i="10"/>
  <c r="L77" i="10" s="1"/>
  <c r="H77" i="10"/>
  <c r="G77" i="10"/>
  <c r="F77" i="10"/>
  <c r="E77" i="10"/>
  <c r="D77" i="10"/>
  <c r="B77" i="10"/>
  <c r="K76" i="10"/>
  <c r="L76" i="10" s="1"/>
  <c r="H76" i="10"/>
  <c r="G76" i="10"/>
  <c r="F76" i="10"/>
  <c r="E76" i="10"/>
  <c r="D76" i="10"/>
  <c r="B76" i="10"/>
  <c r="K75" i="10"/>
  <c r="L75" i="10" s="1"/>
  <c r="H75" i="10"/>
  <c r="G75" i="10"/>
  <c r="F75" i="10"/>
  <c r="E75" i="10"/>
  <c r="D75" i="10"/>
  <c r="B75" i="10"/>
  <c r="K74" i="10"/>
  <c r="L74" i="10" s="1"/>
  <c r="H74" i="10"/>
  <c r="G74" i="10"/>
  <c r="F74" i="10"/>
  <c r="E74" i="10"/>
  <c r="D74" i="10"/>
  <c r="B74" i="10"/>
  <c r="K73" i="10"/>
  <c r="L73" i="10" s="1"/>
  <c r="H73" i="10"/>
  <c r="G73" i="10"/>
  <c r="F73" i="10"/>
  <c r="E73" i="10"/>
  <c r="D73" i="10"/>
  <c r="B73" i="10"/>
  <c r="K72" i="10"/>
  <c r="L72" i="10" s="1"/>
  <c r="H72" i="10"/>
  <c r="G72" i="10"/>
  <c r="F72" i="10"/>
  <c r="E72" i="10"/>
  <c r="D72" i="10"/>
  <c r="B72" i="10"/>
  <c r="K71" i="10"/>
  <c r="L71" i="10" s="1"/>
  <c r="H71" i="10"/>
  <c r="G71" i="10"/>
  <c r="F71" i="10"/>
  <c r="E71" i="10"/>
  <c r="D71" i="10"/>
  <c r="B71" i="10"/>
  <c r="K70" i="10"/>
  <c r="L70" i="10" s="1"/>
  <c r="H70" i="10"/>
  <c r="G70" i="10"/>
  <c r="F70" i="10"/>
  <c r="E70" i="10"/>
  <c r="D70" i="10"/>
  <c r="B70" i="10"/>
  <c r="K69" i="10"/>
  <c r="L69" i="10" s="1"/>
  <c r="H69" i="10"/>
  <c r="G69" i="10"/>
  <c r="F69" i="10"/>
  <c r="E69" i="10"/>
  <c r="D69" i="10"/>
  <c r="B69" i="10"/>
  <c r="K68" i="10"/>
  <c r="L68" i="10" s="1"/>
  <c r="H68" i="10"/>
  <c r="G68" i="10"/>
  <c r="F68" i="10"/>
  <c r="E68" i="10"/>
  <c r="D68" i="10"/>
  <c r="B68" i="10"/>
  <c r="K67" i="10"/>
  <c r="L67" i="10" s="1"/>
  <c r="H67" i="10"/>
  <c r="G67" i="10"/>
  <c r="F67" i="10"/>
  <c r="E67" i="10"/>
  <c r="D67" i="10"/>
  <c r="B67" i="10"/>
  <c r="K66" i="10"/>
  <c r="L66" i="10" s="1"/>
  <c r="H66" i="10"/>
  <c r="G66" i="10"/>
  <c r="F66" i="10"/>
  <c r="E66" i="10"/>
  <c r="D66" i="10"/>
  <c r="B66" i="10"/>
  <c r="K65" i="10"/>
  <c r="L65" i="10" s="1"/>
  <c r="H65" i="10"/>
  <c r="G65" i="10"/>
  <c r="F65" i="10"/>
  <c r="E65" i="10"/>
  <c r="D65" i="10"/>
  <c r="B65" i="10"/>
  <c r="K64" i="10"/>
  <c r="L64" i="10" s="1"/>
  <c r="H64" i="10"/>
  <c r="G64" i="10"/>
  <c r="F64" i="10"/>
  <c r="E64" i="10"/>
  <c r="D64" i="10"/>
  <c r="B64" i="10"/>
  <c r="K63" i="10"/>
  <c r="L63" i="10" s="1"/>
  <c r="H63" i="10"/>
  <c r="G63" i="10"/>
  <c r="F63" i="10"/>
  <c r="E63" i="10"/>
  <c r="D63" i="10"/>
  <c r="B63" i="10"/>
  <c r="K62" i="10"/>
  <c r="L62" i="10" s="1"/>
  <c r="H62" i="10"/>
  <c r="G62" i="10"/>
  <c r="F62" i="10"/>
  <c r="E62" i="10"/>
  <c r="D62" i="10"/>
  <c r="B62" i="10"/>
  <c r="K61" i="10"/>
  <c r="L61" i="10" s="1"/>
  <c r="H61" i="10"/>
  <c r="G61" i="10"/>
  <c r="F61" i="10"/>
  <c r="E61" i="10"/>
  <c r="D61" i="10"/>
  <c r="B61" i="10"/>
  <c r="K60" i="10"/>
  <c r="L60" i="10" s="1"/>
  <c r="H60" i="10"/>
  <c r="G60" i="10"/>
  <c r="F60" i="10"/>
  <c r="E60" i="10"/>
  <c r="D60" i="10"/>
  <c r="B60" i="10"/>
  <c r="K59" i="10"/>
  <c r="L59" i="10" s="1"/>
  <c r="H59" i="10"/>
  <c r="G59" i="10"/>
  <c r="F59" i="10"/>
  <c r="E59" i="10"/>
  <c r="D59" i="10"/>
  <c r="B59" i="10"/>
  <c r="K58" i="10"/>
  <c r="L58" i="10" s="1"/>
  <c r="H58" i="10"/>
  <c r="G58" i="10"/>
  <c r="F58" i="10"/>
  <c r="E58" i="10"/>
  <c r="D58" i="10"/>
  <c r="B58" i="10"/>
  <c r="K57" i="10"/>
  <c r="L57" i="10" s="1"/>
  <c r="H57" i="10"/>
  <c r="G57" i="10"/>
  <c r="F57" i="10"/>
  <c r="E57" i="10"/>
  <c r="D57" i="10"/>
  <c r="B57" i="10"/>
  <c r="K56" i="10"/>
  <c r="L56" i="10" s="1"/>
  <c r="H56" i="10"/>
  <c r="G56" i="10"/>
  <c r="F56" i="10"/>
  <c r="E56" i="10"/>
  <c r="D56" i="10"/>
  <c r="B56" i="10"/>
  <c r="K55" i="10"/>
  <c r="L55" i="10" s="1"/>
  <c r="H55" i="10"/>
  <c r="G55" i="10"/>
  <c r="F55" i="10"/>
  <c r="E55" i="10"/>
  <c r="D55" i="10"/>
  <c r="B55" i="10"/>
  <c r="K54" i="10"/>
  <c r="L54" i="10" s="1"/>
  <c r="H54" i="10"/>
  <c r="G54" i="10"/>
  <c r="F54" i="10"/>
  <c r="E54" i="10"/>
  <c r="D54" i="10"/>
  <c r="B54" i="10"/>
  <c r="K53" i="10"/>
  <c r="L53" i="10" s="1"/>
  <c r="H53" i="10"/>
  <c r="G53" i="10"/>
  <c r="F53" i="10"/>
  <c r="E53" i="10"/>
  <c r="D53" i="10"/>
  <c r="B53" i="10"/>
  <c r="K52" i="10"/>
  <c r="L52" i="10" s="1"/>
  <c r="H52" i="10"/>
  <c r="G52" i="10"/>
  <c r="F52" i="10"/>
  <c r="E52" i="10"/>
  <c r="D52" i="10"/>
  <c r="B52" i="10"/>
  <c r="K51" i="10"/>
  <c r="L51" i="10" s="1"/>
  <c r="H51" i="10"/>
  <c r="G51" i="10"/>
  <c r="F51" i="10"/>
  <c r="E51" i="10"/>
  <c r="D51" i="10"/>
  <c r="B51" i="10"/>
  <c r="K50" i="10"/>
  <c r="L50" i="10" s="1"/>
  <c r="H50" i="10"/>
  <c r="G50" i="10"/>
  <c r="F50" i="10"/>
  <c r="E50" i="10"/>
  <c r="D50" i="10"/>
  <c r="B50" i="10"/>
  <c r="K49" i="10"/>
  <c r="L49" i="10" s="1"/>
  <c r="H49" i="10"/>
  <c r="G49" i="10"/>
  <c r="F49" i="10"/>
  <c r="E49" i="10"/>
  <c r="D49" i="10"/>
  <c r="B49" i="10"/>
  <c r="K48" i="10"/>
  <c r="L48" i="10" s="1"/>
  <c r="H48" i="10"/>
  <c r="G48" i="10"/>
  <c r="F48" i="10"/>
  <c r="E48" i="10"/>
  <c r="D48" i="10"/>
  <c r="B48" i="10"/>
  <c r="K47" i="10"/>
  <c r="L47" i="10" s="1"/>
  <c r="H47" i="10"/>
  <c r="G47" i="10"/>
  <c r="F47" i="10"/>
  <c r="E47" i="10"/>
  <c r="D47" i="10"/>
  <c r="B47" i="10"/>
  <c r="K46" i="10"/>
  <c r="L46" i="10" s="1"/>
  <c r="H46" i="10"/>
  <c r="G46" i="10"/>
  <c r="F46" i="10"/>
  <c r="E46" i="10"/>
  <c r="D46" i="10"/>
  <c r="B46" i="10"/>
  <c r="K45" i="10"/>
  <c r="L45" i="10" s="1"/>
  <c r="H45" i="10"/>
  <c r="G45" i="10"/>
  <c r="F45" i="10"/>
  <c r="E45" i="10"/>
  <c r="D45" i="10"/>
  <c r="B45" i="10"/>
  <c r="K44" i="10"/>
  <c r="L44" i="10" s="1"/>
  <c r="H44" i="10"/>
  <c r="G44" i="10"/>
  <c r="F44" i="10"/>
  <c r="E44" i="10"/>
  <c r="D44" i="10"/>
  <c r="B44" i="10"/>
  <c r="K43" i="10"/>
  <c r="L43" i="10" s="1"/>
  <c r="H43" i="10"/>
  <c r="G43" i="10"/>
  <c r="F43" i="10"/>
  <c r="E43" i="10"/>
  <c r="D43" i="10"/>
  <c r="B43" i="10"/>
  <c r="K42" i="10"/>
  <c r="L42" i="10" s="1"/>
  <c r="H42" i="10"/>
  <c r="G42" i="10"/>
  <c r="F42" i="10"/>
  <c r="E42" i="10"/>
  <c r="D42" i="10"/>
  <c r="B42" i="10"/>
  <c r="K41" i="10"/>
  <c r="L41" i="10" s="1"/>
  <c r="H41" i="10"/>
  <c r="G41" i="10"/>
  <c r="F41" i="10"/>
  <c r="E41" i="10"/>
  <c r="D41" i="10"/>
  <c r="B41" i="10"/>
  <c r="K40" i="10"/>
  <c r="L40" i="10" s="1"/>
  <c r="H40" i="10"/>
  <c r="G40" i="10"/>
  <c r="F40" i="10"/>
  <c r="E40" i="10"/>
  <c r="B40" i="10"/>
  <c r="K39" i="10"/>
  <c r="L39" i="10" s="1"/>
  <c r="H39" i="10"/>
  <c r="G39" i="10"/>
  <c r="F39" i="10"/>
  <c r="E39" i="10"/>
  <c r="B39" i="10"/>
  <c r="K38" i="10"/>
  <c r="L38" i="10" s="1"/>
  <c r="H38" i="10"/>
  <c r="G38" i="10"/>
  <c r="F38" i="10"/>
  <c r="E38" i="10"/>
  <c r="B38" i="10"/>
  <c r="K37" i="10"/>
  <c r="L37" i="10" s="1"/>
  <c r="H37" i="10"/>
  <c r="G37" i="10"/>
  <c r="F37" i="10"/>
  <c r="E37" i="10"/>
  <c r="B37" i="10"/>
  <c r="K36" i="10"/>
  <c r="L36" i="10" s="1"/>
  <c r="H36" i="10"/>
  <c r="G36" i="10"/>
  <c r="E36" i="10"/>
  <c r="B36" i="10"/>
  <c r="K35" i="10"/>
  <c r="L35" i="10" s="1"/>
  <c r="H35" i="10"/>
  <c r="G35" i="10"/>
  <c r="F35" i="10"/>
  <c r="E35" i="10"/>
  <c r="B35" i="10"/>
  <c r="K34" i="10"/>
  <c r="L34" i="10" s="1"/>
  <c r="H34" i="10"/>
  <c r="G34" i="10"/>
  <c r="E34" i="10"/>
  <c r="D34" i="10"/>
  <c r="B34" i="10"/>
  <c r="K33" i="10"/>
  <c r="L33" i="10" s="1"/>
  <c r="H33" i="10"/>
  <c r="G33" i="10"/>
  <c r="F33" i="10"/>
  <c r="E33" i="10"/>
  <c r="D33" i="10"/>
  <c r="B33" i="10"/>
  <c r="K32" i="10"/>
  <c r="L32" i="10" s="1"/>
  <c r="H32" i="10"/>
  <c r="G32" i="10"/>
  <c r="F32" i="10"/>
  <c r="E32" i="10"/>
  <c r="B32" i="10"/>
  <c r="K31" i="10"/>
  <c r="L31" i="10" s="1"/>
  <c r="H31" i="10"/>
  <c r="G31" i="10"/>
  <c r="F31" i="10"/>
  <c r="E31" i="10"/>
  <c r="B31" i="10"/>
  <c r="K30" i="10"/>
  <c r="L30" i="10" s="1"/>
  <c r="H30" i="10"/>
  <c r="G30" i="10"/>
  <c r="F30" i="10"/>
  <c r="E30" i="10"/>
  <c r="B30" i="10"/>
  <c r="K29" i="10"/>
  <c r="L29" i="10" s="1"/>
  <c r="H29" i="10"/>
  <c r="G29" i="10"/>
  <c r="F29" i="10"/>
  <c r="E29" i="10"/>
  <c r="B29" i="10"/>
  <c r="K28" i="10"/>
  <c r="L28" i="10" s="1"/>
  <c r="H28" i="10"/>
  <c r="G28" i="10"/>
  <c r="F28" i="10"/>
  <c r="E28" i="10"/>
  <c r="B28" i="10"/>
  <c r="K27" i="10"/>
  <c r="L27" i="10" s="1"/>
  <c r="H27" i="10"/>
  <c r="G27" i="10"/>
  <c r="E27" i="10"/>
  <c r="B27" i="10"/>
  <c r="K26" i="10"/>
  <c r="L26" i="10" s="1"/>
  <c r="H26" i="10"/>
  <c r="G26" i="10"/>
  <c r="F26" i="10"/>
  <c r="E26" i="10"/>
  <c r="B26" i="10"/>
  <c r="K25" i="10"/>
  <c r="L25" i="10" s="1"/>
  <c r="H25" i="10"/>
  <c r="G25" i="10"/>
  <c r="F25" i="10"/>
  <c r="E25" i="10"/>
  <c r="B25" i="10"/>
  <c r="K24" i="10"/>
  <c r="L24" i="10" s="1"/>
  <c r="H24" i="10"/>
  <c r="G24" i="10"/>
  <c r="F24" i="10"/>
  <c r="E24" i="10"/>
  <c r="B24" i="10"/>
  <c r="K23" i="10"/>
  <c r="L23" i="10" s="1"/>
  <c r="H23" i="10"/>
  <c r="G23" i="10"/>
  <c r="F23" i="10"/>
  <c r="E23" i="10"/>
  <c r="B23" i="10"/>
  <c r="K22" i="10"/>
  <c r="L22" i="10" s="1"/>
  <c r="H22" i="10"/>
  <c r="G22" i="10"/>
  <c r="F22" i="10"/>
  <c r="E22" i="10"/>
  <c r="B22" i="10"/>
  <c r="K21" i="10"/>
  <c r="L21" i="10" s="1"/>
  <c r="H21" i="10"/>
  <c r="G21" i="10"/>
  <c r="F21" i="10"/>
  <c r="E21" i="10"/>
  <c r="B21" i="10"/>
  <c r="K20" i="10"/>
  <c r="L20" i="10" s="1"/>
  <c r="H20" i="10"/>
  <c r="G20" i="10"/>
  <c r="E20" i="10"/>
  <c r="B20" i="10"/>
  <c r="K19" i="10"/>
  <c r="L19" i="10" s="1"/>
  <c r="H19" i="10"/>
  <c r="G19" i="10"/>
  <c r="F19" i="10"/>
  <c r="E19" i="10"/>
  <c r="B19" i="10"/>
  <c r="K18" i="10"/>
  <c r="L18" i="10" s="1"/>
  <c r="H18" i="10"/>
  <c r="G18" i="10"/>
  <c r="F18" i="10"/>
  <c r="E18" i="10"/>
  <c r="B18" i="10"/>
  <c r="K17" i="10"/>
  <c r="L17" i="10" s="1"/>
  <c r="H17" i="10"/>
  <c r="G17" i="10"/>
  <c r="F17" i="10"/>
  <c r="E17" i="10"/>
  <c r="B17" i="10"/>
  <c r="K16" i="10"/>
  <c r="L16" i="10" s="1"/>
  <c r="H16" i="10"/>
  <c r="G16" i="10"/>
  <c r="F16" i="10"/>
  <c r="E16" i="10"/>
  <c r="B16" i="10"/>
  <c r="K15" i="10"/>
  <c r="L15" i="10" s="1"/>
  <c r="H15" i="10"/>
  <c r="G15" i="10"/>
  <c r="F15" i="10"/>
  <c r="E15" i="10"/>
  <c r="B15" i="10"/>
  <c r="K14" i="10"/>
  <c r="L14" i="10" s="1"/>
  <c r="G14" i="10"/>
  <c r="F14" i="10"/>
  <c r="E14" i="10"/>
  <c r="B14" i="10"/>
  <c r="K13" i="10"/>
  <c r="L13" i="10" s="1"/>
  <c r="G13" i="10"/>
  <c r="F13" i="10"/>
  <c r="E13" i="10"/>
  <c r="B13" i="10"/>
  <c r="K12" i="10"/>
  <c r="L12" i="10" s="1"/>
  <c r="G12" i="10"/>
  <c r="F12" i="10"/>
  <c r="E12" i="10"/>
  <c r="D12" i="10"/>
  <c r="B12" i="10"/>
  <c r="K134" i="9"/>
  <c r="L134" i="9" s="1"/>
  <c r="M134" i="9" s="1"/>
  <c r="H134" i="9"/>
  <c r="G134" i="9"/>
  <c r="F134" i="9"/>
  <c r="E134" i="9"/>
  <c r="C134" i="9"/>
  <c r="D134" i="9" s="1"/>
  <c r="B134" i="9"/>
  <c r="K133" i="9"/>
  <c r="L133" i="9" s="1"/>
  <c r="M133" i="9" s="1"/>
  <c r="H133" i="9"/>
  <c r="G133" i="9"/>
  <c r="F133" i="9"/>
  <c r="E133" i="9"/>
  <c r="C133" i="9"/>
  <c r="D133" i="9" s="1"/>
  <c r="B133" i="9"/>
  <c r="K132" i="9"/>
  <c r="L132" i="9" s="1"/>
  <c r="M132" i="9" s="1"/>
  <c r="H132" i="9"/>
  <c r="G132" i="9"/>
  <c r="F132" i="9"/>
  <c r="E132" i="9"/>
  <c r="C132" i="9"/>
  <c r="D132" i="9" s="1"/>
  <c r="B132" i="9"/>
  <c r="K131" i="9"/>
  <c r="L131" i="9" s="1"/>
  <c r="M131" i="9" s="1"/>
  <c r="H131" i="9"/>
  <c r="G131" i="9"/>
  <c r="F131" i="9"/>
  <c r="E131" i="9"/>
  <c r="C131" i="9"/>
  <c r="D131" i="9" s="1"/>
  <c r="B131" i="9"/>
  <c r="K130" i="9"/>
  <c r="L130" i="9" s="1"/>
  <c r="M130" i="9" s="1"/>
  <c r="H130" i="9"/>
  <c r="G130" i="9"/>
  <c r="F130" i="9"/>
  <c r="E130" i="9"/>
  <c r="C130" i="9"/>
  <c r="D130" i="9" s="1"/>
  <c r="B130" i="9"/>
  <c r="K129" i="9"/>
  <c r="L129" i="9" s="1"/>
  <c r="M129" i="9" s="1"/>
  <c r="H129" i="9"/>
  <c r="G129" i="9"/>
  <c r="F129" i="9"/>
  <c r="E129" i="9"/>
  <c r="C129" i="9"/>
  <c r="D129" i="9" s="1"/>
  <c r="B129" i="9"/>
  <c r="K128" i="9"/>
  <c r="L128" i="9" s="1"/>
  <c r="M128" i="9" s="1"/>
  <c r="H128" i="9"/>
  <c r="G128" i="9"/>
  <c r="F128" i="9"/>
  <c r="E128" i="9"/>
  <c r="C128" i="9"/>
  <c r="D128" i="9" s="1"/>
  <c r="B128" i="9"/>
  <c r="K127" i="9"/>
  <c r="L127" i="9" s="1"/>
  <c r="M127" i="9" s="1"/>
  <c r="H127" i="9"/>
  <c r="G127" i="9"/>
  <c r="F127" i="9"/>
  <c r="E127" i="9"/>
  <c r="C127" i="9"/>
  <c r="D127" i="9" s="1"/>
  <c r="B127" i="9"/>
  <c r="K126" i="9"/>
  <c r="L126" i="9" s="1"/>
  <c r="M126" i="9" s="1"/>
  <c r="H126" i="9"/>
  <c r="G126" i="9"/>
  <c r="F126" i="9"/>
  <c r="E126" i="9"/>
  <c r="C126" i="9"/>
  <c r="D126" i="9" s="1"/>
  <c r="B126" i="9"/>
  <c r="K125" i="9"/>
  <c r="L125" i="9" s="1"/>
  <c r="M125" i="9" s="1"/>
  <c r="H125" i="9"/>
  <c r="G125" i="9"/>
  <c r="F125" i="9"/>
  <c r="E125" i="9"/>
  <c r="C125" i="9"/>
  <c r="D125" i="9" s="1"/>
  <c r="B125" i="9"/>
  <c r="K124" i="9"/>
  <c r="L124" i="9" s="1"/>
  <c r="M124" i="9" s="1"/>
  <c r="H124" i="9"/>
  <c r="G124" i="9"/>
  <c r="F124" i="9"/>
  <c r="E124" i="9"/>
  <c r="C124" i="9"/>
  <c r="D124" i="9" s="1"/>
  <c r="B124" i="9"/>
  <c r="K123" i="9"/>
  <c r="L123" i="9" s="1"/>
  <c r="M123" i="9" s="1"/>
  <c r="H123" i="9"/>
  <c r="G123" i="9"/>
  <c r="F123" i="9"/>
  <c r="E123" i="9"/>
  <c r="C123" i="9"/>
  <c r="D123" i="9" s="1"/>
  <c r="B123" i="9"/>
  <c r="K122" i="9"/>
  <c r="L122" i="9" s="1"/>
  <c r="M122" i="9" s="1"/>
  <c r="H122" i="9"/>
  <c r="G122" i="9"/>
  <c r="F122" i="9"/>
  <c r="E122" i="9"/>
  <c r="C122" i="9"/>
  <c r="D122" i="9" s="1"/>
  <c r="B122" i="9"/>
  <c r="K121" i="9"/>
  <c r="L121" i="9" s="1"/>
  <c r="M121" i="9" s="1"/>
  <c r="H121" i="9"/>
  <c r="G121" i="9"/>
  <c r="F121" i="9"/>
  <c r="E121" i="9"/>
  <c r="C121" i="9"/>
  <c r="D121" i="9" s="1"/>
  <c r="B121" i="9"/>
  <c r="K120" i="9"/>
  <c r="L120" i="9" s="1"/>
  <c r="M120" i="9" s="1"/>
  <c r="H120" i="9"/>
  <c r="G120" i="9"/>
  <c r="F120" i="9"/>
  <c r="E120" i="9"/>
  <c r="C120" i="9"/>
  <c r="D120" i="9" s="1"/>
  <c r="B120" i="9"/>
  <c r="K119" i="9"/>
  <c r="L119" i="9" s="1"/>
  <c r="M119" i="9" s="1"/>
  <c r="H119" i="9"/>
  <c r="G119" i="9"/>
  <c r="F119" i="9"/>
  <c r="E119" i="9"/>
  <c r="C119" i="9"/>
  <c r="D119" i="9" s="1"/>
  <c r="B119" i="9"/>
  <c r="K118" i="9"/>
  <c r="L118" i="9" s="1"/>
  <c r="M118" i="9" s="1"/>
  <c r="H118" i="9"/>
  <c r="G118" i="9"/>
  <c r="F118" i="9"/>
  <c r="E118" i="9"/>
  <c r="C118" i="9"/>
  <c r="D118" i="9" s="1"/>
  <c r="B118" i="9"/>
  <c r="K117" i="9"/>
  <c r="L117" i="9" s="1"/>
  <c r="M117" i="9" s="1"/>
  <c r="H117" i="9"/>
  <c r="G117" i="9"/>
  <c r="F117" i="9"/>
  <c r="E117" i="9"/>
  <c r="C117" i="9"/>
  <c r="D117" i="9" s="1"/>
  <c r="B117" i="9"/>
  <c r="K116" i="9"/>
  <c r="L116" i="9" s="1"/>
  <c r="M116" i="9" s="1"/>
  <c r="H116" i="9"/>
  <c r="G116" i="9"/>
  <c r="F116" i="9"/>
  <c r="E116" i="9"/>
  <c r="C116" i="9"/>
  <c r="D116" i="9" s="1"/>
  <c r="B116" i="9"/>
  <c r="K115" i="9"/>
  <c r="L115" i="9" s="1"/>
  <c r="M115" i="9" s="1"/>
  <c r="H115" i="9"/>
  <c r="G115" i="9"/>
  <c r="F115" i="9"/>
  <c r="E115" i="9"/>
  <c r="C115" i="9"/>
  <c r="D115" i="9" s="1"/>
  <c r="B115" i="9"/>
  <c r="K114" i="9"/>
  <c r="L114" i="9" s="1"/>
  <c r="M114" i="9" s="1"/>
  <c r="H114" i="9"/>
  <c r="G114" i="9"/>
  <c r="F114" i="9"/>
  <c r="E114" i="9"/>
  <c r="C114" i="9"/>
  <c r="D114" i="9" s="1"/>
  <c r="B114" i="9"/>
  <c r="K113" i="9"/>
  <c r="L113" i="9" s="1"/>
  <c r="M113" i="9" s="1"/>
  <c r="H113" i="9"/>
  <c r="G113" i="9"/>
  <c r="F113" i="9"/>
  <c r="E113" i="9"/>
  <c r="C113" i="9"/>
  <c r="D113" i="9" s="1"/>
  <c r="B113" i="9"/>
  <c r="K112" i="9"/>
  <c r="L112" i="9" s="1"/>
  <c r="M112" i="9" s="1"/>
  <c r="H112" i="9"/>
  <c r="G112" i="9"/>
  <c r="F112" i="9"/>
  <c r="E112" i="9"/>
  <c r="C112" i="9"/>
  <c r="D112" i="9" s="1"/>
  <c r="B112" i="9"/>
  <c r="K111" i="9"/>
  <c r="L111" i="9" s="1"/>
  <c r="M111" i="9" s="1"/>
  <c r="H111" i="9"/>
  <c r="G111" i="9"/>
  <c r="F111" i="9"/>
  <c r="E111" i="9"/>
  <c r="C111" i="9"/>
  <c r="D111" i="9" s="1"/>
  <c r="B111" i="9"/>
  <c r="K110" i="9"/>
  <c r="L110" i="9" s="1"/>
  <c r="M110" i="9" s="1"/>
  <c r="H110" i="9"/>
  <c r="G110" i="9"/>
  <c r="F110" i="9"/>
  <c r="E110" i="9"/>
  <c r="C110" i="9"/>
  <c r="D110" i="9" s="1"/>
  <c r="B110" i="9"/>
  <c r="K109" i="9"/>
  <c r="L109" i="9" s="1"/>
  <c r="M109" i="9" s="1"/>
  <c r="H109" i="9"/>
  <c r="G109" i="9"/>
  <c r="F109" i="9"/>
  <c r="E109" i="9"/>
  <c r="C109" i="9"/>
  <c r="D109" i="9" s="1"/>
  <c r="B109" i="9"/>
  <c r="K108" i="9"/>
  <c r="L108" i="9" s="1"/>
  <c r="M108" i="9" s="1"/>
  <c r="H108" i="9"/>
  <c r="G108" i="9"/>
  <c r="F108" i="9"/>
  <c r="E108" i="9"/>
  <c r="C108" i="9"/>
  <c r="D108" i="9" s="1"/>
  <c r="B108" i="9"/>
  <c r="K107" i="9"/>
  <c r="L107" i="9" s="1"/>
  <c r="M107" i="9" s="1"/>
  <c r="H107" i="9"/>
  <c r="G107" i="9"/>
  <c r="F107" i="9"/>
  <c r="E107" i="9"/>
  <c r="C107" i="9"/>
  <c r="D107" i="9" s="1"/>
  <c r="B107" i="9"/>
  <c r="K106" i="9"/>
  <c r="L106" i="9" s="1"/>
  <c r="M106" i="9" s="1"/>
  <c r="H106" i="9"/>
  <c r="G106" i="9"/>
  <c r="F106" i="9"/>
  <c r="E106" i="9"/>
  <c r="C106" i="9"/>
  <c r="D106" i="9" s="1"/>
  <c r="B106" i="9"/>
  <c r="K105" i="9"/>
  <c r="L105" i="9" s="1"/>
  <c r="M105" i="9" s="1"/>
  <c r="H105" i="9"/>
  <c r="G105" i="9"/>
  <c r="F105" i="9"/>
  <c r="E105" i="9"/>
  <c r="C105" i="9"/>
  <c r="D105" i="9" s="1"/>
  <c r="B105" i="9"/>
  <c r="K104" i="9"/>
  <c r="L104" i="9" s="1"/>
  <c r="M104" i="9" s="1"/>
  <c r="H104" i="9"/>
  <c r="G104" i="9"/>
  <c r="F104" i="9"/>
  <c r="E104" i="9"/>
  <c r="C104" i="9"/>
  <c r="D104" i="9" s="1"/>
  <c r="B104" i="9"/>
  <c r="K103" i="9"/>
  <c r="L103" i="9" s="1"/>
  <c r="M103" i="9" s="1"/>
  <c r="H103" i="9"/>
  <c r="G103" i="9"/>
  <c r="F103" i="9"/>
  <c r="E103" i="9"/>
  <c r="C103" i="9"/>
  <c r="D103" i="9" s="1"/>
  <c r="B103" i="9"/>
  <c r="K102" i="9"/>
  <c r="L102" i="9" s="1"/>
  <c r="M102" i="9" s="1"/>
  <c r="H102" i="9"/>
  <c r="G102" i="9"/>
  <c r="F102" i="9"/>
  <c r="E102" i="9"/>
  <c r="C102" i="9"/>
  <c r="D102" i="9" s="1"/>
  <c r="B102" i="9"/>
  <c r="K101" i="9"/>
  <c r="L101" i="9" s="1"/>
  <c r="M101" i="9" s="1"/>
  <c r="H101" i="9"/>
  <c r="G101" i="9"/>
  <c r="F101" i="9"/>
  <c r="E101" i="9"/>
  <c r="C101" i="9"/>
  <c r="D101" i="9" s="1"/>
  <c r="B101" i="9"/>
  <c r="K100" i="9"/>
  <c r="L100" i="9" s="1"/>
  <c r="M100" i="9" s="1"/>
  <c r="H100" i="9"/>
  <c r="G100" i="9"/>
  <c r="F100" i="9"/>
  <c r="E100" i="9"/>
  <c r="C100" i="9"/>
  <c r="D100" i="9" s="1"/>
  <c r="B100" i="9"/>
  <c r="K99" i="9"/>
  <c r="L99" i="9" s="1"/>
  <c r="M99" i="9" s="1"/>
  <c r="H99" i="9"/>
  <c r="G99" i="9"/>
  <c r="F99" i="9"/>
  <c r="E99" i="9"/>
  <c r="C99" i="9"/>
  <c r="D99" i="9" s="1"/>
  <c r="B99" i="9"/>
  <c r="K98" i="9"/>
  <c r="L98" i="9" s="1"/>
  <c r="M98" i="9" s="1"/>
  <c r="H98" i="9"/>
  <c r="G98" i="9"/>
  <c r="F98" i="9"/>
  <c r="E98" i="9"/>
  <c r="C98" i="9"/>
  <c r="D98" i="9" s="1"/>
  <c r="B98" i="9"/>
  <c r="K97" i="9"/>
  <c r="L97" i="9" s="1"/>
  <c r="M97" i="9" s="1"/>
  <c r="H97" i="9"/>
  <c r="G97" i="9"/>
  <c r="F97" i="9"/>
  <c r="E97" i="9"/>
  <c r="C97" i="9"/>
  <c r="D97" i="9" s="1"/>
  <c r="B97" i="9"/>
  <c r="K96" i="9"/>
  <c r="L96" i="9" s="1"/>
  <c r="M96" i="9" s="1"/>
  <c r="H96" i="9"/>
  <c r="G96" i="9"/>
  <c r="F96" i="9"/>
  <c r="E96" i="9"/>
  <c r="C96" i="9"/>
  <c r="D96" i="9" s="1"/>
  <c r="B96" i="9"/>
  <c r="K95" i="9"/>
  <c r="L95" i="9" s="1"/>
  <c r="M95" i="9" s="1"/>
  <c r="H95" i="9"/>
  <c r="G95" i="9"/>
  <c r="F95" i="9"/>
  <c r="E95" i="9"/>
  <c r="C95" i="9"/>
  <c r="D95" i="9" s="1"/>
  <c r="B95" i="9"/>
  <c r="K94" i="9"/>
  <c r="L94" i="9" s="1"/>
  <c r="M94" i="9" s="1"/>
  <c r="H94" i="9"/>
  <c r="G94" i="9"/>
  <c r="F94" i="9"/>
  <c r="E94" i="9"/>
  <c r="C94" i="9"/>
  <c r="D94" i="9" s="1"/>
  <c r="B94" i="9"/>
  <c r="K93" i="9"/>
  <c r="L93" i="9" s="1"/>
  <c r="M93" i="9" s="1"/>
  <c r="H93" i="9"/>
  <c r="G93" i="9"/>
  <c r="F93" i="9"/>
  <c r="E93" i="9"/>
  <c r="C93" i="9"/>
  <c r="D93" i="9" s="1"/>
  <c r="B93" i="9"/>
  <c r="K92" i="9"/>
  <c r="L92" i="9" s="1"/>
  <c r="M92" i="9" s="1"/>
  <c r="H92" i="9"/>
  <c r="G92" i="9"/>
  <c r="F92" i="9"/>
  <c r="E92" i="9"/>
  <c r="C92" i="9"/>
  <c r="D92" i="9" s="1"/>
  <c r="B92" i="9"/>
  <c r="K91" i="9"/>
  <c r="L91" i="9" s="1"/>
  <c r="M91" i="9" s="1"/>
  <c r="H91" i="9"/>
  <c r="G91" i="9"/>
  <c r="F91" i="9"/>
  <c r="E91" i="9"/>
  <c r="C91" i="9"/>
  <c r="D91" i="9" s="1"/>
  <c r="B91" i="9"/>
  <c r="K90" i="9"/>
  <c r="L90" i="9" s="1"/>
  <c r="M90" i="9" s="1"/>
  <c r="H90" i="9"/>
  <c r="G90" i="9"/>
  <c r="F90" i="9"/>
  <c r="E90" i="9"/>
  <c r="C90" i="9"/>
  <c r="D90" i="9" s="1"/>
  <c r="B90" i="9"/>
  <c r="K89" i="9"/>
  <c r="L89" i="9" s="1"/>
  <c r="M89" i="9" s="1"/>
  <c r="H89" i="9"/>
  <c r="G89" i="9"/>
  <c r="F89" i="9"/>
  <c r="E89" i="9"/>
  <c r="C89" i="9"/>
  <c r="D89" i="9" s="1"/>
  <c r="B89" i="9"/>
  <c r="K88" i="9"/>
  <c r="L88" i="9" s="1"/>
  <c r="M88" i="9" s="1"/>
  <c r="H88" i="9"/>
  <c r="G88" i="9"/>
  <c r="F88" i="9"/>
  <c r="E88" i="9"/>
  <c r="C88" i="9"/>
  <c r="D88" i="9" s="1"/>
  <c r="B88" i="9"/>
  <c r="K87" i="9"/>
  <c r="L87" i="9" s="1"/>
  <c r="M87" i="9" s="1"/>
  <c r="H87" i="9"/>
  <c r="G87" i="9"/>
  <c r="F87" i="9"/>
  <c r="E87" i="9"/>
  <c r="C87" i="9"/>
  <c r="D87" i="9" s="1"/>
  <c r="B87" i="9"/>
  <c r="K86" i="9"/>
  <c r="L86" i="9" s="1"/>
  <c r="M86" i="9" s="1"/>
  <c r="H86" i="9"/>
  <c r="G86" i="9"/>
  <c r="F86" i="9"/>
  <c r="E86" i="9"/>
  <c r="C86" i="9"/>
  <c r="D86" i="9" s="1"/>
  <c r="B86" i="9"/>
  <c r="K85" i="9"/>
  <c r="L85" i="9" s="1"/>
  <c r="M85" i="9" s="1"/>
  <c r="H85" i="9"/>
  <c r="G85" i="9"/>
  <c r="F85" i="9"/>
  <c r="E85" i="9"/>
  <c r="C85" i="9"/>
  <c r="D85" i="9" s="1"/>
  <c r="B85" i="9"/>
  <c r="K84" i="9"/>
  <c r="L84" i="9" s="1"/>
  <c r="M84" i="9" s="1"/>
  <c r="H84" i="9"/>
  <c r="G84" i="9"/>
  <c r="F84" i="9"/>
  <c r="E84" i="9"/>
  <c r="C84" i="9"/>
  <c r="D84" i="9" s="1"/>
  <c r="B84" i="9"/>
  <c r="K83" i="9"/>
  <c r="L83" i="9" s="1"/>
  <c r="M83" i="9" s="1"/>
  <c r="H83" i="9"/>
  <c r="G83" i="9"/>
  <c r="F83" i="9"/>
  <c r="E83" i="9"/>
  <c r="C83" i="9"/>
  <c r="D83" i="9" s="1"/>
  <c r="B83" i="9"/>
  <c r="K82" i="9"/>
  <c r="L82" i="9" s="1"/>
  <c r="M82" i="9" s="1"/>
  <c r="H82" i="9"/>
  <c r="G82" i="9"/>
  <c r="F82" i="9"/>
  <c r="E82" i="9"/>
  <c r="C82" i="9"/>
  <c r="D82" i="9" s="1"/>
  <c r="B82" i="9"/>
  <c r="K81" i="9"/>
  <c r="L81" i="9" s="1"/>
  <c r="M81" i="9" s="1"/>
  <c r="H81" i="9"/>
  <c r="G81" i="9"/>
  <c r="F81" i="9"/>
  <c r="E81" i="9"/>
  <c r="C81" i="9"/>
  <c r="D81" i="9" s="1"/>
  <c r="B81" i="9"/>
  <c r="K80" i="9"/>
  <c r="L80" i="9" s="1"/>
  <c r="M80" i="9" s="1"/>
  <c r="H80" i="9"/>
  <c r="G80" i="9"/>
  <c r="F80" i="9"/>
  <c r="E80" i="9"/>
  <c r="C80" i="9"/>
  <c r="D80" i="9" s="1"/>
  <c r="B80" i="9"/>
  <c r="K79" i="9"/>
  <c r="L79" i="9" s="1"/>
  <c r="M79" i="9" s="1"/>
  <c r="H79" i="9"/>
  <c r="G79" i="9"/>
  <c r="F79" i="9"/>
  <c r="E79" i="9"/>
  <c r="C79" i="9"/>
  <c r="D79" i="9" s="1"/>
  <c r="B79" i="9"/>
  <c r="K78" i="9"/>
  <c r="L78" i="9" s="1"/>
  <c r="M78" i="9" s="1"/>
  <c r="H78" i="9"/>
  <c r="G78" i="9"/>
  <c r="F78" i="9"/>
  <c r="E78" i="9"/>
  <c r="C78" i="9"/>
  <c r="D78" i="9" s="1"/>
  <c r="B78" i="9"/>
  <c r="K77" i="9"/>
  <c r="L77" i="9" s="1"/>
  <c r="M77" i="9" s="1"/>
  <c r="H77" i="9"/>
  <c r="G77" i="9"/>
  <c r="F77" i="9"/>
  <c r="E77" i="9"/>
  <c r="C77" i="9"/>
  <c r="D77" i="9" s="1"/>
  <c r="B77" i="9"/>
  <c r="K76" i="9"/>
  <c r="L76" i="9" s="1"/>
  <c r="M76" i="9" s="1"/>
  <c r="H76" i="9"/>
  <c r="G76" i="9"/>
  <c r="F76" i="9"/>
  <c r="E76" i="9"/>
  <c r="C76" i="9"/>
  <c r="D76" i="9" s="1"/>
  <c r="B76" i="9"/>
  <c r="K75" i="9"/>
  <c r="L75" i="9" s="1"/>
  <c r="M75" i="9" s="1"/>
  <c r="H75" i="9"/>
  <c r="G75" i="9"/>
  <c r="F75" i="9"/>
  <c r="E75" i="9"/>
  <c r="C75" i="9"/>
  <c r="D75" i="9" s="1"/>
  <c r="B75" i="9"/>
  <c r="K74" i="9"/>
  <c r="L74" i="9" s="1"/>
  <c r="M74" i="9" s="1"/>
  <c r="H74" i="9"/>
  <c r="G74" i="9"/>
  <c r="F74" i="9"/>
  <c r="E74" i="9"/>
  <c r="C74" i="9"/>
  <c r="D74" i="9" s="1"/>
  <c r="B74" i="9"/>
  <c r="K73" i="9"/>
  <c r="L73" i="9" s="1"/>
  <c r="M73" i="9" s="1"/>
  <c r="H73" i="9"/>
  <c r="G73" i="9"/>
  <c r="F73" i="9"/>
  <c r="E73" i="9"/>
  <c r="C73" i="9"/>
  <c r="D73" i="9" s="1"/>
  <c r="B73" i="9"/>
  <c r="K72" i="9"/>
  <c r="L72" i="9" s="1"/>
  <c r="M72" i="9" s="1"/>
  <c r="H72" i="9"/>
  <c r="G72" i="9"/>
  <c r="F72" i="9"/>
  <c r="E72" i="9"/>
  <c r="C72" i="9"/>
  <c r="D72" i="9" s="1"/>
  <c r="B72" i="9"/>
  <c r="K71" i="9"/>
  <c r="L71" i="9" s="1"/>
  <c r="M71" i="9" s="1"/>
  <c r="H71" i="9"/>
  <c r="G71" i="9"/>
  <c r="F71" i="9"/>
  <c r="E71" i="9"/>
  <c r="C71" i="9"/>
  <c r="D71" i="9" s="1"/>
  <c r="B71" i="9"/>
  <c r="K70" i="9"/>
  <c r="L70" i="9" s="1"/>
  <c r="M70" i="9" s="1"/>
  <c r="H70" i="9"/>
  <c r="G70" i="9"/>
  <c r="F70" i="9"/>
  <c r="E70" i="9"/>
  <c r="C70" i="9"/>
  <c r="D70" i="9" s="1"/>
  <c r="B70" i="9"/>
  <c r="K69" i="9"/>
  <c r="L69" i="9" s="1"/>
  <c r="M69" i="9" s="1"/>
  <c r="H69" i="9"/>
  <c r="G69" i="9"/>
  <c r="F69" i="9"/>
  <c r="E69" i="9"/>
  <c r="C69" i="9"/>
  <c r="D69" i="9" s="1"/>
  <c r="B69" i="9"/>
  <c r="K68" i="9"/>
  <c r="L68" i="9" s="1"/>
  <c r="M68" i="9" s="1"/>
  <c r="H68" i="9"/>
  <c r="G68" i="9"/>
  <c r="F68" i="9"/>
  <c r="E68" i="9"/>
  <c r="C68" i="9"/>
  <c r="D68" i="9" s="1"/>
  <c r="B68" i="9"/>
  <c r="K67" i="9"/>
  <c r="L67" i="9" s="1"/>
  <c r="M67" i="9" s="1"/>
  <c r="H67" i="9"/>
  <c r="G67" i="9"/>
  <c r="F67" i="9"/>
  <c r="E67" i="9"/>
  <c r="C67" i="9"/>
  <c r="D67" i="9" s="1"/>
  <c r="B67" i="9"/>
  <c r="K66" i="9"/>
  <c r="L66" i="9" s="1"/>
  <c r="M66" i="9" s="1"/>
  <c r="H66" i="9"/>
  <c r="G66" i="9"/>
  <c r="F66" i="9"/>
  <c r="E66" i="9"/>
  <c r="C66" i="9"/>
  <c r="D66" i="9" s="1"/>
  <c r="B66" i="9"/>
  <c r="K65" i="9"/>
  <c r="L65" i="9" s="1"/>
  <c r="M65" i="9" s="1"/>
  <c r="H65" i="9"/>
  <c r="G65" i="9"/>
  <c r="F65" i="9"/>
  <c r="E65" i="9"/>
  <c r="C65" i="9"/>
  <c r="D65" i="9" s="1"/>
  <c r="B65" i="9"/>
  <c r="K64" i="9"/>
  <c r="L64" i="9" s="1"/>
  <c r="M64" i="9" s="1"/>
  <c r="H64" i="9"/>
  <c r="G64" i="9"/>
  <c r="F64" i="9"/>
  <c r="E64" i="9"/>
  <c r="C64" i="9"/>
  <c r="D64" i="9" s="1"/>
  <c r="B64" i="9"/>
  <c r="K63" i="9"/>
  <c r="L63" i="9" s="1"/>
  <c r="M63" i="9" s="1"/>
  <c r="H63" i="9"/>
  <c r="G63" i="9"/>
  <c r="F63" i="9"/>
  <c r="E63" i="9"/>
  <c r="C63" i="9"/>
  <c r="D63" i="9" s="1"/>
  <c r="B63" i="9"/>
  <c r="K62" i="9"/>
  <c r="L62" i="9" s="1"/>
  <c r="M62" i="9" s="1"/>
  <c r="H62" i="9"/>
  <c r="G62" i="9"/>
  <c r="F62" i="9"/>
  <c r="E62" i="9"/>
  <c r="C62" i="9"/>
  <c r="D62" i="9" s="1"/>
  <c r="B62" i="9"/>
  <c r="K61" i="9"/>
  <c r="L61" i="9" s="1"/>
  <c r="M61" i="9" s="1"/>
  <c r="H61" i="9"/>
  <c r="G61" i="9"/>
  <c r="F61" i="9"/>
  <c r="E61" i="9"/>
  <c r="C61" i="9"/>
  <c r="D61" i="9" s="1"/>
  <c r="B61" i="9"/>
  <c r="K60" i="9"/>
  <c r="L60" i="9" s="1"/>
  <c r="M60" i="9" s="1"/>
  <c r="H60" i="9"/>
  <c r="G60" i="9"/>
  <c r="F60" i="9"/>
  <c r="E60" i="9"/>
  <c r="C60" i="9"/>
  <c r="D60" i="9" s="1"/>
  <c r="B60" i="9"/>
  <c r="K59" i="9"/>
  <c r="L59" i="9" s="1"/>
  <c r="M59" i="9" s="1"/>
  <c r="H59" i="9"/>
  <c r="G59" i="9"/>
  <c r="F59" i="9"/>
  <c r="E59" i="9"/>
  <c r="C59" i="9"/>
  <c r="D59" i="9" s="1"/>
  <c r="B59" i="9"/>
  <c r="K58" i="9"/>
  <c r="L58" i="9" s="1"/>
  <c r="M58" i="9" s="1"/>
  <c r="H58" i="9"/>
  <c r="G58" i="9"/>
  <c r="F58" i="9"/>
  <c r="E58" i="9"/>
  <c r="C58" i="9"/>
  <c r="D58" i="9" s="1"/>
  <c r="B58" i="9"/>
  <c r="K57" i="9"/>
  <c r="L57" i="9" s="1"/>
  <c r="M57" i="9" s="1"/>
  <c r="H57" i="9"/>
  <c r="G57" i="9"/>
  <c r="F57" i="9"/>
  <c r="E57" i="9"/>
  <c r="C57" i="9"/>
  <c r="D57" i="9" s="1"/>
  <c r="B57" i="9"/>
  <c r="K56" i="9"/>
  <c r="L56" i="9" s="1"/>
  <c r="M56" i="9" s="1"/>
  <c r="H56" i="9"/>
  <c r="G56" i="9"/>
  <c r="F56" i="9"/>
  <c r="E56" i="9"/>
  <c r="C56" i="9"/>
  <c r="D56" i="9" s="1"/>
  <c r="B56" i="9"/>
  <c r="K55" i="9"/>
  <c r="L55" i="9" s="1"/>
  <c r="M55" i="9" s="1"/>
  <c r="H55" i="9"/>
  <c r="G55" i="9"/>
  <c r="F55" i="9"/>
  <c r="E55" i="9"/>
  <c r="C55" i="9"/>
  <c r="D55" i="9" s="1"/>
  <c r="B55" i="9"/>
  <c r="K54" i="9"/>
  <c r="L54" i="9" s="1"/>
  <c r="M54" i="9" s="1"/>
  <c r="H54" i="9"/>
  <c r="G54" i="9"/>
  <c r="F54" i="9"/>
  <c r="E54" i="9"/>
  <c r="C54" i="9"/>
  <c r="D54" i="9" s="1"/>
  <c r="B54" i="9"/>
  <c r="K53" i="9"/>
  <c r="L53" i="9" s="1"/>
  <c r="M53" i="9" s="1"/>
  <c r="H53" i="9"/>
  <c r="G53" i="9"/>
  <c r="F53" i="9"/>
  <c r="E53" i="9"/>
  <c r="C53" i="9"/>
  <c r="D53" i="9" s="1"/>
  <c r="B53" i="9"/>
  <c r="K52" i="9"/>
  <c r="L52" i="9" s="1"/>
  <c r="M52" i="9" s="1"/>
  <c r="H52" i="9"/>
  <c r="G52" i="9"/>
  <c r="F52" i="9"/>
  <c r="E52" i="9"/>
  <c r="C52" i="9"/>
  <c r="D52" i="9" s="1"/>
  <c r="B52" i="9"/>
  <c r="K51" i="9"/>
  <c r="L51" i="9" s="1"/>
  <c r="M51" i="9" s="1"/>
  <c r="H51" i="9"/>
  <c r="G51" i="9"/>
  <c r="F51" i="9"/>
  <c r="E51" i="9"/>
  <c r="C51" i="9"/>
  <c r="D51" i="9" s="1"/>
  <c r="B51" i="9"/>
  <c r="K50" i="9"/>
  <c r="L50" i="9" s="1"/>
  <c r="M50" i="9" s="1"/>
  <c r="H50" i="9"/>
  <c r="G50" i="9"/>
  <c r="F50" i="9"/>
  <c r="E50" i="9"/>
  <c r="C50" i="9"/>
  <c r="D50" i="9" s="1"/>
  <c r="B50" i="9"/>
  <c r="K49" i="9"/>
  <c r="L49" i="9" s="1"/>
  <c r="M49" i="9" s="1"/>
  <c r="H49" i="9"/>
  <c r="G49" i="9"/>
  <c r="F49" i="9"/>
  <c r="E49" i="9"/>
  <c r="C49" i="9"/>
  <c r="D49" i="9" s="1"/>
  <c r="B49" i="9"/>
  <c r="K48" i="9"/>
  <c r="L48" i="9" s="1"/>
  <c r="M48" i="9" s="1"/>
  <c r="H48" i="9"/>
  <c r="G48" i="9"/>
  <c r="F48" i="9"/>
  <c r="E48" i="9"/>
  <c r="C48" i="9"/>
  <c r="D48" i="9" s="1"/>
  <c r="B48" i="9"/>
  <c r="K47" i="9"/>
  <c r="L47" i="9" s="1"/>
  <c r="M47" i="9" s="1"/>
  <c r="H47" i="9"/>
  <c r="G47" i="9"/>
  <c r="F47" i="9"/>
  <c r="E47" i="9"/>
  <c r="C47" i="9"/>
  <c r="D47" i="9" s="1"/>
  <c r="B47" i="9"/>
  <c r="K46" i="9"/>
  <c r="L46" i="9" s="1"/>
  <c r="M46" i="9" s="1"/>
  <c r="H46" i="9"/>
  <c r="G46" i="9"/>
  <c r="F46" i="9"/>
  <c r="E46" i="9"/>
  <c r="C46" i="9"/>
  <c r="D46" i="9" s="1"/>
  <c r="B46" i="9"/>
  <c r="K45" i="9"/>
  <c r="L45" i="9" s="1"/>
  <c r="M45" i="9" s="1"/>
  <c r="H45" i="9"/>
  <c r="G45" i="9"/>
  <c r="F45" i="9"/>
  <c r="E45" i="9"/>
  <c r="C45" i="9"/>
  <c r="D45" i="9" s="1"/>
  <c r="B45" i="9"/>
  <c r="K44" i="9"/>
  <c r="L44" i="9" s="1"/>
  <c r="M44" i="9" s="1"/>
  <c r="H44" i="9"/>
  <c r="G44" i="9"/>
  <c r="F44" i="9"/>
  <c r="E44" i="9"/>
  <c r="C44" i="9"/>
  <c r="D44" i="9" s="1"/>
  <c r="B44" i="9"/>
  <c r="K43" i="9"/>
  <c r="L43" i="9" s="1"/>
  <c r="M43" i="9" s="1"/>
  <c r="H43" i="9"/>
  <c r="G43" i="9"/>
  <c r="F43" i="9"/>
  <c r="E43" i="9"/>
  <c r="C43" i="9"/>
  <c r="D43" i="9" s="1"/>
  <c r="B43" i="9"/>
  <c r="K42" i="9"/>
  <c r="L42" i="9" s="1"/>
  <c r="M42" i="9" s="1"/>
  <c r="H42" i="9"/>
  <c r="G42" i="9"/>
  <c r="F42" i="9"/>
  <c r="E42" i="9"/>
  <c r="C42" i="9"/>
  <c r="D42" i="9" s="1"/>
  <c r="B42" i="9"/>
  <c r="K41" i="9"/>
  <c r="L41" i="9" s="1"/>
  <c r="M41" i="9" s="1"/>
  <c r="H41" i="9"/>
  <c r="G41" i="9"/>
  <c r="F41" i="9"/>
  <c r="E41" i="9"/>
  <c r="C41" i="9"/>
  <c r="D41" i="9" s="1"/>
  <c r="B41" i="9"/>
  <c r="K40" i="9"/>
  <c r="L40" i="9" s="1"/>
  <c r="M40" i="9" s="1"/>
  <c r="H40" i="9"/>
  <c r="G40" i="9"/>
  <c r="F40" i="9"/>
  <c r="E40" i="9"/>
  <c r="C40" i="9"/>
  <c r="D40" i="9" s="1"/>
  <c r="B40" i="9"/>
  <c r="K39" i="9"/>
  <c r="L39" i="9" s="1"/>
  <c r="M39" i="9" s="1"/>
  <c r="H39" i="9"/>
  <c r="G39" i="9"/>
  <c r="F39" i="9"/>
  <c r="E39" i="9"/>
  <c r="C39" i="9"/>
  <c r="D39" i="9" s="1"/>
  <c r="B39" i="9"/>
  <c r="K38" i="9"/>
  <c r="L38" i="9" s="1"/>
  <c r="M38" i="9" s="1"/>
  <c r="H38" i="9"/>
  <c r="G38" i="9"/>
  <c r="F38" i="9"/>
  <c r="E38" i="9"/>
  <c r="C38" i="9"/>
  <c r="D38" i="9" s="1"/>
  <c r="B38" i="9"/>
  <c r="K37" i="9"/>
  <c r="L37" i="9" s="1"/>
  <c r="M37" i="9" s="1"/>
  <c r="H37" i="9"/>
  <c r="G37" i="9"/>
  <c r="F37" i="9"/>
  <c r="E37" i="9"/>
  <c r="C37" i="9"/>
  <c r="D37" i="9" s="1"/>
  <c r="B37" i="9"/>
  <c r="K36" i="9"/>
  <c r="L36" i="9" s="1"/>
  <c r="M36" i="9" s="1"/>
  <c r="H36" i="9"/>
  <c r="G36" i="9"/>
  <c r="F36" i="9"/>
  <c r="E36" i="9"/>
  <c r="C36" i="9"/>
  <c r="D36" i="9" s="1"/>
  <c r="B36" i="9"/>
  <c r="K35" i="9"/>
  <c r="L35" i="9" s="1"/>
  <c r="M35" i="9" s="1"/>
  <c r="H35" i="9"/>
  <c r="G35" i="9"/>
  <c r="F35" i="9"/>
  <c r="E35" i="9"/>
  <c r="C35" i="9"/>
  <c r="D35" i="9" s="1"/>
  <c r="B35" i="9"/>
  <c r="K34" i="9"/>
  <c r="L34" i="9" s="1"/>
  <c r="M34" i="9" s="1"/>
  <c r="H34" i="9"/>
  <c r="G34" i="9"/>
  <c r="F34" i="9"/>
  <c r="E34" i="9"/>
  <c r="C34" i="9"/>
  <c r="D34" i="9" s="1"/>
  <c r="B34" i="9"/>
  <c r="K33" i="9"/>
  <c r="L33" i="9" s="1"/>
  <c r="M33" i="9" s="1"/>
  <c r="H33" i="9"/>
  <c r="G33" i="9"/>
  <c r="F33" i="9"/>
  <c r="E33" i="9"/>
  <c r="C33" i="9"/>
  <c r="D33" i="9" s="1"/>
  <c r="B33" i="9"/>
  <c r="K32" i="9"/>
  <c r="L32" i="9" s="1"/>
  <c r="M32" i="9" s="1"/>
  <c r="H32" i="9"/>
  <c r="G32" i="9"/>
  <c r="F32" i="9"/>
  <c r="E32" i="9"/>
  <c r="C32" i="9"/>
  <c r="D32" i="9" s="1"/>
  <c r="B32" i="9"/>
  <c r="K31" i="9"/>
  <c r="L31" i="9" s="1"/>
  <c r="M31" i="9" s="1"/>
  <c r="H31" i="9"/>
  <c r="G31" i="9"/>
  <c r="F31" i="9"/>
  <c r="E31" i="9"/>
  <c r="D31" i="9"/>
  <c r="B31" i="9"/>
  <c r="K30" i="9"/>
  <c r="L30" i="9" s="1"/>
  <c r="M30" i="9" s="1"/>
  <c r="H30" i="9"/>
  <c r="G30" i="9"/>
  <c r="F30" i="9"/>
  <c r="E30" i="9"/>
  <c r="C30" i="9"/>
  <c r="D30" i="9" s="1"/>
  <c r="B30" i="9"/>
  <c r="K29" i="9"/>
  <c r="L29" i="9" s="1"/>
  <c r="M29" i="9" s="1"/>
  <c r="H29" i="9"/>
  <c r="G29" i="9"/>
  <c r="F29" i="9"/>
  <c r="E29" i="9"/>
  <c r="C29" i="9"/>
  <c r="D29" i="9" s="1"/>
  <c r="B29" i="9"/>
  <c r="K28" i="9"/>
  <c r="L28" i="9" s="1"/>
  <c r="M28" i="9" s="1"/>
  <c r="H28" i="9"/>
  <c r="G28" i="9"/>
  <c r="F28" i="9"/>
  <c r="E28" i="9"/>
  <c r="C28" i="9"/>
  <c r="D28" i="9" s="1"/>
  <c r="B28" i="9"/>
  <c r="K27" i="9"/>
  <c r="L27" i="9" s="1"/>
  <c r="M27" i="9" s="1"/>
  <c r="H27" i="9"/>
  <c r="G27" i="9"/>
  <c r="F27" i="9"/>
  <c r="E27" i="9"/>
  <c r="C27" i="9"/>
  <c r="D27" i="9" s="1"/>
  <c r="B27" i="9"/>
  <c r="K26" i="9"/>
  <c r="L26" i="9" s="1"/>
  <c r="M26" i="9" s="1"/>
  <c r="H26" i="9"/>
  <c r="G26" i="9"/>
  <c r="E26" i="9"/>
  <c r="D26" i="9"/>
  <c r="B26" i="9"/>
  <c r="K25" i="9"/>
  <c r="L25" i="9" s="1"/>
  <c r="M25" i="9" s="1"/>
  <c r="H25" i="9"/>
  <c r="G25" i="9"/>
  <c r="E25" i="9"/>
  <c r="C25" i="9"/>
  <c r="D25" i="9" s="1"/>
  <c r="B25" i="9"/>
  <c r="K24" i="9"/>
  <c r="L24" i="9" s="1"/>
  <c r="M24" i="9" s="1"/>
  <c r="H24" i="9"/>
  <c r="G24" i="9"/>
  <c r="E24" i="9"/>
  <c r="D24" i="9"/>
  <c r="B24" i="9"/>
  <c r="K23" i="9"/>
  <c r="L23" i="9" s="1"/>
  <c r="M23" i="9" s="1"/>
  <c r="H23" i="9"/>
  <c r="G23" i="9"/>
  <c r="F23" i="9"/>
  <c r="E23" i="9"/>
  <c r="C23" i="9"/>
  <c r="D23" i="9" s="1"/>
  <c r="B23" i="9"/>
  <c r="K22" i="9"/>
  <c r="L22" i="9" s="1"/>
  <c r="M22" i="9" s="1"/>
  <c r="H22" i="9"/>
  <c r="G22" i="9"/>
  <c r="F22" i="9"/>
  <c r="E22" i="9"/>
  <c r="C22" i="9"/>
  <c r="D22" i="9" s="1"/>
  <c r="B22" i="9"/>
  <c r="K21" i="9"/>
  <c r="L21" i="9" s="1"/>
  <c r="M21" i="9" s="1"/>
  <c r="H21" i="9"/>
  <c r="G21" i="9"/>
  <c r="F21" i="9"/>
  <c r="E21" i="9"/>
  <c r="C21" i="9"/>
  <c r="D21" i="9" s="1"/>
  <c r="B21" i="9"/>
  <c r="B11" i="7" l="1"/>
  <c r="B4" i="7"/>
  <c r="B12" i="7"/>
  <c r="B5" i="7"/>
  <c r="B8" i="7"/>
  <c r="B7" i="7"/>
  <c r="C7" i="7"/>
  <c r="C8" i="7"/>
  <c r="C4" i="7"/>
  <c r="C5" i="7"/>
  <c r="C12" i="7"/>
  <c r="M105" i="10"/>
  <c r="M122" i="10"/>
  <c r="M127" i="10"/>
  <c r="M139" i="10"/>
  <c r="M144" i="10"/>
  <c r="M134" i="10"/>
  <c r="M129" i="10"/>
  <c r="M141" i="10"/>
  <c r="M146" i="10"/>
  <c r="M124" i="10"/>
  <c r="M136" i="10"/>
  <c r="M12" i="10"/>
  <c r="M34" i="10"/>
  <c r="M36" i="10"/>
  <c r="M38" i="10"/>
  <c r="M40" i="10"/>
  <c r="M52" i="10"/>
  <c r="M64" i="10"/>
  <c r="M76" i="10"/>
  <c r="M88" i="10"/>
  <c r="M100" i="10"/>
  <c r="M110" i="10"/>
  <c r="M47" i="10"/>
  <c r="M59" i="10"/>
  <c r="M71" i="10"/>
  <c r="M83" i="10"/>
  <c r="M95" i="10"/>
  <c r="M117" i="10"/>
  <c r="M42" i="10"/>
  <c r="M54" i="10"/>
  <c r="M66" i="10"/>
  <c r="M78" i="10"/>
  <c r="M90" i="10"/>
  <c r="M102" i="10"/>
  <c r="M112" i="10"/>
  <c r="M49" i="10"/>
  <c r="M61" i="10"/>
  <c r="M73" i="10"/>
  <c r="M85" i="10"/>
  <c r="M97" i="10"/>
  <c r="M107" i="10"/>
  <c r="M119" i="10"/>
  <c r="M15" i="10"/>
  <c r="M17" i="10"/>
  <c r="M19" i="10"/>
  <c r="M21" i="10"/>
  <c r="M23" i="10"/>
  <c r="M25" i="10"/>
  <c r="M27" i="10"/>
  <c r="M29" i="10"/>
  <c r="M31" i="10"/>
  <c r="M44" i="10"/>
  <c r="M56" i="10"/>
  <c r="M68" i="10"/>
  <c r="M80" i="10"/>
  <c r="M92" i="10"/>
  <c r="M114" i="10"/>
  <c r="M131" i="10"/>
  <c r="M143" i="10"/>
  <c r="M148" i="10"/>
  <c r="M126" i="10"/>
  <c r="M138" i="10"/>
  <c r="M35" i="10"/>
  <c r="M37" i="10"/>
  <c r="M39" i="10"/>
  <c r="M46" i="10"/>
  <c r="M58" i="10"/>
  <c r="M70" i="10"/>
  <c r="M82" i="10"/>
  <c r="M94" i="10"/>
  <c r="M116" i="10"/>
  <c r="M133" i="10"/>
  <c r="M75" i="10"/>
  <c r="M65" i="10"/>
  <c r="M77" i="10"/>
  <c r="M89" i="10"/>
  <c r="M101" i="10"/>
  <c r="M111" i="10"/>
  <c r="M128" i="10"/>
  <c r="M140" i="10"/>
  <c r="M145" i="10"/>
  <c r="M87" i="10"/>
  <c r="M121" i="10"/>
  <c r="M48" i="10"/>
  <c r="M135" i="10"/>
  <c r="M13" i="10"/>
  <c r="M109" i="10"/>
  <c r="M41" i="10"/>
  <c r="M130" i="10"/>
  <c r="M142" i="10"/>
  <c r="M147" i="10"/>
  <c r="M33" i="10"/>
  <c r="M99" i="10"/>
  <c r="M60" i="10"/>
  <c r="M72" i="10"/>
  <c r="M84" i="10"/>
  <c r="M96" i="10"/>
  <c r="M106" i="10"/>
  <c r="M118" i="10"/>
  <c r="M123" i="10"/>
  <c r="M43" i="10"/>
  <c r="M55" i="10"/>
  <c r="M67" i="10"/>
  <c r="M79" i="10"/>
  <c r="M91" i="10"/>
  <c r="M103" i="10"/>
  <c r="M113" i="10"/>
  <c r="M14" i="10"/>
  <c r="M16" i="10"/>
  <c r="M18" i="10"/>
  <c r="M20" i="10"/>
  <c r="M22" i="10"/>
  <c r="M24" i="10"/>
  <c r="M26" i="10"/>
  <c r="M28" i="10"/>
  <c r="M30" i="10"/>
  <c r="M32" i="10"/>
  <c r="M50" i="10"/>
  <c r="M62" i="10"/>
  <c r="M74" i="10"/>
  <c r="M86" i="10"/>
  <c r="M98" i="10"/>
  <c r="M108" i="10"/>
  <c r="M120" i="10"/>
  <c r="M125" i="10"/>
  <c r="M137" i="10"/>
  <c r="M51" i="10"/>
  <c r="M63" i="10"/>
  <c r="M104" i="10"/>
  <c r="M53" i="10"/>
  <c r="M45" i="10"/>
  <c r="M57" i="10"/>
  <c r="M69" i="10"/>
  <c r="M81" i="10"/>
  <c r="M93" i="10"/>
  <c r="M115" i="10"/>
  <c r="M132" i="10"/>
  <c r="L151" i="10"/>
  <c r="N18" i="10" s="1"/>
  <c r="O18" i="10" s="1"/>
  <c r="L135" i="9"/>
  <c r="B13" i="7" l="1"/>
  <c r="B9" i="7"/>
  <c r="B6" i="7"/>
  <c r="B10" i="7" s="1"/>
  <c r="N14" i="10"/>
  <c r="O14" i="10" s="1"/>
  <c r="N23" i="10"/>
  <c r="O23" i="10" s="1"/>
  <c r="N21" i="10"/>
  <c r="O21" i="10" s="1"/>
  <c r="N19" i="10"/>
  <c r="O19" i="10" s="1"/>
  <c r="N17" i="10"/>
  <c r="O17" i="10" s="1"/>
  <c r="N22" i="10"/>
  <c r="O22" i="10" s="1"/>
  <c r="N24" i="10"/>
  <c r="O24" i="10" s="1"/>
  <c r="N15" i="10"/>
  <c r="O15" i="10" s="1"/>
  <c r="N12" i="10"/>
  <c r="O12" i="10" s="1"/>
  <c r="N20" i="10"/>
  <c r="O20" i="10" s="1"/>
  <c r="N115" i="10"/>
  <c r="O115" i="10" s="1"/>
  <c r="N45" i="10"/>
  <c r="O45" i="10" s="1"/>
  <c r="N93" i="10"/>
  <c r="O93" i="10" s="1"/>
  <c r="N141" i="10"/>
  <c r="O141" i="10" s="1"/>
  <c r="N34" i="10"/>
  <c r="O34" i="10" s="1"/>
  <c r="N118" i="10"/>
  <c r="O118" i="10" s="1"/>
  <c r="N47" i="10"/>
  <c r="O47" i="10" s="1"/>
  <c r="N32" i="10"/>
  <c r="O32" i="10" s="1"/>
  <c r="N68" i="10"/>
  <c r="O68" i="10" s="1"/>
  <c r="N104" i="10"/>
  <c r="O104" i="10" s="1"/>
  <c r="N33" i="10"/>
  <c r="O33" i="10" s="1"/>
  <c r="N105" i="10"/>
  <c r="O105" i="10" s="1"/>
  <c r="N58" i="10"/>
  <c r="O58" i="10" s="1"/>
  <c r="N142" i="10"/>
  <c r="O142" i="10" s="1"/>
  <c r="N59" i="10"/>
  <c r="O59" i="10" s="1"/>
  <c r="N143" i="10"/>
  <c r="O143" i="10" s="1"/>
  <c r="N71" i="10"/>
  <c r="O71" i="10" s="1"/>
  <c r="N36" i="10"/>
  <c r="O36" i="10" s="1"/>
  <c r="N48" i="10"/>
  <c r="O48" i="10" s="1"/>
  <c r="N60" i="10"/>
  <c r="O60" i="10" s="1"/>
  <c r="N72" i="10"/>
  <c r="O72" i="10" s="1"/>
  <c r="N84" i="10"/>
  <c r="O84" i="10" s="1"/>
  <c r="N96" i="10"/>
  <c r="O96" i="10" s="1"/>
  <c r="N108" i="10"/>
  <c r="O108" i="10" s="1"/>
  <c r="N120" i="10"/>
  <c r="O120" i="10" s="1"/>
  <c r="N132" i="10"/>
  <c r="O132" i="10" s="1"/>
  <c r="N144" i="10"/>
  <c r="O144" i="10" s="1"/>
  <c r="N95" i="10"/>
  <c r="O95" i="10" s="1"/>
  <c r="N25" i="10"/>
  <c r="O25" i="10" s="1"/>
  <c r="N37" i="10"/>
  <c r="O37" i="10" s="1"/>
  <c r="N49" i="10"/>
  <c r="O49" i="10" s="1"/>
  <c r="N61" i="10"/>
  <c r="O61" i="10" s="1"/>
  <c r="N73" i="10"/>
  <c r="O73" i="10" s="1"/>
  <c r="N85" i="10"/>
  <c r="O85" i="10" s="1"/>
  <c r="N97" i="10"/>
  <c r="O97" i="10" s="1"/>
  <c r="N109" i="10"/>
  <c r="O109" i="10" s="1"/>
  <c r="N121" i="10"/>
  <c r="O121" i="10" s="1"/>
  <c r="N133" i="10"/>
  <c r="O133" i="10" s="1"/>
  <c r="N145" i="10"/>
  <c r="O145" i="10" s="1"/>
  <c r="N70" i="10"/>
  <c r="O70" i="10" s="1"/>
  <c r="N130" i="10"/>
  <c r="O130" i="10" s="1"/>
  <c r="N35" i="10"/>
  <c r="O35" i="10" s="1"/>
  <c r="N119" i="10"/>
  <c r="O119" i="10" s="1"/>
  <c r="N26" i="10"/>
  <c r="O26" i="10" s="1"/>
  <c r="N38" i="10"/>
  <c r="O38" i="10" s="1"/>
  <c r="N50" i="10"/>
  <c r="O50" i="10" s="1"/>
  <c r="N62" i="10"/>
  <c r="O62" i="10" s="1"/>
  <c r="N74" i="10"/>
  <c r="O74" i="10" s="1"/>
  <c r="N86" i="10"/>
  <c r="O86" i="10" s="1"/>
  <c r="N98" i="10"/>
  <c r="O98" i="10" s="1"/>
  <c r="N110" i="10"/>
  <c r="O110" i="10" s="1"/>
  <c r="N122" i="10"/>
  <c r="O122" i="10" s="1"/>
  <c r="N134" i="10"/>
  <c r="O134" i="10" s="1"/>
  <c r="N146" i="10"/>
  <c r="O146" i="10" s="1"/>
  <c r="N94" i="10"/>
  <c r="O94" i="10" s="1"/>
  <c r="N83" i="10"/>
  <c r="O83" i="10" s="1"/>
  <c r="N27" i="10"/>
  <c r="O27" i="10" s="1"/>
  <c r="N39" i="10"/>
  <c r="O39" i="10" s="1"/>
  <c r="N51" i="10"/>
  <c r="O51" i="10" s="1"/>
  <c r="N63" i="10"/>
  <c r="O63" i="10" s="1"/>
  <c r="N75" i="10"/>
  <c r="O75" i="10" s="1"/>
  <c r="N87" i="10"/>
  <c r="O87" i="10" s="1"/>
  <c r="N99" i="10"/>
  <c r="O99" i="10" s="1"/>
  <c r="N111" i="10"/>
  <c r="O111" i="10" s="1"/>
  <c r="N123" i="10"/>
  <c r="O123" i="10" s="1"/>
  <c r="N135" i="10"/>
  <c r="O135" i="10" s="1"/>
  <c r="N147" i="10"/>
  <c r="O147" i="10" s="1"/>
  <c r="N28" i="10"/>
  <c r="O28" i="10" s="1"/>
  <c r="N40" i="10"/>
  <c r="O40" i="10" s="1"/>
  <c r="N52" i="10"/>
  <c r="O52" i="10" s="1"/>
  <c r="N64" i="10"/>
  <c r="O64" i="10" s="1"/>
  <c r="N76" i="10"/>
  <c r="O76" i="10" s="1"/>
  <c r="N88" i="10"/>
  <c r="O88" i="10" s="1"/>
  <c r="N100" i="10"/>
  <c r="O100" i="10" s="1"/>
  <c r="N112" i="10"/>
  <c r="O112" i="10" s="1"/>
  <c r="N124" i="10"/>
  <c r="O124" i="10" s="1"/>
  <c r="N136" i="10"/>
  <c r="O136" i="10" s="1"/>
  <c r="N148" i="10"/>
  <c r="O148" i="10" s="1"/>
  <c r="N43" i="10"/>
  <c r="O43" i="10" s="1"/>
  <c r="N67" i="10"/>
  <c r="O67" i="10" s="1"/>
  <c r="N91" i="10"/>
  <c r="O91" i="10" s="1"/>
  <c r="N127" i="10"/>
  <c r="O127" i="10" s="1"/>
  <c r="N56" i="10"/>
  <c r="O56" i="10" s="1"/>
  <c r="N92" i="10"/>
  <c r="O92" i="10" s="1"/>
  <c r="N128" i="10"/>
  <c r="O128" i="10" s="1"/>
  <c r="N57" i="10"/>
  <c r="O57" i="10" s="1"/>
  <c r="N81" i="10"/>
  <c r="O81" i="10" s="1"/>
  <c r="N129" i="10"/>
  <c r="O129" i="10" s="1"/>
  <c r="N82" i="10"/>
  <c r="O82" i="10" s="1"/>
  <c r="N107" i="10"/>
  <c r="O107" i="10" s="1"/>
  <c r="N29" i="10"/>
  <c r="O29" i="10" s="1"/>
  <c r="N41" i="10"/>
  <c r="O41" i="10" s="1"/>
  <c r="N53" i="10"/>
  <c r="O53" i="10" s="1"/>
  <c r="N65" i="10"/>
  <c r="O65" i="10" s="1"/>
  <c r="N77" i="10"/>
  <c r="O77" i="10" s="1"/>
  <c r="N89" i="10"/>
  <c r="O89" i="10" s="1"/>
  <c r="N101" i="10"/>
  <c r="O101" i="10" s="1"/>
  <c r="N113" i="10"/>
  <c r="O113" i="10" s="1"/>
  <c r="N125" i="10"/>
  <c r="O125" i="10" s="1"/>
  <c r="N137" i="10"/>
  <c r="O137" i="10" s="1"/>
  <c r="N149" i="10"/>
  <c r="O149" i="10" s="1"/>
  <c r="N30" i="10"/>
  <c r="O30" i="10" s="1"/>
  <c r="N42" i="10"/>
  <c r="O42" i="10" s="1"/>
  <c r="N54" i="10"/>
  <c r="O54" i="10" s="1"/>
  <c r="N66" i="10"/>
  <c r="O66" i="10" s="1"/>
  <c r="N78" i="10"/>
  <c r="O78" i="10" s="1"/>
  <c r="N90" i="10"/>
  <c r="O90" i="10" s="1"/>
  <c r="N102" i="10"/>
  <c r="O102" i="10" s="1"/>
  <c r="N114" i="10"/>
  <c r="O114" i="10" s="1"/>
  <c r="N126" i="10"/>
  <c r="O126" i="10" s="1"/>
  <c r="N138" i="10"/>
  <c r="O138" i="10" s="1"/>
  <c r="N31" i="10"/>
  <c r="O31" i="10" s="1"/>
  <c r="N55" i="10"/>
  <c r="O55" i="10" s="1"/>
  <c r="N79" i="10"/>
  <c r="O79" i="10" s="1"/>
  <c r="N103" i="10"/>
  <c r="O103" i="10" s="1"/>
  <c r="N139" i="10"/>
  <c r="O139" i="10" s="1"/>
  <c r="N44" i="10"/>
  <c r="O44" i="10" s="1"/>
  <c r="N80" i="10"/>
  <c r="O80" i="10" s="1"/>
  <c r="N116" i="10"/>
  <c r="O116" i="10" s="1"/>
  <c r="N140" i="10"/>
  <c r="O140" i="10" s="1"/>
  <c r="N69" i="10"/>
  <c r="O69" i="10" s="1"/>
  <c r="N117" i="10"/>
  <c r="O117" i="10" s="1"/>
  <c r="N46" i="10"/>
  <c r="O46" i="10" s="1"/>
  <c r="N106" i="10"/>
  <c r="O106" i="10" s="1"/>
  <c r="N131" i="10"/>
  <c r="O131" i="10" s="1"/>
  <c r="C11" i="7"/>
  <c r="C13" i="7" s="1"/>
  <c r="N16" i="10"/>
  <c r="O16" i="10" s="1"/>
  <c r="N13" i="10"/>
  <c r="O13" i="10" s="1"/>
  <c r="C6" i="7"/>
  <c r="C9" i="7"/>
  <c r="N20" i="9"/>
  <c r="O20" i="9" s="1"/>
  <c r="N19" i="9"/>
  <c r="O19" i="9" s="1"/>
  <c r="N15" i="9"/>
  <c r="O15" i="9" s="1"/>
  <c r="N12" i="9"/>
  <c r="O12" i="9" s="1"/>
  <c r="N14" i="9"/>
  <c r="O14" i="9" s="1"/>
  <c r="N17" i="9"/>
  <c r="O17" i="9" s="1"/>
  <c r="N18" i="9"/>
  <c r="O18" i="9" s="1"/>
  <c r="N16" i="9"/>
  <c r="O16" i="9" s="1"/>
  <c r="N13" i="9"/>
  <c r="O13" i="9" s="1"/>
  <c r="N50" i="9"/>
  <c r="O50" i="9" s="1"/>
  <c r="N127" i="9"/>
  <c r="O127" i="9" s="1"/>
  <c r="N104" i="9"/>
  <c r="O104" i="9" s="1"/>
  <c r="N132" i="9"/>
  <c r="O132" i="9" s="1"/>
  <c r="N93" i="9"/>
  <c r="O93" i="9" s="1"/>
  <c r="N39" i="9"/>
  <c r="O39" i="9" s="1"/>
  <c r="N116" i="9"/>
  <c r="O116" i="9" s="1"/>
  <c r="N128" i="9"/>
  <c r="O128" i="9" s="1"/>
  <c r="N86" i="9"/>
  <c r="O86" i="9" s="1"/>
  <c r="N130" i="9"/>
  <c r="O130" i="9" s="1"/>
  <c r="N89" i="9"/>
  <c r="O89" i="9" s="1"/>
  <c r="N112" i="9"/>
  <c r="O112" i="9" s="1"/>
  <c r="N22" i="9"/>
  <c r="O22" i="9" s="1"/>
  <c r="N59" i="9"/>
  <c r="O59" i="9" s="1"/>
  <c r="N51" i="9"/>
  <c r="O51" i="9" s="1"/>
  <c r="N108" i="9"/>
  <c r="O108" i="9" s="1"/>
  <c r="N63" i="9"/>
  <c r="O63" i="9" s="1"/>
  <c r="N66" i="9"/>
  <c r="O66" i="9" s="1"/>
  <c r="N100" i="9"/>
  <c r="O100" i="9" s="1"/>
  <c r="N133" i="9"/>
  <c r="O133" i="9" s="1"/>
  <c r="N105" i="9"/>
  <c r="O105" i="9" s="1"/>
  <c r="N75" i="9"/>
  <c r="O75" i="9" s="1"/>
  <c r="N120" i="9"/>
  <c r="O120" i="9" s="1"/>
  <c r="N55" i="9"/>
  <c r="O55" i="9" s="1"/>
  <c r="N46" i="9"/>
  <c r="O46" i="9" s="1"/>
  <c r="N91" i="9"/>
  <c r="O91" i="9" s="1"/>
  <c r="N124" i="9"/>
  <c r="O124" i="9" s="1"/>
  <c r="N49" i="9"/>
  <c r="O49" i="9" s="1"/>
  <c r="N41" i="9"/>
  <c r="O41" i="9" s="1"/>
  <c r="N134" i="9"/>
  <c r="O134" i="9" s="1"/>
  <c r="N82" i="9"/>
  <c r="O82" i="9" s="1"/>
  <c r="N95" i="9"/>
  <c r="O95" i="9" s="1"/>
  <c r="N107" i="9"/>
  <c r="O107" i="9" s="1"/>
  <c r="N31" i="9"/>
  <c r="O31" i="9" s="1"/>
  <c r="N65" i="9"/>
  <c r="O65" i="9" s="1"/>
  <c r="N35" i="9"/>
  <c r="O35" i="9" s="1"/>
  <c r="N78" i="9"/>
  <c r="O78" i="9" s="1"/>
  <c r="N79" i="9"/>
  <c r="O79" i="9" s="1"/>
  <c r="N97" i="9"/>
  <c r="O97" i="9" s="1"/>
  <c r="N117" i="9"/>
  <c r="O117" i="9" s="1"/>
  <c r="N71" i="9"/>
  <c r="O71" i="9" s="1"/>
  <c r="N83" i="9"/>
  <c r="O83" i="9" s="1"/>
  <c r="N54" i="9"/>
  <c r="O54" i="9" s="1"/>
  <c r="N45" i="9"/>
  <c r="O45" i="9" s="1"/>
  <c r="N113" i="9"/>
  <c r="O113" i="9" s="1"/>
  <c r="N61" i="9"/>
  <c r="O61" i="9" s="1"/>
  <c r="N73" i="9"/>
  <c r="O73" i="9" s="1"/>
  <c r="N96" i="9"/>
  <c r="O96" i="9" s="1"/>
  <c r="N119" i="9"/>
  <c r="O119" i="9" s="1"/>
  <c r="N43" i="9"/>
  <c r="O43" i="9" s="1"/>
  <c r="N34" i="9"/>
  <c r="O34" i="9" s="1"/>
  <c r="N131" i="9"/>
  <c r="O131" i="9" s="1"/>
  <c r="N57" i="9"/>
  <c r="O57" i="9" s="1"/>
  <c r="N58" i="9"/>
  <c r="O58" i="9" s="1"/>
  <c r="N30" i="9"/>
  <c r="O30" i="9" s="1"/>
  <c r="N103" i="9"/>
  <c r="O103" i="9" s="1"/>
  <c r="N24" i="9"/>
  <c r="O24" i="9" s="1"/>
  <c r="N74" i="9"/>
  <c r="O74" i="9" s="1"/>
  <c r="N26" i="9"/>
  <c r="O26" i="9" s="1"/>
  <c r="N123" i="9"/>
  <c r="O123" i="9" s="1"/>
  <c r="N81" i="9"/>
  <c r="O81" i="9" s="1"/>
  <c r="N29" i="9"/>
  <c r="O29" i="9" s="1"/>
  <c r="N42" i="9"/>
  <c r="O42" i="9" s="1"/>
  <c r="N125" i="9"/>
  <c r="O125" i="9" s="1"/>
  <c r="N99" i="9"/>
  <c r="O99" i="9" s="1"/>
  <c r="N21" i="9"/>
  <c r="O21" i="9" s="1"/>
  <c r="N115" i="9"/>
  <c r="O115" i="9" s="1"/>
  <c r="N62" i="9"/>
  <c r="O62" i="9" s="1"/>
  <c r="N85" i="9"/>
  <c r="O85" i="9" s="1"/>
  <c r="N33" i="9"/>
  <c r="O33" i="9" s="1"/>
  <c r="N87" i="9"/>
  <c r="O87" i="9" s="1"/>
  <c r="N121" i="9"/>
  <c r="O121" i="9" s="1"/>
  <c r="N47" i="9"/>
  <c r="O47" i="9" s="1"/>
  <c r="N92" i="9"/>
  <c r="O92" i="9" s="1"/>
  <c r="N111" i="9"/>
  <c r="O111" i="9" s="1"/>
  <c r="N67" i="9"/>
  <c r="O67" i="9" s="1"/>
  <c r="N37" i="9"/>
  <c r="O37" i="9" s="1"/>
  <c r="N38" i="9"/>
  <c r="O38" i="9" s="1"/>
  <c r="N53" i="9"/>
  <c r="O53" i="9" s="1"/>
  <c r="N129" i="9"/>
  <c r="O129" i="9" s="1"/>
  <c r="N109" i="9"/>
  <c r="O109" i="9" s="1"/>
  <c r="N77" i="9"/>
  <c r="O77" i="9" s="1"/>
  <c r="N101" i="9"/>
  <c r="O101" i="9" s="1"/>
  <c r="N69" i="9"/>
  <c r="O69" i="9" s="1"/>
  <c r="N70" i="9"/>
  <c r="O70" i="9" s="1"/>
  <c r="N126" i="9"/>
  <c r="O126" i="9" s="1"/>
  <c r="N122" i="9"/>
  <c r="O122" i="9" s="1"/>
  <c r="N118" i="9"/>
  <c r="O118" i="9" s="1"/>
  <c r="N114" i="9"/>
  <c r="O114" i="9" s="1"/>
  <c r="N110" i="9"/>
  <c r="O110" i="9" s="1"/>
  <c r="N106" i="9"/>
  <c r="O106" i="9" s="1"/>
  <c r="N102" i="9"/>
  <c r="O102" i="9" s="1"/>
  <c r="N98" i="9"/>
  <c r="O98" i="9" s="1"/>
  <c r="N94" i="9"/>
  <c r="O94" i="9" s="1"/>
  <c r="N90" i="9"/>
  <c r="O90" i="9" s="1"/>
  <c r="N88" i="9"/>
  <c r="O88" i="9" s="1"/>
  <c r="N84" i="9"/>
  <c r="O84" i="9" s="1"/>
  <c r="N80" i="9"/>
  <c r="O80" i="9" s="1"/>
  <c r="N76" i="9"/>
  <c r="O76" i="9" s="1"/>
  <c r="N72" i="9"/>
  <c r="O72" i="9" s="1"/>
  <c r="N68" i="9"/>
  <c r="O68" i="9" s="1"/>
  <c r="N64" i="9"/>
  <c r="O64" i="9" s="1"/>
  <c r="N60" i="9"/>
  <c r="O60" i="9" s="1"/>
  <c r="N56" i="9"/>
  <c r="O56" i="9" s="1"/>
  <c r="N52" i="9"/>
  <c r="O52" i="9" s="1"/>
  <c r="N48" i="9"/>
  <c r="O48" i="9" s="1"/>
  <c r="N44" i="9"/>
  <c r="O44" i="9" s="1"/>
  <c r="N40" i="9"/>
  <c r="O40" i="9" s="1"/>
  <c r="N36" i="9"/>
  <c r="O36" i="9" s="1"/>
  <c r="N32" i="9"/>
  <c r="O32" i="9" s="1"/>
  <c r="N28" i="9"/>
  <c r="O28" i="9" s="1"/>
  <c r="N27" i="9"/>
  <c r="O27" i="9" s="1"/>
  <c r="N25" i="9"/>
  <c r="O25" i="9" s="1"/>
  <c r="N23" i="9"/>
  <c r="O23" i="9" s="1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2" i="6"/>
  <c r="G13" i="6"/>
  <c r="G14" i="6"/>
  <c r="G15" i="6"/>
  <c r="G16" i="6"/>
  <c r="G17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3" i="6"/>
  <c r="F14" i="6"/>
  <c r="F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2" i="6"/>
  <c r="E13" i="6"/>
  <c r="E14" i="6"/>
  <c r="E15" i="6"/>
  <c r="C22" i="6"/>
  <c r="D22" i="6" s="1"/>
  <c r="C23" i="6"/>
  <c r="D23" i="6" s="1"/>
  <c r="C24" i="6"/>
  <c r="D24" i="6" s="1"/>
  <c r="C25" i="6"/>
  <c r="D25" i="6" s="1"/>
  <c r="C26" i="6"/>
  <c r="D26" i="6" s="1"/>
  <c r="C27" i="6"/>
  <c r="D27" i="6" s="1"/>
  <c r="C28" i="6"/>
  <c r="D28" i="6" s="1"/>
  <c r="C29" i="6"/>
  <c r="D29" i="6" s="1"/>
  <c r="C30" i="6"/>
  <c r="D30" i="6" s="1"/>
  <c r="C31" i="6"/>
  <c r="D31" i="6" s="1"/>
  <c r="C32" i="6"/>
  <c r="D32" i="6" s="1"/>
  <c r="C33" i="6"/>
  <c r="D33" i="6" s="1"/>
  <c r="C34" i="6"/>
  <c r="D34" i="6" s="1"/>
  <c r="C35" i="6"/>
  <c r="D35" i="6" s="1"/>
  <c r="C36" i="6"/>
  <c r="D36" i="6" s="1"/>
  <c r="C37" i="6"/>
  <c r="D37" i="6" s="1"/>
  <c r="C38" i="6"/>
  <c r="D38" i="6" s="1"/>
  <c r="C39" i="6"/>
  <c r="D39" i="6" s="1"/>
  <c r="C40" i="6"/>
  <c r="D40" i="6" s="1"/>
  <c r="C41" i="6"/>
  <c r="D41" i="6" s="1"/>
  <c r="C42" i="6"/>
  <c r="D42" i="6" s="1"/>
  <c r="C43" i="6"/>
  <c r="D43" i="6" s="1"/>
  <c r="C44" i="6"/>
  <c r="D44" i="6" s="1"/>
  <c r="C45" i="6"/>
  <c r="D45" i="6" s="1"/>
  <c r="C46" i="6"/>
  <c r="D46" i="6" s="1"/>
  <c r="C47" i="6"/>
  <c r="D47" i="6" s="1"/>
  <c r="C48" i="6"/>
  <c r="D48" i="6" s="1"/>
  <c r="C49" i="6"/>
  <c r="D49" i="6" s="1"/>
  <c r="C50" i="6"/>
  <c r="D50" i="6" s="1"/>
  <c r="C51" i="6"/>
  <c r="D51" i="6" s="1"/>
  <c r="C52" i="6"/>
  <c r="D52" i="6" s="1"/>
  <c r="C53" i="6"/>
  <c r="D53" i="6" s="1"/>
  <c r="C54" i="6"/>
  <c r="D54" i="6" s="1"/>
  <c r="C55" i="6"/>
  <c r="D55" i="6" s="1"/>
  <c r="C56" i="6"/>
  <c r="D56" i="6" s="1"/>
  <c r="C57" i="6"/>
  <c r="D57" i="6" s="1"/>
  <c r="C58" i="6"/>
  <c r="D58" i="6" s="1"/>
  <c r="C59" i="6"/>
  <c r="D59" i="6" s="1"/>
  <c r="C60" i="6"/>
  <c r="D60" i="6" s="1"/>
  <c r="C61" i="6"/>
  <c r="D61" i="6" s="1"/>
  <c r="C62" i="6"/>
  <c r="D62" i="6" s="1"/>
  <c r="C63" i="6"/>
  <c r="D63" i="6" s="1"/>
  <c r="C64" i="6"/>
  <c r="D64" i="6" s="1"/>
  <c r="C65" i="6"/>
  <c r="D65" i="6" s="1"/>
  <c r="C66" i="6"/>
  <c r="D66" i="6" s="1"/>
  <c r="C67" i="6"/>
  <c r="D67" i="6" s="1"/>
  <c r="C68" i="6"/>
  <c r="D68" i="6" s="1"/>
  <c r="C69" i="6"/>
  <c r="D69" i="6" s="1"/>
  <c r="C70" i="6"/>
  <c r="D70" i="6" s="1"/>
  <c r="C71" i="6"/>
  <c r="D71" i="6" s="1"/>
  <c r="C72" i="6"/>
  <c r="D72" i="6" s="1"/>
  <c r="C73" i="6"/>
  <c r="D73" i="6" s="1"/>
  <c r="C74" i="6"/>
  <c r="D74" i="6" s="1"/>
  <c r="C75" i="6"/>
  <c r="D75" i="6" s="1"/>
  <c r="C76" i="6"/>
  <c r="D76" i="6" s="1"/>
  <c r="C77" i="6"/>
  <c r="D77" i="6" s="1"/>
  <c r="C78" i="6"/>
  <c r="D78" i="6" s="1"/>
  <c r="C79" i="6"/>
  <c r="D79" i="6" s="1"/>
  <c r="C80" i="6"/>
  <c r="D80" i="6" s="1"/>
  <c r="C81" i="6"/>
  <c r="D81" i="6" s="1"/>
  <c r="C82" i="6"/>
  <c r="D82" i="6" s="1"/>
  <c r="C83" i="6"/>
  <c r="D83" i="6" s="1"/>
  <c r="C84" i="6"/>
  <c r="D84" i="6" s="1"/>
  <c r="C85" i="6"/>
  <c r="D85" i="6" s="1"/>
  <c r="C86" i="6"/>
  <c r="D86" i="6" s="1"/>
  <c r="C87" i="6"/>
  <c r="D87" i="6" s="1"/>
  <c r="C88" i="6"/>
  <c r="D88" i="6" s="1"/>
  <c r="C89" i="6"/>
  <c r="D89" i="6" s="1"/>
  <c r="C90" i="6"/>
  <c r="D90" i="6" s="1"/>
  <c r="C91" i="6"/>
  <c r="D91" i="6" s="1"/>
  <c r="C92" i="6"/>
  <c r="D92" i="6" s="1"/>
  <c r="C93" i="6"/>
  <c r="D93" i="6" s="1"/>
  <c r="C94" i="6"/>
  <c r="D94" i="6" s="1"/>
  <c r="C95" i="6"/>
  <c r="D95" i="6" s="1"/>
  <c r="C96" i="6"/>
  <c r="D96" i="6" s="1"/>
  <c r="C97" i="6"/>
  <c r="D97" i="6" s="1"/>
  <c r="C98" i="6"/>
  <c r="D98" i="6" s="1"/>
  <c r="C99" i="6"/>
  <c r="D99" i="6" s="1"/>
  <c r="C100" i="6"/>
  <c r="D100" i="6" s="1"/>
  <c r="C101" i="6"/>
  <c r="D101" i="6" s="1"/>
  <c r="C102" i="6"/>
  <c r="D102" i="6" s="1"/>
  <c r="C103" i="6"/>
  <c r="D103" i="6" s="1"/>
  <c r="C104" i="6"/>
  <c r="D104" i="6" s="1"/>
  <c r="C105" i="6"/>
  <c r="D105" i="6" s="1"/>
  <c r="C106" i="6"/>
  <c r="D106" i="6" s="1"/>
  <c r="C107" i="6"/>
  <c r="D107" i="6" s="1"/>
  <c r="C108" i="6"/>
  <c r="D108" i="6" s="1"/>
  <c r="C109" i="6"/>
  <c r="D109" i="6" s="1"/>
  <c r="C110" i="6"/>
  <c r="D110" i="6" s="1"/>
  <c r="C111" i="6"/>
  <c r="D111" i="6" s="1"/>
  <c r="C112" i="6"/>
  <c r="D112" i="6" s="1"/>
  <c r="C113" i="6"/>
  <c r="D113" i="6" s="1"/>
  <c r="C114" i="6"/>
  <c r="D114" i="6" s="1"/>
  <c r="C115" i="6"/>
  <c r="D115" i="6" s="1"/>
  <c r="C116" i="6"/>
  <c r="D116" i="6" s="1"/>
  <c r="C117" i="6"/>
  <c r="D117" i="6" s="1"/>
  <c r="C118" i="6"/>
  <c r="D118" i="6" s="1"/>
  <c r="C119" i="6"/>
  <c r="D119" i="6" s="1"/>
  <c r="C120" i="6"/>
  <c r="D120" i="6" s="1"/>
  <c r="C121" i="6"/>
  <c r="D121" i="6" s="1"/>
  <c r="C122" i="6"/>
  <c r="D122" i="6" s="1"/>
  <c r="C123" i="6"/>
  <c r="D123" i="6" s="1"/>
  <c r="C124" i="6"/>
  <c r="D124" i="6" s="1"/>
  <c r="C125" i="6"/>
  <c r="D125" i="6" s="1"/>
  <c r="C126" i="6"/>
  <c r="D126" i="6" s="1"/>
  <c r="C127" i="6"/>
  <c r="D127" i="6" s="1"/>
  <c r="C128" i="6"/>
  <c r="D128" i="6" s="1"/>
  <c r="C129" i="6"/>
  <c r="D129" i="6" s="1"/>
  <c r="C130" i="6"/>
  <c r="D130" i="6" s="1"/>
  <c r="C131" i="6"/>
  <c r="D131" i="6" s="1"/>
  <c r="C132" i="6"/>
  <c r="D132" i="6" s="1"/>
  <c r="C133" i="6"/>
  <c r="D133" i="6" s="1"/>
  <c r="C134" i="6"/>
  <c r="D134" i="6" s="1"/>
  <c r="C135" i="6"/>
  <c r="D135" i="6" s="1"/>
  <c r="C136" i="6"/>
  <c r="D136" i="6" s="1"/>
  <c r="C137" i="6"/>
  <c r="D137" i="6" s="1"/>
  <c r="C138" i="6"/>
  <c r="D138" i="6" s="1"/>
  <c r="C139" i="6"/>
  <c r="D139" i="6" s="1"/>
  <c r="C140" i="6"/>
  <c r="D140" i="6" s="1"/>
  <c r="C141" i="6"/>
  <c r="D141" i="6" s="1"/>
  <c r="C142" i="6"/>
  <c r="D142" i="6" s="1"/>
  <c r="C143" i="6"/>
  <c r="D143" i="6" s="1"/>
  <c r="C144" i="6"/>
  <c r="D144" i="6" s="1"/>
  <c r="C145" i="6"/>
  <c r="D145" i="6" s="1"/>
  <c r="C146" i="6"/>
  <c r="D146" i="6" s="1"/>
  <c r="C147" i="6"/>
  <c r="D147" i="6" s="1"/>
  <c r="C148" i="6"/>
  <c r="D148" i="6" s="1"/>
  <c r="C149" i="6"/>
  <c r="D149" i="6" s="1"/>
  <c r="D20" i="6"/>
  <c r="C21" i="6"/>
  <c r="D21" i="6" s="1"/>
  <c r="D12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2" i="6"/>
  <c r="B13" i="6"/>
  <c r="B14" i="6"/>
  <c r="B15" i="6"/>
  <c r="C15" i="7" l="1"/>
  <c r="D7" i="7"/>
  <c r="E7" i="7" s="1"/>
  <c r="D8" i="7"/>
  <c r="E8" i="7" s="1"/>
  <c r="F8" i="7"/>
  <c r="F7" i="7"/>
  <c r="D5" i="7"/>
  <c r="E5" i="7" s="1"/>
  <c r="D4" i="7"/>
  <c r="D12" i="7"/>
  <c r="C10" i="7"/>
  <c r="B15" i="7"/>
  <c r="K15" i="6"/>
  <c r="L15" i="6" s="1"/>
  <c r="K16" i="6"/>
  <c r="L16" i="6" s="1"/>
  <c r="K17" i="6"/>
  <c r="L17" i="6" s="1"/>
  <c r="K18" i="6"/>
  <c r="L18" i="6" s="1"/>
  <c r="K19" i="6"/>
  <c r="L19" i="6" s="1"/>
  <c r="K20" i="6"/>
  <c r="L20" i="6" s="1"/>
  <c r="K21" i="6"/>
  <c r="L21" i="6" s="1"/>
  <c r="K22" i="6"/>
  <c r="L22" i="6" s="1"/>
  <c r="K23" i="6"/>
  <c r="L23" i="6" s="1"/>
  <c r="K24" i="6"/>
  <c r="L24" i="6" s="1"/>
  <c r="K25" i="6"/>
  <c r="L25" i="6" s="1"/>
  <c r="K26" i="6"/>
  <c r="L26" i="6" s="1"/>
  <c r="K27" i="6"/>
  <c r="L27" i="6" s="1"/>
  <c r="K28" i="6"/>
  <c r="L28" i="6" s="1"/>
  <c r="K29" i="6"/>
  <c r="L29" i="6" s="1"/>
  <c r="K30" i="6"/>
  <c r="L30" i="6" s="1"/>
  <c r="K31" i="6"/>
  <c r="L31" i="6" s="1"/>
  <c r="K32" i="6"/>
  <c r="L32" i="6" s="1"/>
  <c r="K33" i="6"/>
  <c r="L33" i="6" s="1"/>
  <c r="K34" i="6"/>
  <c r="L34" i="6" s="1"/>
  <c r="K35" i="6"/>
  <c r="L35" i="6" s="1"/>
  <c r="K36" i="6"/>
  <c r="L36" i="6" s="1"/>
  <c r="K37" i="6"/>
  <c r="L37" i="6" s="1"/>
  <c r="K38" i="6"/>
  <c r="L38" i="6" s="1"/>
  <c r="K39" i="6"/>
  <c r="L39" i="6" s="1"/>
  <c r="K40" i="6"/>
  <c r="L40" i="6" s="1"/>
  <c r="K41" i="6"/>
  <c r="L41" i="6" s="1"/>
  <c r="K42" i="6"/>
  <c r="L42" i="6" s="1"/>
  <c r="K43" i="6"/>
  <c r="L43" i="6" s="1"/>
  <c r="K44" i="6"/>
  <c r="L44" i="6" s="1"/>
  <c r="K45" i="6"/>
  <c r="L45" i="6" s="1"/>
  <c r="K46" i="6"/>
  <c r="L46" i="6" s="1"/>
  <c r="K47" i="6"/>
  <c r="L47" i="6" s="1"/>
  <c r="K48" i="6"/>
  <c r="L48" i="6" s="1"/>
  <c r="K49" i="6"/>
  <c r="L49" i="6" s="1"/>
  <c r="K50" i="6"/>
  <c r="L50" i="6" s="1"/>
  <c r="K51" i="6"/>
  <c r="L51" i="6" s="1"/>
  <c r="K52" i="6"/>
  <c r="L52" i="6" s="1"/>
  <c r="K53" i="6"/>
  <c r="L53" i="6" s="1"/>
  <c r="K54" i="6"/>
  <c r="L54" i="6" s="1"/>
  <c r="K55" i="6"/>
  <c r="L55" i="6" s="1"/>
  <c r="K56" i="6"/>
  <c r="L56" i="6" s="1"/>
  <c r="K57" i="6"/>
  <c r="L57" i="6" s="1"/>
  <c r="K58" i="6"/>
  <c r="L58" i="6" s="1"/>
  <c r="K59" i="6"/>
  <c r="L59" i="6" s="1"/>
  <c r="K60" i="6"/>
  <c r="L60" i="6" s="1"/>
  <c r="K61" i="6"/>
  <c r="L61" i="6" s="1"/>
  <c r="K62" i="6"/>
  <c r="L62" i="6" s="1"/>
  <c r="K63" i="6"/>
  <c r="L63" i="6" s="1"/>
  <c r="K64" i="6"/>
  <c r="L64" i="6" s="1"/>
  <c r="K65" i="6"/>
  <c r="L65" i="6" s="1"/>
  <c r="K66" i="6"/>
  <c r="L66" i="6" s="1"/>
  <c r="K67" i="6"/>
  <c r="L67" i="6" s="1"/>
  <c r="K68" i="6"/>
  <c r="L68" i="6" s="1"/>
  <c r="K69" i="6"/>
  <c r="L69" i="6" s="1"/>
  <c r="K70" i="6"/>
  <c r="L70" i="6" s="1"/>
  <c r="K71" i="6"/>
  <c r="L71" i="6" s="1"/>
  <c r="K72" i="6"/>
  <c r="L72" i="6" s="1"/>
  <c r="K73" i="6"/>
  <c r="L73" i="6" s="1"/>
  <c r="K74" i="6"/>
  <c r="L74" i="6" s="1"/>
  <c r="K75" i="6"/>
  <c r="L75" i="6" s="1"/>
  <c r="K76" i="6"/>
  <c r="L76" i="6" s="1"/>
  <c r="K77" i="6"/>
  <c r="L77" i="6" s="1"/>
  <c r="K78" i="6"/>
  <c r="L78" i="6" s="1"/>
  <c r="K79" i="6"/>
  <c r="L79" i="6" s="1"/>
  <c r="K80" i="6"/>
  <c r="L80" i="6" s="1"/>
  <c r="K81" i="6"/>
  <c r="L81" i="6" s="1"/>
  <c r="K82" i="6"/>
  <c r="L82" i="6" s="1"/>
  <c r="K83" i="6"/>
  <c r="L83" i="6" s="1"/>
  <c r="K84" i="6"/>
  <c r="L84" i="6" s="1"/>
  <c r="K85" i="6"/>
  <c r="L85" i="6" s="1"/>
  <c r="K86" i="6"/>
  <c r="L86" i="6" s="1"/>
  <c r="K87" i="6"/>
  <c r="L87" i="6" s="1"/>
  <c r="K88" i="6"/>
  <c r="L88" i="6" s="1"/>
  <c r="K89" i="6"/>
  <c r="L89" i="6" s="1"/>
  <c r="K90" i="6"/>
  <c r="L90" i="6" s="1"/>
  <c r="K91" i="6"/>
  <c r="L91" i="6" s="1"/>
  <c r="K92" i="6"/>
  <c r="L92" i="6" s="1"/>
  <c r="K93" i="6"/>
  <c r="L93" i="6" s="1"/>
  <c r="K94" i="6"/>
  <c r="L94" i="6" s="1"/>
  <c r="K95" i="6"/>
  <c r="L95" i="6" s="1"/>
  <c r="K96" i="6"/>
  <c r="L96" i="6" s="1"/>
  <c r="K97" i="6"/>
  <c r="L97" i="6" s="1"/>
  <c r="K98" i="6"/>
  <c r="L98" i="6" s="1"/>
  <c r="K99" i="6"/>
  <c r="L99" i="6" s="1"/>
  <c r="K100" i="6"/>
  <c r="L100" i="6" s="1"/>
  <c r="K101" i="6"/>
  <c r="L101" i="6" s="1"/>
  <c r="K102" i="6"/>
  <c r="L102" i="6" s="1"/>
  <c r="K103" i="6"/>
  <c r="L103" i="6" s="1"/>
  <c r="K104" i="6"/>
  <c r="L104" i="6" s="1"/>
  <c r="K105" i="6"/>
  <c r="L105" i="6" s="1"/>
  <c r="K106" i="6"/>
  <c r="L106" i="6" s="1"/>
  <c r="K107" i="6"/>
  <c r="L107" i="6" s="1"/>
  <c r="K108" i="6"/>
  <c r="L108" i="6" s="1"/>
  <c r="K109" i="6"/>
  <c r="L109" i="6" s="1"/>
  <c r="K110" i="6"/>
  <c r="L110" i="6" s="1"/>
  <c r="K111" i="6"/>
  <c r="L111" i="6" s="1"/>
  <c r="K112" i="6"/>
  <c r="L112" i="6" s="1"/>
  <c r="K113" i="6"/>
  <c r="L113" i="6" s="1"/>
  <c r="K114" i="6"/>
  <c r="L114" i="6" s="1"/>
  <c r="K115" i="6"/>
  <c r="L115" i="6" s="1"/>
  <c r="K116" i="6"/>
  <c r="L116" i="6" s="1"/>
  <c r="K117" i="6"/>
  <c r="L117" i="6" s="1"/>
  <c r="K118" i="6"/>
  <c r="L118" i="6" s="1"/>
  <c r="K119" i="6"/>
  <c r="L119" i="6" s="1"/>
  <c r="K120" i="6"/>
  <c r="L120" i="6" s="1"/>
  <c r="K121" i="6"/>
  <c r="L121" i="6" s="1"/>
  <c r="K122" i="6"/>
  <c r="L122" i="6" s="1"/>
  <c r="K123" i="6"/>
  <c r="L123" i="6" s="1"/>
  <c r="K124" i="6"/>
  <c r="L124" i="6" s="1"/>
  <c r="K125" i="6"/>
  <c r="L125" i="6" s="1"/>
  <c r="K126" i="6"/>
  <c r="L126" i="6" s="1"/>
  <c r="K127" i="6"/>
  <c r="L127" i="6" s="1"/>
  <c r="K128" i="6"/>
  <c r="L128" i="6" s="1"/>
  <c r="K129" i="6"/>
  <c r="L129" i="6" s="1"/>
  <c r="K130" i="6"/>
  <c r="L130" i="6" s="1"/>
  <c r="K131" i="6"/>
  <c r="L131" i="6" s="1"/>
  <c r="K132" i="6"/>
  <c r="L132" i="6" s="1"/>
  <c r="K133" i="6"/>
  <c r="L133" i="6" s="1"/>
  <c r="K134" i="6"/>
  <c r="L134" i="6" s="1"/>
  <c r="K135" i="6"/>
  <c r="L135" i="6" s="1"/>
  <c r="K136" i="6"/>
  <c r="L136" i="6" s="1"/>
  <c r="K137" i="6"/>
  <c r="L137" i="6" s="1"/>
  <c r="K138" i="6"/>
  <c r="L138" i="6" s="1"/>
  <c r="K139" i="6"/>
  <c r="L139" i="6" s="1"/>
  <c r="K140" i="6"/>
  <c r="L140" i="6" s="1"/>
  <c r="K141" i="6"/>
  <c r="L141" i="6" s="1"/>
  <c r="K142" i="6"/>
  <c r="L142" i="6" s="1"/>
  <c r="K143" i="6"/>
  <c r="L143" i="6" s="1"/>
  <c r="K144" i="6"/>
  <c r="L144" i="6" s="1"/>
  <c r="K145" i="6"/>
  <c r="L145" i="6" s="1"/>
  <c r="K146" i="6"/>
  <c r="L146" i="6" s="1"/>
  <c r="K147" i="6"/>
  <c r="L147" i="6" s="1"/>
  <c r="K148" i="6"/>
  <c r="L148" i="6" s="1"/>
  <c r="K149" i="6"/>
  <c r="L149" i="6" s="1"/>
  <c r="K12" i="6"/>
  <c r="L12" i="6" s="1"/>
  <c r="K13" i="6"/>
  <c r="L13" i="6" s="1"/>
  <c r="K14" i="6"/>
  <c r="L14" i="6" s="1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D6" i="7" l="1"/>
  <c r="D9" i="7"/>
  <c r="E4" i="7"/>
  <c r="E9" i="7" s="1"/>
  <c r="E12" i="7"/>
  <c r="M12" i="6"/>
  <c r="M121" i="6"/>
  <c r="M142" i="6"/>
  <c r="M130" i="6"/>
  <c r="M118" i="6"/>
  <c r="M106" i="6"/>
  <c r="M94" i="6"/>
  <c r="M82" i="6"/>
  <c r="M70" i="6"/>
  <c r="M58" i="6"/>
  <c r="M46" i="6"/>
  <c r="M34" i="6"/>
  <c r="M22" i="6"/>
  <c r="M141" i="6"/>
  <c r="M129" i="6"/>
  <c r="M117" i="6"/>
  <c r="M105" i="6"/>
  <c r="M93" i="6"/>
  <c r="M81" i="6"/>
  <c r="M69" i="6"/>
  <c r="M57" i="6"/>
  <c r="M45" i="6"/>
  <c r="M33" i="6"/>
  <c r="M21" i="6"/>
  <c r="M145" i="6"/>
  <c r="M14" i="6"/>
  <c r="M140" i="6"/>
  <c r="M128" i="6"/>
  <c r="M116" i="6"/>
  <c r="M104" i="6"/>
  <c r="M92" i="6"/>
  <c r="M80" i="6"/>
  <c r="M68" i="6"/>
  <c r="M56" i="6"/>
  <c r="M44" i="6"/>
  <c r="M32" i="6"/>
  <c r="M20" i="6"/>
  <c r="M13" i="6"/>
  <c r="M115" i="6"/>
  <c r="M91" i="6"/>
  <c r="M67" i="6"/>
  <c r="M43" i="6"/>
  <c r="M31" i="6"/>
  <c r="M19" i="6"/>
  <c r="M139" i="6"/>
  <c r="M79" i="6"/>
  <c r="M138" i="6"/>
  <c r="M114" i="6"/>
  <c r="M102" i="6"/>
  <c r="M90" i="6"/>
  <c r="M78" i="6"/>
  <c r="M66" i="6"/>
  <c r="M54" i="6"/>
  <c r="M42" i="6"/>
  <c r="M30" i="6"/>
  <c r="M18" i="6"/>
  <c r="M109" i="6"/>
  <c r="M127" i="6"/>
  <c r="M103" i="6"/>
  <c r="M55" i="6"/>
  <c r="M126" i="6"/>
  <c r="M149" i="6"/>
  <c r="M137" i="6"/>
  <c r="M125" i="6"/>
  <c r="M113" i="6"/>
  <c r="M101" i="6"/>
  <c r="M89" i="6"/>
  <c r="M77" i="6"/>
  <c r="M65" i="6"/>
  <c r="M53" i="6"/>
  <c r="M41" i="6"/>
  <c r="M29" i="6"/>
  <c r="M17" i="6"/>
  <c r="M148" i="6"/>
  <c r="M136" i="6"/>
  <c r="M124" i="6"/>
  <c r="M112" i="6"/>
  <c r="M100" i="6"/>
  <c r="M88" i="6"/>
  <c r="M76" i="6"/>
  <c r="M64" i="6"/>
  <c r="M52" i="6"/>
  <c r="M40" i="6"/>
  <c r="M28" i="6"/>
  <c r="M16" i="6"/>
  <c r="M147" i="6"/>
  <c r="M135" i="6"/>
  <c r="M123" i="6"/>
  <c r="M111" i="6"/>
  <c r="M99" i="6"/>
  <c r="M87" i="6"/>
  <c r="M75" i="6"/>
  <c r="M63" i="6"/>
  <c r="M51" i="6"/>
  <c r="M39" i="6"/>
  <c r="M27" i="6"/>
  <c r="M15" i="6"/>
  <c r="M146" i="6"/>
  <c r="M122" i="6"/>
  <c r="M110" i="6"/>
  <c r="M98" i="6"/>
  <c r="M86" i="6"/>
  <c r="M74" i="6"/>
  <c r="M62" i="6"/>
  <c r="M50" i="6"/>
  <c r="M38" i="6"/>
  <c r="M26" i="6"/>
  <c r="M85" i="6"/>
  <c r="M73" i="6"/>
  <c r="M61" i="6"/>
  <c r="M49" i="6"/>
  <c r="M37" i="6"/>
  <c r="M25" i="6"/>
  <c r="M133" i="6"/>
  <c r="M120" i="6"/>
  <c r="M96" i="6"/>
  <c r="M84" i="6"/>
  <c r="M72" i="6"/>
  <c r="M60" i="6"/>
  <c r="M48" i="6"/>
  <c r="M36" i="6"/>
  <c r="M24" i="6"/>
  <c r="M134" i="6"/>
  <c r="M97" i="6"/>
  <c r="M144" i="6"/>
  <c r="M132" i="6"/>
  <c r="M108" i="6"/>
  <c r="M143" i="6"/>
  <c r="M131" i="6"/>
  <c r="M119" i="6"/>
  <c r="M107" i="6"/>
  <c r="M95" i="6"/>
  <c r="M83" i="6"/>
  <c r="M71" i="6"/>
  <c r="M59" i="6"/>
  <c r="M47" i="6"/>
  <c r="M35" i="6"/>
  <c r="M23" i="6"/>
  <c r="F12" i="7"/>
  <c r="F4" i="7"/>
  <c r="F5" i="7"/>
  <c r="L151" i="6"/>
  <c r="N17" i="6" s="1"/>
  <c r="O17" i="6" s="1"/>
  <c r="D11" i="7" l="1"/>
  <c r="E11" i="7" s="1"/>
  <c r="E13" i="7" s="1"/>
  <c r="D10" i="7"/>
  <c r="E6" i="7"/>
  <c r="E10" i="7" s="1"/>
  <c r="N13" i="6"/>
  <c r="O13" i="6" s="1"/>
  <c r="N12" i="6"/>
  <c r="O12" i="6" s="1"/>
  <c r="N16" i="6"/>
  <c r="O16" i="6" s="1"/>
  <c r="N108" i="6"/>
  <c r="O108" i="6" s="1"/>
  <c r="N25" i="6"/>
  <c r="O25" i="6" s="1"/>
  <c r="N61" i="6"/>
  <c r="O61" i="6" s="1"/>
  <c r="N109" i="6"/>
  <c r="O109" i="6" s="1"/>
  <c r="N145" i="6"/>
  <c r="O145" i="6" s="1"/>
  <c r="N26" i="6"/>
  <c r="O26" i="6" s="1"/>
  <c r="N38" i="6"/>
  <c r="O38" i="6" s="1"/>
  <c r="N50" i="6"/>
  <c r="O50" i="6" s="1"/>
  <c r="N62" i="6"/>
  <c r="O62" i="6" s="1"/>
  <c r="N74" i="6"/>
  <c r="O74" i="6" s="1"/>
  <c r="N86" i="6"/>
  <c r="O86" i="6" s="1"/>
  <c r="N98" i="6"/>
  <c r="O98" i="6" s="1"/>
  <c r="N110" i="6"/>
  <c r="O110" i="6" s="1"/>
  <c r="N122" i="6"/>
  <c r="O122" i="6" s="1"/>
  <c r="N134" i="6"/>
  <c r="O134" i="6" s="1"/>
  <c r="N146" i="6"/>
  <c r="O146" i="6" s="1"/>
  <c r="N27" i="6"/>
  <c r="O27" i="6" s="1"/>
  <c r="N39" i="6"/>
  <c r="O39" i="6" s="1"/>
  <c r="N51" i="6"/>
  <c r="O51" i="6" s="1"/>
  <c r="N63" i="6"/>
  <c r="O63" i="6" s="1"/>
  <c r="N75" i="6"/>
  <c r="O75" i="6" s="1"/>
  <c r="N87" i="6"/>
  <c r="O87" i="6" s="1"/>
  <c r="N99" i="6"/>
  <c r="O99" i="6" s="1"/>
  <c r="N111" i="6"/>
  <c r="O111" i="6" s="1"/>
  <c r="N123" i="6"/>
  <c r="O123" i="6" s="1"/>
  <c r="N135" i="6"/>
  <c r="O135" i="6" s="1"/>
  <c r="N147" i="6"/>
  <c r="O147" i="6" s="1"/>
  <c r="N28" i="6"/>
  <c r="O28" i="6" s="1"/>
  <c r="N40" i="6"/>
  <c r="O40" i="6" s="1"/>
  <c r="N52" i="6"/>
  <c r="O52" i="6" s="1"/>
  <c r="N64" i="6"/>
  <c r="O64" i="6" s="1"/>
  <c r="N76" i="6"/>
  <c r="O76" i="6" s="1"/>
  <c r="N88" i="6"/>
  <c r="O88" i="6" s="1"/>
  <c r="N100" i="6"/>
  <c r="O100" i="6" s="1"/>
  <c r="N112" i="6"/>
  <c r="O112" i="6" s="1"/>
  <c r="N124" i="6"/>
  <c r="O124" i="6" s="1"/>
  <c r="N136" i="6"/>
  <c r="O136" i="6" s="1"/>
  <c r="N148" i="6"/>
  <c r="O148" i="6" s="1"/>
  <c r="N29" i="6"/>
  <c r="O29" i="6" s="1"/>
  <c r="N41" i="6"/>
  <c r="O41" i="6" s="1"/>
  <c r="N53" i="6"/>
  <c r="O53" i="6" s="1"/>
  <c r="N65" i="6"/>
  <c r="O65" i="6" s="1"/>
  <c r="N77" i="6"/>
  <c r="O77" i="6" s="1"/>
  <c r="N89" i="6"/>
  <c r="O89" i="6" s="1"/>
  <c r="N101" i="6"/>
  <c r="O101" i="6" s="1"/>
  <c r="N113" i="6"/>
  <c r="O113" i="6" s="1"/>
  <c r="N125" i="6"/>
  <c r="O125" i="6" s="1"/>
  <c r="N137" i="6"/>
  <c r="O137" i="6" s="1"/>
  <c r="N149" i="6"/>
  <c r="O149" i="6" s="1"/>
  <c r="N30" i="6"/>
  <c r="O30" i="6" s="1"/>
  <c r="N42" i="6"/>
  <c r="O42" i="6" s="1"/>
  <c r="N54" i="6"/>
  <c r="O54" i="6" s="1"/>
  <c r="N66" i="6"/>
  <c r="O66" i="6" s="1"/>
  <c r="N78" i="6"/>
  <c r="O78" i="6" s="1"/>
  <c r="N90" i="6"/>
  <c r="O90" i="6" s="1"/>
  <c r="N102" i="6"/>
  <c r="O102" i="6" s="1"/>
  <c r="N114" i="6"/>
  <c r="O114" i="6" s="1"/>
  <c r="N126" i="6"/>
  <c r="O126" i="6" s="1"/>
  <c r="N138" i="6"/>
  <c r="O138" i="6" s="1"/>
  <c r="N150" i="6"/>
  <c r="O150" i="6" s="1"/>
  <c r="N19" i="6"/>
  <c r="O19" i="6" s="1"/>
  <c r="N31" i="6"/>
  <c r="O31" i="6" s="1"/>
  <c r="N43" i="6"/>
  <c r="O43" i="6" s="1"/>
  <c r="N55" i="6"/>
  <c r="O55" i="6" s="1"/>
  <c r="N67" i="6"/>
  <c r="O67" i="6" s="1"/>
  <c r="N79" i="6"/>
  <c r="O79" i="6" s="1"/>
  <c r="N91" i="6"/>
  <c r="O91" i="6" s="1"/>
  <c r="N103" i="6"/>
  <c r="O103" i="6" s="1"/>
  <c r="N115" i="6"/>
  <c r="O115" i="6" s="1"/>
  <c r="N127" i="6"/>
  <c r="O127" i="6" s="1"/>
  <c r="N139" i="6"/>
  <c r="O139" i="6" s="1"/>
  <c r="N20" i="6"/>
  <c r="O20" i="6" s="1"/>
  <c r="N32" i="6"/>
  <c r="O32" i="6" s="1"/>
  <c r="N44" i="6"/>
  <c r="O44" i="6" s="1"/>
  <c r="N56" i="6"/>
  <c r="O56" i="6" s="1"/>
  <c r="N68" i="6"/>
  <c r="O68" i="6" s="1"/>
  <c r="N80" i="6"/>
  <c r="O80" i="6" s="1"/>
  <c r="N92" i="6"/>
  <c r="O92" i="6" s="1"/>
  <c r="N104" i="6"/>
  <c r="O104" i="6" s="1"/>
  <c r="N116" i="6"/>
  <c r="O116" i="6" s="1"/>
  <c r="N128" i="6"/>
  <c r="O128" i="6" s="1"/>
  <c r="N140" i="6"/>
  <c r="O140" i="6" s="1"/>
  <c r="N21" i="6"/>
  <c r="O21" i="6" s="1"/>
  <c r="N33" i="6"/>
  <c r="O33" i="6" s="1"/>
  <c r="N45" i="6"/>
  <c r="O45" i="6" s="1"/>
  <c r="N57" i="6"/>
  <c r="O57" i="6" s="1"/>
  <c r="N69" i="6"/>
  <c r="O69" i="6" s="1"/>
  <c r="N81" i="6"/>
  <c r="O81" i="6" s="1"/>
  <c r="N93" i="6"/>
  <c r="O93" i="6" s="1"/>
  <c r="N105" i="6"/>
  <c r="O105" i="6" s="1"/>
  <c r="N117" i="6"/>
  <c r="O117" i="6" s="1"/>
  <c r="N129" i="6"/>
  <c r="O129" i="6" s="1"/>
  <c r="N141" i="6"/>
  <c r="O141" i="6" s="1"/>
  <c r="N35" i="6"/>
  <c r="O35" i="6" s="1"/>
  <c r="N59" i="6"/>
  <c r="O59" i="6" s="1"/>
  <c r="N83" i="6"/>
  <c r="O83" i="6" s="1"/>
  <c r="N107" i="6"/>
  <c r="O107" i="6" s="1"/>
  <c r="N131" i="6"/>
  <c r="O131" i="6" s="1"/>
  <c r="N48" i="6"/>
  <c r="O48" i="6" s="1"/>
  <c r="N72" i="6"/>
  <c r="O72" i="6" s="1"/>
  <c r="N120" i="6"/>
  <c r="O120" i="6" s="1"/>
  <c r="N144" i="6"/>
  <c r="O144" i="6" s="1"/>
  <c r="N37" i="6"/>
  <c r="O37" i="6" s="1"/>
  <c r="N73" i="6"/>
  <c r="O73" i="6" s="1"/>
  <c r="N97" i="6"/>
  <c r="O97" i="6" s="1"/>
  <c r="N133" i="6"/>
  <c r="O133" i="6" s="1"/>
  <c r="N22" i="6"/>
  <c r="O22" i="6" s="1"/>
  <c r="N34" i="6"/>
  <c r="O34" i="6" s="1"/>
  <c r="N46" i="6"/>
  <c r="O46" i="6" s="1"/>
  <c r="N58" i="6"/>
  <c r="O58" i="6" s="1"/>
  <c r="N70" i="6"/>
  <c r="O70" i="6" s="1"/>
  <c r="N82" i="6"/>
  <c r="O82" i="6" s="1"/>
  <c r="N94" i="6"/>
  <c r="O94" i="6" s="1"/>
  <c r="N106" i="6"/>
  <c r="O106" i="6" s="1"/>
  <c r="N118" i="6"/>
  <c r="O118" i="6" s="1"/>
  <c r="N130" i="6"/>
  <c r="O130" i="6" s="1"/>
  <c r="N142" i="6"/>
  <c r="O142" i="6" s="1"/>
  <c r="N23" i="6"/>
  <c r="O23" i="6" s="1"/>
  <c r="N47" i="6"/>
  <c r="O47" i="6" s="1"/>
  <c r="N71" i="6"/>
  <c r="O71" i="6" s="1"/>
  <c r="N95" i="6"/>
  <c r="O95" i="6" s="1"/>
  <c r="N119" i="6"/>
  <c r="O119" i="6" s="1"/>
  <c r="N143" i="6"/>
  <c r="O143" i="6" s="1"/>
  <c r="N24" i="6"/>
  <c r="O24" i="6" s="1"/>
  <c r="N36" i="6"/>
  <c r="O36" i="6" s="1"/>
  <c r="N60" i="6"/>
  <c r="O60" i="6" s="1"/>
  <c r="N84" i="6"/>
  <c r="O84" i="6" s="1"/>
  <c r="N96" i="6"/>
  <c r="O96" i="6" s="1"/>
  <c r="N132" i="6"/>
  <c r="O132" i="6" s="1"/>
  <c r="N49" i="6"/>
  <c r="O49" i="6" s="1"/>
  <c r="N85" i="6"/>
  <c r="O85" i="6" s="1"/>
  <c r="N121" i="6"/>
  <c r="O121" i="6" s="1"/>
  <c r="N15" i="6"/>
  <c r="O15" i="6" s="1"/>
  <c r="N18" i="6"/>
  <c r="O18" i="6" s="1"/>
  <c r="N14" i="6"/>
  <c r="O14" i="6" s="1"/>
  <c r="F6" i="7"/>
  <c r="D13" i="7" l="1"/>
  <c r="F11" i="7"/>
  <c r="F13" i="7" s="1"/>
  <c r="D15" i="7"/>
  <c r="E15" i="7" l="1"/>
  <c r="F15" i="7"/>
  <c r="F10" i="7"/>
  <c r="F9" i="7"/>
</calcChain>
</file>

<file path=xl/sharedStrings.xml><?xml version="1.0" encoding="utf-8"?>
<sst xmlns="http://schemas.openxmlformats.org/spreadsheetml/2006/main" count="13146" uniqueCount="5444">
  <si>
    <t>a</t>
    <phoneticPr fontId="5" type="noConversion"/>
  </si>
  <si>
    <t>b</t>
    <phoneticPr fontId="5" type="noConversion"/>
  </si>
  <si>
    <t>C</t>
    <phoneticPr fontId="5" type="noConversion"/>
  </si>
  <si>
    <t>E</t>
    <phoneticPr fontId="5" type="noConversion"/>
  </si>
  <si>
    <t>0.5-2m</t>
    <phoneticPr fontId="5" type="noConversion"/>
  </si>
  <si>
    <t>0.1-0.5m</t>
    <phoneticPr fontId="5" type="noConversion"/>
  </si>
  <si>
    <t>0-0.1m</t>
    <phoneticPr fontId="5" type="noConversion"/>
  </si>
  <si>
    <t>small colonies, broken mat</t>
    <phoneticPr fontId="5" type="noConversion"/>
  </si>
  <si>
    <t>large group, many plants</t>
    <phoneticPr fontId="5" type="noConversion"/>
  </si>
  <si>
    <t>small dense clumps</t>
    <phoneticPr fontId="5" type="noConversion"/>
  </si>
  <si>
    <t>growing singly</t>
    <phoneticPr fontId="5" type="noConversion"/>
  </si>
  <si>
    <t>Thatch:</t>
    <phoneticPr fontId="5" type="noConversion"/>
  </si>
  <si>
    <t>c</t>
    <phoneticPr fontId="5" type="noConversion"/>
  </si>
  <si>
    <t>i</t>
    <phoneticPr fontId="5" type="noConversion"/>
  </si>
  <si>
    <t>p</t>
    <phoneticPr fontId="5" type="noConversion"/>
  </si>
  <si>
    <t>r</t>
    <phoneticPr fontId="5" type="noConversion"/>
  </si>
  <si>
    <t>50-75%</t>
    <phoneticPr fontId="5" type="noConversion"/>
  </si>
  <si>
    <t>25-50%</t>
    <phoneticPr fontId="5" type="noConversion"/>
  </si>
  <si>
    <t>5-25%</t>
    <phoneticPr fontId="5" type="noConversion"/>
  </si>
  <si>
    <t>1-5%</t>
    <phoneticPr fontId="5" type="noConversion"/>
  </si>
  <si>
    <t>Extensive mat</t>
    <phoneticPr fontId="5" type="noConversion"/>
  </si>
  <si>
    <t>Abundance</t>
    <phoneticPr fontId="5" type="noConversion"/>
  </si>
  <si>
    <t>Group</t>
    <phoneticPr fontId="5" type="noConversion"/>
  </si>
  <si>
    <t>B</t>
    <phoneticPr fontId="5" type="noConversion"/>
  </si>
  <si>
    <t>D</t>
    <phoneticPr fontId="5" type="noConversion"/>
  </si>
  <si>
    <t>G</t>
    <phoneticPr fontId="5" type="noConversion"/>
  </si>
  <si>
    <t>H</t>
    <phoneticPr fontId="5" type="noConversion"/>
  </si>
  <si>
    <t>L</t>
    <phoneticPr fontId="5" type="noConversion"/>
  </si>
  <si>
    <t>K</t>
    <phoneticPr fontId="5" type="noConversion"/>
  </si>
  <si>
    <t>X</t>
    <phoneticPr fontId="5" type="noConversion"/>
  </si>
  <si>
    <t>Broadleaf evergreen</t>
    <phoneticPr fontId="5" type="noConversion"/>
  </si>
  <si>
    <t>Broadleaf deciduous</t>
    <phoneticPr fontId="5" type="noConversion"/>
  </si>
  <si>
    <t>Needleleaf evergreen</t>
    <phoneticPr fontId="5" type="noConversion"/>
  </si>
  <si>
    <t>Graminoids</t>
    <phoneticPr fontId="5" type="noConversion"/>
  </si>
  <si>
    <t>Forbs</t>
    <phoneticPr fontId="5" type="noConversion"/>
  </si>
  <si>
    <t>Lichens &amp; mosses</t>
    <phoneticPr fontId="5" type="noConversion"/>
  </si>
  <si>
    <t>Climbers</t>
    <phoneticPr fontId="5" type="noConversion"/>
  </si>
  <si>
    <t>Stem succulents</t>
    <phoneticPr fontId="5" type="noConversion"/>
  </si>
  <si>
    <t>Epiphytes</t>
    <phoneticPr fontId="5" type="noConversion"/>
  </si>
  <si>
    <t xml:space="preserve"> +</t>
    <phoneticPr fontId="5" type="noConversion"/>
  </si>
  <si>
    <t>&lt;5% cover, many individuals</t>
    <phoneticPr fontId="5" type="noConversion"/>
  </si>
  <si>
    <t>&lt;5% cover, few (2-20) individuals</t>
    <phoneticPr fontId="5" type="noConversion"/>
  </si>
  <si>
    <t>&lt;5% cover, single</t>
    <phoneticPr fontId="5" type="noConversion"/>
  </si>
  <si>
    <t>Life Form</t>
    <phoneticPr fontId="5" type="noConversion"/>
  </si>
  <si>
    <t>Height</t>
    <phoneticPr fontId="5" type="noConversion"/>
  </si>
  <si>
    <t>Sociability</t>
    <phoneticPr fontId="5" type="noConversion"/>
  </si>
  <si>
    <t>&gt;35m</t>
    <phoneticPr fontId="5" type="noConversion"/>
  </si>
  <si>
    <t>20-35m</t>
    <phoneticPr fontId="5" type="noConversion"/>
  </si>
  <si>
    <t>10-20m</t>
    <phoneticPr fontId="5" type="noConversion"/>
  </si>
  <si>
    <t>5-10m</t>
    <phoneticPr fontId="5" type="noConversion"/>
  </si>
  <si>
    <t>2-5m</t>
    <phoneticPr fontId="5" type="noConversion"/>
  </si>
  <si>
    <t>Date:</t>
  </si>
  <si>
    <t>Surveyor's Name:</t>
  </si>
  <si>
    <t>or ____ %</t>
  </si>
  <si>
    <t>Additional Remarks:</t>
  </si>
  <si>
    <r>
      <t xml:space="preserve">MN County: </t>
    </r>
    <r>
      <rPr>
        <sz val="10"/>
        <rFont val="Verdana"/>
        <family val="2"/>
      </rPr>
      <t>Dakota</t>
    </r>
  </si>
  <si>
    <t>Surveyor(s):</t>
  </si>
  <si>
    <t>DAKOTA COUNTY SITE DATA SHEET</t>
  </si>
  <si>
    <t>Revele Name:</t>
  </si>
  <si>
    <t>Marker Placement:</t>
  </si>
  <si>
    <t>Latitude:</t>
  </si>
  <si>
    <t>PLOT INFORMATION</t>
  </si>
  <si>
    <t>SOIL INFORMATION</t>
  </si>
  <si>
    <r>
      <t xml:space="preserve">Elevation: _____ </t>
    </r>
    <r>
      <rPr>
        <sz val="10"/>
        <rFont val="Verdana"/>
        <family val="2"/>
      </rPr>
      <t>ft</t>
    </r>
  </si>
  <si>
    <t>Earthworm Rapid Assessment Rank:</t>
  </si>
  <si>
    <t>0-1%</t>
  </si>
  <si>
    <t>75-95%</t>
  </si>
  <si>
    <t>95-100%</t>
  </si>
  <si>
    <t>Cover Class</t>
  </si>
  <si>
    <t>Species Cover</t>
  </si>
  <si>
    <t>c</t>
  </si>
  <si>
    <r>
      <t xml:space="preserve">Litter Thickness:         </t>
    </r>
    <r>
      <rPr>
        <sz val="10"/>
        <rFont val="Verdana"/>
        <family val="2"/>
      </rPr>
      <t>cm</t>
    </r>
  </si>
  <si>
    <t>CC</t>
  </si>
  <si>
    <r>
      <t>Aspect: _____</t>
    </r>
    <r>
      <rPr>
        <sz val="10"/>
        <rFont val="Verdana"/>
        <family val="2"/>
      </rPr>
      <t>°</t>
    </r>
    <r>
      <rPr>
        <b/>
        <sz val="10"/>
        <rFont val="Verdana"/>
        <family val="2"/>
      </rPr>
      <t xml:space="preserve"> </t>
    </r>
    <r>
      <rPr>
        <sz val="10"/>
        <rFont val="Verdana"/>
        <family val="2"/>
      </rPr>
      <t>(degree)</t>
    </r>
  </si>
  <si>
    <t>Slope: ______ °</t>
  </si>
  <si>
    <r>
      <rPr>
        <b/>
        <sz val="10"/>
        <rFont val="Verdana"/>
        <family val="2"/>
      </rPr>
      <t>Purpose of releve:</t>
    </r>
    <r>
      <rPr>
        <sz val="10"/>
        <rFont val="Verdana"/>
        <family val="2"/>
      </rPr>
      <t xml:space="preserve"> Classification, Site documentation, Rare species habitat, Monitoring</t>
    </r>
  </si>
  <si>
    <t xml:space="preserve">Native Plant Community </t>
  </si>
  <si>
    <t>FDc25 Central Dry Oak-Aspen (Pine) Woodland</t>
  </si>
  <si>
    <t>FDs27 Southern Dry-Mesic Pine-Oak Woodland</t>
  </si>
  <si>
    <t>FDs37 Southern Dry-Mesic Oak (Maple) Woodland</t>
  </si>
  <si>
    <t>FDs38 Southern Dry-Mesic Oak-Hickory Woodland</t>
  </si>
  <si>
    <t>MHc26 Central Dry-Mesic Oak-Aspen Forest</t>
  </si>
  <si>
    <t>MHc36 Central Mesic Hardwood Forest (Eastern)</t>
  </si>
  <si>
    <t>MHc38 Central Mesic Cold-Slope Hardwood-Conifer Forest</t>
  </si>
  <si>
    <t>MHc47 Central Wet-Mesic Hardwood Forest</t>
  </si>
  <si>
    <t>MHs37 Southern Dry-Mesic Oak Forest</t>
  </si>
  <si>
    <t>MHs38 Southern Mesic Oak-Basswood Forest</t>
  </si>
  <si>
    <t>MHs39 Southern Mesic Maple-Basswood Forest</t>
  </si>
  <si>
    <t>MHs49 Southern Wet-Mesic Hardwood Forest</t>
  </si>
  <si>
    <t>FFs59 Southern Terrace Forest</t>
  </si>
  <si>
    <t>FFs68 Southern Floodplain Forest</t>
  </si>
  <si>
    <t>WFn53 Northern Wet Cedar Forest</t>
  </si>
  <si>
    <t>WFn55 Northern Wet Ash Swamp</t>
  </si>
  <si>
    <t>WFn64 Northern Very Wet Ash Swamp</t>
  </si>
  <si>
    <t>WFs55 Southern Wet Aspen Forest</t>
  </si>
  <si>
    <t>WFs57 Southern Wet Ash Swamp</t>
  </si>
  <si>
    <t>FPs63 Southern Rich Conifer Swamp</t>
  </si>
  <si>
    <t>APn81 Northern Poor Conifer Swamp</t>
  </si>
  <si>
    <t>CTs12 Southern Dry Cliff</t>
  </si>
  <si>
    <t>CTs23 Southern Open Talus</t>
  </si>
  <si>
    <t>CTs33 Southern Mesic Cliff</t>
  </si>
  <si>
    <t>CTs43 Southern Maderate Cliff</t>
  </si>
  <si>
    <t>CTs46 Southern Algific Talus</t>
  </si>
  <si>
    <t>CTs53 Southern Wet Cliff</t>
  </si>
  <si>
    <t>ROs12 Southern Bedrock Outcrop</t>
  </si>
  <si>
    <t>LKi32 Inland Lake Sand/Gravel/Cobble Shore</t>
  </si>
  <si>
    <t>LKi43 Inland Lake Rocky Shore</t>
  </si>
  <si>
    <t>LKi54 Inland Lake Clay/Mud Shore</t>
  </si>
  <si>
    <t>RVx32 Sand/Gravel/Cobble River Shore</t>
  </si>
  <si>
    <t>RVx43 Rocky River Shore</t>
  </si>
  <si>
    <t>RVx54 Clay/Mud River Shore</t>
  </si>
  <si>
    <t>UPs13 Southern Dry Prairie</t>
  </si>
  <si>
    <t>UPs14 Southern Dry Savanna</t>
  </si>
  <si>
    <t>UPs23 Southern Mesic Prairie</t>
  </si>
  <si>
    <t>UPs24 Southern Mesic Savanna</t>
  </si>
  <si>
    <t>APn91 Northern Poor Fen</t>
  </si>
  <si>
    <t>OPn81 Northern Shrub Shore Fen</t>
  </si>
  <si>
    <t>OPn92 Northern Rich Fen (Basin)</t>
  </si>
  <si>
    <t>OPp91 Prairie Rich Fen</t>
  </si>
  <si>
    <t>OPp93 Prairie Extremely Rich Fen</t>
  </si>
  <si>
    <t>WFn74 Northern Alder Swamp</t>
  </si>
  <si>
    <t>FPn73 Northern Rich Alder Swamp</t>
  </si>
  <si>
    <t>WMn82 Northern Wet Meadow/Carr</t>
  </si>
  <si>
    <t>WMs83 Southern Seepage Meadow/Carr</t>
  </si>
  <si>
    <t>MRn83 Northern Mixed Cattail Marsh</t>
  </si>
  <si>
    <t>MRn93 Northern Bulrush-Spikerush Marsh</t>
  </si>
  <si>
    <t>WPs54 Southern Wet Prairie</t>
  </si>
  <si>
    <t>DAKOTA COUNTY VEGETATION DATA SHEET</t>
  </si>
  <si>
    <t>GPS:</t>
  </si>
  <si>
    <t>Plant Community:</t>
  </si>
  <si>
    <t>Scientific Name</t>
  </si>
  <si>
    <t>Common Name</t>
  </si>
  <si>
    <t>CC Range</t>
  </si>
  <si>
    <t>Midpoint CC</t>
  </si>
  <si>
    <t>MN Nativity</t>
  </si>
  <si>
    <t>MNWI</t>
  </si>
  <si>
    <t xml:space="preserve">Physiognamy </t>
  </si>
  <si>
    <t>Rarity Status</t>
  </si>
  <si>
    <t>Releve Name:</t>
  </si>
  <si>
    <t>ID</t>
  </si>
  <si>
    <t>P</t>
  </si>
  <si>
    <t>RS</t>
  </si>
  <si>
    <t>MN DNR Official Name</t>
  </si>
  <si>
    <t>C-value1</t>
  </si>
  <si>
    <t>E</t>
  </si>
  <si>
    <t>balsam fir</t>
  </si>
  <si>
    <t>Abies balsamea</t>
  </si>
  <si>
    <t>Native</t>
  </si>
  <si>
    <t>FACW</t>
  </si>
  <si>
    <t>H</t>
  </si>
  <si>
    <t>velvet leaf</t>
  </si>
  <si>
    <t>Abutilon theophrasti</t>
  </si>
  <si>
    <t>Introduced</t>
  </si>
  <si>
    <t>FACU-</t>
  </si>
  <si>
    <t>three-seeded mercury</t>
  </si>
  <si>
    <t>Acalypha rhomboidea</t>
  </si>
  <si>
    <t>FACU</t>
  </si>
  <si>
    <t>D</t>
  </si>
  <si>
    <t>amur maple</t>
  </si>
  <si>
    <t>Acer ginnala</t>
  </si>
  <si>
    <t/>
  </si>
  <si>
    <t>box elder</t>
  </si>
  <si>
    <t>Acer negundo</t>
  </si>
  <si>
    <t>FACW-</t>
  </si>
  <si>
    <t>Acer negundo var. interius</t>
  </si>
  <si>
    <t>Acer negundo var. negundo</t>
  </si>
  <si>
    <t>black maple</t>
  </si>
  <si>
    <t>Acer nigrum</t>
  </si>
  <si>
    <t>Norway maple</t>
  </si>
  <si>
    <t>Acer platanoides</t>
  </si>
  <si>
    <t>UPL</t>
  </si>
  <si>
    <t>red maple</t>
  </si>
  <si>
    <t>Acer rubrum</t>
  </si>
  <si>
    <t>[FAC]</t>
  </si>
  <si>
    <t>silver maple</t>
  </si>
  <si>
    <t>Acer saccharinum</t>
  </si>
  <si>
    <t>sugar maple</t>
  </si>
  <si>
    <t>Acer saccharum</t>
  </si>
  <si>
    <t>[FACU]</t>
  </si>
  <si>
    <t>mountain maple</t>
  </si>
  <si>
    <t>Acer spicatum</t>
  </si>
  <si>
    <t>FACU*</t>
  </si>
  <si>
    <t>T</t>
  </si>
  <si>
    <t>Siberian yarrow</t>
  </si>
  <si>
    <t>Achillea alpina</t>
  </si>
  <si>
    <t>common yarrow</t>
  </si>
  <si>
    <t>Achillea millefolium</t>
  </si>
  <si>
    <t>pearly yarrow</t>
  </si>
  <si>
    <t>Achillea ptarmica</t>
  </si>
  <si>
    <t>G</t>
  </si>
  <si>
    <t>Indian rice grass</t>
  </si>
  <si>
    <t>Achnatherum hymenoides</t>
  </si>
  <si>
    <t>[FACU+]</t>
  </si>
  <si>
    <t>sweet flag</t>
  </si>
  <si>
    <t>Acorus americanus</t>
  </si>
  <si>
    <t>[OBL]</t>
  </si>
  <si>
    <t>white baneberry</t>
  </si>
  <si>
    <t>Actaea pachypoda</t>
  </si>
  <si>
    <t>red baneberry</t>
  </si>
  <si>
    <t>Actaea rubra</t>
  </si>
  <si>
    <t>maidenhair fern</t>
  </si>
  <si>
    <t>Adiantum pedatum</t>
  </si>
  <si>
    <t>FAC-</t>
  </si>
  <si>
    <t>SC</t>
  </si>
  <si>
    <t>Allegheny vine</t>
  </si>
  <si>
    <t>Adlumia fungosa</t>
  </si>
  <si>
    <t>moschatel</t>
  </si>
  <si>
    <t>Adoxa moschatellina</t>
  </si>
  <si>
    <t>FAC</t>
  </si>
  <si>
    <t>goutweed</t>
  </si>
  <si>
    <t>Aegopodium podagraria</t>
  </si>
  <si>
    <t>fool's-parsley</t>
  </si>
  <si>
    <t>Aethusa cynapium</t>
  </si>
  <si>
    <t>rough false foxglove</t>
  </si>
  <si>
    <t>Agalinis aspera</t>
  </si>
  <si>
    <t>eared false foxglove</t>
  </si>
  <si>
    <t>Agalinis auriculata</t>
  </si>
  <si>
    <t>round-stemmed false foxglove</t>
  </si>
  <si>
    <t>Agalinis gattingeri</t>
  </si>
  <si>
    <t>purple false foxglove</t>
  </si>
  <si>
    <t>Agalinis purpurea</t>
  </si>
  <si>
    <t>Agalinis purpurea var. parviflora</t>
  </si>
  <si>
    <t>OBL</t>
  </si>
  <si>
    <t>W</t>
  </si>
  <si>
    <t>Agalinis purpurea var. purpurea</t>
  </si>
  <si>
    <t>slender-leaved false foxglove</t>
  </si>
  <si>
    <t>Agalinis tenuifolia</t>
  </si>
  <si>
    <t>blue giant hyssop</t>
  </si>
  <si>
    <t>Agastache foeniculum</t>
  </si>
  <si>
    <t>yellow giant hyssop</t>
  </si>
  <si>
    <t>Agastache nepetoides</t>
  </si>
  <si>
    <t>purple giant hyssop</t>
  </si>
  <si>
    <t>Agastache scrophulariaefolia</t>
  </si>
  <si>
    <t>white snakeroot</t>
  </si>
  <si>
    <t>Ageratina altissima</t>
  </si>
  <si>
    <t>Ageratina altissima var. altissima</t>
  </si>
  <si>
    <t>glaucous false dandelion</t>
  </si>
  <si>
    <t>Agoseris glauca</t>
  </si>
  <si>
    <t>Agoseris glauca var. glauca</t>
  </si>
  <si>
    <t>common agrimony</t>
  </si>
  <si>
    <t>Agrimonia gryposepala</t>
  </si>
  <si>
    <t>FACU+</t>
  </si>
  <si>
    <t>downy agrimony</t>
  </si>
  <si>
    <t>Agrimonia pubescens</t>
  </si>
  <si>
    <t>roadside agrimony</t>
  </si>
  <si>
    <t>Agrimonia striata</t>
  </si>
  <si>
    <t>crested wheatgrass</t>
  </si>
  <si>
    <t>Agropyron cristatum</t>
  </si>
  <si>
    <t>Agrostemma githago</t>
  </si>
  <si>
    <t>purple cockle</t>
  </si>
  <si>
    <t>Agrostemma githago var. githago</t>
  </si>
  <si>
    <t>redtop</t>
  </si>
  <si>
    <t>Agrostis gigantea</t>
  </si>
  <si>
    <t>[FACW]</t>
  </si>
  <si>
    <t>winter bentgrass</t>
  </si>
  <si>
    <t>Agrostis hyemalis</t>
  </si>
  <si>
    <t>autumn bentgrass</t>
  </si>
  <si>
    <t>Agrostis perennans</t>
  </si>
  <si>
    <t>rough bentgrass</t>
  </si>
  <si>
    <t>Agrostis scabra</t>
  </si>
  <si>
    <t>spreading bentgrass</t>
  </si>
  <si>
    <t>Agrostis stolonifera</t>
  </si>
  <si>
    <t>S, H</t>
  </si>
  <si>
    <t>narrow-leaved water plantain</t>
  </si>
  <si>
    <t>Alisma gramineum</t>
  </si>
  <si>
    <t>heart-leaved water plantain</t>
  </si>
  <si>
    <t>Alisma subcordatum</t>
  </si>
  <si>
    <t>common water plantain</t>
  </si>
  <si>
    <t>Alisma triviale</t>
  </si>
  <si>
    <t>garlic mustard</t>
  </si>
  <si>
    <t>Alliaria petiolata</t>
  </si>
  <si>
    <t>wild garlic</t>
  </si>
  <si>
    <t>Allium canadense</t>
  </si>
  <si>
    <t>Allium canadense var. canadense</t>
  </si>
  <si>
    <t>nodding wild onion</t>
  </si>
  <si>
    <t>Allium cernuum</t>
  </si>
  <si>
    <t>wild chives</t>
  </si>
  <si>
    <t>Allium schoenoprasum</t>
  </si>
  <si>
    <t>[FAC+]</t>
  </si>
  <si>
    <t>prairie wild onion</t>
  </si>
  <si>
    <t>Allium stellatum</t>
  </si>
  <si>
    <t>white wild onion</t>
  </si>
  <si>
    <t>Allium textile</t>
  </si>
  <si>
    <t>wild leek</t>
  </si>
  <si>
    <t>Allium tricoccum</t>
  </si>
  <si>
    <t>Burdick's leek</t>
  </si>
  <si>
    <t>Allium tricoccum var. burdickii</t>
  </si>
  <si>
    <t>Allium tricoccum var. tricoccum</t>
  </si>
  <si>
    <t>Alnus incana</t>
  </si>
  <si>
    <t>speckled alder</t>
  </si>
  <si>
    <t>Alnus incana ssp. rugosa</t>
  </si>
  <si>
    <t>Alnus viridis</t>
  </si>
  <si>
    <t>green alder</t>
  </si>
  <si>
    <t>Alnus viridis ssp. crispa</t>
  </si>
  <si>
    <t>Alopecurus aequalis</t>
  </si>
  <si>
    <t>short-awn foxtail</t>
  </si>
  <si>
    <t>Alopecurus aequalis var. aequalis</t>
  </si>
  <si>
    <t>Carolina foxtail</t>
  </si>
  <si>
    <t>Alopecurus carolinianus</t>
  </si>
  <si>
    <t>meadow foxtail</t>
  </si>
  <si>
    <t>Alopecurus pratensis</t>
  </si>
  <si>
    <t>Althaea officinalis</t>
  </si>
  <si>
    <t>alyssum</t>
  </si>
  <si>
    <t>Alyssum alyssoides</t>
  </si>
  <si>
    <t>tumbleweed amaranth</t>
  </si>
  <si>
    <t>Amaranthus albus</t>
  </si>
  <si>
    <t>prostrate pigweed</t>
  </si>
  <si>
    <t>Amaranthus blitoides</t>
  </si>
  <si>
    <t>smooth pigweed</t>
  </si>
  <si>
    <t>Amaranthus hybridus</t>
  </si>
  <si>
    <t>Powell's amaranth</t>
  </si>
  <si>
    <t>Amaranthus powellii</t>
  </si>
  <si>
    <t>redroot amaranth</t>
  </si>
  <si>
    <t>Amaranthus retroflexus</t>
  </si>
  <si>
    <t>Amaranthus retroflexus var. retroflexus</t>
  </si>
  <si>
    <t>tubercled amaranth</t>
  </si>
  <si>
    <t>Amaranthus tuberculatus</t>
  </si>
  <si>
    <t>annual bursage</t>
  </si>
  <si>
    <t>Ambrosia acanthicarpa</t>
  </si>
  <si>
    <t>common ragweed</t>
  </si>
  <si>
    <t>Ambrosia artemisiifolia</t>
  </si>
  <si>
    <t>western ragweed</t>
  </si>
  <si>
    <t>Ambrosia psilostachya</t>
  </si>
  <si>
    <t>great ragweed</t>
  </si>
  <si>
    <t>Ambrosia trifida</t>
  </si>
  <si>
    <t>saskatoon juneberry</t>
  </si>
  <si>
    <t>Amelanchier alnifolia</t>
  </si>
  <si>
    <t>downy serviceberry</t>
  </si>
  <si>
    <t>Amelanchier arborea</t>
  </si>
  <si>
    <t>northern juneberry</t>
  </si>
  <si>
    <t>Amelanchier bartramiana</t>
  </si>
  <si>
    <t>low juneberry</t>
  </si>
  <si>
    <t>Amelanchier humilis</t>
  </si>
  <si>
    <t>?</t>
  </si>
  <si>
    <t>inland juneberry</t>
  </si>
  <si>
    <t>Amelanchier interior s.l.</t>
  </si>
  <si>
    <t>smooth juneberry</t>
  </si>
  <si>
    <t>Amelanchier laevis</t>
  </si>
  <si>
    <t>round-leaved juneberry</t>
  </si>
  <si>
    <t>Amelanchier sanguinea s.s.</t>
  </si>
  <si>
    <t>creeping juneberry</t>
  </si>
  <si>
    <t>Amelanchier spicata</t>
  </si>
  <si>
    <t>intermediate juneberry</t>
  </si>
  <si>
    <t>Amelanchier X intermedia</t>
  </si>
  <si>
    <t>small round-leaved orchis</t>
  </si>
  <si>
    <t>Amerorchis rotundifolia</t>
  </si>
  <si>
    <t>ammannia</t>
  </si>
  <si>
    <t>Ammannia coccinea</t>
  </si>
  <si>
    <t>beachgrass</t>
  </si>
  <si>
    <t>Ammophila breviligulata</t>
  </si>
  <si>
    <t>Ammophila breviligulata ssp. breviligulata</t>
  </si>
  <si>
    <t>leadplant</t>
  </si>
  <si>
    <t>Amorpha canescens</t>
  </si>
  <si>
    <t>false indigo</t>
  </si>
  <si>
    <t>Amorpha fruticosa</t>
  </si>
  <si>
    <t>FACW+</t>
  </si>
  <si>
    <t>fragrant false indigo</t>
  </si>
  <si>
    <t>Amorpha nana</t>
  </si>
  <si>
    <t>hog peanut</t>
  </si>
  <si>
    <t>Amphicarpaea bracteata</t>
  </si>
  <si>
    <t>pimpernel</t>
  </si>
  <si>
    <t>Anagallis arvensis</t>
  </si>
  <si>
    <t>chaffweed</t>
  </si>
  <si>
    <t>Anagallis minima</t>
  </si>
  <si>
    <t>pearly everlasting</t>
  </si>
  <si>
    <t>Anaphalis margaritacea</t>
  </si>
  <si>
    <t>alkanet</t>
  </si>
  <si>
    <t>Anchusa arvensis</t>
  </si>
  <si>
    <t>B</t>
  </si>
  <si>
    <t>Andromeda polifolia</t>
  </si>
  <si>
    <t>bog rosemary</t>
  </si>
  <si>
    <t>Andromeda polifolia var. latifolia</t>
  </si>
  <si>
    <t>big bluestem</t>
  </si>
  <si>
    <t>Andropogon gerardii</t>
  </si>
  <si>
    <t>western androsace</t>
  </si>
  <si>
    <t>Androsace occidentalis</t>
  </si>
  <si>
    <t>northern androsace</t>
  </si>
  <si>
    <t>Androsace septentrionalis</t>
  </si>
  <si>
    <t>[FAC-]</t>
  </si>
  <si>
    <t>sharp-lobed hepatica</t>
  </si>
  <si>
    <t>Anemone acutiloba</t>
  </si>
  <si>
    <t>round-lobed hepatica</t>
  </si>
  <si>
    <t>Anemone americana</t>
  </si>
  <si>
    <t>canada anemone</t>
  </si>
  <si>
    <t>Anemone canadensis</t>
  </si>
  <si>
    <t>Carolina thimbleweed</t>
  </si>
  <si>
    <t>Anemone caroliniana</t>
  </si>
  <si>
    <t>long-headed thimbleweed</t>
  </si>
  <si>
    <t>Anemone cylindrica</t>
  </si>
  <si>
    <t>Anemone multifida</t>
  </si>
  <si>
    <t>cutleaf anemone</t>
  </si>
  <si>
    <t>Anemone multifida var. multifida</t>
  </si>
  <si>
    <t>Anemone patens</t>
  </si>
  <si>
    <t>pasqueflower</t>
  </si>
  <si>
    <t>Anemone patens var. multifida</t>
  </si>
  <si>
    <t>Anemone quinquefolia</t>
  </si>
  <si>
    <t>[FAC*]</t>
  </si>
  <si>
    <t>wood anemone</t>
  </si>
  <si>
    <t>Anemone quinquefolia var. quinquefolia</t>
  </si>
  <si>
    <t>tall thimbleweed</t>
  </si>
  <si>
    <t>Anemone virginiana s.l.</t>
  </si>
  <si>
    <t>Anemone virginiana var. alba</t>
  </si>
  <si>
    <t>Anemone virginiana var. cylindroidea</t>
  </si>
  <si>
    <t>Anemone virginiana var. virginiana</t>
  </si>
  <si>
    <t>dill</t>
  </si>
  <si>
    <t>Anethum graveolens</t>
  </si>
  <si>
    <t>angelica</t>
  </si>
  <si>
    <t>Angelica atropurpurea</t>
  </si>
  <si>
    <t>Howell's pussytoes</t>
  </si>
  <si>
    <t>Antennaria howellii</t>
  </si>
  <si>
    <t>Antennaria howellii ssp. canadensis</t>
  </si>
  <si>
    <t>Antennaria howellii ssp. neodioica</t>
  </si>
  <si>
    <t>Antennaria howellii ssp. petaloidea</t>
  </si>
  <si>
    <t>tiny-leaved pussytoes</t>
  </si>
  <si>
    <t>Antennaria microphylla</t>
  </si>
  <si>
    <t>field pussytoes</t>
  </si>
  <si>
    <t>Antennaria neglecta s.s.</t>
  </si>
  <si>
    <t>Parlin's pussytoes</t>
  </si>
  <si>
    <t>Antennaria parlinii</t>
  </si>
  <si>
    <t>Antennaria parlinii ssp. fallax</t>
  </si>
  <si>
    <t>Antennaria parlinii ssp. parlinii</t>
  </si>
  <si>
    <t>small-leaved pussytoes</t>
  </si>
  <si>
    <t>Antennaria parvifolia</t>
  </si>
  <si>
    <t>plantain-leaved pussytoes</t>
  </si>
  <si>
    <t>Antennaria plantaginifolia s.s.</t>
  </si>
  <si>
    <t>dog fennel</t>
  </si>
  <si>
    <t>Anthemis cotula</t>
  </si>
  <si>
    <t>sweet grass</t>
  </si>
  <si>
    <t>Anthoxanthum hirtum</t>
  </si>
  <si>
    <t>chervil</t>
  </si>
  <si>
    <t>Anthriscus sylvestris</t>
  </si>
  <si>
    <t>groundnut</t>
  </si>
  <si>
    <t>Apios americana</t>
  </si>
  <si>
    <t>puttyroot</t>
  </si>
  <si>
    <t>Aplectrum hyemale</t>
  </si>
  <si>
    <t>spreading dogbane</t>
  </si>
  <si>
    <t>Apocynum androsaemifolium</t>
  </si>
  <si>
    <t>American hemp</t>
  </si>
  <si>
    <t>Apocynum cannabinum</t>
  </si>
  <si>
    <t>clasping dogbane</t>
  </si>
  <si>
    <t>Apocynum sibiricum</t>
  </si>
  <si>
    <t>intermediate dogbane</t>
  </si>
  <si>
    <t>Apocynum X floribundum</t>
  </si>
  <si>
    <t>columbine</t>
  </si>
  <si>
    <t>Aquilegia canadensis</t>
  </si>
  <si>
    <t>Arabidopsis lyrata</t>
  </si>
  <si>
    <t>lyre-leaved rock cress</t>
  </si>
  <si>
    <t>Arabidopsis lyrata ssp. lyrata</t>
  </si>
  <si>
    <t>hairy rock cress</t>
  </si>
  <si>
    <t>Arabis pycnocarpa</t>
  </si>
  <si>
    <t>Arabis pycnocarpa var. pycnocarpa</t>
  </si>
  <si>
    <t>D, H</t>
  </si>
  <si>
    <t>bristly sarsaparilla</t>
  </si>
  <si>
    <t>Aralia hispida</t>
  </si>
  <si>
    <t>wild sarsaparilla</t>
  </si>
  <si>
    <t>Aralia nudicaulis</t>
  </si>
  <si>
    <t>American spikenard</t>
  </si>
  <si>
    <t>Aralia racemosa</t>
  </si>
  <si>
    <t>X</t>
  </si>
  <si>
    <t>dwarf mistletoe</t>
  </si>
  <si>
    <t>Arceuthobium pusillum</t>
  </si>
  <si>
    <t>common burdock</t>
  </si>
  <si>
    <t>Arctium minus</t>
  </si>
  <si>
    <t>bearberry</t>
  </si>
  <si>
    <t>Arctostaphylos uva-ursi</t>
  </si>
  <si>
    <t>Arenaria serpyllifolia</t>
  </si>
  <si>
    <t>thyme-leaved sandwort</t>
  </si>
  <si>
    <t>Arenaria serpyllifolia var. serpyllifolia</t>
  </si>
  <si>
    <t>dragon's mouth</t>
  </si>
  <si>
    <t>Arethusa bulbosa</t>
  </si>
  <si>
    <t>green dragon</t>
  </si>
  <si>
    <t>Arisaema dracontium</t>
  </si>
  <si>
    <t>Jack-in-the-pulpit</t>
  </si>
  <si>
    <t>Arisaema triphyllum</t>
  </si>
  <si>
    <t>base-branched three-awn</t>
  </si>
  <si>
    <t>Aristida basiramea</t>
  </si>
  <si>
    <t>churchmouse three-awn</t>
  </si>
  <si>
    <t>Aristida dichotoma</t>
  </si>
  <si>
    <t>Aristida dichotoma var. curtissii</t>
  </si>
  <si>
    <t>Aristida longespica</t>
  </si>
  <si>
    <t>slimspike three-awn</t>
  </si>
  <si>
    <t>Aristida longespica var. geniculata</t>
  </si>
  <si>
    <t>[FACU-]</t>
  </si>
  <si>
    <t>prairie three-awn</t>
  </si>
  <si>
    <t>Aristida oligantha</t>
  </si>
  <si>
    <t>red three-awn</t>
  </si>
  <si>
    <t>Aristida purpurea</t>
  </si>
  <si>
    <t>Aristida purpurea var. longiseta</t>
  </si>
  <si>
    <t>seaside three-awn</t>
  </si>
  <si>
    <t>Aristida tuberculosa</t>
  </si>
  <si>
    <t>horseradish</t>
  </si>
  <si>
    <t>Armoracia rusticana</t>
  </si>
  <si>
    <t>FAC*</t>
  </si>
  <si>
    <t>long-leaved arnica</t>
  </si>
  <si>
    <t>Arnica lonchophylla</t>
  </si>
  <si>
    <t>tuberous Indian plantain</t>
  </si>
  <si>
    <t>Arnoglossum plantagineum</t>
  </si>
  <si>
    <t>great Indian plantain</t>
  </si>
  <si>
    <t>Arnoglossum reniforme</t>
  </si>
  <si>
    <t>black chokeberry</t>
  </si>
  <si>
    <t>Aronia melanocarpa</t>
  </si>
  <si>
    <t>[FACW-]</t>
  </si>
  <si>
    <t>Arrhenatherum elatius</t>
  </si>
  <si>
    <t>Arrhenatherum elatius ssp. bulbosum</t>
  </si>
  <si>
    <t>tall oat grass</t>
  </si>
  <si>
    <t>Arrhenatherum elatius ssp. elatius</t>
  </si>
  <si>
    <t>southernwood</t>
  </si>
  <si>
    <t>Artemisia abrotanum</t>
  </si>
  <si>
    <t>absinthe wormwood</t>
  </si>
  <si>
    <t>Artemisia absinthium</t>
  </si>
  <si>
    <t>biennial wormwood</t>
  </si>
  <si>
    <t>Artemisia biennis</t>
  </si>
  <si>
    <t>Artemisia campestris</t>
  </si>
  <si>
    <t>field sagewort</t>
  </si>
  <si>
    <t>Artemisia campestris ssp. caudata</t>
  </si>
  <si>
    <t>tarragon</t>
  </si>
  <si>
    <t>Artemisia dracunculus</t>
  </si>
  <si>
    <t>sage wormwood</t>
  </si>
  <si>
    <t>Artemisia frigida</t>
  </si>
  <si>
    <t>Artemisia ludoviciana</t>
  </si>
  <si>
    <t>white sage</t>
  </si>
  <si>
    <t>Artemisia ludoviciana ssp. ludoviciana</t>
  </si>
  <si>
    <t>saw-tooth wormwood</t>
  </si>
  <si>
    <t>Artemisia serrata</t>
  </si>
  <si>
    <t>dusty miller</t>
  </si>
  <si>
    <t>Artemisia stelleriana</t>
  </si>
  <si>
    <t>common wormwood</t>
  </si>
  <si>
    <t>Artemisia vulgaris</t>
  </si>
  <si>
    <t>wild ginger</t>
  </si>
  <si>
    <t>Asarum canadense</t>
  </si>
  <si>
    <t>clasping milkweed</t>
  </si>
  <si>
    <t>Asclepias amplexicaulis</t>
  </si>
  <si>
    <t>poke milkweed</t>
  </si>
  <si>
    <t>Asclepias exaltata</t>
  </si>
  <si>
    <t>prairie milkweed</t>
  </si>
  <si>
    <t>Asclepias hirtella</t>
  </si>
  <si>
    <t>Asclepias incarnata</t>
  </si>
  <si>
    <t>swamp milkweed</t>
  </si>
  <si>
    <t>Asclepias incarnata var. incarnata</t>
  </si>
  <si>
    <t>woolly milkweed</t>
  </si>
  <si>
    <t>Asclepias lanuginosa</t>
  </si>
  <si>
    <t>oval-leaved milkweed</t>
  </si>
  <si>
    <t>Asclepias ovalifolia</t>
  </si>
  <si>
    <t>purple milkweed</t>
  </si>
  <si>
    <t>Asclepias purpurascens</t>
  </si>
  <si>
    <t>showy milkweed</t>
  </si>
  <si>
    <t>Asclepias speciosa</t>
  </si>
  <si>
    <t>narrow-leaved milkweed</t>
  </si>
  <si>
    <t>Asclepias stenophylla</t>
  </si>
  <si>
    <t>Sullivant's milkweed</t>
  </si>
  <si>
    <t>Asclepias sullivantii</t>
  </si>
  <si>
    <t>common milkweed</t>
  </si>
  <si>
    <t>Asclepias syriaca</t>
  </si>
  <si>
    <t>Asclepias tuberosa</t>
  </si>
  <si>
    <t>butterflyweed</t>
  </si>
  <si>
    <t>Asclepias tuberosa var. interior</t>
  </si>
  <si>
    <t>whorled milkweed</t>
  </si>
  <si>
    <t>Asclepias verticillata</t>
  </si>
  <si>
    <t>green milkweed</t>
  </si>
  <si>
    <t>Asclepias viridiflora</t>
  </si>
  <si>
    <t>asparagus</t>
  </si>
  <si>
    <t>Asparagus officinalis</t>
  </si>
  <si>
    <t>ebony spleenwort</t>
  </si>
  <si>
    <t>Asplenium platyneuron</t>
  </si>
  <si>
    <t>walking fern</t>
  </si>
  <si>
    <t>Asplenium rhizophyllum</t>
  </si>
  <si>
    <t>Asplenium trichomanes</t>
  </si>
  <si>
    <t>maidenhair spleenwort</t>
  </si>
  <si>
    <t>Asplenium trichomanes ssp. trichomanes</t>
  </si>
  <si>
    <t>Astragalus adsurgens</t>
  </si>
  <si>
    <t>prairie milk-vetch</t>
  </si>
  <si>
    <t>Astragalus adsurgens var. robustior</t>
  </si>
  <si>
    <t>fieldmilk-vetch</t>
  </si>
  <si>
    <t>Astragalus agrestis</t>
  </si>
  <si>
    <t>Astragalus alpinus</t>
  </si>
  <si>
    <t>alpine milk-vetch</t>
  </si>
  <si>
    <t>Astragalus alpinus var. alpinus</t>
  </si>
  <si>
    <t>Canada milk-vetch</t>
  </si>
  <si>
    <t>Astragalus canadensis</t>
  </si>
  <si>
    <t>Astragalus crassicarpus</t>
  </si>
  <si>
    <t>ground plum</t>
  </si>
  <si>
    <t>Astragalus crassicarpus var. crassicarpus</t>
  </si>
  <si>
    <t>Astragalus flexuosus</t>
  </si>
  <si>
    <t>slender milk-vetch</t>
  </si>
  <si>
    <t>Astragalus flexuosus var. flexuosus</t>
  </si>
  <si>
    <t>lotus milk-vetch</t>
  </si>
  <si>
    <t>Astragalus lotiflorus</t>
  </si>
  <si>
    <t>Astragalus missouriensis</t>
  </si>
  <si>
    <t>Missouri milk-vetch</t>
  </si>
  <si>
    <t>Astragalus missouriensis var. missouriensis</t>
  </si>
  <si>
    <t>Cooper's milk-vetch</t>
  </si>
  <si>
    <t>Astragalus neglectus</t>
  </si>
  <si>
    <t>Astragalus racemosus</t>
  </si>
  <si>
    <t>racemose milk-vetch</t>
  </si>
  <si>
    <t>Astragalus racemosus var. racemosus</t>
  </si>
  <si>
    <t>loose-flowered milk-vetch</t>
  </si>
  <si>
    <t>Astragalus tenellus</t>
  </si>
  <si>
    <t>Athyrium filix-femina</t>
  </si>
  <si>
    <t>lady fern</t>
  </si>
  <si>
    <t>Athyrium filix-femina var. angustum</t>
  </si>
  <si>
    <t>spearscale</t>
  </si>
  <si>
    <t>Atriplex patula</t>
  </si>
  <si>
    <t>thinleaf orach</t>
  </si>
  <si>
    <t>Atriplex prostrata</t>
  </si>
  <si>
    <t>Aureolaria grandiflora</t>
  </si>
  <si>
    <t>large-flowered false foxglove</t>
  </si>
  <si>
    <t>Aureolaria grandiflora var. pulchra</t>
  </si>
  <si>
    <t>fernleaf false foxglove</t>
  </si>
  <si>
    <t>Aureolaria pedicularia</t>
  </si>
  <si>
    <t>Aureolaria pedicularia var. ambigens</t>
  </si>
  <si>
    <t>Aureolaria pedicularia var. pedicularia</t>
  </si>
  <si>
    <t>wild oats</t>
  </si>
  <si>
    <t>Avena fatua</t>
  </si>
  <si>
    <t>cultivated oats</t>
  </si>
  <si>
    <t>Avena sativa</t>
  </si>
  <si>
    <t>spike oat</t>
  </si>
  <si>
    <t>Avenula hookeri</t>
  </si>
  <si>
    <t>Russian pigweed</t>
  </si>
  <si>
    <t>Axyris amaranthoides</t>
  </si>
  <si>
    <t>Mexican mosquito-fern</t>
  </si>
  <si>
    <t>Azolla mexicana</t>
  </si>
  <si>
    <t>waterhyssop</t>
  </si>
  <si>
    <t>Bacopa rotundifolia</t>
  </si>
  <si>
    <t>Baptisia bracteata</t>
  </si>
  <si>
    <t>plains wild indigo</t>
  </si>
  <si>
    <t>Baptisia bracteata var. glabrescens</t>
  </si>
  <si>
    <t>Baptisia lactea</t>
  </si>
  <si>
    <t>[FACU*]</t>
  </si>
  <si>
    <t>white wild indigo</t>
  </si>
  <si>
    <t>Baptisia lactea var. lactea</t>
  </si>
  <si>
    <t>winter-cress</t>
  </si>
  <si>
    <t>Barbarea orthoceras</t>
  </si>
  <si>
    <t>yellow rocket</t>
  </si>
  <si>
    <t>Barbarea vulgaris</t>
  </si>
  <si>
    <t>yellow bartonia</t>
  </si>
  <si>
    <t>Bartonia virginica</t>
  </si>
  <si>
    <t>American slough grass</t>
  </si>
  <si>
    <t>Beckmannia syzigachne</t>
  </si>
  <si>
    <t>Belamcanda chinensis</t>
  </si>
  <si>
    <t>Japanese barberry</t>
  </si>
  <si>
    <t>Berberis thunbergii</t>
  </si>
  <si>
    <t>common barberry</t>
  </si>
  <si>
    <t>Berberis vulgaris</t>
  </si>
  <si>
    <t>hoary alyssum</t>
  </si>
  <si>
    <t>Berteroa incana</t>
  </si>
  <si>
    <t>stream parsnip</t>
  </si>
  <si>
    <t>Berula erecta</t>
  </si>
  <si>
    <t>kitten-tails</t>
  </si>
  <si>
    <t>Besseya bullii</t>
  </si>
  <si>
    <t>yellow birch</t>
  </si>
  <si>
    <t>Betula alleghaniensis</t>
  </si>
  <si>
    <t>heart-leaved birch</t>
  </si>
  <si>
    <t>Betula cordifolia</t>
  </si>
  <si>
    <t>river birch</t>
  </si>
  <si>
    <t>Betula nigra</t>
  </si>
  <si>
    <t>paper birch</t>
  </si>
  <si>
    <t>Betula papyrifera</t>
  </si>
  <si>
    <t>bog birch</t>
  </si>
  <si>
    <t>Betula pumila</t>
  </si>
  <si>
    <t>Purpus' birch</t>
  </si>
  <si>
    <t>Betula X purpusii</t>
  </si>
  <si>
    <t>Rosendahl's birch</t>
  </si>
  <si>
    <t>Betula X rosendahlii</t>
  </si>
  <si>
    <t>Sandberg's birch</t>
  </si>
  <si>
    <t>Betula X sandbergii</t>
  </si>
  <si>
    <t>S, H, F</t>
  </si>
  <si>
    <t>water marigold</t>
  </si>
  <si>
    <t>Bidens beckii</t>
  </si>
  <si>
    <t>nodding bur marigold</t>
  </si>
  <si>
    <t>Bidens cernua</t>
  </si>
  <si>
    <t>swamp beggarticks</t>
  </si>
  <si>
    <t>Bidens connata</t>
  </si>
  <si>
    <t>discoid beggarticks</t>
  </si>
  <si>
    <t>Bidens discoidea</t>
  </si>
  <si>
    <t>leafy beggarticks</t>
  </si>
  <si>
    <t>Bidens frondosa</t>
  </si>
  <si>
    <t>showy beggarticks</t>
  </si>
  <si>
    <t>Bidens trichosperma</t>
  </si>
  <si>
    <t>tufted beggarticks</t>
  </si>
  <si>
    <t>Bidens tripartita</t>
  </si>
  <si>
    <t>common beggarticks</t>
  </si>
  <si>
    <t>Bidens vulgata</t>
  </si>
  <si>
    <t>alpine bistort</t>
  </si>
  <si>
    <t>Bistorta vivipara</t>
  </si>
  <si>
    <t>woodmint</t>
  </si>
  <si>
    <t>Blephilia hirsuta</t>
  </si>
  <si>
    <t>[FACU-*]</t>
  </si>
  <si>
    <t>Cumberland pagoda plant</t>
  </si>
  <si>
    <t>Blephilia subnuda</t>
  </si>
  <si>
    <t>sicklepod</t>
  </si>
  <si>
    <t>Boechera canadensis</t>
  </si>
  <si>
    <t>Collins' rock cress</t>
  </si>
  <si>
    <t>Boechera collinsii</t>
  </si>
  <si>
    <t>stellate rock cress</t>
  </si>
  <si>
    <t>Boechera dentata</t>
  </si>
  <si>
    <t>spreading rock cress</t>
  </si>
  <si>
    <t>Boechera grahamii</t>
  </si>
  <si>
    <t>smooth rock cress</t>
  </si>
  <si>
    <t>Boechera laevigata</t>
  </si>
  <si>
    <t>green rock cress</t>
  </si>
  <si>
    <t>Boechera missouriensis</t>
  </si>
  <si>
    <t>Holboell's rock cress</t>
  </si>
  <si>
    <t>Boechera retrofracta</t>
  </si>
  <si>
    <t>Drummond's rock cress</t>
  </si>
  <si>
    <t>Boechera stricta</t>
  </si>
  <si>
    <t>false nettle</t>
  </si>
  <si>
    <t>Boehmeria cylindrica</t>
  </si>
  <si>
    <t>river bulrush</t>
  </si>
  <si>
    <t>Bolboschoenus fluviatilis</t>
  </si>
  <si>
    <t>Bolboschoenus maritimus</t>
  </si>
  <si>
    <t>prairie bulrush</t>
  </si>
  <si>
    <t>Bolboschoenus maritimus ssp. paludosus</t>
  </si>
  <si>
    <t>false aster</t>
  </si>
  <si>
    <t>Boltonia asteroides</t>
  </si>
  <si>
    <t>Boltonia asteroides var. latisquama</t>
  </si>
  <si>
    <t>Boltonia asteroides var. recognita</t>
  </si>
  <si>
    <t>tailed grapefern</t>
  </si>
  <si>
    <t>Botrychium acuminatum</t>
  </si>
  <si>
    <t>upswept moonwort</t>
  </si>
  <si>
    <t>Botrychium ascendens</t>
  </si>
  <si>
    <t>prairie moonwort</t>
  </si>
  <si>
    <t>Botrychium campestre</t>
  </si>
  <si>
    <t>dainty moonwort</t>
  </si>
  <si>
    <t>Botrychium crenulatum</t>
  </si>
  <si>
    <t>dissected grapefern</t>
  </si>
  <si>
    <t>Botrychium dissectum</t>
  </si>
  <si>
    <t>Frenchman's Bluff moonwort</t>
  </si>
  <si>
    <t>Botrychium gallicomontanum</t>
  </si>
  <si>
    <t>Botrychium lanceolatum</t>
  </si>
  <si>
    <t>narrow triangle moonwort</t>
  </si>
  <si>
    <t>Botrychium lanceolatum ssp. angustisegmentum</t>
  </si>
  <si>
    <t>slender moonwort</t>
  </si>
  <si>
    <t>Botrychium lineare</t>
  </si>
  <si>
    <t>common moonwort</t>
  </si>
  <si>
    <t>Botrychium lunaria</t>
  </si>
  <si>
    <t>matricary grapefern</t>
  </si>
  <si>
    <t>Botrychium matricariifolium</t>
  </si>
  <si>
    <t>Michigan moonwort</t>
  </si>
  <si>
    <t>Botrychium michiganense</t>
  </si>
  <si>
    <t>Mingan moonwort</t>
  </si>
  <si>
    <t>Botrychium minganense</t>
  </si>
  <si>
    <t>goblin fern</t>
  </si>
  <si>
    <t>Botrychium mormo</t>
  </si>
  <si>
    <t>leathery grapefern</t>
  </si>
  <si>
    <t>Botrychium multifidum</t>
  </si>
  <si>
    <t>blunt-lobed grapefern</t>
  </si>
  <si>
    <t>Botrychium oneidense</t>
  </si>
  <si>
    <t>pale moonwort</t>
  </si>
  <si>
    <t>Botrychium pallidum</t>
  </si>
  <si>
    <t>St. Lawrence grapefern</t>
  </si>
  <si>
    <t>Botrychium rugulosum</t>
  </si>
  <si>
    <t>least moonwort</t>
  </si>
  <si>
    <t>Botrychium simplex</t>
  </si>
  <si>
    <t>spatulate moonwort</t>
  </si>
  <si>
    <t>Botrychium spathulatum</t>
  </si>
  <si>
    <t>rattlesnake fern</t>
  </si>
  <si>
    <t>Botrychium virginianum</t>
  </si>
  <si>
    <t>Bouteloua curtipendula</t>
  </si>
  <si>
    <t>side-oats grama</t>
  </si>
  <si>
    <t>Bouteloua curtipendula var. curtipendula</t>
  </si>
  <si>
    <t>blue grama</t>
  </si>
  <si>
    <t>Bouteloua gracilis</t>
  </si>
  <si>
    <t>Bouteloua hirsuta</t>
  </si>
  <si>
    <t>hairy grama</t>
  </si>
  <si>
    <t>Bouteloua hirsuta var. hirsuta</t>
  </si>
  <si>
    <t>northern shorthusk</t>
  </si>
  <si>
    <t>Brachyelytrum aristosum</t>
  </si>
  <si>
    <t>bearded shorthusk</t>
  </si>
  <si>
    <t>Brachyelytrum erectum s.s.</t>
  </si>
  <si>
    <t>F, H</t>
  </si>
  <si>
    <t>watershield</t>
  </si>
  <si>
    <t>Brasenia schreberi</t>
  </si>
  <si>
    <t>Indian mustard</t>
  </si>
  <si>
    <t>Brassica juncea</t>
  </si>
  <si>
    <t>black mustard</t>
  </si>
  <si>
    <t>Brassica nigra</t>
  </si>
  <si>
    <t>field mustard</t>
  </si>
  <si>
    <t>Brassica rapa</t>
  </si>
  <si>
    <t>Brickellia eupatorioides</t>
  </si>
  <si>
    <t>false boneset</t>
  </si>
  <si>
    <t>Brickellia eupatorioides var. corymbulosa</t>
  </si>
  <si>
    <t>fringed brome</t>
  </si>
  <si>
    <t>Bromus ciliatus</t>
  </si>
  <si>
    <t>smooth brome</t>
  </si>
  <si>
    <t>Bromus inermis</t>
  </si>
  <si>
    <t>Japenese brome</t>
  </si>
  <si>
    <t>Bromus japonicus</t>
  </si>
  <si>
    <t>Kalm's brome</t>
  </si>
  <si>
    <t>Bromus kalmii</t>
  </si>
  <si>
    <t>broad-glumed brome</t>
  </si>
  <si>
    <t>Bromus latiglumis</t>
  </si>
  <si>
    <t>hairy brome</t>
  </si>
  <si>
    <t>Bromus pubescens</t>
  </si>
  <si>
    <t>artic smooth brome</t>
  </si>
  <si>
    <t>Bromus pumpellianus ssp. pumpellianus</t>
  </si>
  <si>
    <t>rye brome</t>
  </si>
  <si>
    <t>Bromus secalinus</t>
  </si>
  <si>
    <t>cheatgrass</t>
  </si>
  <si>
    <t>Bromus tectorum</t>
  </si>
  <si>
    <t>buffalo grass</t>
  </si>
  <si>
    <t>Buchloe dactyloides</t>
  </si>
  <si>
    <t>densetuft hairsedge</t>
  </si>
  <si>
    <t>Bulbostylis capillaris</t>
  </si>
  <si>
    <t>flowering rush</t>
  </si>
  <si>
    <t>Butomus umbellatus</t>
  </si>
  <si>
    <t>bluejoint</t>
  </si>
  <si>
    <t>Calamagrostis canadensis</t>
  </si>
  <si>
    <t>Calamagrostis canadensis var. canadensis</t>
  </si>
  <si>
    <t>Calamagrostis canadensis var. langsdorfii</t>
  </si>
  <si>
    <t>Calamagrostis canadensis var. macouniana</t>
  </si>
  <si>
    <t>narrow reedgrass</t>
  </si>
  <si>
    <t>Calamagrostis lacustris</t>
  </si>
  <si>
    <t>Plains reedgrass</t>
  </si>
  <si>
    <t>Calamagrostis montanensis</t>
  </si>
  <si>
    <t>purple reedgrass</t>
  </si>
  <si>
    <t>Calamagrostis purpurascens</t>
  </si>
  <si>
    <t>slimstem reedgrass</t>
  </si>
  <si>
    <t>Calamagrostis stricta</t>
  </si>
  <si>
    <t>Calamagrostis stricta ssp. inexpansa</t>
  </si>
  <si>
    <t>[FACW+]</t>
  </si>
  <si>
    <t>Calamagrostis stricta ssp. stricta</t>
  </si>
  <si>
    <t>Calamovilfa longifolia</t>
  </si>
  <si>
    <t>prairie sandreed</t>
  </si>
  <si>
    <t>Calamovilfa longifolia var. longifolia</t>
  </si>
  <si>
    <t>wild calla</t>
  </si>
  <si>
    <t>Calla palustris</t>
  </si>
  <si>
    <t>clustered poppy-mallow</t>
  </si>
  <si>
    <t>Callirhoe triangulata</t>
  </si>
  <si>
    <t>autumn water starwort</t>
  </si>
  <si>
    <t>Callitriche hermaphroditica</t>
  </si>
  <si>
    <t>larger water starwort</t>
  </si>
  <si>
    <t>Callitriche heterophylla</t>
  </si>
  <si>
    <t>spring water starwort</t>
  </si>
  <si>
    <t>Callitriche palustris</t>
  </si>
  <si>
    <t>Oklahoma grass pink</t>
  </si>
  <si>
    <t>Calopogon oklahomensis</t>
  </si>
  <si>
    <t>Calopogon tuberosus s.s.</t>
  </si>
  <si>
    <t>tuberous grass pink</t>
  </si>
  <si>
    <t>Calopogon tuberosus var. tuberosus</t>
  </si>
  <si>
    <t>floating marsh marigold</t>
  </si>
  <si>
    <t>Caltha natans</t>
  </si>
  <si>
    <t>common marsh marigold</t>
  </si>
  <si>
    <t>Caltha palustris</t>
  </si>
  <si>
    <t>toothed evening primrose</t>
  </si>
  <si>
    <t>Calylophus serrulatus</t>
  </si>
  <si>
    <t>Calypso bulbosa</t>
  </si>
  <si>
    <t>fairy slipper</t>
  </si>
  <si>
    <t>Calypso bulbosa var. americana</t>
  </si>
  <si>
    <t>hedge bindweed</t>
  </si>
  <si>
    <t>Calystegia sepium</t>
  </si>
  <si>
    <t>upright bindweed</t>
  </si>
  <si>
    <t>Calystegia spithamaea</t>
  </si>
  <si>
    <t>European false flax</t>
  </si>
  <si>
    <t>Camelina alyssum</t>
  </si>
  <si>
    <t>small-seeded false flax</t>
  </si>
  <si>
    <t>Camelina microcarpa</t>
  </si>
  <si>
    <t>large-seeded false flax</t>
  </si>
  <si>
    <t>Camelina sativa</t>
  </si>
  <si>
    <t>tall bellflower</t>
  </si>
  <si>
    <t>Campanula americana</t>
  </si>
  <si>
    <t>marsh bellflower</t>
  </si>
  <si>
    <t>Campanula aparinoides</t>
  </si>
  <si>
    <t>Campanula aparinoides var. aparinoides</t>
  </si>
  <si>
    <t>Campanula aparinoides var. grandiflora</t>
  </si>
  <si>
    <t>bristly bluebells</t>
  </si>
  <si>
    <t>Campanula cervicaria</t>
  </si>
  <si>
    <t>European bellflower</t>
  </si>
  <si>
    <t>Campanula rapunculoides</t>
  </si>
  <si>
    <t>harebell</t>
  </si>
  <si>
    <t>Campanula rotundifolia</t>
  </si>
  <si>
    <t>modest aster</t>
  </si>
  <si>
    <t>Canadanthus modestus</t>
  </si>
  <si>
    <t>marijuana</t>
  </si>
  <si>
    <t>Cannabis sativa</t>
  </si>
  <si>
    <t>shepherd's-purse</t>
  </si>
  <si>
    <t>Capsella bursa-pastoris</t>
  </si>
  <si>
    <t>Siberian peashrub</t>
  </si>
  <si>
    <t>Caragana arborescens</t>
  </si>
  <si>
    <t>spring cress</t>
  </si>
  <si>
    <t>Cardamine bulbosa</t>
  </si>
  <si>
    <t>cut-leaved toothwort</t>
  </si>
  <si>
    <t>Cardamine concatenata</t>
  </si>
  <si>
    <t>narrowleaf bittercress</t>
  </si>
  <si>
    <t>Cardamine impatiens</t>
  </si>
  <si>
    <t>small-flowered bitter cress</t>
  </si>
  <si>
    <t>Cardamine parviflora</t>
  </si>
  <si>
    <t>Pensylvania bitter cress</t>
  </si>
  <si>
    <t>Cardamine pensylvanica</t>
  </si>
  <si>
    <t>cuckoo flower</t>
  </si>
  <si>
    <t>Cardamine pratensis</t>
  </si>
  <si>
    <t>Carduus acanthoides</t>
  </si>
  <si>
    <t>plumeless thistle</t>
  </si>
  <si>
    <t>Carduus acanthoides ssp. acanthoides</t>
  </si>
  <si>
    <t>nodding thistle</t>
  </si>
  <si>
    <t>Carduus nutans</t>
  </si>
  <si>
    <t>browned sedge</t>
  </si>
  <si>
    <t>Carex adusta</t>
  </si>
  <si>
    <t>white bear sedge</t>
  </si>
  <si>
    <t>Carex albursina</t>
  </si>
  <si>
    <t>foxtail sedge</t>
  </si>
  <si>
    <t>Carex alopecoidea</t>
  </si>
  <si>
    <t>yellow-fruit sedge</t>
  </si>
  <si>
    <t>Carex annectens</t>
  </si>
  <si>
    <t>aquatic sedge</t>
  </si>
  <si>
    <t>Carex aquatilis</t>
  </si>
  <si>
    <t>Carex aquatilis var. aquatilis</t>
  </si>
  <si>
    <t>Carex aquatilis var. substricta</t>
  </si>
  <si>
    <t>northern clustered sedge</t>
  </si>
  <si>
    <t>Carex arcta</t>
  </si>
  <si>
    <t>drooping wood sedge</t>
  </si>
  <si>
    <t>Carex arctata</t>
  </si>
  <si>
    <t>assiniboine sedge</t>
  </si>
  <si>
    <t>Carex assiniboinensis</t>
  </si>
  <si>
    <t>slough sedge</t>
  </si>
  <si>
    <t>Carex atherodes</t>
  </si>
  <si>
    <t>golden-fruited sedge</t>
  </si>
  <si>
    <t>Carex aurea</t>
  </si>
  <si>
    <t>Back's sedge</t>
  </si>
  <si>
    <t>Carex backii s.s.</t>
  </si>
  <si>
    <t>Bebb's sedge</t>
  </si>
  <si>
    <t>Carex bebbii</t>
  </si>
  <si>
    <t>Bicknell's sedge</t>
  </si>
  <si>
    <t>Carex bicknellii</t>
  </si>
  <si>
    <t>charming sedge</t>
  </si>
  <si>
    <t>Carex blanda</t>
  </si>
  <si>
    <t>Carex brevior</t>
  </si>
  <si>
    <t>Carex bromoides</t>
  </si>
  <si>
    <t>brome-like sedge</t>
  </si>
  <si>
    <t>Carex bromoides ssp. bromoides</t>
  </si>
  <si>
    <t>brownish sedge</t>
  </si>
  <si>
    <t>Carex brunnescens</t>
  </si>
  <si>
    <t>Carex brunnescens ssp. brunnescens</t>
  </si>
  <si>
    <t>Carex brunnescens ssp. sphaerostachya</t>
  </si>
  <si>
    <t>Buxbaum's sedge</t>
  </si>
  <si>
    <t>Carex buxbaumii</t>
  </si>
  <si>
    <t>silvery sedge</t>
  </si>
  <si>
    <t>Carex canescens</t>
  </si>
  <si>
    <t>Carex canescens ssp. canescens</t>
  </si>
  <si>
    <t>Carex canescens ssp. disjuncta</t>
  </si>
  <si>
    <t>hair-like sedge</t>
  </si>
  <si>
    <t>Carex capillaris</t>
  </si>
  <si>
    <t>Carey's sedge</t>
  </si>
  <si>
    <t>Carex careyana</t>
  </si>
  <si>
    <t>chestnut-colored sedge</t>
  </si>
  <si>
    <t>Carex castanea</t>
  </si>
  <si>
    <t>cluster bracted sedge</t>
  </si>
  <si>
    <t>Carex cephaloidea</t>
  </si>
  <si>
    <t>oval-headed sedge</t>
  </si>
  <si>
    <t>Carex cephalophora</t>
  </si>
  <si>
    <t>creeping sedge</t>
  </si>
  <si>
    <t>Carex chordorrhiza</t>
  </si>
  <si>
    <t>Carex communis</t>
  </si>
  <si>
    <t>colonial sedge</t>
  </si>
  <si>
    <t>Carex communis var. communis</t>
  </si>
  <si>
    <t>bristly sedge</t>
  </si>
  <si>
    <t>Carex comosa</t>
  </si>
  <si>
    <t>jointed sedge</t>
  </si>
  <si>
    <t>Carex conjuncta</t>
  </si>
  <si>
    <t>field sedge</t>
  </si>
  <si>
    <t>Carex conoidea s.l.</t>
  </si>
  <si>
    <t>Crawe's sedge</t>
  </si>
  <si>
    <t>Carex crawei</t>
  </si>
  <si>
    <t>Crawford's sedge</t>
  </si>
  <si>
    <t>Carex crawfordii</t>
  </si>
  <si>
    <t>FAC+</t>
  </si>
  <si>
    <t>Carex crinita</t>
  </si>
  <si>
    <t>fringe sedge</t>
  </si>
  <si>
    <t>Carex crinita var. crinita</t>
  </si>
  <si>
    <t>crested sedge</t>
  </si>
  <si>
    <t>Carex cristatella</t>
  </si>
  <si>
    <t>raven's foot sedge</t>
  </si>
  <si>
    <t>Carex crus-corvi</t>
  </si>
  <si>
    <t>cryptic sedge</t>
  </si>
  <si>
    <t>Carex cryptolepis</t>
  </si>
  <si>
    <t>Davis' sedge</t>
  </si>
  <si>
    <t>Carex davisii</t>
  </si>
  <si>
    <t>Carex debilis</t>
  </si>
  <si>
    <t>weak sedge</t>
  </si>
  <si>
    <t>Carex debilis var. rudgei</t>
  </si>
  <si>
    <t>Carex deflexa</t>
  </si>
  <si>
    <t>northern sedge</t>
  </si>
  <si>
    <t>Carex deflexa var. deflexa</t>
  </si>
  <si>
    <t>Carex deweyana</t>
  </si>
  <si>
    <t>Dewey's sedge</t>
  </si>
  <si>
    <t>Carex deweyana var. deweyana</t>
  </si>
  <si>
    <t>lesser panicled sedge</t>
  </si>
  <si>
    <t>Carex diandra</t>
  </si>
  <si>
    <t>soft-leaved sedge</t>
  </si>
  <si>
    <t>Carex disperma</t>
  </si>
  <si>
    <t>spike rush sedge</t>
  </si>
  <si>
    <t>Carex duriuscula</t>
  </si>
  <si>
    <t>ivory sedge</t>
  </si>
  <si>
    <t>Carex eburnea</t>
  </si>
  <si>
    <t>Carex echinata</t>
  </si>
  <si>
    <t>slender sedge</t>
  </si>
  <si>
    <t>Carex echinata ssp. echinata</t>
  </si>
  <si>
    <t>Emory's sedge</t>
  </si>
  <si>
    <t>Carex emoryi</t>
  </si>
  <si>
    <t>coastal sedge</t>
  </si>
  <si>
    <t>Carex exilis</t>
  </si>
  <si>
    <t>fescue sedge</t>
  </si>
  <si>
    <t>Carex festucacea</t>
  </si>
  <si>
    <t>Carex filifolia</t>
  </si>
  <si>
    <t>thread-leaved sedge</t>
  </si>
  <si>
    <t>Carex filifolia var. filifolia</t>
  </si>
  <si>
    <t>yellow sedge</t>
  </si>
  <si>
    <t>Carex flava</t>
  </si>
  <si>
    <t>hay sedge</t>
  </si>
  <si>
    <t>Carex foenea</t>
  </si>
  <si>
    <t>handsome sedge</t>
  </si>
  <si>
    <t>Carex formosa</t>
  </si>
  <si>
    <t>Garber's sedge</t>
  </si>
  <si>
    <t>Carex garberi</t>
  </si>
  <si>
    <t>graceful sedge</t>
  </si>
  <si>
    <t>Carex gracillima</t>
  </si>
  <si>
    <t>granular sedge</t>
  </si>
  <si>
    <t>Carex granularis</t>
  </si>
  <si>
    <t>heavy sedge</t>
  </si>
  <si>
    <t>Carex gravida</t>
  </si>
  <si>
    <t>Gray's sedge</t>
  </si>
  <si>
    <t>Carex grayi</t>
  </si>
  <si>
    <t>ambiguous sedge</t>
  </si>
  <si>
    <t>Carex grisea</t>
  </si>
  <si>
    <t>nodding sedge</t>
  </si>
  <si>
    <t>Carex gynandra</t>
  </si>
  <si>
    <t>feminine sedge</t>
  </si>
  <si>
    <t>Carex gynocrates</t>
  </si>
  <si>
    <t>Hall's sedge</t>
  </si>
  <si>
    <t>Carex hallii s.l.</t>
  </si>
  <si>
    <t>Hayden's sedge</t>
  </si>
  <si>
    <t>Carex haydenii</t>
  </si>
  <si>
    <t>hairy-leaved sedge</t>
  </si>
  <si>
    <t>Carex hirtifolia</t>
  </si>
  <si>
    <t>Hitchcock's sedge</t>
  </si>
  <si>
    <t>Carex hitchcockiana</t>
  </si>
  <si>
    <t>Hooker's sedge</t>
  </si>
  <si>
    <t>Carex hookerana</t>
  </si>
  <si>
    <t>Houghton's sedge</t>
  </si>
  <si>
    <t>Carex houghtoniana</t>
  </si>
  <si>
    <t>porcupine sedge</t>
  </si>
  <si>
    <t>Carex hystericina</t>
  </si>
  <si>
    <t>Carex inops</t>
  </si>
  <si>
    <t>sun-loving sedge</t>
  </si>
  <si>
    <t>Carex inops ssp. heliophila</t>
  </si>
  <si>
    <t>interior sedge</t>
  </si>
  <si>
    <t>Carex interior</t>
  </si>
  <si>
    <t>bladder sedge</t>
  </si>
  <si>
    <t>Carex intumescens</t>
  </si>
  <si>
    <t>James' sedge</t>
  </si>
  <si>
    <t>Carex jamesii</t>
  </si>
  <si>
    <t>lake sedge</t>
  </si>
  <si>
    <t>Carex lacustris</t>
  </si>
  <si>
    <t>smooth-cone sedge</t>
  </si>
  <si>
    <t>Carex laeviconica</t>
  </si>
  <si>
    <t>smooth-sheathed sedge</t>
  </si>
  <si>
    <t>Carex laevivaginata</t>
  </si>
  <si>
    <t>Carex lasiocarpa</t>
  </si>
  <si>
    <t>fen  wiregrass sedge</t>
  </si>
  <si>
    <t>Carex lasiocarpa ssp. americana</t>
  </si>
  <si>
    <t>spreading sedge</t>
  </si>
  <si>
    <t>Carex laxiculmis</t>
  </si>
  <si>
    <t>Carex laxiculmis var. copulata</t>
  </si>
  <si>
    <t>Carex lenticularis</t>
  </si>
  <si>
    <t>lenticular sedge</t>
  </si>
  <si>
    <t>Carex lenticularis var. lenticularis</t>
  </si>
  <si>
    <t>bristle-stalked sedge</t>
  </si>
  <si>
    <t>Carex leptalea</t>
  </si>
  <si>
    <t>fine-nerved sedge</t>
  </si>
  <si>
    <t>Carex leptonervia</t>
  </si>
  <si>
    <t>candle-lantern sedge</t>
  </si>
  <si>
    <t>Carex limosa</t>
  </si>
  <si>
    <t>lead-colored sedge</t>
  </si>
  <si>
    <t>Carex livida</t>
  </si>
  <si>
    <t>Carex lucorum</t>
  </si>
  <si>
    <t>Blue Ridge sedge</t>
  </si>
  <si>
    <t>Carex lucorum var. lucorum</t>
  </si>
  <si>
    <t>hop umbrella sedge</t>
  </si>
  <si>
    <t>Carex lupulina</t>
  </si>
  <si>
    <t>sallow sedge</t>
  </si>
  <si>
    <t>Carex lurida</t>
  </si>
  <si>
    <t>H, G</t>
  </si>
  <si>
    <t>Carex magellanica</t>
  </si>
  <si>
    <t>poor sedge</t>
  </si>
  <si>
    <t>Carex magellanica ssp. irrigua</t>
  </si>
  <si>
    <t>Mead's sedge</t>
  </si>
  <si>
    <t>Carex meadii</t>
  </si>
  <si>
    <t>intermediate sedge</t>
  </si>
  <si>
    <t>Carex media s.l.</t>
  </si>
  <si>
    <t>Fernald's sedge</t>
  </si>
  <si>
    <t>Carex merritt-fernaldii</t>
  </si>
  <si>
    <t>Michaux's sedge</t>
  </si>
  <si>
    <t>Carex michauxiana</t>
  </si>
  <si>
    <t>troublesome sedge</t>
  </si>
  <si>
    <t>Carex molesta</t>
  </si>
  <si>
    <t>Muhlenberg's sedge</t>
  </si>
  <si>
    <t>Carex muehlenbergii</t>
  </si>
  <si>
    <t>Carex muehlenbergii var. muehlenbergii</t>
  </si>
  <si>
    <t>Muskingum sedge</t>
  </si>
  <si>
    <t>Carex muskingumensis</t>
  </si>
  <si>
    <t>right-angle sedge</t>
  </si>
  <si>
    <t>Carex normalis</t>
  </si>
  <si>
    <t>New England sedge</t>
  </si>
  <si>
    <t>Carex novae-angliae</t>
  </si>
  <si>
    <t>blunt sedge</t>
  </si>
  <si>
    <t>Carex obtusata</t>
  </si>
  <si>
    <t>few-fruited sedge</t>
  </si>
  <si>
    <t>Carex oligocarpa</t>
  </si>
  <si>
    <t>bog wiregrass sedge</t>
  </si>
  <si>
    <t>Carex oligosperma</t>
  </si>
  <si>
    <t>necklace sedge</t>
  </si>
  <si>
    <t>Carex ormostachya</t>
  </si>
  <si>
    <t>pale sedge</t>
  </si>
  <si>
    <t>Carex pallescens</t>
  </si>
  <si>
    <t>few-flowered sedge</t>
  </si>
  <si>
    <t>Carex pauciflora</t>
  </si>
  <si>
    <t>Peck's sedge</t>
  </si>
  <si>
    <t>Carex peckii</t>
  </si>
  <si>
    <t>long-stalked sedge</t>
  </si>
  <si>
    <t>Carex pedunculata</t>
  </si>
  <si>
    <t>woolly sedge</t>
  </si>
  <si>
    <t>Carex pellita</t>
  </si>
  <si>
    <t>Pennsylvania sedge</t>
  </si>
  <si>
    <t>Carex pensylvanica</t>
  </si>
  <si>
    <t>plantain-leaved sedge</t>
  </si>
  <si>
    <t>Carex plantaginea</t>
  </si>
  <si>
    <t>very slender sedge</t>
  </si>
  <si>
    <t>Carex praegracilis</t>
  </si>
  <si>
    <t>prairie sedge</t>
  </si>
  <si>
    <t>Carex prairea</t>
  </si>
  <si>
    <t>prairie-dweller sedge</t>
  </si>
  <si>
    <t>Carex praticola</t>
  </si>
  <si>
    <t>projecting sedge</t>
  </si>
  <si>
    <t>Carex projecta</t>
  </si>
  <si>
    <t>cyperus sedge</t>
  </si>
  <si>
    <t>Carex pseudocyperus</t>
  </si>
  <si>
    <t>eastern star sedge</t>
  </si>
  <si>
    <t>Carex radiata</t>
  </si>
  <si>
    <t>retrorse sedge</t>
  </si>
  <si>
    <t>Carex retrorsa</t>
  </si>
  <si>
    <t>Richardson's sedge</t>
  </si>
  <si>
    <t>Carex richardsonii</t>
  </si>
  <si>
    <t>starry sedge</t>
  </si>
  <si>
    <t>Carex rosea</t>
  </si>
  <si>
    <t>Ross' sedge</t>
  </si>
  <si>
    <t>Carex rossii</t>
  </si>
  <si>
    <t>beaked sedge</t>
  </si>
  <si>
    <t>Carex rostrata s.s.</t>
  </si>
  <si>
    <t>Sartwell's sedge</t>
  </si>
  <si>
    <t>Carex sartwellii</t>
  </si>
  <si>
    <t>Rocky Mountain sedge</t>
  </si>
  <si>
    <t>Carex saximontana</t>
  </si>
  <si>
    <t>Carex scirpoidea</t>
  </si>
  <si>
    <t>northern single-spike sedge</t>
  </si>
  <si>
    <t>Carex scirpoidea ssp. scirpoidea</t>
  </si>
  <si>
    <t>Carex scoparia</t>
  </si>
  <si>
    <t>pointed broom sedge</t>
  </si>
  <si>
    <t>Carex scoparia var. scoparia</t>
  </si>
  <si>
    <t>dry spike sedge</t>
  </si>
  <si>
    <t>Carex siccata</t>
  </si>
  <si>
    <t>bur-reed sedge</t>
  </si>
  <si>
    <t>Carex sparganioides s.s.</t>
  </si>
  <si>
    <t>Sprengel's sedge</t>
  </si>
  <si>
    <t>Carex sprengelii</t>
  </si>
  <si>
    <t>sterile sedge</t>
  </si>
  <si>
    <t>Carex sterilis</t>
  </si>
  <si>
    <t>Carex stipata</t>
  </si>
  <si>
    <t>awl-fruited sedge</t>
  </si>
  <si>
    <t>Carex stipata var. stipata</t>
  </si>
  <si>
    <t>tussock sedge</t>
  </si>
  <si>
    <t>Carex stricta</t>
  </si>
  <si>
    <t>prairie straw sedge</t>
  </si>
  <si>
    <t>Carex suberecta</t>
  </si>
  <si>
    <t>Carex supina</t>
  </si>
  <si>
    <t>weak arctic sedge</t>
  </si>
  <si>
    <t>Carex supina ssp. spaniocarpa</t>
  </si>
  <si>
    <t>many-headed sedge</t>
  </si>
  <si>
    <t>Carex sychnocephala</t>
  </si>
  <si>
    <t>Carex tenera s.l.</t>
  </si>
  <si>
    <t>marsh straw sedge</t>
  </si>
  <si>
    <t>Carex tenera var. echinodes</t>
  </si>
  <si>
    <t>Carex tenera var. tenera</t>
  </si>
  <si>
    <t>sparse-flowered sedge</t>
  </si>
  <si>
    <t>Carex tenuiflora</t>
  </si>
  <si>
    <t>rigid sedge</t>
  </si>
  <si>
    <t>Carex tetanica</t>
  </si>
  <si>
    <t>shaved sedge</t>
  </si>
  <si>
    <t>Carex tonsa</t>
  </si>
  <si>
    <t>Carex tonsa var. rugosperma</t>
  </si>
  <si>
    <t>Carex tonsa var. tonsa</t>
  </si>
  <si>
    <t>Torrey's sedge</t>
  </si>
  <si>
    <t>Carex torreyi</t>
  </si>
  <si>
    <t>Carex tribuloides</t>
  </si>
  <si>
    <t>blunt broom sedge</t>
  </si>
  <si>
    <t>Carex tribuloides var. tribuloides</t>
  </si>
  <si>
    <t>hairy-fruited sedge</t>
  </si>
  <si>
    <t>Carex trichocarpa</t>
  </si>
  <si>
    <t>three-seeded bog sedge</t>
  </si>
  <si>
    <t>Carex trisperma</t>
  </si>
  <si>
    <t>Tuckerman's sedge</t>
  </si>
  <si>
    <t>Carex tuckermanii</t>
  </si>
  <si>
    <t>cattail sedge</t>
  </si>
  <si>
    <t>Carex typhina</t>
  </si>
  <si>
    <t>umbel sedge</t>
  </si>
  <si>
    <t>Carex umbellata s.s.</t>
  </si>
  <si>
    <t>Carex utriculata</t>
  </si>
  <si>
    <t>sheathed sedge</t>
  </si>
  <si>
    <t>Carex vaginata</t>
  </si>
  <si>
    <t>inflated sedge</t>
  </si>
  <si>
    <t>Carex vesicaria</t>
  </si>
  <si>
    <t>Carex viridula</t>
  </si>
  <si>
    <t>green sedge</t>
  </si>
  <si>
    <t>Carex viridula var. viridula</t>
  </si>
  <si>
    <t>fox sedge</t>
  </si>
  <si>
    <t>Carex vulpinoidea</t>
  </si>
  <si>
    <t>Wood's sedge</t>
  </si>
  <si>
    <t>Carex woodii</t>
  </si>
  <si>
    <t>Kniekern's sedge</t>
  </si>
  <si>
    <t>Carex X knieskernii</t>
  </si>
  <si>
    <t>dry sedge</t>
  </si>
  <si>
    <t>Carex xerantica</t>
  </si>
  <si>
    <t>Carpinus caroliniana</t>
  </si>
  <si>
    <t>blue beech</t>
  </si>
  <si>
    <t>Carpinus caroliniana ssp. virginiana</t>
  </si>
  <si>
    <t>caraway</t>
  </si>
  <si>
    <t>Carum carvi</t>
  </si>
  <si>
    <t>bitternut hickory</t>
  </si>
  <si>
    <t>Carya cordiformis</t>
  </si>
  <si>
    <t>Carya ovata</t>
  </si>
  <si>
    <t>shagbark hickory</t>
  </si>
  <si>
    <t>Carya ovata var. ovata</t>
  </si>
  <si>
    <t>Indian paintbrush</t>
  </si>
  <si>
    <t>Castilleja coccinea</t>
  </si>
  <si>
    <t>northern paintbrush</t>
  </si>
  <si>
    <t>Castilleja septentrionalis</t>
  </si>
  <si>
    <t>downy paintbrush</t>
  </si>
  <si>
    <t>Castilleja sessiliflora</t>
  </si>
  <si>
    <t>cigar tree</t>
  </si>
  <si>
    <t>Catalpa speciosa</t>
  </si>
  <si>
    <t>blue cohosh</t>
  </si>
  <si>
    <t>Caulophyllum thalictroides</t>
  </si>
  <si>
    <t>Ceanothus americanus</t>
  </si>
  <si>
    <t>American New Jersey tea</t>
  </si>
  <si>
    <t>Ceanothus americanus var. pitcheri</t>
  </si>
  <si>
    <t>oval-leaved New Jersey tea</t>
  </si>
  <si>
    <t>Ceanothus herbaceus</t>
  </si>
  <si>
    <t>C</t>
  </si>
  <si>
    <t>Asian bittersweet</t>
  </si>
  <si>
    <t>Celastrus orbiculatus</t>
  </si>
  <si>
    <t>climbing bittersweet</t>
  </si>
  <si>
    <t>Celastrus scandens</t>
  </si>
  <si>
    <t>hackberry</t>
  </si>
  <si>
    <t>Celtis occidentalis</t>
  </si>
  <si>
    <t>sandbur</t>
  </si>
  <si>
    <t>Cenchrus longispinus</t>
  </si>
  <si>
    <t>coastal sandbur</t>
  </si>
  <si>
    <t>Cenchrus spinifex</t>
  </si>
  <si>
    <t>cornflower</t>
  </si>
  <si>
    <t>Centaurea cyanus</t>
  </si>
  <si>
    <t>brown knapweed</t>
  </si>
  <si>
    <t>Centaurea jacea</t>
  </si>
  <si>
    <t>Centaurea stoebe</t>
  </si>
  <si>
    <t>spotted knapweed</t>
  </si>
  <si>
    <t>Centaurea stoebe ssp. micranthos</t>
  </si>
  <si>
    <t>buttonbush</t>
  </si>
  <si>
    <t>Cephalanthus occidentalis</t>
  </si>
  <si>
    <t>field chickweed</t>
  </si>
  <si>
    <t>Cerastium arvense</t>
  </si>
  <si>
    <t>Cerastium arvense ssp. arvense</t>
  </si>
  <si>
    <t>Cerastium arvense ssp. strictum</t>
  </si>
  <si>
    <t>short-stalked chickweed</t>
  </si>
  <si>
    <t>Cerastium brachypodum</t>
  </si>
  <si>
    <t>Cerastium fontanum</t>
  </si>
  <si>
    <t>mouse-ear chickweed</t>
  </si>
  <si>
    <t>Cerastium fontanum ssp. vulgare</t>
  </si>
  <si>
    <t>Cerastium nutans</t>
  </si>
  <si>
    <t>nodding chickweed</t>
  </si>
  <si>
    <t>Cerastium nutans var. nutans</t>
  </si>
  <si>
    <t>common coontail</t>
  </si>
  <si>
    <t>Ceratophyllum demersum</t>
  </si>
  <si>
    <t>spiny coontail</t>
  </si>
  <si>
    <t>Ceratophyllum echinatum</t>
  </si>
  <si>
    <t>dwarf snapdragon</t>
  </si>
  <si>
    <t>Chaenorrhinum minus</t>
  </si>
  <si>
    <t>partridge pea</t>
  </si>
  <si>
    <t>Chamaecrista fasciculata</t>
  </si>
  <si>
    <t>leatherleaf</t>
  </si>
  <si>
    <t>Chamaedaphne calyculata</t>
  </si>
  <si>
    <t>Nuttall's groundrose</t>
  </si>
  <si>
    <t>Chamaerhodos erecta</t>
  </si>
  <si>
    <t>Missouri spurge</t>
  </si>
  <si>
    <t>Chamaesyce missurica</t>
  </si>
  <si>
    <t>A, S</t>
  </si>
  <si>
    <t>rough stonewort</t>
  </si>
  <si>
    <t>Chara aspera</t>
  </si>
  <si>
    <t>Chara braunii</t>
  </si>
  <si>
    <t>Britton's stonewort</t>
  </si>
  <si>
    <t>Chara brittonii</t>
  </si>
  <si>
    <t>fetid stonewort</t>
  </si>
  <si>
    <t>Chara contraria</t>
  </si>
  <si>
    <t>A</t>
  </si>
  <si>
    <t>a species of Chara</t>
  </si>
  <si>
    <t>Chara evoluta</t>
  </si>
  <si>
    <t>leafy stonewort</t>
  </si>
  <si>
    <t>Chara foliolosa</t>
  </si>
  <si>
    <t>globular stonewort</t>
  </si>
  <si>
    <t>Chara globularis</t>
  </si>
  <si>
    <t>Chara haitensis</t>
  </si>
  <si>
    <t>giant Chara</t>
  </si>
  <si>
    <t>Chara longifolia</t>
  </si>
  <si>
    <t>Chara vulgaris</t>
  </si>
  <si>
    <t>Chara zeylanica</t>
  </si>
  <si>
    <t>slender lip fern</t>
  </si>
  <si>
    <t>Cheilanthes feei</t>
  </si>
  <si>
    <t>celandine</t>
  </si>
  <si>
    <t>Chelidonium majus</t>
  </si>
  <si>
    <t>white turtlehead</t>
  </si>
  <si>
    <t>Chelone glabra</t>
  </si>
  <si>
    <t>purple turtlehead</t>
  </si>
  <si>
    <t>Chelone obliqua</t>
  </si>
  <si>
    <t>white lamb's quarters</t>
  </si>
  <si>
    <t>pitseed goosefoot</t>
  </si>
  <si>
    <t>Chenopodium berlandieri</t>
  </si>
  <si>
    <t>Chenopodium berlandieri var. bushianum</t>
  </si>
  <si>
    <t>Chenopodium berlandieri var. zschackei</t>
  </si>
  <si>
    <t>Chenopodium capitatum</t>
  </si>
  <si>
    <t>strawberry blite</t>
  </si>
  <si>
    <t>Chenopodium capitatum var. capitatum</t>
  </si>
  <si>
    <t>narrow-leaved lamb's quarters</t>
  </si>
  <si>
    <t>Chenopodium desiccatum s.s.</t>
  </si>
  <si>
    <t>oak-leaved goosefoot</t>
  </si>
  <si>
    <t>Chenopodium glaucum</t>
  </si>
  <si>
    <t>Chenopodium glaucum var. glaucum</t>
  </si>
  <si>
    <t>Chenopodium glaucum var. salinum</t>
  </si>
  <si>
    <t>narrow-leaved goosefoot</t>
  </si>
  <si>
    <t>Chenopodium leptophyllum</t>
  </si>
  <si>
    <t>desert goosefoot</t>
  </si>
  <si>
    <t>Chenopodium pratericola</t>
  </si>
  <si>
    <t>alkali blite</t>
  </si>
  <si>
    <t>Chenopodium rubrum</t>
  </si>
  <si>
    <t>Chenopodium rubrum var. humile</t>
  </si>
  <si>
    <t>Chenopodium rubrum var. rubrum</t>
  </si>
  <si>
    <t>maple-leaved goosefoot</t>
  </si>
  <si>
    <t>Chenopodium simplex</t>
  </si>
  <si>
    <t>woodland goosefoot</t>
  </si>
  <si>
    <t>Chenopodium standleyanum</t>
  </si>
  <si>
    <t>Chimaphila umbellata</t>
  </si>
  <si>
    <t>pipsissewa</t>
  </si>
  <si>
    <t>Chimaphila umbellata ssp. umbellata</t>
  </si>
  <si>
    <t>American golden saxifrage</t>
  </si>
  <si>
    <t>Chrysosplenium americanum</t>
  </si>
  <si>
    <t>Iowa golden saxifrage</t>
  </si>
  <si>
    <t>Chrysosplenium iowense</t>
  </si>
  <si>
    <t>chicory</t>
  </si>
  <si>
    <t>Cichorium intybus</t>
  </si>
  <si>
    <t>bulb-bearing water hemlock</t>
  </si>
  <si>
    <t>Cicuta bulbifera</t>
  </si>
  <si>
    <t>Cicuta maculata</t>
  </si>
  <si>
    <t>spotted water hemlock</t>
  </si>
  <si>
    <t>Cicuta maculata var. maculata</t>
  </si>
  <si>
    <t>stout woodreed</t>
  </si>
  <si>
    <t>Cinna arundinacea</t>
  </si>
  <si>
    <t>drooping woodreed</t>
  </si>
  <si>
    <t>Cinna latifolia</t>
  </si>
  <si>
    <t>Circaea alpina</t>
  </si>
  <si>
    <t>alpine enchanter's nightshade</t>
  </si>
  <si>
    <t>Circaea alpina var. alpina</t>
  </si>
  <si>
    <t>Circaea lutetiana</t>
  </si>
  <si>
    <t>common enchanter's nightshade</t>
  </si>
  <si>
    <t>hybrid enchanter's nightshade</t>
  </si>
  <si>
    <t>Circaea X intermedia</t>
  </si>
  <si>
    <t>tall thistle</t>
  </si>
  <si>
    <t>Cirsium altissimum</t>
  </si>
  <si>
    <t>Canada thistle</t>
  </si>
  <si>
    <t>Cirsium arvense</t>
  </si>
  <si>
    <t>field thistle</t>
  </si>
  <si>
    <t>Cirsium discolor</t>
  </si>
  <si>
    <t>Flodman's thistle</t>
  </si>
  <si>
    <t>Cirsium flodmanii</t>
  </si>
  <si>
    <t>swamp thistle</t>
  </si>
  <si>
    <t>Cirsium muticum</t>
  </si>
  <si>
    <t>Cirsium pumilum</t>
  </si>
  <si>
    <t>Hill's thistle</t>
  </si>
  <si>
    <t>Cirsium pumilum var. hillii</t>
  </si>
  <si>
    <t>bull thistle</t>
  </si>
  <si>
    <t>Cirsium vulgare</t>
  </si>
  <si>
    <t>twig rush</t>
  </si>
  <si>
    <t>Cladium mariscoides</t>
  </si>
  <si>
    <t>Carolina spring beauty</t>
  </si>
  <si>
    <t>Claytonia caroliniana</t>
  </si>
  <si>
    <t>Virginia spring beauty</t>
  </si>
  <si>
    <t>Claytonia virginica</t>
  </si>
  <si>
    <t>C, H</t>
  </si>
  <si>
    <t>Clematis occidentalis</t>
  </si>
  <si>
    <t>clematis</t>
  </si>
  <si>
    <t>Clematis occidentalis var. occidentalis</t>
  </si>
  <si>
    <t>virgin's bower</t>
  </si>
  <si>
    <t>Clematis virginiana</t>
  </si>
  <si>
    <t>bluebead lily</t>
  </si>
  <si>
    <t>Clintonia borealis</t>
  </si>
  <si>
    <t>long-bracted orchid</t>
  </si>
  <si>
    <t>Coeloglossum viride</t>
  </si>
  <si>
    <t>Coeloglossum viride var. virescens</t>
  </si>
  <si>
    <t>linear-leaved collomia</t>
  </si>
  <si>
    <t>Collomia linearis</t>
  </si>
  <si>
    <t>bastard toadflax</t>
  </si>
  <si>
    <t>Comandra umbellata</t>
  </si>
  <si>
    <t>Comandra umbellata var. umbellata</t>
  </si>
  <si>
    <t>Asiatic dayflower</t>
  </si>
  <si>
    <t>Commelina communis</t>
  </si>
  <si>
    <t>slender dayflower</t>
  </si>
  <si>
    <t>Commelina erecta</t>
  </si>
  <si>
    <t>sweet fern</t>
  </si>
  <si>
    <t>Comptonia peregrina</t>
  </si>
  <si>
    <t>poison hemlock</t>
  </si>
  <si>
    <t>Conium maculatum</t>
  </si>
  <si>
    <t>hare's ear mustard</t>
  </si>
  <si>
    <t>Conringia orientalis</t>
  </si>
  <si>
    <t>field bindweed</t>
  </si>
  <si>
    <t>Convolvulus arvensis</t>
  </si>
  <si>
    <t>horseweed</t>
  </si>
  <si>
    <t>Conyza canadensis</t>
  </si>
  <si>
    <t>spreading fleabane</t>
  </si>
  <si>
    <t>Conyza ramosissima</t>
  </si>
  <si>
    <t>goldthread</t>
  </si>
  <si>
    <t>Coptis trifolia</t>
  </si>
  <si>
    <t>spotted coralroot</t>
  </si>
  <si>
    <t>Corallorhiza maculata</t>
  </si>
  <si>
    <t>Corallorhiza maculata var. maculata</t>
  </si>
  <si>
    <t>Corallorhiza maculata var. occidentalis</t>
  </si>
  <si>
    <t>Corallorhiza odontorhiza</t>
  </si>
  <si>
    <t>autumn coralroot</t>
  </si>
  <si>
    <t>Corallorhiza odontorhiza var. odontorhiza</t>
  </si>
  <si>
    <t>Corallorhiza striata</t>
  </si>
  <si>
    <t>striped coralroot</t>
  </si>
  <si>
    <t>Corallorhiza striata var. striata</t>
  </si>
  <si>
    <t>early coralroot</t>
  </si>
  <si>
    <t>Corallorhiza trifida</t>
  </si>
  <si>
    <t>lance-leaved coreopsis</t>
  </si>
  <si>
    <t>Coreopsis lanceolata</t>
  </si>
  <si>
    <t>bird's foot coreopsis</t>
  </si>
  <si>
    <t>Coreopsis palmata</t>
  </si>
  <si>
    <t>plains coreopsis</t>
  </si>
  <si>
    <t>Coreopsis tinctoria</t>
  </si>
  <si>
    <t>Corispermum americanum</t>
  </si>
  <si>
    <t>American bugseed</t>
  </si>
  <si>
    <t>Corispermum americanum var. americanum</t>
  </si>
  <si>
    <t>hyssop-leaved bugseed</t>
  </si>
  <si>
    <t>Corispermum pallasii</t>
  </si>
  <si>
    <t>eastern bugseed</t>
  </si>
  <si>
    <t>Corispermum villosum s.l.</t>
  </si>
  <si>
    <t>pagoda dogwood</t>
  </si>
  <si>
    <t>Cornus alternifolia</t>
  </si>
  <si>
    <t>Cornus amomum</t>
  </si>
  <si>
    <t>silky dogwood</t>
  </si>
  <si>
    <t>Cornus amomum var. schuetzeana</t>
  </si>
  <si>
    <t>H, D</t>
  </si>
  <si>
    <t>bunchberry</t>
  </si>
  <si>
    <t>Cornus canadensis</t>
  </si>
  <si>
    <t>Rough-leaved dogwood</t>
  </si>
  <si>
    <t>Cornus drummondii</t>
  </si>
  <si>
    <t>gray dogwood</t>
  </si>
  <si>
    <t>Cornus racemosa</t>
  </si>
  <si>
    <t>round-leaved dogwood</t>
  </si>
  <si>
    <t>Cornus rugosa</t>
  </si>
  <si>
    <t>red-osier dogwood</t>
  </si>
  <si>
    <t>Cornus sericea</t>
  </si>
  <si>
    <t>crownvetch</t>
  </si>
  <si>
    <t>Coronilla varia</t>
  </si>
  <si>
    <t>Corydalis aurea</t>
  </si>
  <si>
    <t>golden corydalis</t>
  </si>
  <si>
    <t>Corydalis aurea var. aurea</t>
  </si>
  <si>
    <t>Corydalis micrantha</t>
  </si>
  <si>
    <t>slender fumewort</t>
  </si>
  <si>
    <t>Corydalis micrantha var. micrantha</t>
  </si>
  <si>
    <t>pale corydalis</t>
  </si>
  <si>
    <t>Corydalis sempervirens</t>
  </si>
  <si>
    <t>American hazelnut</t>
  </si>
  <si>
    <t>Corylus americana</t>
  </si>
  <si>
    <t>Corylus cornuta</t>
  </si>
  <si>
    <t>beaked hazelnut</t>
  </si>
  <si>
    <t>Corylus cornuta ssp. cornuta</t>
  </si>
  <si>
    <t>golden marguerite</t>
  </si>
  <si>
    <t>Cota tinctoria</t>
  </si>
  <si>
    <t>water pygmyweed</t>
  </si>
  <si>
    <t>Crassula aquatica</t>
  </si>
  <si>
    <t>late hawthorn</t>
  </si>
  <si>
    <t>Crataegus calpodendron</t>
  </si>
  <si>
    <t>fireberry hawthorn</t>
  </si>
  <si>
    <t>Crataegus chrysocarpa s.l.</t>
  </si>
  <si>
    <t>scarlet hawthorn</t>
  </si>
  <si>
    <t>Crataegus coccinea</t>
  </si>
  <si>
    <t>black hawthorn</t>
  </si>
  <si>
    <t>Crataegus douglasii</t>
  </si>
  <si>
    <t>large-thorned hawthorn</t>
  </si>
  <si>
    <t>Crataegus macracantha</t>
  </si>
  <si>
    <t>bigfruit hawthorn</t>
  </si>
  <si>
    <t>Crataegus macrosperma</t>
  </si>
  <si>
    <t>downy hawthorn</t>
  </si>
  <si>
    <t>Crataegus mollis</t>
  </si>
  <si>
    <t>dotted hawthorn</t>
  </si>
  <si>
    <t>Crataegus punctata</t>
  </si>
  <si>
    <t>rough-leaved hawthorn</t>
  </si>
  <si>
    <t>Crataegus scabrida</t>
  </si>
  <si>
    <t>Sheridan's hawthorn</t>
  </si>
  <si>
    <t>Crataegus sheridana</t>
  </si>
  <si>
    <t>Quebec hawthorn</t>
  </si>
  <si>
    <t>Crataegus submollis</t>
  </si>
  <si>
    <t>fleshy hawthorn</t>
  </si>
  <si>
    <t>Crataegus succulenta s.s.</t>
  </si>
  <si>
    <t>Crepis runcinata</t>
  </si>
  <si>
    <t>incised hawk's beard</t>
  </si>
  <si>
    <t>Crepis runcinata ssp. runcinata</t>
  </si>
  <si>
    <t>yellow hawk's beard</t>
  </si>
  <si>
    <t>Crepis tectorum</t>
  </si>
  <si>
    <t>rattlebox</t>
  </si>
  <si>
    <t>Crotalaria sagittalis</t>
  </si>
  <si>
    <t>northern croton</t>
  </si>
  <si>
    <t>Croton glandulosus</t>
  </si>
  <si>
    <t>slender cliff brake</t>
  </si>
  <si>
    <t>Cryptogramma stelleri</t>
  </si>
  <si>
    <t>honewort</t>
  </si>
  <si>
    <t>Cryptotaenia canadensis</t>
  </si>
  <si>
    <t>buttonbush dodder</t>
  </si>
  <si>
    <t>Cuscuta cephalanthi</t>
  </si>
  <si>
    <t>hazel dodder</t>
  </si>
  <si>
    <t>Cuscuta coryli</t>
  </si>
  <si>
    <t>aster dodder</t>
  </si>
  <si>
    <t>Cuscuta glomerata</t>
  </si>
  <si>
    <t>Cuscuta gronovii</t>
  </si>
  <si>
    <t>collared dodder</t>
  </si>
  <si>
    <t>Cuscuta indecora</t>
  </si>
  <si>
    <t>large-fruit dodder</t>
  </si>
  <si>
    <t>Cuscuta megalocarpa</t>
  </si>
  <si>
    <t>Cuscuta obtusiflora</t>
  </si>
  <si>
    <t>southern dodder</t>
  </si>
  <si>
    <t>Cuscuta obtusiflora var. glandulosa</t>
  </si>
  <si>
    <t>bur clover dodder</t>
  </si>
  <si>
    <t>Cuscuta pentagona s.l.</t>
  </si>
  <si>
    <t>smartweed dodder</t>
  </si>
  <si>
    <t>Cuscuta polygonorum</t>
  </si>
  <si>
    <t>marsh elder</t>
  </si>
  <si>
    <t>Cyclachaena xanthiifolia</t>
  </si>
  <si>
    <t>winged pigweed</t>
  </si>
  <si>
    <t>Cycloloma atriplicifolium</t>
  </si>
  <si>
    <t>plains spring parsley</t>
  </si>
  <si>
    <t>Cymopterus glomeratus</t>
  </si>
  <si>
    <t>hound's tongue</t>
  </si>
  <si>
    <t>Cynoglossum officinale</t>
  </si>
  <si>
    <t>Cynoglossum virginianum</t>
  </si>
  <si>
    <t>wild comfrey</t>
  </si>
  <si>
    <t>Cynoglossum virginianum var. boreale</t>
  </si>
  <si>
    <t>short-pointed umbrella sedge</t>
  </si>
  <si>
    <t>Cyperus acuminatus</t>
  </si>
  <si>
    <t>brook nut sedge</t>
  </si>
  <si>
    <t>Cyperus bipartitus</t>
  </si>
  <si>
    <t>sedge galingale</t>
  </si>
  <si>
    <t>Cyperus diandrus</t>
  </si>
  <si>
    <t>red-rooted cyperus</t>
  </si>
  <si>
    <t>Cyperus erythrorhizos</t>
  </si>
  <si>
    <t>Cyperus esculentus</t>
  </si>
  <si>
    <t>cocoa cyperus</t>
  </si>
  <si>
    <t>Cyperus esculentus var. leptostachyus</t>
  </si>
  <si>
    <t>brown flatsedge</t>
  </si>
  <si>
    <t>Cyperus fuscus</t>
  </si>
  <si>
    <t>Houghton's cyperus</t>
  </si>
  <si>
    <t>Cyperus houghtonii</t>
  </si>
  <si>
    <t>slender nut sedge</t>
  </si>
  <si>
    <t>Cyperus lupulinus</t>
  </si>
  <si>
    <t>Cyperus lupulinus ssp. lupulinus</t>
  </si>
  <si>
    <t>Cyperus lupulinus ssp. macilentus</t>
  </si>
  <si>
    <t>fragrant cyperus</t>
  </si>
  <si>
    <t>Cyperus odoratus s.l.</t>
  </si>
  <si>
    <t>Schweinitz's nut sedge</t>
  </si>
  <si>
    <t>Cyperus schweinitzii</t>
  </si>
  <si>
    <t>awned umbrella sedge</t>
  </si>
  <si>
    <t>Cyperus squarrosus s.l.</t>
  </si>
  <si>
    <t>straw-colored umbrella sedge</t>
  </si>
  <si>
    <t>Cyperus strigosus</t>
  </si>
  <si>
    <t>Midland sand sedge</t>
  </si>
  <si>
    <t>Cyperus X mesochorus</t>
  </si>
  <si>
    <t>stemless lady's slipper</t>
  </si>
  <si>
    <t>Cypripedium acaule</t>
  </si>
  <si>
    <t>ram's head orchid</t>
  </si>
  <si>
    <t>Cypripedium arietinum</t>
  </si>
  <si>
    <t>small white lady's slipper</t>
  </si>
  <si>
    <t>Cypripedium candidum</t>
  </si>
  <si>
    <t>yellow lady's slipper</t>
  </si>
  <si>
    <t>Cypripedium parviflorum</t>
  </si>
  <si>
    <t>Cypripedium parviflorum var. makasin</t>
  </si>
  <si>
    <t>Cypripedium parviflorum var. pubescens</t>
  </si>
  <si>
    <t>showy lady's slipper</t>
  </si>
  <si>
    <t>Cypripedium reginae</t>
  </si>
  <si>
    <t>Andrew's lady's slipper</t>
  </si>
  <si>
    <t>Cypripedium X andrewsii</t>
  </si>
  <si>
    <t>bulblet fern</t>
  </si>
  <si>
    <t>Cystopteris bulbifera</t>
  </si>
  <si>
    <t>fragile fern</t>
  </si>
  <si>
    <t>Cystopteris fragilis s.s.</t>
  </si>
  <si>
    <t>hybrid bladder fern</t>
  </si>
  <si>
    <t>Cystopteris laurentiana</t>
  </si>
  <si>
    <t>protruding fragile fern</t>
  </si>
  <si>
    <t>Cystopteris protrusa</t>
  </si>
  <si>
    <t>Tennessee bladder fern</t>
  </si>
  <si>
    <t>Cystopteris tennesseensis</t>
  </si>
  <si>
    <t>Macay's brittle fern</t>
  </si>
  <si>
    <t>Cystopteris tenuis</t>
  </si>
  <si>
    <t>orchard grass</t>
  </si>
  <si>
    <t>Dactylis glomerata</t>
  </si>
  <si>
    <t>white prairie clover</t>
  </si>
  <si>
    <t>Dalea candida</t>
  </si>
  <si>
    <t>Dalea candida var. candida</t>
  </si>
  <si>
    <t>western white prairie clover</t>
  </si>
  <si>
    <t>Dalea candida var. oligophylla</t>
  </si>
  <si>
    <t>foxtail dalea</t>
  </si>
  <si>
    <t>Dalea leporina</t>
  </si>
  <si>
    <t>Dalea purpurea</t>
  </si>
  <si>
    <t>purple prairie clover</t>
  </si>
  <si>
    <t>Dalea purpurea var. purpurea</t>
  </si>
  <si>
    <t>Dalea villosa</t>
  </si>
  <si>
    <t>silky prairie clover</t>
  </si>
  <si>
    <t>Dalea villosa var. villosa</t>
  </si>
  <si>
    <t>poverty grass</t>
  </si>
  <si>
    <t>Danthonia spicata</t>
  </si>
  <si>
    <t>shrubby cinquefoil</t>
  </si>
  <si>
    <t>Dasiphora fruticosa</t>
  </si>
  <si>
    <t>jimsonweed</t>
  </si>
  <si>
    <t>Datura stramonium</t>
  </si>
  <si>
    <t>angel's trumpet</t>
  </si>
  <si>
    <t>Datura wrightii</t>
  </si>
  <si>
    <t>Queen Anne's lace</t>
  </si>
  <si>
    <t>Daucus carota</t>
  </si>
  <si>
    <t>water-willow</t>
  </si>
  <si>
    <t>Decodon verticillatus</t>
  </si>
  <si>
    <t>Decodon verticillatus var. laevigatus</t>
  </si>
  <si>
    <t>Delphinium carolinianum</t>
  </si>
  <si>
    <t>Carolina delphinium</t>
  </si>
  <si>
    <t>Delphinium carolinianum ssp. virescens</t>
  </si>
  <si>
    <t>silvery spleenwort</t>
  </si>
  <si>
    <t>Deparia acrostichoides</t>
  </si>
  <si>
    <t>Deschampsia cespitosa</t>
  </si>
  <si>
    <t>tufted hair grass</t>
  </si>
  <si>
    <t>Deschampsia cespitosa ssp. cespitosa</t>
  </si>
  <si>
    <t>slender hair grass</t>
  </si>
  <si>
    <t>Deschampsia flexuosa</t>
  </si>
  <si>
    <t>Richardson's tansy mustard</t>
  </si>
  <si>
    <t>Descurainia incana</t>
  </si>
  <si>
    <t>Descurainia pinnata</t>
  </si>
  <si>
    <t>pinnate tansy mustard</t>
  </si>
  <si>
    <t>Descurainia pinnata ssp. brachycarpa</t>
  </si>
  <si>
    <t>herb sophia</t>
  </si>
  <si>
    <t>Descurainia sophia</t>
  </si>
  <si>
    <t>prairie mimosa</t>
  </si>
  <si>
    <t>Desmanthus illinoensis</t>
  </si>
  <si>
    <t>Canada tick trefoil</t>
  </si>
  <si>
    <t>Desmodium canadense</t>
  </si>
  <si>
    <t>Desmodium cuspidatum</t>
  </si>
  <si>
    <t>big tick trefoil</t>
  </si>
  <si>
    <t>Desmodium cuspidatum var. longifolium</t>
  </si>
  <si>
    <t>pointed-leaved tick trefoil</t>
  </si>
  <si>
    <t>Desmodium glutinosum</t>
  </si>
  <si>
    <t>Illinois tick trefoil</t>
  </si>
  <si>
    <t>Desmodium illinoense</t>
  </si>
  <si>
    <t>stemless tick trefoil</t>
  </si>
  <si>
    <t>Desmodium nudiflorum</t>
  </si>
  <si>
    <t>Dianthus armeria</t>
  </si>
  <si>
    <t>Deptford pink</t>
  </si>
  <si>
    <t>Dianthus armeria ssp. armeria</t>
  </si>
  <si>
    <t>obovate beakgrain</t>
  </si>
  <si>
    <t>Diarrhena obovata</t>
  </si>
  <si>
    <t>squirrel corn</t>
  </si>
  <si>
    <t>Dicentra canadensis</t>
  </si>
  <si>
    <t>dutchman's breeches</t>
  </si>
  <si>
    <t>Dicentra cucullaria</t>
  </si>
  <si>
    <t>Dichanthelium aciculare</t>
  </si>
  <si>
    <t>narrow-leaved panic grass</t>
  </si>
  <si>
    <t>Dichanthelium aciculare ssp. angustifolium</t>
  </si>
  <si>
    <t>hairy panic grass</t>
  </si>
  <si>
    <t>Dichanthelium acuminatum</t>
  </si>
  <si>
    <t>Dichanthelium acuminatum ssp. fasciculatum</t>
  </si>
  <si>
    <t>Dichanthelium acuminatum ssp. implicatum</t>
  </si>
  <si>
    <t>Dichanthelium acuminatum ssp. lindheimeri</t>
  </si>
  <si>
    <t>northern panic grass</t>
  </si>
  <si>
    <t>Dichanthelium boreale</t>
  </si>
  <si>
    <t>poor panic grass</t>
  </si>
  <si>
    <t>Dichanthelium depauperatum</t>
  </si>
  <si>
    <t>broad-leaved panic grass</t>
  </si>
  <si>
    <t>Dichanthelium latifolium</t>
  </si>
  <si>
    <t>Leiberg's panic grass</t>
  </si>
  <si>
    <t>Dichanthelium leibergii</t>
  </si>
  <si>
    <t>linear-leaved panic grass</t>
  </si>
  <si>
    <t>Dichanthelium linearifolium</t>
  </si>
  <si>
    <t>Scribner's panic grass</t>
  </si>
  <si>
    <t>Dichanthelium oligosanthes</t>
  </si>
  <si>
    <t>Dichanthelium oligosanthes ssp. oligosanthes</t>
  </si>
  <si>
    <t>Dichanthelium oligosanthes ssp. scribnerianum</t>
  </si>
  <si>
    <t>long-haired panic grass</t>
  </si>
  <si>
    <t>Dichanthelium ovale</t>
  </si>
  <si>
    <t>Dichanthelium ovale ssp. praecocius</t>
  </si>
  <si>
    <t>white-haired panic grass</t>
  </si>
  <si>
    <t>Dichanthelium ovale ssp. pseudopubescens</t>
  </si>
  <si>
    <t>Dichanthelium ovale ssp. villosissimum</t>
  </si>
  <si>
    <t>long-stalked panic grass</t>
  </si>
  <si>
    <t>Dichanthelium perlongum</t>
  </si>
  <si>
    <t>hemlock rosette grass</t>
  </si>
  <si>
    <t>Dichanthelium sabulorum</t>
  </si>
  <si>
    <t>Wilcox's panic grass</t>
  </si>
  <si>
    <t>Dichanthelium wilcoxianum</t>
  </si>
  <si>
    <t>yellow panic grass</t>
  </si>
  <si>
    <t>Dichanthelium xanthophysum</t>
  </si>
  <si>
    <t>water purslane</t>
  </si>
  <si>
    <t>Didiplis diandra</t>
  </si>
  <si>
    <t>bush honeysuckle</t>
  </si>
  <si>
    <t>Diervilla lonicera</t>
  </si>
  <si>
    <t>Grecian floxglove</t>
  </si>
  <si>
    <t>Digitalis lanata</t>
  </si>
  <si>
    <t>fall witch grass</t>
  </si>
  <si>
    <t>Digitaria cognata</t>
  </si>
  <si>
    <t>smooth crabgrass</t>
  </si>
  <si>
    <t>Digitaria ischaemum</t>
  </si>
  <si>
    <t>hairy crabgrass</t>
  </si>
  <si>
    <t>Digitaria sanguinalis</t>
  </si>
  <si>
    <t>wild yam</t>
  </si>
  <si>
    <t>Dioscorea villosa</t>
  </si>
  <si>
    <t>northern groundcedar</t>
  </si>
  <si>
    <t>Diphasiastrum complanatum</t>
  </si>
  <si>
    <t>running-pine</t>
  </si>
  <si>
    <t>Diphasiastrum complanatum X digitatum</t>
  </si>
  <si>
    <t>southern groundcedar</t>
  </si>
  <si>
    <t>Diphasiastrum digitatum</t>
  </si>
  <si>
    <t>wirey groundcedar</t>
  </si>
  <si>
    <t>Diphasiastrum tristachyum</t>
  </si>
  <si>
    <t>Haberer's groundcedar</t>
  </si>
  <si>
    <t>Diphasiastrum X habereri</t>
  </si>
  <si>
    <t>Zeiller's groundcedar</t>
  </si>
  <si>
    <t>Diphasiastrum X zeilleri</t>
  </si>
  <si>
    <t>narrow-leaved spleenwort</t>
  </si>
  <si>
    <t>Diplazium pycnocarpon</t>
  </si>
  <si>
    <t>teasel</t>
  </si>
  <si>
    <t>Dipsacus laciniatus</t>
  </si>
  <si>
    <t>leatherwood</t>
  </si>
  <si>
    <t>Dirca palustris</t>
  </si>
  <si>
    <t>salt grass</t>
  </si>
  <si>
    <t>Distichlis spicata</t>
  </si>
  <si>
    <t>jeweled shooting star</t>
  </si>
  <si>
    <t>Dodecatheon amethystinum</t>
  </si>
  <si>
    <t>prairie shooting star</t>
  </si>
  <si>
    <t>Dodecatheon meadia</t>
  </si>
  <si>
    <t>flat-topped aster</t>
  </si>
  <si>
    <t>Doellingeria umbellata</t>
  </si>
  <si>
    <t>Doellingeria umbellata var. pubens</t>
  </si>
  <si>
    <t>Doellingeria umbellata var. umbellata</t>
  </si>
  <si>
    <t>Arabian whitlow grass</t>
  </si>
  <si>
    <t>Draba arabisans</t>
  </si>
  <si>
    <t>hoary whitlow grass</t>
  </si>
  <si>
    <t>Draba cana</t>
  </si>
  <si>
    <t>yellow whitlow grass</t>
  </si>
  <si>
    <t>Draba nemorosa</t>
  </si>
  <si>
    <t>Norwegian whitlow grass</t>
  </si>
  <si>
    <t>Draba norvegica</t>
  </si>
  <si>
    <t>Carolina whitlow grass</t>
  </si>
  <si>
    <t>Draba reptans</t>
  </si>
  <si>
    <t>dragonhead</t>
  </si>
  <si>
    <t>Dracocephalum parviflorum</t>
  </si>
  <si>
    <t>English sundew</t>
  </si>
  <si>
    <t>Drosera anglica</t>
  </si>
  <si>
    <t>spatulate-leaved sundew</t>
  </si>
  <si>
    <t>Drosera intermedia</t>
  </si>
  <si>
    <t>linear-leaved sundew</t>
  </si>
  <si>
    <t>Drosera linearis</t>
  </si>
  <si>
    <t>round-leaved sundew</t>
  </si>
  <si>
    <t>Drosera rotundifolia</t>
  </si>
  <si>
    <t>obovate-leaved sundew</t>
  </si>
  <si>
    <t>Drosera X obovata</t>
  </si>
  <si>
    <t>spinulose shield fern</t>
  </si>
  <si>
    <t>Dryopteris carthusiana</t>
  </si>
  <si>
    <t>crested fern</t>
  </si>
  <si>
    <t>Dryopteris cristata</t>
  </si>
  <si>
    <t>spreading wood fern</t>
  </si>
  <si>
    <t>Dryopteris expansa</t>
  </si>
  <si>
    <t>Dryopteris filix-mas</t>
  </si>
  <si>
    <t>fragrant fern</t>
  </si>
  <si>
    <t>Dryopteris fragrans</t>
  </si>
  <si>
    <t>Goldie's fern</t>
  </si>
  <si>
    <t>Dryopteris goldiana</t>
  </si>
  <si>
    <t>glandular wood fern</t>
  </si>
  <si>
    <t>Dryopteris intermedia</t>
  </si>
  <si>
    <t>marginal shield fern</t>
  </si>
  <si>
    <t>Dryopteris marginalis</t>
  </si>
  <si>
    <t>Boott's shield fern</t>
  </si>
  <si>
    <t>Dryopteris X boottii</t>
  </si>
  <si>
    <t>triploid shield fern</t>
  </si>
  <si>
    <t>Dryopteris X triploidea</t>
  </si>
  <si>
    <t>swamp shield fern</t>
  </si>
  <si>
    <t>Dryopteris X uliginosa</t>
  </si>
  <si>
    <t>Dulichium arundinaceum</t>
  </si>
  <si>
    <t>three-way sedge</t>
  </si>
  <si>
    <t>Dulichium arundinaceum var. arundinaceum</t>
  </si>
  <si>
    <t>Jerusalem oak</t>
  </si>
  <si>
    <t>Dysphania botrys</t>
  </si>
  <si>
    <t>fetid marigold</t>
  </si>
  <si>
    <t>Dyssodia papposa</t>
  </si>
  <si>
    <t>narrow-leaved purple coneflower</t>
  </si>
  <si>
    <t>Echinacea angustifolia</t>
  </si>
  <si>
    <t>cockspur barnyard grass</t>
  </si>
  <si>
    <t>Echinochloa crus-galli</t>
  </si>
  <si>
    <t>rough barnyard grass</t>
  </si>
  <si>
    <t>Echinochloa muricata</t>
  </si>
  <si>
    <t>Echinochloa muricata var. microstachya</t>
  </si>
  <si>
    <t>Echinochloa muricata var. muricata</t>
  </si>
  <si>
    <t>Walter's barnyard grass</t>
  </si>
  <si>
    <t>Echinochloa walteri</t>
  </si>
  <si>
    <t>wild cucumber</t>
  </si>
  <si>
    <t>Echinocystis lobata</t>
  </si>
  <si>
    <t>blue weed</t>
  </si>
  <si>
    <t>Echium vulgare</t>
  </si>
  <si>
    <t>yerba de tajo</t>
  </si>
  <si>
    <t>Eclipta prostrata</t>
  </si>
  <si>
    <t>Russian olive</t>
  </si>
  <si>
    <t>Elaeagnus angustifolia</t>
  </si>
  <si>
    <t>silverberry</t>
  </si>
  <si>
    <t>Elaeagnus commutata</t>
  </si>
  <si>
    <t>small waterwort</t>
  </si>
  <si>
    <t>Elatine minima</t>
  </si>
  <si>
    <t>three-stamened waterwort</t>
  </si>
  <si>
    <t>Elatine triandra</t>
  </si>
  <si>
    <t>least spikerush</t>
  </si>
  <si>
    <t>Eleocharis acicularis</t>
  </si>
  <si>
    <t>dwarf spikerush</t>
  </si>
  <si>
    <t>Eleocharis coloradoensis</t>
  </si>
  <si>
    <t>flattened spikerush</t>
  </si>
  <si>
    <t>Eleocharis compressa</t>
  </si>
  <si>
    <t>Eleocharis compressa var. acutisquamata</t>
  </si>
  <si>
    <t>Eleocharis compressa var. compressa</t>
  </si>
  <si>
    <t>elliptic spikerush</t>
  </si>
  <si>
    <t>Eleocharis elliptica</t>
  </si>
  <si>
    <t>Engelmann's spikerush</t>
  </si>
  <si>
    <t>Eleocharis engelmannii</t>
  </si>
  <si>
    <t>bald spikerush</t>
  </si>
  <si>
    <t>Eleocharis erythropoda</t>
  </si>
  <si>
    <t>Eleocharis flavescens</t>
  </si>
  <si>
    <t>olivaceous spikerush</t>
  </si>
  <si>
    <t>Eleocharis flavescens var. olivacea</t>
  </si>
  <si>
    <t>intermediate spikerush</t>
  </si>
  <si>
    <t>Eleocharis intermedia</t>
  </si>
  <si>
    <t>Eleocharis macro-eryth-small complex</t>
  </si>
  <si>
    <t>large-spike spikerush</t>
  </si>
  <si>
    <t>Eleocharis macrostachya</t>
  </si>
  <si>
    <t>Eleocharis mamillata</t>
  </si>
  <si>
    <t>Eleocharis mamillata ssp. mamillata</t>
  </si>
  <si>
    <t>neat spikerush</t>
  </si>
  <si>
    <t>Eleocharis nitida</t>
  </si>
  <si>
    <t>blunt spikerush</t>
  </si>
  <si>
    <t>Eleocharis obtusa</t>
  </si>
  <si>
    <t>ovoid spikerush</t>
  </si>
  <si>
    <t>Eleocharis ovata s.s.</t>
  </si>
  <si>
    <t>marsh spikerush</t>
  </si>
  <si>
    <t>Eleocharis palustris s.s.</t>
  </si>
  <si>
    <t>few-flowered spikerush</t>
  </si>
  <si>
    <t>Eleocharis quinqueflora</t>
  </si>
  <si>
    <t>Robbins' spikerush</t>
  </si>
  <si>
    <t>Eleocharis robbinsii</t>
  </si>
  <si>
    <t>beaked spikerush</t>
  </si>
  <si>
    <t>Eleocharis rostellata</t>
  </si>
  <si>
    <t>Wolf's spikerush</t>
  </si>
  <si>
    <t>Eleocharis wolfii</t>
  </si>
  <si>
    <t>ellisia</t>
  </si>
  <si>
    <t>Ellisia nyctelea</t>
  </si>
  <si>
    <t>two leaf waterweed</t>
  </si>
  <si>
    <t>Elodea bifoliata</t>
  </si>
  <si>
    <t>Canadian elodea</t>
  </si>
  <si>
    <t>Elodea canadensis</t>
  </si>
  <si>
    <t>Nuttall's elodea</t>
  </si>
  <si>
    <t>Elodea nuttallii</t>
  </si>
  <si>
    <t>Elymus canadensis</t>
  </si>
  <si>
    <t>nodding wild rye</t>
  </si>
  <si>
    <t>Elymus canadensis var. canadensis</t>
  </si>
  <si>
    <t>awnless wild rye</t>
  </si>
  <si>
    <t>Elymus curvatus</t>
  </si>
  <si>
    <t>interrupted wild rye</t>
  </si>
  <si>
    <t>Elymus diversiglumis</t>
  </si>
  <si>
    <t>bottlebrush grass</t>
  </si>
  <si>
    <t>Elymus hystrix</t>
  </si>
  <si>
    <t>quackgrass</t>
  </si>
  <si>
    <t>Elymus repens</t>
  </si>
  <si>
    <t>Elymus riparius</t>
  </si>
  <si>
    <t>Elymus trachycaulus</t>
  </si>
  <si>
    <t>unilateral wheatgrass</t>
  </si>
  <si>
    <t>Elymus trachycaulus ssp. subsecundus</t>
  </si>
  <si>
    <t>slender wheatgrass</t>
  </si>
  <si>
    <t>Elymus trachycaulus ssp. trachycaulus</t>
  </si>
  <si>
    <t>downy wild rye</t>
  </si>
  <si>
    <t>Elymus villosus</t>
  </si>
  <si>
    <t>Virginia wildrye</t>
  </si>
  <si>
    <t>Elymus virginicus</t>
  </si>
  <si>
    <t>Elymus virginicus var. jejunus</t>
  </si>
  <si>
    <t>Virginia wild rye</t>
  </si>
  <si>
    <t>Elymus virginicus var. virginicus</t>
  </si>
  <si>
    <t>Weigand's wild rye</t>
  </si>
  <si>
    <t>Elymus wiegandii</t>
  </si>
  <si>
    <t>purple crowberry</t>
  </si>
  <si>
    <t>Empetrum atropurpureum</t>
  </si>
  <si>
    <t>black crowberry</t>
  </si>
  <si>
    <t>Empetrum nigrum</t>
  </si>
  <si>
    <t>false rue anemone</t>
  </si>
  <si>
    <t>Enemion biternatum</t>
  </si>
  <si>
    <t>trailing arbutus</t>
  </si>
  <si>
    <t>Epigaea repens</t>
  </si>
  <si>
    <t>fireweed</t>
  </si>
  <si>
    <t>Epilobium angustifolium</t>
  </si>
  <si>
    <t>Epilobium angustifolium var. angustifolium</t>
  </si>
  <si>
    <t>Epilobium angustifolium var. canescens</t>
  </si>
  <si>
    <t>Epilobium ciliatum</t>
  </si>
  <si>
    <t>American willow herb</t>
  </si>
  <si>
    <t>Epilobium ciliatum var. ciliatum</t>
  </si>
  <si>
    <t>purple-leaved willow herb</t>
  </si>
  <si>
    <t>Epilobium coloratum</t>
  </si>
  <si>
    <t>northern willow herb</t>
  </si>
  <si>
    <t>Epilobium glandulosum</t>
  </si>
  <si>
    <t>linear-leaved willow herb</t>
  </si>
  <si>
    <t>Epilobium leptophyllum</t>
  </si>
  <si>
    <t>marsh willow herb</t>
  </si>
  <si>
    <t>Epilobium palustre</t>
  </si>
  <si>
    <t>downy willow herb</t>
  </si>
  <si>
    <t>Epilobium strictum</t>
  </si>
  <si>
    <t>Wisconsin willow herb</t>
  </si>
  <si>
    <t>Epilobium X wisconsinense</t>
  </si>
  <si>
    <t>helleborine</t>
  </si>
  <si>
    <t>Epipactis helleborine</t>
  </si>
  <si>
    <t>field horsetail</t>
  </si>
  <si>
    <t>Equisetum arvense</t>
  </si>
  <si>
    <t>water horsetail</t>
  </si>
  <si>
    <t>Equisetum fluviatile</t>
  </si>
  <si>
    <t>Equisetum hyemale</t>
  </si>
  <si>
    <t>tall scouring rush</t>
  </si>
  <si>
    <t>Equisetum hyemale ssp. affine</t>
  </si>
  <si>
    <t>smooth scouring rush</t>
  </si>
  <si>
    <t>Equisetum laevigatum</t>
  </si>
  <si>
    <t>marsh horsetail</t>
  </si>
  <si>
    <t>Equisetum palustre</t>
  </si>
  <si>
    <t>meadow horsetail</t>
  </si>
  <si>
    <t>Equisetum pratense</t>
  </si>
  <si>
    <t>dwarf scouring rush</t>
  </si>
  <si>
    <t>Equisetum scirpoides</t>
  </si>
  <si>
    <t>woodland horsetail</t>
  </si>
  <si>
    <t>Equisetum sylvaticum</t>
  </si>
  <si>
    <t>Equisetum variegatum</t>
  </si>
  <si>
    <t>variegated scouring rush</t>
  </si>
  <si>
    <t>Equisetum variegatum ssp. variegatum</t>
  </si>
  <si>
    <t>Ferriss' scouring rush</t>
  </si>
  <si>
    <t>Equisetum X ferrissii</t>
  </si>
  <si>
    <t>shallow-water horsetail</t>
  </si>
  <si>
    <t>Equisetum X litorale</t>
  </si>
  <si>
    <t>Mack's horsetail</t>
  </si>
  <si>
    <t>Equisetum X mackaii</t>
  </si>
  <si>
    <t>Nelson's scouring rush</t>
  </si>
  <si>
    <t>Equisetum X nelsonii</t>
  </si>
  <si>
    <t>stink grass</t>
  </si>
  <si>
    <t>Eragrostis cilianensis</t>
  </si>
  <si>
    <t>Frank's lovegrass</t>
  </si>
  <si>
    <t>Eragrostis frankii</t>
  </si>
  <si>
    <t>creeping lovegrass</t>
  </si>
  <si>
    <t>Eragrostis hypnoides</t>
  </si>
  <si>
    <t>little lovegrass</t>
  </si>
  <si>
    <t>Eragrostis minor</t>
  </si>
  <si>
    <t>Eragrostis pectinacea</t>
  </si>
  <si>
    <t>tufted lovegrass</t>
  </si>
  <si>
    <t>Eragrostis pectinacea var. pectinacea</t>
  </si>
  <si>
    <t>Eragrostis pilosa</t>
  </si>
  <si>
    <t>Eragrostis pilosa var. perplexa</t>
  </si>
  <si>
    <t>Eragrostis pilosa var. pilosa</t>
  </si>
  <si>
    <t>purple lovegrass</t>
  </si>
  <si>
    <t>Eragrostis spectabilis</t>
  </si>
  <si>
    <t>sand lovegrass</t>
  </si>
  <si>
    <t>Eragrostis trichodes</t>
  </si>
  <si>
    <t>Erechtites hieraciifolius</t>
  </si>
  <si>
    <t>pilewort</t>
  </si>
  <si>
    <t>Erechtites hieraciifolius var. hieraciifolius</t>
  </si>
  <si>
    <t>Erigeron acris</t>
  </si>
  <si>
    <t>bitter fleabane</t>
  </si>
  <si>
    <t>Erigeron acris var. kamtschaticus</t>
  </si>
  <si>
    <t>annual fleabane</t>
  </si>
  <si>
    <t>Erigeron annuus</t>
  </si>
  <si>
    <t>Erigeron glabellus</t>
  </si>
  <si>
    <t>smooth fleabane</t>
  </si>
  <si>
    <t>Erigeron glabellus var. pubescens</t>
  </si>
  <si>
    <t>short ray fleabane</t>
  </si>
  <si>
    <t>Erigeron lonchophyllus</t>
  </si>
  <si>
    <t>Erigeron philadelphicus</t>
  </si>
  <si>
    <t>Philadelphia fleabane</t>
  </si>
  <si>
    <t>Erigeron philadelphicus var. philadelphicus</t>
  </si>
  <si>
    <t>poor robin's fleabane</t>
  </si>
  <si>
    <t>Erigeron pulchellus</t>
  </si>
  <si>
    <t>Erigeron pulchellus var. pulchellus</t>
  </si>
  <si>
    <t>Erigeron pulchellus var. tolsteadii</t>
  </si>
  <si>
    <t>daisy fleabane</t>
  </si>
  <si>
    <t>Erigeron strigosus</t>
  </si>
  <si>
    <t>Erigeron strigosus var. septentrionalis</t>
  </si>
  <si>
    <t>Erigeron strigosus var. strigosus</t>
  </si>
  <si>
    <t>pipewort</t>
  </si>
  <si>
    <t>Eriocaulon aquaticum</t>
  </si>
  <si>
    <t>hairy cupgrass</t>
  </si>
  <si>
    <t>Eriochloa villosa</t>
  </si>
  <si>
    <t>Eriophorum angustifolium</t>
  </si>
  <si>
    <t>tall cottongrass</t>
  </si>
  <si>
    <t>Eriophorum angustifolium ssp. angustifolium</t>
  </si>
  <si>
    <t>Chamisso's cottongrass</t>
  </si>
  <si>
    <t>Eriophorum chamissonis</t>
  </si>
  <si>
    <t>slender cottongrass</t>
  </si>
  <si>
    <t>Eriophorum gracile</t>
  </si>
  <si>
    <t>delicate cottongrass</t>
  </si>
  <si>
    <t>Eriophorum tenellum</t>
  </si>
  <si>
    <t>tussock cottongrass</t>
  </si>
  <si>
    <t>Eriophorum vaginatum</t>
  </si>
  <si>
    <t>tawny cottongrass</t>
  </si>
  <si>
    <t>Eriophorum virginicum</t>
  </si>
  <si>
    <t>green-keeled cottongrass</t>
  </si>
  <si>
    <t>Eriophorum viridicarinatum</t>
  </si>
  <si>
    <t>storksbill</t>
  </si>
  <si>
    <t>Erodium cicutarium</t>
  </si>
  <si>
    <t>dog mustard</t>
  </si>
  <si>
    <t>Erucastrum gallicum</t>
  </si>
  <si>
    <t>rattlesnake master</t>
  </si>
  <si>
    <t>Eryngium yuccifolium</t>
  </si>
  <si>
    <t>western wallflower</t>
  </si>
  <si>
    <t>Erysimum asperum</t>
  </si>
  <si>
    <t>wormseed mustard</t>
  </si>
  <si>
    <t>Erysimum cheiranthoides</t>
  </si>
  <si>
    <t>small-flowered wallflower</t>
  </si>
  <si>
    <t>Erysimum inconspicuum</t>
  </si>
  <si>
    <t>white trout lily</t>
  </si>
  <si>
    <t>Erythronium albidum</t>
  </si>
  <si>
    <t>trout lily</t>
  </si>
  <si>
    <t>Erythronium albidum X propullans</t>
  </si>
  <si>
    <t>Erythronium americanum</t>
  </si>
  <si>
    <t>yellow trout lily</t>
  </si>
  <si>
    <t>Erythronium americanum ssp. americanum</t>
  </si>
  <si>
    <t>dwarf trout lily</t>
  </si>
  <si>
    <t>Erythronium propullans</t>
  </si>
  <si>
    <t>K</t>
  </si>
  <si>
    <t>ball cactus</t>
  </si>
  <si>
    <t>Escobaria vivipara</t>
  </si>
  <si>
    <t>wahoo</t>
  </si>
  <si>
    <t>Euonymus atropurpureus</t>
  </si>
  <si>
    <t>tall boneset</t>
  </si>
  <si>
    <t>Eupatorium altissimum</t>
  </si>
  <si>
    <t>common boneset</t>
  </si>
  <si>
    <t>Eupatorium perfoliatum</t>
  </si>
  <si>
    <t>upland boneset</t>
  </si>
  <si>
    <t>Eupatorium sessilifolium</t>
  </si>
  <si>
    <t>Euphorbia corollata</t>
  </si>
  <si>
    <t>flowering spurge</t>
  </si>
  <si>
    <t>Euphorbia corollata var. corollata</t>
  </si>
  <si>
    <t>painted leaf</t>
  </si>
  <si>
    <t>Euphorbia cyathophora</t>
  </si>
  <si>
    <t>cypress spurge</t>
  </si>
  <si>
    <t>Euphorbia cyparissias</t>
  </si>
  <si>
    <t>toothed spurge</t>
  </si>
  <si>
    <t>Euphorbia dentata</t>
  </si>
  <si>
    <t>leafy spurge</t>
  </si>
  <si>
    <t>Euphorbia esula</t>
  </si>
  <si>
    <t>Geyer's spurge</t>
  </si>
  <si>
    <t>Euphorbia geyeri</t>
  </si>
  <si>
    <t>ridge-seeded spurge</t>
  </si>
  <si>
    <t>Euphorbia glyptosperma</t>
  </si>
  <si>
    <t>sun spurge</t>
  </si>
  <si>
    <t>Euphorbia helioscopia</t>
  </si>
  <si>
    <t>six-angled spurge</t>
  </si>
  <si>
    <t>Euphorbia hexagona</t>
  </si>
  <si>
    <t>prostrate hairy spurge</t>
  </si>
  <si>
    <t>Euphorbia maculata</t>
  </si>
  <si>
    <t>snow-on-the-mountain</t>
  </si>
  <si>
    <t>Euphorbia marginata</t>
  </si>
  <si>
    <t>nodding spurge</t>
  </si>
  <si>
    <t>Euphorbia nutans</t>
  </si>
  <si>
    <t>thyme-leaved spurge</t>
  </si>
  <si>
    <t>Euphorbia serpyllifolia</t>
  </si>
  <si>
    <t>prairie spurge</t>
  </si>
  <si>
    <t>Euphorbia spathulata</t>
  </si>
  <si>
    <t>Euphrasia hudsoniana</t>
  </si>
  <si>
    <t>Hudson Bay eyebright</t>
  </si>
  <si>
    <t>Euphrasia hudsoniana var. ramosior</t>
  </si>
  <si>
    <t>tartary eyebright</t>
  </si>
  <si>
    <t>Euphrasia officinalis</t>
  </si>
  <si>
    <t>large-leaved aster</t>
  </si>
  <si>
    <t>Eurybia macrophylla</t>
  </si>
  <si>
    <t>grass-leaved goldenrod</t>
  </si>
  <si>
    <t>Euthamia graminifolia</t>
  </si>
  <si>
    <t>great plains goldenrod</t>
  </si>
  <si>
    <t>Euthamia gymnospermoides</t>
  </si>
  <si>
    <t>spotted Joe pye weed</t>
  </si>
  <si>
    <t>Eutrochium maculatum</t>
  </si>
  <si>
    <t>Eutrochium maculatum var. bruneri</t>
  </si>
  <si>
    <t>Eutrochium maculatum var. foliosum</t>
  </si>
  <si>
    <t>Eutrochium maculatum var. maculatum</t>
  </si>
  <si>
    <t>sweet-scented Joe pye weed</t>
  </si>
  <si>
    <t>Eutrochium purpureum</t>
  </si>
  <si>
    <t>Eutrochium purpureum var. holzingeri</t>
  </si>
  <si>
    <t>buckwheat</t>
  </si>
  <si>
    <t>Fagopyrum esculentum</t>
  </si>
  <si>
    <t>fringed black-bindweed</t>
  </si>
  <si>
    <t>Fallopia cilinodis</t>
  </si>
  <si>
    <t>black-bindweed</t>
  </si>
  <si>
    <t>Fallopia convolvulus</t>
  </si>
  <si>
    <t>Fallopia japonica</t>
  </si>
  <si>
    <t>Japanese knotweed</t>
  </si>
  <si>
    <t>Fallopia japonica var. japonica</t>
  </si>
  <si>
    <t>false buckwheat</t>
  </si>
  <si>
    <t>Fallopia scandens</t>
  </si>
  <si>
    <t>bohemian knotweed</t>
  </si>
  <si>
    <t>Fallopia X bohemica</t>
  </si>
  <si>
    <t>tall fescue</t>
  </si>
  <si>
    <t>Festuca arundinacea</t>
  </si>
  <si>
    <t>Festuca pratense</t>
  </si>
  <si>
    <t>red fescue</t>
  </si>
  <si>
    <t>Festuca rubra</t>
  </si>
  <si>
    <t>chewing fescue</t>
  </si>
  <si>
    <t>Festuca rubra ssp. fallax</t>
  </si>
  <si>
    <t>Festuca rubra ssp. rubra</t>
  </si>
  <si>
    <t>Festuca saximontana</t>
  </si>
  <si>
    <t>mountain fescue</t>
  </si>
  <si>
    <t>Festuca saximontana var. saximontana</t>
  </si>
  <si>
    <t>nodding fescue</t>
  </si>
  <si>
    <t>Festuca subverticillata</t>
  </si>
  <si>
    <t>long-leaved fescue</t>
  </si>
  <si>
    <t>Festuca trachyphylla</t>
  </si>
  <si>
    <t>autumn fimbry</t>
  </si>
  <si>
    <t>Fimbristylis autumnalis</t>
  </si>
  <si>
    <t>Fimbristylis puberula</t>
  </si>
  <si>
    <t>hairy fimbry</t>
  </si>
  <si>
    <t>Fimbristylis puberula var. interior</t>
  </si>
  <si>
    <t>false mermaid</t>
  </si>
  <si>
    <t>Floerkea proserpinacoides</t>
  </si>
  <si>
    <t>Fragaria vesca</t>
  </si>
  <si>
    <t>wood strawberry</t>
  </si>
  <si>
    <t>Fragaria vesca var. americana</t>
  </si>
  <si>
    <t>common strawberry</t>
  </si>
  <si>
    <t>Fragaria virginiana</t>
  </si>
  <si>
    <t>Fragaria virginiana ssp. glauca</t>
  </si>
  <si>
    <t>Fragaria virginiana ssp. grayana</t>
  </si>
  <si>
    <t>Frangula alnus</t>
  </si>
  <si>
    <t>white ash</t>
  </si>
  <si>
    <t>Fraxinus americana</t>
  </si>
  <si>
    <t>black ash</t>
  </si>
  <si>
    <t>Fraxinus nigra</t>
  </si>
  <si>
    <t>green ash</t>
  </si>
  <si>
    <t>Fraxinus pennsylvanica</t>
  </si>
  <si>
    <t>prairie cottonweed</t>
  </si>
  <si>
    <t>Froelichia floridana</t>
  </si>
  <si>
    <t>blanketflower</t>
  </si>
  <si>
    <t>Gaillardia aristata</t>
  </si>
  <si>
    <t>rose-ring gaillardia</t>
  </si>
  <si>
    <t>Gaillardia pulchella</t>
  </si>
  <si>
    <t>showy orchis</t>
  </si>
  <si>
    <t>Galearis spectabilis</t>
  </si>
  <si>
    <t>hemp nettle</t>
  </si>
  <si>
    <t>Galeopsis tetrahit</t>
  </si>
  <si>
    <t>Galeopsis tetrahit var. bifida</t>
  </si>
  <si>
    <t>Galeopsis tetrahit var. tetrahit</t>
  </si>
  <si>
    <t>Galinsoga parviflora</t>
  </si>
  <si>
    <t>small-flowered galinsoga</t>
  </si>
  <si>
    <t>Galinsoga parviflora var. parviflora</t>
  </si>
  <si>
    <t>hairy galinsoga</t>
  </si>
  <si>
    <t>Galinsoga quadriradiata</t>
  </si>
  <si>
    <t>cleavers</t>
  </si>
  <si>
    <t>Galium aparine</t>
  </si>
  <si>
    <t>rough bedstraw</t>
  </si>
  <si>
    <t>Galium asprellum</t>
  </si>
  <si>
    <t>northern bedstraw</t>
  </si>
  <si>
    <t>Galium boreale</t>
  </si>
  <si>
    <t>licorice bedstraw</t>
  </si>
  <si>
    <t>Galium circaezans</t>
  </si>
  <si>
    <t>Galium circaezans var. hypomalacum</t>
  </si>
  <si>
    <t>shining bedstraw</t>
  </si>
  <si>
    <t>Galium concinnum</t>
  </si>
  <si>
    <t>labrador bedstraw</t>
  </si>
  <si>
    <t>Galium labradoricum</t>
  </si>
  <si>
    <t>false baby's breath</t>
  </si>
  <si>
    <t>Galium mollugo</t>
  </si>
  <si>
    <t>Galium obtusum</t>
  </si>
  <si>
    <t>obtuse bedstraw</t>
  </si>
  <si>
    <t>Galium obtusum var. obtusum</t>
  </si>
  <si>
    <t>Galium tinctorium</t>
  </si>
  <si>
    <t>small bedstraw</t>
  </si>
  <si>
    <t>Galium tinctorium var. tinctorium</t>
  </si>
  <si>
    <t>Galium trifidum ssp. brevipes</t>
  </si>
  <si>
    <t>three-cleft bedstraw</t>
  </si>
  <si>
    <t>Galium trifidum var. trifidum</t>
  </si>
  <si>
    <t>Galium triflorum</t>
  </si>
  <si>
    <t>sweet-scented bedstraw</t>
  </si>
  <si>
    <t>Galium triflorum var. triflorum</t>
  </si>
  <si>
    <t>yellow bedstraw</t>
  </si>
  <si>
    <t>Galium verum</t>
  </si>
  <si>
    <t>creeping snowberry</t>
  </si>
  <si>
    <t>Gaultheria hispidula</t>
  </si>
  <si>
    <t>wintergreen</t>
  </si>
  <si>
    <t>Gaultheria procumbens</t>
  </si>
  <si>
    <t>Gaura biennis</t>
  </si>
  <si>
    <t>biennial gaura</t>
  </si>
  <si>
    <t>Gaura biennis var. biennis</t>
  </si>
  <si>
    <t>scarlet gaura</t>
  </si>
  <si>
    <t>Gaura coccinea</t>
  </si>
  <si>
    <t>black huckleberry</t>
  </si>
  <si>
    <t>Gaylussacia baccata</t>
  </si>
  <si>
    <t>northern gentian</t>
  </si>
  <si>
    <t>Gentiana affinis</t>
  </si>
  <si>
    <t>bottle gentian</t>
  </si>
  <si>
    <t>Gentiana andrewsii</t>
  </si>
  <si>
    <t>Gentiana andrewsii var. andrewsii</t>
  </si>
  <si>
    <t>Gentiana andrewsii var. dakotica</t>
  </si>
  <si>
    <t>yellowish gentian</t>
  </si>
  <si>
    <t>Gentiana flavida</t>
  </si>
  <si>
    <t>downy gentian</t>
  </si>
  <si>
    <t>Gentiana puberulenta</t>
  </si>
  <si>
    <t>great lakes gentian</t>
  </si>
  <si>
    <t>Gentiana rubricaulis</t>
  </si>
  <si>
    <t>Billington's gentian</t>
  </si>
  <si>
    <t>Gentiana X billingtonii</t>
  </si>
  <si>
    <t>felwort</t>
  </si>
  <si>
    <t>Gentianella amarella</t>
  </si>
  <si>
    <t>Gentianella quinquefolia</t>
  </si>
  <si>
    <t>stiff gentian</t>
  </si>
  <si>
    <t>Gentianella quinquefolia var. occidentalis</t>
  </si>
  <si>
    <t>greater fringed gentian</t>
  </si>
  <si>
    <t>Gentianopsis crinita</t>
  </si>
  <si>
    <t>lesser fringed gentian</t>
  </si>
  <si>
    <t>Gentianopsis procera</t>
  </si>
  <si>
    <t>OBL*</t>
  </si>
  <si>
    <t>northern comandra</t>
  </si>
  <si>
    <t>Geocaulon lividum</t>
  </si>
  <si>
    <t>Bicknell's cranesbill</t>
  </si>
  <si>
    <t>Geranium bicknellii</t>
  </si>
  <si>
    <t>Carolina cranesbill</t>
  </si>
  <si>
    <t>Geranium carolinianum</t>
  </si>
  <si>
    <t>wild geranium</t>
  </si>
  <si>
    <t>Geranium maculatum</t>
  </si>
  <si>
    <t>Siberian cranesbill</t>
  </si>
  <si>
    <t>Geranium sibiricum</t>
  </si>
  <si>
    <t>Geum aleppicum</t>
  </si>
  <si>
    <t>yellow avens</t>
  </si>
  <si>
    <t>Geum aleppicum var. strictum</t>
  </si>
  <si>
    <t>white avens</t>
  </si>
  <si>
    <t>Geum canadense</t>
  </si>
  <si>
    <t>rough avens</t>
  </si>
  <si>
    <t>Geum laciniatum</t>
  </si>
  <si>
    <t>Geum macrophyllum</t>
  </si>
  <si>
    <t>big-leaved avens</t>
  </si>
  <si>
    <t>Geum macrophyllum var. perincisum</t>
  </si>
  <si>
    <t>purple avens</t>
  </si>
  <si>
    <t>Geum rivale</t>
  </si>
  <si>
    <t>prairie smoke</t>
  </si>
  <si>
    <t>Geum triflorum</t>
  </si>
  <si>
    <t>creeping charlie</t>
  </si>
  <si>
    <t>Glechoma hederacea</t>
  </si>
  <si>
    <t>honey locust</t>
  </si>
  <si>
    <t>Gleditsia triacanthos</t>
  </si>
  <si>
    <t>northern manna grass</t>
  </si>
  <si>
    <t>Glyceria borealis</t>
  </si>
  <si>
    <t>Glyceria canadensis</t>
  </si>
  <si>
    <t>rattlesnake grass</t>
  </si>
  <si>
    <t>Glyceria canadensis var. canadensis</t>
  </si>
  <si>
    <t>Glyceria grandis</t>
  </si>
  <si>
    <t>tall manna grass</t>
  </si>
  <si>
    <t>Glyceria grandis var. grandis</t>
  </si>
  <si>
    <t>fowl manna grass</t>
  </si>
  <si>
    <t>Glyceria striata</t>
  </si>
  <si>
    <t>wild licorice</t>
  </si>
  <si>
    <t>Glycyrrhiza lepidota</t>
  </si>
  <si>
    <t>low cudweed</t>
  </si>
  <si>
    <t>Gnaphalium uliginosum</t>
  </si>
  <si>
    <t>downy rattlesnake plantain</t>
  </si>
  <si>
    <t>Goodyera pubescens</t>
  </si>
  <si>
    <t>lesser rattlesnake plantain</t>
  </si>
  <si>
    <t>Goodyera repens</t>
  </si>
  <si>
    <t>tesselated rattlesnake plantain</t>
  </si>
  <si>
    <t>Goodyera tesselata</t>
  </si>
  <si>
    <t>disk hyssop</t>
  </si>
  <si>
    <t>Gratiola neglecta</t>
  </si>
  <si>
    <t>hairy gumweed</t>
  </si>
  <si>
    <t>Grindelia hirsutula</t>
  </si>
  <si>
    <t>curly cup gumweed</t>
  </si>
  <si>
    <t>Grindelia squarrosa</t>
  </si>
  <si>
    <t>common oak fern</t>
  </si>
  <si>
    <t>Gymnocarpium dryopteris</t>
  </si>
  <si>
    <t>Gymnocarpium jessoense</t>
  </si>
  <si>
    <t>nahanni oak fern</t>
  </si>
  <si>
    <t>Gymnocarpium jessoense ssp. parvulum</t>
  </si>
  <si>
    <t>northern oak fern</t>
  </si>
  <si>
    <t>Gymnocarpium robertianum s.s.</t>
  </si>
  <si>
    <t>Britton's oak fern</t>
  </si>
  <si>
    <t>Gymnocarpium X brittonianum</t>
  </si>
  <si>
    <t>intermediate oak fern</t>
  </si>
  <si>
    <t>Gymnocarpium X intermedium</t>
  </si>
  <si>
    <t>Kentucky coffee tree</t>
  </si>
  <si>
    <t>Gymnocladus dioica</t>
  </si>
  <si>
    <t>low babyâ€™s-breath</t>
  </si>
  <si>
    <t>Gypsophila muralis</t>
  </si>
  <si>
    <t>common babyâ€™s-breath</t>
  </si>
  <si>
    <t>Gypsophila paniculata</t>
  </si>
  <si>
    <t>Hackelia deflexa</t>
  </si>
  <si>
    <t>nodding stickseed</t>
  </si>
  <si>
    <t>Hackelia deflexa var. americana</t>
  </si>
  <si>
    <t>Virginia stickseed</t>
  </si>
  <si>
    <t>Hackelia virginiana</t>
  </si>
  <si>
    <t>Halenia deflexa</t>
  </si>
  <si>
    <t>American spurred gentian</t>
  </si>
  <si>
    <t>Halenia deflexa var. deflexa</t>
  </si>
  <si>
    <t>witch-hazel</t>
  </si>
  <si>
    <t>Hamamelis virginiana</t>
  </si>
  <si>
    <t>sweet-smelling Indian plantain</t>
  </si>
  <si>
    <t>Hasteola suaveolens</t>
  </si>
  <si>
    <t>mock pennyroyal</t>
  </si>
  <si>
    <t>Hedeoma hispida</t>
  </si>
  <si>
    <t>American pennyroyal</t>
  </si>
  <si>
    <t>Hedeoma pulegioides</t>
  </si>
  <si>
    <t>bluets</t>
  </si>
  <si>
    <t>Hedyotis longifolia</t>
  </si>
  <si>
    <t>autumn sneezeweed</t>
  </si>
  <si>
    <t>Helenium autumnale</t>
  </si>
  <si>
    <t>purple sneezeweed</t>
  </si>
  <si>
    <t>Helenium flexuosum</t>
  </si>
  <si>
    <t>hoary frostweed</t>
  </si>
  <si>
    <t>Helianthemum bicknellii</t>
  </si>
  <si>
    <t>Canada frostweed</t>
  </si>
  <si>
    <t>Helianthemum canadense</t>
  </si>
  <si>
    <t>common sunflower</t>
  </si>
  <si>
    <t>Helianthus annuus</t>
  </si>
  <si>
    <t>Helianthus giganteus s.s.</t>
  </si>
  <si>
    <t>sawtooth sunflower</t>
  </si>
  <si>
    <t>Helianthus grosseserratus</t>
  </si>
  <si>
    <t>hairy sunflower</t>
  </si>
  <si>
    <t>Helianthus hirsutus</t>
  </si>
  <si>
    <t>Maximilian's sunflower</t>
  </si>
  <si>
    <t>Helianthus maximiliani</t>
  </si>
  <si>
    <t>Helianthus nuttallii</t>
  </si>
  <si>
    <t>Nuttall's sunflower</t>
  </si>
  <si>
    <t>Helianthus nuttallii ssp. rydbergii</t>
  </si>
  <si>
    <t>Helianthus occidentalis</t>
  </si>
  <si>
    <t>western sunflower</t>
  </si>
  <si>
    <t>Helianthus occidentalis ssp. occidentalis</t>
  </si>
  <si>
    <t>stiff sunflower</t>
  </si>
  <si>
    <t>Helianthus pauciflorus</t>
  </si>
  <si>
    <t>Helianthus pauciflorus ssp. pauciflorus</t>
  </si>
  <si>
    <t>Helianthus pauciflorus ssp. subrhomboideus</t>
  </si>
  <si>
    <t>Helianthus petiolaris</t>
  </si>
  <si>
    <t>prairie sunflower</t>
  </si>
  <si>
    <t>Helianthus petiolaris ssp. petiolaris</t>
  </si>
  <si>
    <t>woodland sunflower</t>
  </si>
  <si>
    <t>Helianthus strumosus</t>
  </si>
  <si>
    <t>Oenothera villosa</t>
  </si>
  <si>
    <t>Jerusalem artichoke</t>
  </si>
  <si>
    <t>Helianthus tuberosus</t>
  </si>
  <si>
    <t>bright sunflower</t>
  </si>
  <si>
    <t>Helianthus X laetiflorus</t>
  </si>
  <si>
    <t>Heliopsis helianthoides</t>
  </si>
  <si>
    <t>ox-eye</t>
  </si>
  <si>
    <t>Heliopsis helianthoides var. scabra</t>
  </si>
  <si>
    <t>fulvous daylily</t>
  </si>
  <si>
    <t>Hemerocallis fulva</t>
  </si>
  <si>
    <t>cow parsnip</t>
  </si>
  <si>
    <t>Heracleum lanatum</t>
  </si>
  <si>
    <t>dame's rocket</t>
  </si>
  <si>
    <t>Hesperis matronalis</t>
  </si>
  <si>
    <t>Hesperostipa comata</t>
  </si>
  <si>
    <t>needle-and-thread grass</t>
  </si>
  <si>
    <t>Hesperostipa comata ssp. comata</t>
  </si>
  <si>
    <t>porcupine grass</t>
  </si>
  <si>
    <t>Hesperostipa spartea</t>
  </si>
  <si>
    <t>water stargrass</t>
  </si>
  <si>
    <t>Heteranthera dubia</t>
  </si>
  <si>
    <t>mud plantain</t>
  </si>
  <si>
    <t>Heteranthera limosa</t>
  </si>
  <si>
    <t>Heterotheca stenophylla</t>
  </si>
  <si>
    <t>stiff-leaf golden aster</t>
  </si>
  <si>
    <t>Heterotheca stenophylla var. angustifolia</t>
  </si>
  <si>
    <t>hairy golden aster</t>
  </si>
  <si>
    <t>Heterotheca villosa s.s.</t>
  </si>
  <si>
    <t>Heterotheca villosa var. ballardii</t>
  </si>
  <si>
    <t>Heterotheca villosa var. foliosa</t>
  </si>
  <si>
    <t>Heterotheca villosa var. minor</t>
  </si>
  <si>
    <t>Heterotheca villosa var. villosa</t>
  </si>
  <si>
    <t>alumroot</t>
  </si>
  <si>
    <t>Heuchera richardsonii</t>
  </si>
  <si>
    <t>rose mallow</t>
  </si>
  <si>
    <t>Hibiscus laevis</t>
  </si>
  <si>
    <t>flower-of-an-hour</t>
  </si>
  <si>
    <t>Hibiscus trionum</t>
  </si>
  <si>
    <t>orange hawkweed</t>
  </si>
  <si>
    <t>Hieracium aurantiacum</t>
  </si>
  <si>
    <t>meadow hawkweed</t>
  </si>
  <si>
    <t>Hieracium caespitosum</t>
  </si>
  <si>
    <t>long-bearded hawkweed</t>
  </si>
  <si>
    <t>Hieracium longipilum</t>
  </si>
  <si>
    <t>mouse-ear hawkweed</t>
  </si>
  <si>
    <t>Hieracium pilosella</t>
  </si>
  <si>
    <t>king devil hawkweed</t>
  </si>
  <si>
    <t>Hieracium piloselloides</t>
  </si>
  <si>
    <t>sticky hawkweed</t>
  </si>
  <si>
    <t>Hieracium scabrum</t>
  </si>
  <si>
    <t>rough hawkweed</t>
  </si>
  <si>
    <t>Hieracium umbellatum s.l.</t>
  </si>
  <si>
    <t>common hawkweed</t>
  </si>
  <si>
    <t>Hieracium vulgatum</t>
  </si>
  <si>
    <t>smooth king-devil</t>
  </si>
  <si>
    <t>Hieracium X floribundum</t>
  </si>
  <si>
    <t>mare's tail</t>
  </si>
  <si>
    <t>Hippuris vulgaris</t>
  </si>
  <si>
    <t>Hordeum jubatum</t>
  </si>
  <si>
    <t>foxtail barley</t>
  </si>
  <si>
    <t>Hordeum jubatum ssp. jubatum</t>
  </si>
  <si>
    <t>little barley</t>
  </si>
  <si>
    <t>Hordeum pusillum</t>
  </si>
  <si>
    <t>Hordeum vulgare</t>
  </si>
  <si>
    <t>Nepal barley</t>
  </si>
  <si>
    <t>Hordeum vulgare ssp. vulgare</t>
  </si>
  <si>
    <t>beach heather</t>
  </si>
  <si>
    <t>Hudsonia tomentosa</t>
  </si>
  <si>
    <t>Japanese hops</t>
  </si>
  <si>
    <t>Humulus japonicus s.l.</t>
  </si>
  <si>
    <t>common hops</t>
  </si>
  <si>
    <t>Humulus lupulus</t>
  </si>
  <si>
    <t>Humulus lupulus var. lupuloides</t>
  </si>
  <si>
    <t>Humulus lupulus var. neomexicanus</t>
  </si>
  <si>
    <t>Humulus lupulus var. pubescens</t>
  </si>
  <si>
    <t>Appalachian fir moss</t>
  </si>
  <si>
    <t>Huperzia appalachiana</t>
  </si>
  <si>
    <t>fir moss</t>
  </si>
  <si>
    <t>Huperzia appalachiana X lucidula</t>
  </si>
  <si>
    <t>Huperzia appalachiana X selago</t>
  </si>
  <si>
    <t>shining fir moss</t>
  </si>
  <si>
    <t>Huperzia lucidula</t>
  </si>
  <si>
    <t>rock fir moss</t>
  </si>
  <si>
    <t>Huperzia porophila</t>
  </si>
  <si>
    <t>northern fir moss</t>
  </si>
  <si>
    <t>Huperzia selago</t>
  </si>
  <si>
    <t>Bartley's clubmoss</t>
  </si>
  <si>
    <t>Huperzia X bartleyi</t>
  </si>
  <si>
    <t>Butters' fir moss</t>
  </si>
  <si>
    <t>Huperzia X buttersii</t>
  </si>
  <si>
    <t>eastern green-violet</t>
  </si>
  <si>
    <t>Hybanthus concolor</t>
  </si>
  <si>
    <t>goldenseal</t>
  </si>
  <si>
    <t>Hydrastis canadensis</t>
  </si>
  <si>
    <t>American water-pennywort</t>
  </si>
  <si>
    <t>Hydrocotyle americana</t>
  </si>
  <si>
    <t>floating marsh-pennywort</t>
  </si>
  <si>
    <t>Hydrocotyle ranunculoides</t>
  </si>
  <si>
    <t>appendaged waterleaf</t>
  </si>
  <si>
    <t>Hydrophyllum appendiculatum</t>
  </si>
  <si>
    <t>Virginia waterleaf</t>
  </si>
  <si>
    <t>Hydrophyllum virginianum</t>
  </si>
  <si>
    <t>Hydrophyllum virginianum var. virginianum</t>
  </si>
  <si>
    <t>orpine</t>
  </si>
  <si>
    <t>Hylotelephium telephium</t>
  </si>
  <si>
    <t>northern St. John's-wort</t>
  </si>
  <si>
    <t>Hypericum boreale</t>
  </si>
  <si>
    <t xml:space="preserve"> Lesser Canadian St. Johnswort </t>
  </si>
  <si>
    <t>Hypericum canadense</t>
  </si>
  <si>
    <t>pale St. John's-wort</t>
  </si>
  <si>
    <t>Hypericum ellipticum</t>
  </si>
  <si>
    <t>Kalm's St. John's-wort</t>
  </si>
  <si>
    <t>Hypericum kalmianum</t>
  </si>
  <si>
    <t>large St. John's-wort</t>
  </si>
  <si>
    <t>Hypericum majus</t>
  </si>
  <si>
    <t>common St. John's-wort</t>
  </si>
  <si>
    <t>Hypericum perforatum</t>
  </si>
  <si>
    <t>spotted St. John's-wort</t>
  </si>
  <si>
    <t>Hypericum punctatum</t>
  </si>
  <si>
    <t>great St. John's-wort</t>
  </si>
  <si>
    <t>Hypericum pyramidatum</t>
  </si>
  <si>
    <t>yellow star-grass</t>
  </si>
  <si>
    <t>Hypoxis hirsuta</t>
  </si>
  <si>
    <t>Ilex verticillata</t>
  </si>
  <si>
    <t>winterberry</t>
  </si>
  <si>
    <t>Ilex verticillata var. verticillata</t>
  </si>
  <si>
    <t>spotted touch-me-not</t>
  </si>
  <si>
    <t>Impatiens capensis</t>
  </si>
  <si>
    <t>pale touch-me-not</t>
  </si>
  <si>
    <t>Impatiens pallida</t>
  </si>
  <si>
    <t>elecampane</t>
  </si>
  <si>
    <t>Inula helenium</t>
  </si>
  <si>
    <t>purple rocket</t>
  </si>
  <si>
    <t>Iodanthus pinnatifidus</t>
  </si>
  <si>
    <t>Ipomoea hederacea</t>
  </si>
  <si>
    <t>yellow flag</t>
  </si>
  <si>
    <t>Iris pseudacorus</t>
  </si>
  <si>
    <t>northern blue flag</t>
  </si>
  <si>
    <t>Iris versicolor</t>
  </si>
  <si>
    <t>southern blue flag</t>
  </si>
  <si>
    <t>Iris virginica</t>
  </si>
  <si>
    <t>false pennyroyal</t>
  </si>
  <si>
    <t>Isanthus brachiatus</t>
  </si>
  <si>
    <t>Braun's quillwort</t>
  </si>
  <si>
    <t>Isoetes echinospora</t>
  </si>
  <si>
    <t>lake quillwort</t>
  </si>
  <si>
    <t>Isoetes lacustris</t>
  </si>
  <si>
    <t>prairie quillwort</t>
  </si>
  <si>
    <t>Isoetes melanopoda</t>
  </si>
  <si>
    <t>twinleaf</t>
  </si>
  <si>
    <t>Jeffersonia diphylla</t>
  </si>
  <si>
    <t>butternut</t>
  </si>
  <si>
    <t>Juglans cinerea</t>
  </si>
  <si>
    <t>black walnut</t>
  </si>
  <si>
    <t>Juglans nigra</t>
  </si>
  <si>
    <t>alpine rush</t>
  </si>
  <si>
    <t>Juncus alpinoarticulatus</t>
  </si>
  <si>
    <t>greater poverty rush</t>
  </si>
  <si>
    <t>Juncus anthelatus</t>
  </si>
  <si>
    <t>Juncus arcticus</t>
  </si>
  <si>
    <t>baltic rush</t>
  </si>
  <si>
    <t>Juncus arcticus var. balticus</t>
  </si>
  <si>
    <t>jointed rush</t>
  </si>
  <si>
    <t>Juncus articulatus</t>
  </si>
  <si>
    <t>short-fruited rush</t>
  </si>
  <si>
    <t>Juncus brachycarpus</t>
  </si>
  <si>
    <t>narrow-panicled rush</t>
  </si>
  <si>
    <t>Juncus brevicaudatus</t>
  </si>
  <si>
    <t>toad rush</t>
  </si>
  <si>
    <t>Juncus bufonius</t>
  </si>
  <si>
    <t>Canada rush</t>
  </si>
  <si>
    <t>Juncus canadensis</t>
  </si>
  <si>
    <t>compressed rush</t>
  </si>
  <si>
    <t>Juncus compressus</t>
  </si>
  <si>
    <t>Dudley's rush</t>
  </si>
  <si>
    <t>Juncus dudleyi</t>
  </si>
  <si>
    <t>soft rush</t>
  </si>
  <si>
    <t>Juncus effusus</t>
  </si>
  <si>
    <t>thread-like rush</t>
  </si>
  <si>
    <t>Juncus filiformis</t>
  </si>
  <si>
    <t>black-grass rush</t>
  </si>
  <si>
    <t>Juncus gerardii</t>
  </si>
  <si>
    <t>Greene's rush</t>
  </si>
  <si>
    <t>Juncus greenei</t>
  </si>
  <si>
    <t>inland rush</t>
  </si>
  <si>
    <t>Juncus interior</t>
  </si>
  <si>
    <t>long-styled rush</t>
  </si>
  <si>
    <t>Juncus longistylis</t>
  </si>
  <si>
    <t>marginated rush</t>
  </si>
  <si>
    <t>Juncus marginatus</t>
  </si>
  <si>
    <t>knotty rush</t>
  </si>
  <si>
    <t>Juncus nodosus</t>
  </si>
  <si>
    <t>brown-fruited rush</t>
  </si>
  <si>
    <t>Juncus pelocarpus</t>
  </si>
  <si>
    <t>Juncus stygius</t>
  </si>
  <si>
    <t>bog rush</t>
  </si>
  <si>
    <t>Juncus stygius var. americanus</t>
  </si>
  <si>
    <t>slender rush</t>
  </si>
  <si>
    <t>Juncus subtilis</t>
  </si>
  <si>
    <t>path rush</t>
  </si>
  <si>
    <t>Juncus tenuis</t>
  </si>
  <si>
    <t>Torrey's rush</t>
  </si>
  <si>
    <t>Juncus torreyi</t>
  </si>
  <si>
    <t>Vasey's rush</t>
  </si>
  <si>
    <t>Juncus vaseyi</t>
  </si>
  <si>
    <t>grass-like rush</t>
  </si>
  <si>
    <t>Juncus X gracilescens</t>
  </si>
  <si>
    <t>Juniperus communis</t>
  </si>
  <si>
    <t>bush juniper</t>
  </si>
  <si>
    <t>Juniperus communis var. depressa</t>
  </si>
  <si>
    <t>creeping juniper</t>
  </si>
  <si>
    <t>Juniperus horizontalis</t>
  </si>
  <si>
    <t>Juniperus virginiana</t>
  </si>
  <si>
    <t>eastern red cedar</t>
  </si>
  <si>
    <t>Juniperus virginiana var. virginiana</t>
  </si>
  <si>
    <t>bog laurel</t>
  </si>
  <si>
    <t>Kalmia polifolia</t>
  </si>
  <si>
    <t>bluebuttons</t>
  </si>
  <si>
    <t>Knautia arvensis</t>
  </si>
  <si>
    <t>Kochia scoparia</t>
  </si>
  <si>
    <t>summer cypress</t>
  </si>
  <si>
    <t>Kochia scoparia ssp. scoparia</t>
  </si>
  <si>
    <t>junegrass</t>
  </si>
  <si>
    <t>Koeleria macrantha</t>
  </si>
  <si>
    <t>two-flowered cynthia</t>
  </si>
  <si>
    <t>Krigia biflora</t>
  </si>
  <si>
    <t>biennial blue lettuce</t>
  </si>
  <si>
    <t>Lactuca biennis</t>
  </si>
  <si>
    <t>Canada wild lettuce</t>
  </si>
  <si>
    <t>Lactuca canadensis</t>
  </si>
  <si>
    <t>Florida wild lettuce</t>
  </si>
  <si>
    <t>Lactuca floridana</t>
  </si>
  <si>
    <t>Louisiana lettuce</t>
  </si>
  <si>
    <t>Lactuca ludoviciana</t>
  </si>
  <si>
    <t>prickly lettuce</t>
  </si>
  <si>
    <t>Lactuca serriola</t>
  </si>
  <si>
    <t>henbit</t>
  </si>
  <si>
    <t>Lamium amplexicaule</t>
  </si>
  <si>
    <t>woodnettle</t>
  </si>
  <si>
    <t>Laportea canadensis</t>
  </si>
  <si>
    <t>western stickseed</t>
  </si>
  <si>
    <t>Lappula redowskii</t>
  </si>
  <si>
    <t>two-row stickseed</t>
  </si>
  <si>
    <t>Lappula squarrosa</t>
  </si>
  <si>
    <t>nipplewort</t>
  </si>
  <si>
    <t>Lapsana communis</t>
  </si>
  <si>
    <t>tamarack</t>
  </si>
  <si>
    <t>Larix laricina</t>
  </si>
  <si>
    <t>everlasting pea</t>
  </si>
  <si>
    <t>Lathyrus latifolius</t>
  </si>
  <si>
    <t>Lathyrus maritimus</t>
  </si>
  <si>
    <t>beach pea</t>
  </si>
  <si>
    <t>Lathyrus maritimus var. glaber</t>
  </si>
  <si>
    <t>pale vetchling</t>
  </si>
  <si>
    <t>Lathyrus ochroleucus</t>
  </si>
  <si>
    <t>marsh vetchling</t>
  </si>
  <si>
    <t>Lathyrus palustris</t>
  </si>
  <si>
    <t>tuberous vetchling</t>
  </si>
  <si>
    <t>Lathyrus tuberosus</t>
  </si>
  <si>
    <t>Lathyrus venosus</t>
  </si>
  <si>
    <t>veiny pea</t>
  </si>
  <si>
    <t>Lathyrus venosus var. intonsus</t>
  </si>
  <si>
    <t>intermediate pinweed</t>
  </si>
  <si>
    <t>Lechea intermedia</t>
  </si>
  <si>
    <t>prairie pinweed</t>
  </si>
  <si>
    <t>Lechea stricta</t>
  </si>
  <si>
    <t>Lechea tenuifolia</t>
  </si>
  <si>
    <t>narrow-leaved pinweed</t>
  </si>
  <si>
    <t>Lechea tenuifolia var. tenuifolia</t>
  </si>
  <si>
    <t>catchfly grass</t>
  </si>
  <si>
    <t>Leersia lenticularis</t>
  </si>
  <si>
    <t>rice cut grass</t>
  </si>
  <si>
    <t>Leersia oryzoides</t>
  </si>
  <si>
    <t>white grass</t>
  </si>
  <si>
    <t>Leersia virginica</t>
  </si>
  <si>
    <t>lesser duckweed</t>
  </si>
  <si>
    <t>Lemna minor s.s.</t>
  </si>
  <si>
    <t>little duckweed</t>
  </si>
  <si>
    <t>Lemna obscura</t>
  </si>
  <si>
    <t>minute duckweed</t>
  </si>
  <si>
    <t>Lemna perpusilla</t>
  </si>
  <si>
    <t>star duckweed</t>
  </si>
  <si>
    <t>Lemna trisulca</t>
  </si>
  <si>
    <t>turion duckweed</t>
  </si>
  <si>
    <t>Lemna turionifera</t>
  </si>
  <si>
    <t>common motherwort</t>
  </si>
  <si>
    <t>Leonurus cardiaca</t>
  </si>
  <si>
    <t>motherwort</t>
  </si>
  <si>
    <t>Leonurus sibiricus</t>
  </si>
  <si>
    <t>field peppergrass</t>
  </si>
  <si>
    <t>Lepidium campestre</t>
  </si>
  <si>
    <t>green-flowered peppergrass</t>
  </si>
  <si>
    <t>Lepidium densiflorum</t>
  </si>
  <si>
    <t>hoary cress</t>
  </si>
  <si>
    <t>Lepidium draba</t>
  </si>
  <si>
    <t>Lepidium virginicum</t>
  </si>
  <si>
    <t>Virginia peppergrass</t>
  </si>
  <si>
    <t>Lepidium virginicum ssp. virginicum</t>
  </si>
  <si>
    <t>Leptochloa fusca</t>
  </si>
  <si>
    <t>bearded sprangletop</t>
  </si>
  <si>
    <t>Leptochloa fusca ssp. fascicularis</t>
  </si>
  <si>
    <t>round-headed bush clover</t>
  </si>
  <si>
    <t>Lespedeza capitata</t>
  </si>
  <si>
    <t>prairie bush clover</t>
  </si>
  <si>
    <t>Lespedeza leptostachya</t>
  </si>
  <si>
    <t>giant daisy</t>
  </si>
  <si>
    <t>Leucanthemella serotina</t>
  </si>
  <si>
    <t>ox-eye daisy</t>
  </si>
  <si>
    <t>Leucanthemum vulgare</t>
  </si>
  <si>
    <t>dwarf ground cherry</t>
  </si>
  <si>
    <t>Leucophysalis grandiflora</t>
  </si>
  <si>
    <t>rough blazing star</t>
  </si>
  <si>
    <t>Liatris aspera</t>
  </si>
  <si>
    <t>cylindric blazing star</t>
  </si>
  <si>
    <t>Liatris cylindracea</t>
  </si>
  <si>
    <t>northern plains blazing star</t>
  </si>
  <si>
    <t>Liatris ligulistylis</t>
  </si>
  <si>
    <t>Liatris punctata</t>
  </si>
  <si>
    <t>dotted blazing star</t>
  </si>
  <si>
    <t>Liatris punctata var. punctata</t>
  </si>
  <si>
    <t>Liatris pycnostachya</t>
  </si>
  <si>
    <t>great blazing star</t>
  </si>
  <si>
    <t>Liatris pycnostachya var. pycnostachya</t>
  </si>
  <si>
    <t>Michigan lily</t>
  </si>
  <si>
    <t>Lilium michiganense</t>
  </si>
  <si>
    <t>wood lily</t>
  </si>
  <si>
    <t>Lilium philadelphicum</t>
  </si>
  <si>
    <t>mudwort</t>
  </si>
  <si>
    <t>Limosella aquatica</t>
  </si>
  <si>
    <t>dalmation toadflax</t>
  </si>
  <si>
    <t>Linaria dalmatica</t>
  </si>
  <si>
    <t>butter-and-eggs</t>
  </si>
  <si>
    <t>Linaria vulgaris</t>
  </si>
  <si>
    <t>yellow-seeded false pimpernel</t>
  </si>
  <si>
    <t>Lindernia dubia</t>
  </si>
  <si>
    <t>Lindernia dubia var. anagallidea</t>
  </si>
  <si>
    <t>Lindernia dubia var. dubia</t>
  </si>
  <si>
    <t>Linnaea borealis</t>
  </si>
  <si>
    <t>twinflower</t>
  </si>
  <si>
    <t>Linnaea borealis var. longiflora</t>
  </si>
  <si>
    <t>blue flax</t>
  </si>
  <si>
    <t>Linum lewisii</t>
  </si>
  <si>
    <t>stiffstem flax</t>
  </si>
  <si>
    <t>Linum rigidum</t>
  </si>
  <si>
    <t>stiff-stem yellow flax</t>
  </si>
  <si>
    <t>Linum rigidum var. rigidum</t>
  </si>
  <si>
    <t>grooved yellow flax</t>
  </si>
  <si>
    <t>Linum sulcatum</t>
  </si>
  <si>
    <t>common flax</t>
  </si>
  <si>
    <t>Linum usitatissimum</t>
  </si>
  <si>
    <t>lily-leaved twayblade</t>
  </si>
  <si>
    <t>Liparis liliifolia</t>
  </si>
  <si>
    <t>Loesel's twayblade</t>
  </si>
  <si>
    <t>Liparis loeselii</t>
  </si>
  <si>
    <t>hemicarpha</t>
  </si>
  <si>
    <t>Lipocarpha micrantha</t>
  </si>
  <si>
    <t>auricled twayblade</t>
  </si>
  <si>
    <t>Listera auriculata</t>
  </si>
  <si>
    <t>broad-leaved twayblade</t>
  </si>
  <si>
    <t>Listera convallarioides</t>
  </si>
  <si>
    <t>Listera cordata</t>
  </si>
  <si>
    <t>heart-leaved twayblade</t>
  </si>
  <si>
    <t>Listera cordata var. cordata</t>
  </si>
  <si>
    <t>hoary puccoon</t>
  </si>
  <si>
    <t>Lithospermum canescens</t>
  </si>
  <si>
    <t>Lithospermum caroliniense</t>
  </si>
  <si>
    <t>hairy puccoon</t>
  </si>
  <si>
    <t>Lithospermum caroliniense var. croceum</t>
  </si>
  <si>
    <t>narrow-leaved puccoon</t>
  </si>
  <si>
    <t>Lithospermum incisum</t>
  </si>
  <si>
    <t>American gromwell</t>
  </si>
  <si>
    <t>Lithospermum latifolium</t>
  </si>
  <si>
    <t>American shore plantain</t>
  </si>
  <si>
    <t>Littorella americana</t>
  </si>
  <si>
    <t>cardinal flower</t>
  </si>
  <si>
    <t>Lobelia cardinalis</t>
  </si>
  <si>
    <t>Lobelia cardinalis var. cardinalis</t>
  </si>
  <si>
    <t>water lobelia</t>
  </si>
  <si>
    <t>Lobelia dortmanna</t>
  </si>
  <si>
    <t>Indian tobacco</t>
  </si>
  <si>
    <t>Lobelia inflata</t>
  </si>
  <si>
    <t>Kalm's lobelia</t>
  </si>
  <si>
    <t>Lobelia kalmii</t>
  </si>
  <si>
    <t>great lobelia</t>
  </si>
  <si>
    <t>Lobelia siphilitica</t>
  </si>
  <si>
    <t>Lobelia siphilitica var. ludoviciana</t>
  </si>
  <si>
    <t>Lobelia siphilitica var. siphilitica</t>
  </si>
  <si>
    <t>pale-spiked lobelia</t>
  </si>
  <si>
    <t>Lobelia spicata</t>
  </si>
  <si>
    <t>rough-spiked lobelia</t>
  </si>
  <si>
    <t>Lobelia spicata var. hirtella</t>
  </si>
  <si>
    <t>Lobelia spicata var. spicata</t>
  </si>
  <si>
    <t>sweet alyssum</t>
  </si>
  <si>
    <t>Lobularia maritima</t>
  </si>
  <si>
    <t>field cotton rose</t>
  </si>
  <si>
    <t>Logfia arvensis</t>
  </si>
  <si>
    <t>Lolium multiflorum</t>
  </si>
  <si>
    <t>English rye grass</t>
  </si>
  <si>
    <t>Lolium perenne</t>
  </si>
  <si>
    <t>desert parsley</t>
  </si>
  <si>
    <t>Lomatium orientale</t>
  </si>
  <si>
    <t>fly honeysuckle</t>
  </si>
  <si>
    <t>Lonicera canadensis</t>
  </si>
  <si>
    <t>wild honeysuckle</t>
  </si>
  <si>
    <t>Lonicera dioica</t>
  </si>
  <si>
    <t>Lonicera dioica var. dioica</t>
  </si>
  <si>
    <t>Lonicera dioica var. glaucescens</t>
  </si>
  <si>
    <t>hairy honeysuckle</t>
  </si>
  <si>
    <t>Lonicera hirsuta</t>
  </si>
  <si>
    <t>Morrow's honeysuckle</t>
  </si>
  <si>
    <t>Lonicera morrowii</t>
  </si>
  <si>
    <t>swamp fly honeysuckle</t>
  </si>
  <si>
    <t>Lonicera oblongifolia</t>
  </si>
  <si>
    <t>grape honeysuckle</t>
  </si>
  <si>
    <t>Lonicera reticulata s.l.</t>
  </si>
  <si>
    <t>tartarian honeysuckle</t>
  </si>
  <si>
    <t>Lonicera tatarica</t>
  </si>
  <si>
    <t>mountain fly honeysuckle</t>
  </si>
  <si>
    <t>Lonicera villosa</t>
  </si>
  <si>
    <t>pretty honeysuckle</t>
  </si>
  <si>
    <t>Lonicera X bella</t>
  </si>
  <si>
    <t>bird's-foot trefoil</t>
  </si>
  <si>
    <t>Lotus corniculatus</t>
  </si>
  <si>
    <t>prairie trefoil</t>
  </si>
  <si>
    <t>Lotus purshianus</t>
  </si>
  <si>
    <t>common water primrose</t>
  </si>
  <si>
    <t>Ludwigia palustris</t>
  </si>
  <si>
    <t>false loosestrife</t>
  </si>
  <si>
    <t>Ludwigia polycarpa</t>
  </si>
  <si>
    <t>wild lupine</t>
  </si>
  <si>
    <t>Lupinus perennis</t>
  </si>
  <si>
    <t>large-leaved lupine</t>
  </si>
  <si>
    <t>Lupinus polyphyllus</t>
  </si>
  <si>
    <t>Luzula acuminata</t>
  </si>
  <si>
    <t>pointed woodrush</t>
  </si>
  <si>
    <t>Luzula acuminata var. acuminata</t>
  </si>
  <si>
    <t>Luzula luzuloides</t>
  </si>
  <si>
    <t>Lamarck's woodrush</t>
  </si>
  <si>
    <t>Luzula luzuloides ssp. luzuloides</t>
  </si>
  <si>
    <t>Luzula multiflora</t>
  </si>
  <si>
    <t>many-flowered woodrush</t>
  </si>
  <si>
    <t>Luzula multiflora ssp. multiflora</t>
  </si>
  <si>
    <t>small-flowered woodrush</t>
  </si>
  <si>
    <t>Luzula parviflora</t>
  </si>
  <si>
    <t>bearded stonewort</t>
  </si>
  <si>
    <t>Lychnothamnus barbatus</t>
  </si>
  <si>
    <t>matrimony vine</t>
  </si>
  <si>
    <t>Lycium barbarum</t>
  </si>
  <si>
    <t>bog clubmoss</t>
  </si>
  <si>
    <t>Lycopodiella inundata</t>
  </si>
  <si>
    <t>bristly clubmoss</t>
  </si>
  <si>
    <t>Lycopodium annotinum</t>
  </si>
  <si>
    <t>running clubmoss</t>
  </si>
  <si>
    <t>Lycopodium clavatum s.s.</t>
  </si>
  <si>
    <t>round-branched groundpine</t>
  </si>
  <si>
    <t>Lycopodium dendroideum</t>
  </si>
  <si>
    <t>princess pine</t>
  </si>
  <si>
    <t>Lycopodium hickeyi</t>
  </si>
  <si>
    <t>one-cone clubmoss</t>
  </si>
  <si>
    <t>Lycopodium lagopus</t>
  </si>
  <si>
    <t>cut-leaved bugleweed</t>
  </si>
  <si>
    <t>Lycopus americanus</t>
  </si>
  <si>
    <t>rough bugleweed</t>
  </si>
  <si>
    <t>Lycopus asper</t>
  </si>
  <si>
    <t>northern bugleweed</t>
  </si>
  <si>
    <t>Lycopus uniflorus</t>
  </si>
  <si>
    <t>Virginia bugleweed</t>
  </si>
  <si>
    <t>Lycopus virginicus</t>
  </si>
  <si>
    <t>Sherard's bugleweed</t>
  </si>
  <si>
    <t>Lycopus X sherardii</t>
  </si>
  <si>
    <t>skeletonweed</t>
  </si>
  <si>
    <t>Lygodesmia juncea</t>
  </si>
  <si>
    <t>fringed loosestrife</t>
  </si>
  <si>
    <t>Lysimachia ciliata</t>
  </si>
  <si>
    <t>hybrid loosestrife</t>
  </si>
  <si>
    <t>Lysimachia hybrida</t>
  </si>
  <si>
    <t>sea milkwort</t>
  </si>
  <si>
    <t>Lysimachia maritima</t>
  </si>
  <si>
    <t>moneywort</t>
  </si>
  <si>
    <t>Lysimachia nummularia</t>
  </si>
  <si>
    <t>prairie loosestrife</t>
  </si>
  <si>
    <t>Lysimachia quadriflora</t>
  </si>
  <si>
    <t>whorled loosestrife</t>
  </si>
  <si>
    <t>Lysimachia quadrifolia</t>
  </si>
  <si>
    <t>yellow loosestrife</t>
  </si>
  <si>
    <t>Lysimachia terrestris</t>
  </si>
  <si>
    <t>tufted loosestrife</t>
  </si>
  <si>
    <t>Lysimachia thyrsiflora</t>
  </si>
  <si>
    <t>mixed loosestrife</t>
  </si>
  <si>
    <t>Lysimachia X commixta</t>
  </si>
  <si>
    <t>Lythrum alatum</t>
  </si>
  <si>
    <t>wing-angled loosestrife</t>
  </si>
  <si>
    <t>Lythrum alatum var. alatum</t>
  </si>
  <si>
    <t>purple loosestrife</t>
  </si>
  <si>
    <t>Lythrum salicaria</t>
  </si>
  <si>
    <t>tarweed</t>
  </si>
  <si>
    <t>Madia glomerata</t>
  </si>
  <si>
    <t>Canada mayflower</t>
  </si>
  <si>
    <t>Maianthemum canadense</t>
  </si>
  <si>
    <t>Maianthemum racemosum</t>
  </si>
  <si>
    <t>common false Solomon's seal</t>
  </si>
  <si>
    <t>Maianthemum racemosum ssp. racemosum</t>
  </si>
  <si>
    <t>starry false Solomon's seal</t>
  </si>
  <si>
    <t>Maianthemum stellatum</t>
  </si>
  <si>
    <t>three-leaved false Solomon's seal</t>
  </si>
  <si>
    <t>Maianthemum trifolium</t>
  </si>
  <si>
    <t>Malaxis monophyllos</t>
  </si>
  <si>
    <t>white adder's mouth</t>
  </si>
  <si>
    <t>Malaxis monophyllos var. brachypoda</t>
  </si>
  <si>
    <t>bog adder's mouth</t>
  </si>
  <si>
    <t>Malaxis paludosa</t>
  </si>
  <si>
    <t>green adder's mouth</t>
  </si>
  <si>
    <t>Malaxis unifolia</t>
  </si>
  <si>
    <t>Malus baccata</t>
  </si>
  <si>
    <t>prairie crabapple</t>
  </si>
  <si>
    <t>Malus ioensis</t>
  </si>
  <si>
    <t>cheeses</t>
  </si>
  <si>
    <t>Malva neglecta</t>
  </si>
  <si>
    <t>round-leaved mallow</t>
  </si>
  <si>
    <t>Malva rotundifolia</t>
  </si>
  <si>
    <t>hairy waterclover</t>
  </si>
  <si>
    <t>Marsilea vestita</t>
  </si>
  <si>
    <t>wild chamomile</t>
  </si>
  <si>
    <t>Matricaria chamomilla</t>
  </si>
  <si>
    <t>pineapple weed</t>
  </si>
  <si>
    <t>Matricaria discoidea</t>
  </si>
  <si>
    <t>Matteuccia struthiopteris</t>
  </si>
  <si>
    <t>ostrich fern</t>
  </si>
  <si>
    <t>Matteuccia struthiopteris var. pensylvanica</t>
  </si>
  <si>
    <t>black medick</t>
  </si>
  <si>
    <t>Medicago lupulina</t>
  </si>
  <si>
    <t>alfalfa</t>
  </si>
  <si>
    <t>Medicago sativa</t>
  </si>
  <si>
    <t>Medicago sativa ssp. falcata</t>
  </si>
  <si>
    <t>Medicago sativa ssp. sativa</t>
  </si>
  <si>
    <t>cow wheat</t>
  </si>
  <si>
    <t>Melampyrum lineare</t>
  </si>
  <si>
    <t>Melampyrum lineare var. americanum</t>
  </si>
  <si>
    <t>Melampyrum lineare var. lineare</t>
  </si>
  <si>
    <t>three-flowered melic</t>
  </si>
  <si>
    <t>Melica nitens</t>
  </si>
  <si>
    <t>white sweet clover</t>
  </si>
  <si>
    <t>Melilotus alba</t>
  </si>
  <si>
    <t>yellow sweet clover</t>
  </si>
  <si>
    <t>Melilotus officinalis</t>
  </si>
  <si>
    <t>Canada moonseed</t>
  </si>
  <si>
    <t>Menispermum canadense</t>
  </si>
  <si>
    <t>Mentha arvensis</t>
  </si>
  <si>
    <t>common mint</t>
  </si>
  <si>
    <t>Mentha arvensis var. canadensis</t>
  </si>
  <si>
    <t>spearmint</t>
  </si>
  <si>
    <t>Mentha spicata s.l.</t>
  </si>
  <si>
    <t>heartmint</t>
  </si>
  <si>
    <t>Mentha X gentilis</t>
  </si>
  <si>
    <t>peppermint</t>
  </si>
  <si>
    <t>Mentha X piperita</t>
  </si>
  <si>
    <t>buckbean</t>
  </si>
  <si>
    <t>Menyanthes trifoliata</t>
  </si>
  <si>
    <t>panicled bluebells</t>
  </si>
  <si>
    <t>Mertensia paniculata</t>
  </si>
  <si>
    <t>Virginia bluebells</t>
  </si>
  <si>
    <t>Mertensia virginica</t>
  </si>
  <si>
    <t>swamp saxifrage</t>
  </si>
  <si>
    <t>Micranthes pensylvanica</t>
  </si>
  <si>
    <t>early saxifrage</t>
  </si>
  <si>
    <t>Micranthes virginiensis</t>
  </si>
  <si>
    <t>Milium effusum</t>
  </si>
  <si>
    <t>woodland millet grass</t>
  </si>
  <si>
    <t>Milium effusum var. cisatlanticum</t>
  </si>
  <si>
    <t>Mimulus glabratus</t>
  </si>
  <si>
    <t>yellow monkey flower</t>
  </si>
  <si>
    <t>Mimulus glabratus var. fremontii</t>
  </si>
  <si>
    <t>Mimulus ringens</t>
  </si>
  <si>
    <t>blue monkey flower</t>
  </si>
  <si>
    <t>Mimulus ringens var. ringens</t>
  </si>
  <si>
    <t>rock sandwort</t>
  </si>
  <si>
    <t>Minuartia dawsonensis</t>
  </si>
  <si>
    <t>hairy four o'clock</t>
  </si>
  <si>
    <t>Mirabilis albida</t>
  </si>
  <si>
    <t>Mirabilis linearis</t>
  </si>
  <si>
    <t>narrow-leaved four o'clock</t>
  </si>
  <si>
    <t>Mirabilis linearis var. linearis</t>
  </si>
  <si>
    <t>heart-leaved four o'clock</t>
  </si>
  <si>
    <t>Mirabilis nyctaginea</t>
  </si>
  <si>
    <t>amur silver grass</t>
  </si>
  <si>
    <t>Miscanthus sacchariflorus</t>
  </si>
  <si>
    <t>partridgeberry</t>
  </si>
  <si>
    <t>Mitchella repens</t>
  </si>
  <si>
    <t>two-leaved miterwort</t>
  </si>
  <si>
    <t>Mitella diphylla</t>
  </si>
  <si>
    <t>naked miterwort</t>
  </si>
  <si>
    <t>Mitella nuda</t>
  </si>
  <si>
    <t>side-flowering sandwort</t>
  </si>
  <si>
    <t>Moehringia lateriflora</t>
  </si>
  <si>
    <t>large-leaved sandwort</t>
  </si>
  <si>
    <t>Moehringia macrophylla</t>
  </si>
  <si>
    <t>carpetweed</t>
  </si>
  <si>
    <t>Mollugo verticillata</t>
  </si>
  <si>
    <t>wild bergamot</t>
  </si>
  <si>
    <t>Monarda fistulosa</t>
  </si>
  <si>
    <t>Monarda fistulosa var. fistulosa</t>
  </si>
  <si>
    <t>Monarda fistulosa var. menthaefolia</t>
  </si>
  <si>
    <t>Monarda punctata</t>
  </si>
  <si>
    <t>horsemint</t>
  </si>
  <si>
    <t>Monarda punctata var. villicaulis</t>
  </si>
  <si>
    <t>one-flowered pyrola</t>
  </si>
  <si>
    <t>Moneses uniflora</t>
  </si>
  <si>
    <t>povertyweed</t>
  </si>
  <si>
    <t>Monolepis nuttalliana</t>
  </si>
  <si>
    <t>pinesap</t>
  </si>
  <si>
    <t>Monotropa hypopitys</t>
  </si>
  <si>
    <t>Indian pipe</t>
  </si>
  <si>
    <t>Monotropa uniflora</t>
  </si>
  <si>
    <t>montia</t>
  </si>
  <si>
    <t>Montia chamissoi</t>
  </si>
  <si>
    <t>white mulberry</t>
  </si>
  <si>
    <t>Morus alba</t>
  </si>
  <si>
    <t>red mulberry</t>
  </si>
  <si>
    <t>Morus rubra</t>
  </si>
  <si>
    <t>scratchgrass</t>
  </si>
  <si>
    <t>Muhlenbergia asperifolia</t>
  </si>
  <si>
    <t>Plains muhly</t>
  </si>
  <si>
    <t>Muhlenbergia cuspidata</t>
  </si>
  <si>
    <t>swamp muhly grass</t>
  </si>
  <si>
    <t>Muhlenbergia frondosa</t>
  </si>
  <si>
    <t>clustered muhly grass</t>
  </si>
  <si>
    <t>Muhlenbergia glomerata</t>
  </si>
  <si>
    <t>Mexican muhly grass</t>
  </si>
  <si>
    <t>Muhlenbergia mexicana</t>
  </si>
  <si>
    <t>Muhlenbergia mexicana var. filiformis</t>
  </si>
  <si>
    <t>Muhlenbergia mexicana var. mexicana</t>
  </si>
  <si>
    <t>marsh muhly grass</t>
  </si>
  <si>
    <t>Muhlenbergia racemosa</t>
  </si>
  <si>
    <t>mat muhly grass</t>
  </si>
  <si>
    <t>Muhlenbergia richardsonis</t>
  </si>
  <si>
    <t>dropseed muhly grass</t>
  </si>
  <si>
    <t>Muhlenbergia schreberi</t>
  </si>
  <si>
    <t>woodland muhly grass</t>
  </si>
  <si>
    <t>Muhlenbergia sylvatica</t>
  </si>
  <si>
    <t>one-flowered muhly</t>
  </si>
  <si>
    <t>Muhlenbergia uniflora</t>
  </si>
  <si>
    <t>beautiful blue lettuce</t>
  </si>
  <si>
    <t>Mulgedium pulchellum</t>
  </si>
  <si>
    <t>field forget-me-not</t>
  </si>
  <si>
    <t>Myosotis arvensis</t>
  </si>
  <si>
    <t>smaller forget-me-not</t>
  </si>
  <si>
    <t>Myosotis laxa</t>
  </si>
  <si>
    <t>true forget-me-not</t>
  </si>
  <si>
    <t>Myosotis scorpioides</t>
  </si>
  <si>
    <t>Myosotis sylvatica</t>
  </si>
  <si>
    <t>Virginia forget-me-not</t>
  </si>
  <si>
    <t>Myosotis verna</t>
  </si>
  <si>
    <t>giant chickweed</t>
  </si>
  <si>
    <t>Myosoton aquaticum</t>
  </si>
  <si>
    <t>mousetail</t>
  </si>
  <si>
    <t>Myosurus minimus</t>
  </si>
  <si>
    <t>sweet gale</t>
  </si>
  <si>
    <t>Myrica gale</t>
  </si>
  <si>
    <t>alternate-flower water milfoil</t>
  </si>
  <si>
    <t>Myriophyllum alterniflorum</t>
  </si>
  <si>
    <t>Farwell's water milfoil</t>
  </si>
  <si>
    <t>Myriophyllum farwellii</t>
  </si>
  <si>
    <t>broadleaf water milfoil</t>
  </si>
  <si>
    <t>Myriophyllum heterophyllum</t>
  </si>
  <si>
    <t>northern water milfoil</t>
  </si>
  <si>
    <t>Myriophyllum sibiricum</t>
  </si>
  <si>
    <t>Eurasian water milfoil</t>
  </si>
  <si>
    <t>Myriophyllum spicatum</t>
  </si>
  <si>
    <t>slender water milfoil</t>
  </si>
  <si>
    <t>Myriophyllum tenellum</t>
  </si>
  <si>
    <t>whorled water milfoil</t>
  </si>
  <si>
    <t>Myriophyllum verticillatum</t>
  </si>
  <si>
    <t>flexuous naiad</t>
  </si>
  <si>
    <t>Najas flexilis</t>
  </si>
  <si>
    <t>slender naiad</t>
  </si>
  <si>
    <t>Najas gracillima</t>
  </si>
  <si>
    <t>southern naiad</t>
  </si>
  <si>
    <t>Najas guadalupensis s.l.</t>
  </si>
  <si>
    <t>guadalupian southern naid</t>
  </si>
  <si>
    <t>Najas guadalupensis ssp. guadalupensis</t>
  </si>
  <si>
    <t>olive-colored southern naiad</t>
  </si>
  <si>
    <t>Najas guadalupensis ssp. olivacea</t>
  </si>
  <si>
    <t>sea naiad</t>
  </si>
  <si>
    <t>Najas marina</t>
  </si>
  <si>
    <t>brittle water-nymph</t>
  </si>
  <si>
    <t>Najas minor</t>
  </si>
  <si>
    <t>glade mallow</t>
  </si>
  <si>
    <t>Napaea dioica</t>
  </si>
  <si>
    <t>green needle grass</t>
  </si>
  <si>
    <t>Nassella viridula</t>
  </si>
  <si>
    <t>one-row yellowcress</t>
  </si>
  <si>
    <t>Nasturtium microphyllum</t>
  </si>
  <si>
    <t>small-leaved water cress</t>
  </si>
  <si>
    <t>Nasturtium officinale</t>
  </si>
  <si>
    <t>American lotus</t>
  </si>
  <si>
    <t>Nelumbo lutea</t>
  </si>
  <si>
    <t>swamp holly</t>
  </si>
  <si>
    <t>Nemopanthus mucronatus</t>
  </si>
  <si>
    <t>catnip</t>
  </si>
  <si>
    <t>Nepeta cataria</t>
  </si>
  <si>
    <t>ball mustard</t>
  </si>
  <si>
    <t>Neslia paniculata</t>
  </si>
  <si>
    <t>a species of Nitella</t>
  </si>
  <si>
    <t>Nitella clavata</t>
  </si>
  <si>
    <t>slender Nitella</t>
  </si>
  <si>
    <t>Nitella flexilis</t>
  </si>
  <si>
    <t>Nitella furcata</t>
  </si>
  <si>
    <t>Nitella macounii</t>
  </si>
  <si>
    <t>small-fruited Nitella</t>
  </si>
  <si>
    <t>Nitella microcarpa</t>
  </si>
  <si>
    <t>Nitella montana</t>
  </si>
  <si>
    <t>mucronate Nitella</t>
  </si>
  <si>
    <t>Nitella mucronata</t>
  </si>
  <si>
    <t>small Nitella</t>
  </si>
  <si>
    <t>Nitella tenuissima</t>
  </si>
  <si>
    <t>starry stonewort</t>
  </si>
  <si>
    <t>Nitellopsis obtusa</t>
  </si>
  <si>
    <t>prairie false dandelion</t>
  </si>
  <si>
    <t>Nothocalais cuspidata</t>
  </si>
  <si>
    <t>Nuphar lutea ssp. pumila</t>
  </si>
  <si>
    <t>yellow pond-lily</t>
  </si>
  <si>
    <t>Nuphar microphylla</t>
  </si>
  <si>
    <t>Nuphar rubrodisca</t>
  </si>
  <si>
    <t>bullhead pond-lily</t>
  </si>
  <si>
    <t>Nuphar variegata</t>
  </si>
  <si>
    <t>old field toadflax</t>
  </si>
  <si>
    <t>Nuttallanthus canadensis</t>
  </si>
  <si>
    <t>small white waterlily</t>
  </si>
  <si>
    <t>Nymphaea leibergii</t>
  </si>
  <si>
    <t>American white waterlily</t>
  </si>
  <si>
    <t>Nymphaea odorata s.l.</t>
  </si>
  <si>
    <t>Nymphaea odorata ssp. odorata</t>
  </si>
  <si>
    <t>Nymphaea odorata ssp. tuberosa</t>
  </si>
  <si>
    <t>common evening primrose</t>
  </si>
  <si>
    <t>Oenothera biennis s.l.</t>
  </si>
  <si>
    <t>Oenothera biennis var. biennis</t>
  </si>
  <si>
    <t>Oenothera biennis var. canescens</t>
  </si>
  <si>
    <t>Cleland's evening primrose</t>
  </si>
  <si>
    <t>Oenothera clelandii</t>
  </si>
  <si>
    <t>Oenothera laciniata</t>
  </si>
  <si>
    <t>cut-leaved evening primrose</t>
  </si>
  <si>
    <t>Oenothera laciniata var. laciniata</t>
  </si>
  <si>
    <t>Nuttall's evening primrose</t>
  </si>
  <si>
    <t>Oenothera nuttallii</t>
  </si>
  <si>
    <t>northern evening primrose</t>
  </si>
  <si>
    <t>Oenothera parviflora s.l.</t>
  </si>
  <si>
    <t>Oenothera parviflora var. oakesiana</t>
  </si>
  <si>
    <t>Oenothera parviflora var. parviflora</t>
  </si>
  <si>
    <t>perennial evening primrose</t>
  </si>
  <si>
    <t>Oenothera perennis</t>
  </si>
  <si>
    <t>rhombic evening primrose</t>
  </si>
  <si>
    <t>Oenothera rhombipetala</t>
  </si>
  <si>
    <t>hairy evening primrose</t>
  </si>
  <si>
    <t>sensitive fern</t>
  </si>
  <si>
    <t>Onoclea sensibilis</t>
  </si>
  <si>
    <t>false gromwell</t>
  </si>
  <si>
    <t>Onosmodium molle</t>
  </si>
  <si>
    <t>Onosmodium molle var. hispidissimum</t>
  </si>
  <si>
    <t>Onosmodium molle var. occidentale</t>
  </si>
  <si>
    <t>adder's tongue</t>
  </si>
  <si>
    <t>Ophioglossum pusillum</t>
  </si>
  <si>
    <t>K, H</t>
  </si>
  <si>
    <t>brittle prickly pear</t>
  </si>
  <si>
    <t>Opuntia fragilis</t>
  </si>
  <si>
    <t>devil's tongue</t>
  </si>
  <si>
    <t>Opuntia macrorhiza</t>
  </si>
  <si>
    <t>star-of-bethlehem</t>
  </si>
  <si>
    <t>Ornithogalum umbellatum</t>
  </si>
  <si>
    <t>clustered broomrape</t>
  </si>
  <si>
    <t>Orobanche fasciculata</t>
  </si>
  <si>
    <t>Orobanche ludoviciana</t>
  </si>
  <si>
    <t>Louisiana broomrape</t>
  </si>
  <si>
    <t>Orobanche ludoviciana var. ludoviciana</t>
  </si>
  <si>
    <t>one-flowered broomrape</t>
  </si>
  <si>
    <t>Orobanche uniflora</t>
  </si>
  <si>
    <t>one-sided pyrola</t>
  </si>
  <si>
    <t>Orthilia secunda</t>
  </si>
  <si>
    <t>owl clover</t>
  </si>
  <si>
    <t>Orthocarpus luteus</t>
  </si>
  <si>
    <t>moutain rice grass</t>
  </si>
  <si>
    <t>Oryzopsis asperifolia</t>
  </si>
  <si>
    <t>Chilean sweet cicely</t>
  </si>
  <si>
    <t>Osmorhiza berteroi</t>
  </si>
  <si>
    <t>Clayton's sweet cicely</t>
  </si>
  <si>
    <t>Osmorhiza claytonii</t>
  </si>
  <si>
    <t>blunt-fruited sweet cicely</t>
  </si>
  <si>
    <t>Osmorhiza depauperata</t>
  </si>
  <si>
    <t>aniseroot</t>
  </si>
  <si>
    <t>Osmorhiza longistylis</t>
  </si>
  <si>
    <t>cinnamon fern</t>
  </si>
  <si>
    <t>Osmunda cinnamomea</t>
  </si>
  <si>
    <t>interrupted fern</t>
  </si>
  <si>
    <t>Osmunda claytoniana</t>
  </si>
  <si>
    <t>Osmunda regalis</t>
  </si>
  <si>
    <t>royal fern</t>
  </si>
  <si>
    <t>Osmunda regalis var. spectabilis</t>
  </si>
  <si>
    <t>ironwood</t>
  </si>
  <si>
    <t>Ostrya virginiana</t>
  </si>
  <si>
    <t>common wood sorrel</t>
  </si>
  <si>
    <t>Oxalis acetosella</t>
  </si>
  <si>
    <t>southern wood sorrel</t>
  </si>
  <si>
    <t>Oxalis dillenii</t>
  </si>
  <si>
    <t>yellow wood sorrel</t>
  </si>
  <si>
    <t>Oxalis stricta</t>
  </si>
  <si>
    <t>violet wood sorrel</t>
  </si>
  <si>
    <t>Oxalis violacea</t>
  </si>
  <si>
    <t>cowbane</t>
  </si>
  <si>
    <t>Oxypolis rigidior</t>
  </si>
  <si>
    <t>Oxytropis campestris</t>
  </si>
  <si>
    <t>flat locoweed</t>
  </si>
  <si>
    <t>Oxytropis campestris var. chartacea</t>
  </si>
  <si>
    <t>Oxytropis lambertii</t>
  </si>
  <si>
    <t>Lambert's locoweed</t>
  </si>
  <si>
    <t>Oxytropis lambertii var. lambertii</t>
  </si>
  <si>
    <t>showy locoweed</t>
  </si>
  <si>
    <t>Oxytropis splendens</t>
  </si>
  <si>
    <t>sticky locoweed</t>
  </si>
  <si>
    <t>Oxytropis viscida</t>
  </si>
  <si>
    <t>golden ragwort</t>
  </si>
  <si>
    <t>Packera aurea</t>
  </si>
  <si>
    <t>gray ragwort</t>
  </si>
  <si>
    <t>Packera cana</t>
  </si>
  <si>
    <t>elegant groundsel</t>
  </si>
  <si>
    <t>Packera indecora</t>
  </si>
  <si>
    <t>[FACW*]</t>
  </si>
  <si>
    <t>balsam ragwort</t>
  </si>
  <si>
    <t>Packera paupercula</t>
  </si>
  <si>
    <t>prairie ragwort</t>
  </si>
  <si>
    <t>Packera plattensis</t>
  </si>
  <si>
    <t>Packera pseudaurea</t>
  </si>
  <si>
    <t>western heart-leaved groundsel</t>
  </si>
  <si>
    <t>Packera pseudaurea var. semicordata</t>
  </si>
  <si>
    <t>American ginseng</t>
  </si>
  <si>
    <t>Panax quinquefolius</t>
  </si>
  <si>
    <t>dwarf ginseng</t>
  </si>
  <si>
    <t>Panax trifolius</t>
  </si>
  <si>
    <t>Panicum capillare</t>
  </si>
  <si>
    <t>witch grass</t>
  </si>
  <si>
    <t>Panicum capillare ssp. capillare</t>
  </si>
  <si>
    <t>Panicum dichotomiflorum</t>
  </si>
  <si>
    <t>fall panic grass</t>
  </si>
  <si>
    <t>Panicum dichotomiflorum ssp. dichotomiflorum</t>
  </si>
  <si>
    <t>Panicum miliaceum</t>
  </si>
  <si>
    <t>Panicum miliaceum ssp. miliaceum</t>
  </si>
  <si>
    <t>Panicum miliaceum ssp. ruderale</t>
  </si>
  <si>
    <t>Panicum philadelphicum</t>
  </si>
  <si>
    <t>Panicum philadelphicum ssp. gattingeri</t>
  </si>
  <si>
    <t>Philadelphia panic grass</t>
  </si>
  <si>
    <t>Panicum philadelphicum ssp. philadelphicum</t>
  </si>
  <si>
    <t>switchgrass</t>
  </si>
  <si>
    <t>Panicum virgatum</t>
  </si>
  <si>
    <t>pellitory</t>
  </si>
  <si>
    <t>Parietaria pensylvanica</t>
  </si>
  <si>
    <t>American grass-of-parnassus</t>
  </si>
  <si>
    <t>Parnassia glauca</t>
  </si>
  <si>
    <t>marsh grass-of-parnassus</t>
  </si>
  <si>
    <t>Parnassia palustris</t>
  </si>
  <si>
    <t>Canada forked chickweed</t>
  </si>
  <si>
    <t>Paronychia canadensis</t>
  </si>
  <si>
    <t>Paronychia fastigiata</t>
  </si>
  <si>
    <t>forked chickweed</t>
  </si>
  <si>
    <t>Paronychia fastigiata var. fastigiata</t>
  </si>
  <si>
    <t>wild quinine</t>
  </si>
  <si>
    <t>Parthenium integrifolium</t>
  </si>
  <si>
    <t>Virginia creeper</t>
  </si>
  <si>
    <t>Parthenocissus quinquefolia</t>
  </si>
  <si>
    <t>woodbine</t>
  </si>
  <si>
    <t>western wheatgrass</t>
  </si>
  <si>
    <t>Pascopyrum smithii</t>
  </si>
  <si>
    <t>hairy beadgrass</t>
  </si>
  <si>
    <t>Paspalum setaceum</t>
  </si>
  <si>
    <t>Paspalum setaceum var. muhlenbergii</t>
  </si>
  <si>
    <t>Paspalum setaceum var. stramineum</t>
  </si>
  <si>
    <t>wild parsnip</t>
  </si>
  <si>
    <t>Pastinaca sativa</t>
  </si>
  <si>
    <t>wood betony</t>
  </si>
  <si>
    <t>Pedicularis canadensis</t>
  </si>
  <si>
    <t>swamp lousewort</t>
  </si>
  <si>
    <t>Pedicularis lanceolata</t>
  </si>
  <si>
    <t>silverleaf scurfpea</t>
  </si>
  <si>
    <t>Pediomelum argophyllum</t>
  </si>
  <si>
    <t>prairie turnip</t>
  </si>
  <si>
    <t>Pediomelum esculentum</t>
  </si>
  <si>
    <t>purple cliff brake</t>
  </si>
  <si>
    <t>Pellaea atropurpurea</t>
  </si>
  <si>
    <t>Pellaea glabella</t>
  </si>
  <si>
    <t>smooth cliff brake</t>
  </si>
  <si>
    <t>Pellaea glabella ssp. glabella</t>
  </si>
  <si>
    <t>green arrow arum</t>
  </si>
  <si>
    <t>Peltandra virginica</t>
  </si>
  <si>
    <t>white beard tongue</t>
  </si>
  <si>
    <t>Penstemon albidus</t>
  </si>
  <si>
    <t>foxglove beard tongue</t>
  </si>
  <si>
    <t>Penstemon digitalis</t>
  </si>
  <si>
    <t>slender beard tongue</t>
  </si>
  <si>
    <t>Penstemon gracilis</t>
  </si>
  <si>
    <t>large-flowered beard tongue</t>
  </si>
  <si>
    <t>Penstemon grandiflorus</t>
  </si>
  <si>
    <t>pale beard tongue</t>
  </si>
  <si>
    <t>Penstemon pallidus</t>
  </si>
  <si>
    <t>ditch stonecrop</t>
  </si>
  <si>
    <t>Penthorum sedoides</t>
  </si>
  <si>
    <t>spider-flower</t>
  </si>
  <si>
    <t>Peritoma serrulata</t>
  </si>
  <si>
    <t>water smartweed</t>
  </si>
  <si>
    <t>Persicaria amphibia</t>
  </si>
  <si>
    <t>halberd-leaved tearthumb</t>
  </si>
  <si>
    <t>Persicaria arifolia</t>
  </si>
  <si>
    <t>Carey's smartweed</t>
  </si>
  <si>
    <t>Persicaria careyi</t>
  </si>
  <si>
    <t>marsh waterpepper</t>
  </si>
  <si>
    <t>Persicaria hydropiper</t>
  </si>
  <si>
    <t>mild waterpepper</t>
  </si>
  <si>
    <t>Persicaria hydropiperoides</t>
  </si>
  <si>
    <t>nodding smartweed</t>
  </si>
  <si>
    <t>Persicaria lapathifolia</t>
  </si>
  <si>
    <t>lady's thumb</t>
  </si>
  <si>
    <t>Persicaria maculosa</t>
  </si>
  <si>
    <t>prince's feather</t>
  </si>
  <si>
    <t>Persicaria orientalis</t>
  </si>
  <si>
    <t>Pennsylvania smartweed</t>
  </si>
  <si>
    <t>Persicaria pensylvanica</t>
  </si>
  <si>
    <t>dotted smartweed</t>
  </si>
  <si>
    <t>Persicaria punctata</t>
  </si>
  <si>
    <t>arrow-leaved tearthumb</t>
  </si>
  <si>
    <t>Persicaria sagittata</t>
  </si>
  <si>
    <t>Virginia knotweed</t>
  </si>
  <si>
    <t>Persicaria virginiana</t>
  </si>
  <si>
    <t>sweet coltsfoot</t>
  </si>
  <si>
    <t>Petasites frigidus</t>
  </si>
  <si>
    <t>palmate sweet coltsfoot</t>
  </si>
  <si>
    <t>Petasites frigidus var. palmatus</t>
  </si>
  <si>
    <t>arrow-leaved sweet coltsfoot</t>
  </si>
  <si>
    <t>Petasites frigidus var. sagittatus</t>
  </si>
  <si>
    <t>grape-leaved sweet coltsfoot</t>
  </si>
  <si>
    <t>Petasites frigidus var. X vitifolius</t>
  </si>
  <si>
    <t>Petrorhagia saxifraga</t>
  </si>
  <si>
    <t>petrorhagia</t>
  </si>
  <si>
    <t>Petrorhagia saxifraga var. saxifraga</t>
  </si>
  <si>
    <t>Franklin's phacelia</t>
  </si>
  <si>
    <t>Phacelia franklinii</t>
  </si>
  <si>
    <t>reed canary grass</t>
  </si>
  <si>
    <t>Phalaris arundinacea</t>
  </si>
  <si>
    <t>birdseed grass</t>
  </si>
  <si>
    <t>Phalaris canariensis</t>
  </si>
  <si>
    <t>orange stonewort</t>
  </si>
  <si>
    <t>Phedimus aizoon</t>
  </si>
  <si>
    <t>two-row stonecrop</t>
  </si>
  <si>
    <t>Phedimus spurius</t>
  </si>
  <si>
    <t>long beech fern</t>
  </si>
  <si>
    <t>Phegopteris connectilis</t>
  </si>
  <si>
    <t>broad beech fern</t>
  </si>
  <si>
    <t>Phegopteris hexagonoptera</t>
  </si>
  <si>
    <t>small-flowered fameflower</t>
  </si>
  <si>
    <t>Phemeranthus parviflorus</t>
  </si>
  <si>
    <t>rough-seeded fameflower</t>
  </si>
  <si>
    <t>Phemeranthus rugospermus</t>
  </si>
  <si>
    <t>Phleum pratense</t>
  </si>
  <si>
    <t>timothy</t>
  </si>
  <si>
    <t>Phleum pratense ssp. pratense</t>
  </si>
  <si>
    <t>Phlox divaricata</t>
  </si>
  <si>
    <t>blue phlox</t>
  </si>
  <si>
    <t>Phlox divaricata var. laphamii</t>
  </si>
  <si>
    <t>wild sweetwilliam</t>
  </si>
  <si>
    <t>Phlox maculata</t>
  </si>
  <si>
    <t>garden phlox</t>
  </si>
  <si>
    <t>Phlox paniculata</t>
  </si>
  <si>
    <t>Phlox pilosa</t>
  </si>
  <si>
    <t>prairie phlox</t>
  </si>
  <si>
    <t>Phlox pilosa var. fulgida</t>
  </si>
  <si>
    <t>Phlox subulata</t>
  </si>
  <si>
    <t>ground pink</t>
  </si>
  <si>
    <t>Phlox subulata var. subulata</t>
  </si>
  <si>
    <t>common reedgrass</t>
  </si>
  <si>
    <t>Phragmites australis</t>
  </si>
  <si>
    <t>Phragmites australis ssp. americanus</t>
  </si>
  <si>
    <t>Phragmites australis ssp. australis</t>
  </si>
  <si>
    <t>lopseed</t>
  </si>
  <si>
    <t>Phryma leptostachya</t>
  </si>
  <si>
    <t>fogfruit</t>
  </si>
  <si>
    <t>Phyla lanceolata</t>
  </si>
  <si>
    <t>Physalis heterophylla</t>
  </si>
  <si>
    <t>clammy ground cherry</t>
  </si>
  <si>
    <t>Physalis heterophylla var. heterophylla</t>
  </si>
  <si>
    <t>Physalis pubescens</t>
  </si>
  <si>
    <t>hairy ground cherry</t>
  </si>
  <si>
    <t>Physalis pubescens var. grisea</t>
  </si>
  <si>
    <t>Virginia ground cherry</t>
  </si>
  <si>
    <t>Physalis virginiana</t>
  </si>
  <si>
    <t>bladderpod</t>
  </si>
  <si>
    <t>Physaria ludoviciana</t>
  </si>
  <si>
    <t>ninebark</t>
  </si>
  <si>
    <t>Physocarpus opulifolius</t>
  </si>
  <si>
    <t>Physocarpus opulifolius var. intermedius</t>
  </si>
  <si>
    <t>Physocarpus opulifolius var. opulifolius</t>
  </si>
  <si>
    <t>Physostegia virginiana</t>
  </si>
  <si>
    <t>obedient plant</t>
  </si>
  <si>
    <t>Physostegia virginiana var. virginiana</t>
  </si>
  <si>
    <t>white spruce</t>
  </si>
  <si>
    <t>Picea glauca</t>
  </si>
  <si>
    <t>black spruce</t>
  </si>
  <si>
    <t>Picea mariana</t>
  </si>
  <si>
    <t>black-fruited clearweed</t>
  </si>
  <si>
    <t>Pilea fontana</t>
  </si>
  <si>
    <t>dwarf clearweed</t>
  </si>
  <si>
    <t>Pilea pumila</t>
  </si>
  <si>
    <t>burnet saxifrage</t>
  </si>
  <si>
    <t>Pimpinella saxifraga</t>
  </si>
  <si>
    <t>butterwort</t>
  </si>
  <si>
    <t>Pinguicula vulgaris</t>
  </si>
  <si>
    <t>jack pine</t>
  </si>
  <si>
    <t>Pinus banksiana</t>
  </si>
  <si>
    <t>red pine</t>
  </si>
  <si>
    <t>Pinus resinosa</t>
  </si>
  <si>
    <t>white pine</t>
  </si>
  <si>
    <t>Pinus strobus</t>
  </si>
  <si>
    <t>scotch pine</t>
  </si>
  <si>
    <t>Pinus sylvestris</t>
  </si>
  <si>
    <t>Canadian ricegrass</t>
  </si>
  <si>
    <t>Piptatherum canadense</t>
  </si>
  <si>
    <t>sharp-pointed rice grass</t>
  </si>
  <si>
    <t>Piptatherum pungens</t>
  </si>
  <si>
    <t>black-fruited rice grass</t>
  </si>
  <si>
    <t>Piptatherum racemosum</t>
  </si>
  <si>
    <t>Plagiobothrys scouleri</t>
  </si>
  <si>
    <t>FACW*</t>
  </si>
  <si>
    <t>Scouler's popcornflower</t>
  </si>
  <si>
    <t>Plagiobothrys scouleri var. penicillatus</t>
  </si>
  <si>
    <t>bracted plantain</t>
  </si>
  <si>
    <t>Plantago aristata</t>
  </si>
  <si>
    <t>slender plantain</t>
  </si>
  <si>
    <t>Plantago elongata</t>
  </si>
  <si>
    <t>alkali plantain</t>
  </si>
  <si>
    <t>Plantago eriopoda</t>
  </si>
  <si>
    <t>English plantain</t>
  </si>
  <si>
    <t>Plantago lanceolata</t>
  </si>
  <si>
    <t>common plantain</t>
  </si>
  <si>
    <t>Plantago major</t>
  </si>
  <si>
    <t>Pursh's plantain</t>
  </si>
  <si>
    <t>Plantago patagonica</t>
  </si>
  <si>
    <t>Plantago patagonica var. patagonica</t>
  </si>
  <si>
    <t>Plantago patagonica var. spinulosa</t>
  </si>
  <si>
    <t>leafy-stemmed plantain</t>
  </si>
  <si>
    <t>Plantago psyllium</t>
  </si>
  <si>
    <t>Rugel's plantain</t>
  </si>
  <si>
    <t>Plantago rugelii</t>
  </si>
  <si>
    <t>hoary plantain</t>
  </si>
  <si>
    <t>Plantago virginica</t>
  </si>
  <si>
    <t>northern green orchid</t>
  </si>
  <si>
    <t>Platanthera aquilonis</t>
  </si>
  <si>
    <t>small green wood orchid</t>
  </si>
  <si>
    <t>Platanthera clavellata</t>
  </si>
  <si>
    <t>Platanthera dilatata</t>
  </si>
  <si>
    <t>tall white bog orchid</t>
  </si>
  <si>
    <t>Platanthera dilatata var. dilatata</t>
  </si>
  <si>
    <t>Platanthera flava</t>
  </si>
  <si>
    <t>tubercled rein orchid</t>
  </si>
  <si>
    <t>Platanthera flava var. herbiola</t>
  </si>
  <si>
    <t>Hooker's orchid</t>
  </si>
  <si>
    <t>Platanthera hookeri</t>
  </si>
  <si>
    <t>tall northern bog orchid</t>
  </si>
  <si>
    <t>Platanthera huronensis</t>
  </si>
  <si>
    <t>ragged fringed orchid</t>
  </si>
  <si>
    <t>Platanthera lacera</t>
  </si>
  <si>
    <t>small northern bog orchid</t>
  </si>
  <si>
    <t>Platanthera obtusata</t>
  </si>
  <si>
    <t>large round-leaved orchid</t>
  </si>
  <si>
    <t>Platanthera orbiculata</t>
  </si>
  <si>
    <t>western prairie fringed orchid</t>
  </si>
  <si>
    <t>Platanthera praeclara</t>
  </si>
  <si>
    <t>small purple fringed orchid</t>
  </si>
  <si>
    <t>Platanthera psycodes</t>
  </si>
  <si>
    <t>wood bluegrass</t>
  </si>
  <si>
    <t>Poa alsodes</t>
  </si>
  <si>
    <t>annual bluegrass</t>
  </si>
  <si>
    <t>Poa annua</t>
  </si>
  <si>
    <t>Plains bluegrass</t>
  </si>
  <si>
    <t>Poa arida</t>
  </si>
  <si>
    <t>Poa bulbosa</t>
  </si>
  <si>
    <t>bulbous bluegrass</t>
  </si>
  <si>
    <t>Poa bulbosa ssp. vivipara</t>
  </si>
  <si>
    <t>tall bluegrass</t>
  </si>
  <si>
    <t>Poa chaixii</t>
  </si>
  <si>
    <t>Canada bluegrass</t>
  </si>
  <si>
    <t>Poa compressa</t>
  </si>
  <si>
    <t>Poa glauca</t>
  </si>
  <si>
    <t>pale bluegrass</t>
  </si>
  <si>
    <t>Poa glauca ssp. glauca</t>
  </si>
  <si>
    <t>inland bluegrass</t>
  </si>
  <si>
    <t>Poa interior</t>
  </si>
  <si>
    <t>sylvan bluegrass</t>
  </si>
  <si>
    <t>Poa nemoralis</t>
  </si>
  <si>
    <t>bog bluegrass</t>
  </si>
  <si>
    <t>Poa paludigena</t>
  </si>
  <si>
    <t>fowl bluegrass</t>
  </si>
  <si>
    <t>Poa palustris</t>
  </si>
  <si>
    <t>Kentucky bluegrass</t>
  </si>
  <si>
    <t>Poa pratensis</t>
  </si>
  <si>
    <t>Poa pratensis ssp. angustifolia</t>
  </si>
  <si>
    <t>Poa pratensis ssp. pratensis</t>
  </si>
  <si>
    <t>old-pasture bluegrass</t>
  </si>
  <si>
    <t>Poa saltuensis s.l.</t>
  </si>
  <si>
    <t>weak bluegrass</t>
  </si>
  <si>
    <t>Poa saltuensis ssp. languida</t>
  </si>
  <si>
    <t>pasture bluegrass</t>
  </si>
  <si>
    <t>Poa saltuensis ssp. saltuensis</t>
  </si>
  <si>
    <t>woodland bluegrass</t>
  </si>
  <si>
    <t>Poa sylvestris</t>
  </si>
  <si>
    <t>Poa trivialis</t>
  </si>
  <si>
    <t>rough bluegrass</t>
  </si>
  <si>
    <t>Poa trivialis ssp. trivialis</t>
  </si>
  <si>
    <t>Wolf's bluegrass</t>
  </si>
  <si>
    <t>Poa wolfii</t>
  </si>
  <si>
    <t>mayapple</t>
  </si>
  <si>
    <t>Podophyllum peltatum</t>
  </si>
  <si>
    <t>rose pogonia</t>
  </si>
  <si>
    <t>Pogonia ophioglossoides</t>
  </si>
  <si>
    <t>clammy weed</t>
  </si>
  <si>
    <t>Polanisia dodecandra</t>
  </si>
  <si>
    <t>Polanisia dodecandra ssp. dodecandra</t>
  </si>
  <si>
    <t>Polanisia dodecandra ssp. trachysperma</t>
  </si>
  <si>
    <t>James' polanisia</t>
  </si>
  <si>
    <t>Polanisia jamesii</t>
  </si>
  <si>
    <t>Polemonium occidentale</t>
  </si>
  <si>
    <t>western Jacob's-ladder</t>
  </si>
  <si>
    <t>Polemonium occidentale ssp. lacustre</t>
  </si>
  <si>
    <t>Polemonium reptans</t>
  </si>
  <si>
    <t>spreading Jacob's-ladder</t>
  </si>
  <si>
    <t>Polemonium reptans var. reptans</t>
  </si>
  <si>
    <t>cross-leaved milkwort</t>
  </si>
  <si>
    <t>Polygala cruciata</t>
  </si>
  <si>
    <t>gaywings</t>
  </si>
  <si>
    <t>Polygala paucifolia</t>
  </si>
  <si>
    <t>Polygala polygama</t>
  </si>
  <si>
    <t>racemed milkwort</t>
  </si>
  <si>
    <t>Polygala polygama var. obtusata</t>
  </si>
  <si>
    <t>blood milkwort</t>
  </si>
  <si>
    <t>Polygala sanguinea</t>
  </si>
  <si>
    <t>Seneca snakeroot</t>
  </si>
  <si>
    <t>Polygala senega</t>
  </si>
  <si>
    <t>Polygala verticillata</t>
  </si>
  <si>
    <t>whorled milkwort</t>
  </si>
  <si>
    <t>Polygala verticillata var. isocycla</t>
  </si>
  <si>
    <t>giant Solomon's seal</t>
  </si>
  <si>
    <t>Polygonatum biflorum</t>
  </si>
  <si>
    <t>hairy Solomon's seal</t>
  </si>
  <si>
    <t>Polygonatum pubescens</t>
  </si>
  <si>
    <t>coast jointweed</t>
  </si>
  <si>
    <t>Polygonella articulata</t>
  </si>
  <si>
    <t>blue knotweed</t>
  </si>
  <si>
    <t>Polygonum achoreum</t>
  </si>
  <si>
    <t>prostrate knotweed</t>
  </si>
  <si>
    <t>Polygonum aviculare</t>
  </si>
  <si>
    <t>common knotweed</t>
  </si>
  <si>
    <t>Polygonum aviculare ssp. aviculare</t>
  </si>
  <si>
    <t>Polygonum aviculare ssp. buxiforme</t>
  </si>
  <si>
    <t>Polygonum aviculare ssp. depressum</t>
  </si>
  <si>
    <t>Polygonum aviculare ssp. neglectum</t>
  </si>
  <si>
    <t>Douglas' knotweed</t>
  </si>
  <si>
    <t>Polygonum douglasii</t>
  </si>
  <si>
    <t>erect knotweed</t>
  </si>
  <si>
    <t>Polygonum erectum</t>
  </si>
  <si>
    <t>bushy knotweed</t>
  </si>
  <si>
    <t>Polygonum ramosissimum</t>
  </si>
  <si>
    <t>Polygonum ramosissimum ssp. prolificum</t>
  </si>
  <si>
    <t>Polygonum ramosissimum ssp. ramosissimum</t>
  </si>
  <si>
    <t>slender knotweed</t>
  </si>
  <si>
    <t>Polygonum tenue</t>
  </si>
  <si>
    <t>leafcup</t>
  </si>
  <si>
    <t>Polymnia canadensis</t>
  </si>
  <si>
    <t>common polypody</t>
  </si>
  <si>
    <t>Polypodium virginianum</t>
  </si>
  <si>
    <t>Christmas fern</t>
  </si>
  <si>
    <t>Polystichum acrostichoides</t>
  </si>
  <si>
    <t>Braun's holly fern</t>
  </si>
  <si>
    <t>Polystichum braunii</t>
  </si>
  <si>
    <t>prairie parsley</t>
  </si>
  <si>
    <t>Polytaenia nuttallii</t>
  </si>
  <si>
    <t>pickerelweed</t>
  </si>
  <si>
    <t>Pontederia cordata</t>
  </si>
  <si>
    <t>white poplar</t>
  </si>
  <si>
    <t>Populus alba</t>
  </si>
  <si>
    <t>balsam poplar</t>
  </si>
  <si>
    <t>Populus balsamifera</t>
  </si>
  <si>
    <t>Populus deltoides</t>
  </si>
  <si>
    <t>cottonwood</t>
  </si>
  <si>
    <t>Populus deltoides ssp. monilifera</t>
  </si>
  <si>
    <t>big-toothed aspen</t>
  </si>
  <si>
    <t>Populus grandidentata</t>
  </si>
  <si>
    <t>quaking aspen</t>
  </si>
  <si>
    <t>Populus tremuloides</t>
  </si>
  <si>
    <t>Jack's cottonwood</t>
  </si>
  <si>
    <t>Populus X jackii</t>
  </si>
  <si>
    <t>purslane</t>
  </si>
  <si>
    <t>Portulaca oleracea</t>
  </si>
  <si>
    <t>alpine pondweed</t>
  </si>
  <si>
    <t>Potamogeton alpinus</t>
  </si>
  <si>
    <t>F, H, S</t>
  </si>
  <si>
    <t>large-leaved pondweed</t>
  </si>
  <si>
    <t>Potamogeton amplifolius</t>
  </si>
  <si>
    <t>snailseed pondweed</t>
  </si>
  <si>
    <t>Potamogeton bicupulatus</t>
  </si>
  <si>
    <t>algae-like pondweed</t>
  </si>
  <si>
    <t>Potamogeton confervoides</t>
  </si>
  <si>
    <t>curly pondweed</t>
  </si>
  <si>
    <t>Potamogeton crispus</t>
  </si>
  <si>
    <t>diverse-leaved pondweed</t>
  </si>
  <si>
    <t>Potamogeton diversifolius s.s.</t>
  </si>
  <si>
    <t>ribbon-leaved pondweed</t>
  </si>
  <si>
    <t>Potamogeton epihydrus</t>
  </si>
  <si>
    <t>H, F</t>
  </si>
  <si>
    <t>Potamogeton foliosus</t>
  </si>
  <si>
    <t>leafy pondweed</t>
  </si>
  <si>
    <t>Potamogeton foliosus ssp. foliosus</t>
  </si>
  <si>
    <t>Fries' pondweed</t>
  </si>
  <si>
    <t>Potamogeton friesii</t>
  </si>
  <si>
    <t>grass-leaved pondweed</t>
  </si>
  <si>
    <t>Potamogeton gramineus</t>
  </si>
  <si>
    <t>Illinois pondweed</t>
  </si>
  <si>
    <t>Potamogeton illinoensis</t>
  </si>
  <si>
    <t>floating pondweed</t>
  </si>
  <si>
    <t>Potamogeton natans</t>
  </si>
  <si>
    <t>American pondweed</t>
  </si>
  <si>
    <t>Potamogeton nodosus</t>
  </si>
  <si>
    <t>Oakes' pondweed</t>
  </si>
  <si>
    <t>Potamogeton oakesianus</t>
  </si>
  <si>
    <t>blunt-leaved pondweed</t>
  </si>
  <si>
    <t>Potamogeton obtusifolius</t>
  </si>
  <si>
    <t>white-stemmed pondweed</t>
  </si>
  <si>
    <t>Potamogeton praelongus</t>
  </si>
  <si>
    <t>spotted pondweed</t>
  </si>
  <si>
    <t>Potamogeton pulcher</t>
  </si>
  <si>
    <t>very small pondweed</t>
  </si>
  <si>
    <t>Potamogeton pusillus</t>
  </si>
  <si>
    <t>Potamogeton pusillus ssp. pusillus</t>
  </si>
  <si>
    <t>Potamogeton pusillus ssp. tenuissimus</t>
  </si>
  <si>
    <t>Richardson's pondweed</t>
  </si>
  <si>
    <t>Potamogeton richardsonii</t>
  </si>
  <si>
    <t>Robbins' pondweed</t>
  </si>
  <si>
    <t>Potamogeton robbinsii</t>
  </si>
  <si>
    <t>coiled pondweed</t>
  </si>
  <si>
    <t>Potamogeton spirillus</t>
  </si>
  <si>
    <t>straight-leaved pondweed</t>
  </si>
  <si>
    <t>Potamogeton strictifolius</t>
  </si>
  <si>
    <t>Vasey's pondweed</t>
  </si>
  <si>
    <t>Potamogeton vaseyi</t>
  </si>
  <si>
    <t>Potamogeton X hagstroemii</t>
  </si>
  <si>
    <t>Haynes' pondweed</t>
  </si>
  <si>
    <t>Potamogeton X haynesii</t>
  </si>
  <si>
    <t>flat-stemmed pondweed</t>
  </si>
  <si>
    <t>Potamogeton zosteriformis</t>
  </si>
  <si>
    <t>silverweed</t>
  </si>
  <si>
    <t>Potentilla anserina</t>
  </si>
  <si>
    <t>silvery cinquefoil</t>
  </si>
  <si>
    <t>Potentilla argentea</t>
  </si>
  <si>
    <t>Potentilla arguta</t>
  </si>
  <si>
    <t>tall cinquefoil</t>
  </si>
  <si>
    <t>Potentilla arguta ssp. arguta</t>
  </si>
  <si>
    <t>spreading cinquefoil</t>
  </si>
  <si>
    <t>Potentilla effusa</t>
  </si>
  <si>
    <t>slender cinquefoil</t>
  </si>
  <si>
    <t>Potentilla flabelliformis</t>
  </si>
  <si>
    <t>Potentilla lasiodonta</t>
  </si>
  <si>
    <t>rough cinquefoil</t>
  </si>
  <si>
    <t>Potentilla norvegica</t>
  </si>
  <si>
    <t>marsh cinquefoil</t>
  </si>
  <si>
    <t>Potentilla palustris</t>
  </si>
  <si>
    <t>bushy cinquefoil</t>
  </si>
  <si>
    <t>Potentilla paradoxa s.l.</t>
  </si>
  <si>
    <t>Pennsylvania cinquefoil</t>
  </si>
  <si>
    <t>Potentilla pensylvanica s.l.</t>
  </si>
  <si>
    <t>Potentilla pensylvanica var. arida</t>
  </si>
  <si>
    <t>Potentilla pensylvanica var. bipinnatifida</t>
  </si>
  <si>
    <t>Potentilla pensylvanica var. pensylvanica</t>
  </si>
  <si>
    <t>rough-fruited cinquefoil</t>
  </si>
  <si>
    <t>Potentilla recta</t>
  </si>
  <si>
    <t>brook cinquefoil</t>
  </si>
  <si>
    <t>Potentilla rivalis s.l.</t>
  </si>
  <si>
    <t>oldfield cinquefoil</t>
  </si>
  <si>
    <t>Potentilla simplex</t>
  </si>
  <si>
    <t>white rattlesnakeroot</t>
  </si>
  <si>
    <t>Prenanthes alba</t>
  </si>
  <si>
    <t>hairy rattlesnakeroot</t>
  </si>
  <si>
    <t>Prenanthes aspera</t>
  </si>
  <si>
    <t>nodding rattlesnakeroot</t>
  </si>
  <si>
    <t>Prenanthes crepidinea</t>
  </si>
  <si>
    <t>smooth rattlesnakeroot</t>
  </si>
  <si>
    <t>Prenanthes racemosa</t>
  </si>
  <si>
    <t>Mistassini primrose</t>
  </si>
  <si>
    <t>Primula mistassinica</t>
  </si>
  <si>
    <t>rough-fruited fairybells</t>
  </si>
  <si>
    <t>Prosartes trachycarpa</t>
  </si>
  <si>
    <t>heal-all</t>
  </si>
  <si>
    <t>Prunella vulgaris</t>
  </si>
  <si>
    <t>Prunella vulgaris var. lanceolata</t>
  </si>
  <si>
    <t>Prunella vulgaris var. vulgaris</t>
  </si>
  <si>
    <t>wild plum</t>
  </si>
  <si>
    <t>Prunus americana</t>
  </si>
  <si>
    <t>Canada plum</t>
  </si>
  <si>
    <t>Prunus nigra</t>
  </si>
  <si>
    <t>pin cherry</t>
  </si>
  <si>
    <t>Prunus pensylvanica</t>
  </si>
  <si>
    <t>sand cherry</t>
  </si>
  <si>
    <t>Prunus pumila</t>
  </si>
  <si>
    <t>Prunus pumila var. besseyi</t>
  </si>
  <si>
    <t>Prunus pumila var. pumila</t>
  </si>
  <si>
    <t>Prunus pumila var. susquehanae</t>
  </si>
  <si>
    <t>black cherry</t>
  </si>
  <si>
    <t>Prunus serotina</t>
  </si>
  <si>
    <t>chokecherry</t>
  </si>
  <si>
    <t>Prunus virginiana</t>
  </si>
  <si>
    <t>clammy cudweed</t>
  </si>
  <si>
    <t>Pseudognaphalium macounii</t>
  </si>
  <si>
    <t>sweet everlasting</t>
  </si>
  <si>
    <t>Pseudognaphalium obtusifolium</t>
  </si>
  <si>
    <t>slender-leaved scurfpea</t>
  </si>
  <si>
    <t>Psoralidium tenuiflorum</t>
  </si>
  <si>
    <t>Pteridium aquilinum</t>
  </si>
  <si>
    <t>bracken</t>
  </si>
  <si>
    <t>Pteridium aquilinum var. latiusculum</t>
  </si>
  <si>
    <t>European alkali grass</t>
  </si>
  <si>
    <t>Puccinellia distans</t>
  </si>
  <si>
    <t>Nuttall's alkali grass</t>
  </si>
  <si>
    <t>Puccinellia nuttalliana</t>
  </si>
  <si>
    <t>Virginia mountain mint</t>
  </si>
  <si>
    <t>Pycnanthemum virginianum</t>
  </si>
  <si>
    <t>round-leaved pyrola</t>
  </si>
  <si>
    <t>Pyrola americana</t>
  </si>
  <si>
    <t>Pyrola asarifolia</t>
  </si>
  <si>
    <t>Pyrola asarifolia ssp. asarifolia</t>
  </si>
  <si>
    <t>green-flowered pyrola</t>
  </si>
  <si>
    <t>Pyrola chlorantha</t>
  </si>
  <si>
    <t>elliptic shinleaf</t>
  </si>
  <si>
    <t>Pyrola elliptica</t>
  </si>
  <si>
    <t>small shinleaf</t>
  </si>
  <si>
    <t>Pyrola minor</t>
  </si>
  <si>
    <t>white oak</t>
  </si>
  <si>
    <t>Quercus alba</t>
  </si>
  <si>
    <t>swamp white oak</t>
  </si>
  <si>
    <t>Quercus bicolor</t>
  </si>
  <si>
    <t>oak</t>
  </si>
  <si>
    <t>Quercus bicolor X macrocarpa</t>
  </si>
  <si>
    <t>northern pin oak</t>
  </si>
  <si>
    <t>Quercus ellipsoidalis</t>
  </si>
  <si>
    <t>Quercus ellipsoidalis X rubra</t>
  </si>
  <si>
    <t>bur oak</t>
  </si>
  <si>
    <t>Quercus macrocarpa</t>
  </si>
  <si>
    <t>chestnut oak</t>
  </si>
  <si>
    <t>Quercus muhlenbergii</t>
  </si>
  <si>
    <t>northern red oak</t>
  </si>
  <si>
    <t>Quercus rubra</t>
  </si>
  <si>
    <t>black oak</t>
  </si>
  <si>
    <t>Quercus velutina</t>
  </si>
  <si>
    <t>Bebb's hybrid white oak</t>
  </si>
  <si>
    <t>Quercus X bebbiana</t>
  </si>
  <si>
    <t>Hawkins' hybrid black oak</t>
  </si>
  <si>
    <t>Quercus X hawkinsii</t>
  </si>
  <si>
    <t>Hill's hybrid white oak</t>
  </si>
  <si>
    <t>Quercus X hillii</t>
  </si>
  <si>
    <t>Quercus X paleolithicola</t>
  </si>
  <si>
    <t>kidney-leaved buttercup</t>
  </si>
  <si>
    <t>Ranunculus abortivus</t>
  </si>
  <si>
    <t>tall buttercup</t>
  </si>
  <si>
    <t>Ranunculus acris</t>
  </si>
  <si>
    <t>Ranunculus aquatilis</t>
  </si>
  <si>
    <t>limp white water crowfoot</t>
  </si>
  <si>
    <t>Ranunculus aquatilis var. diffusus</t>
  </si>
  <si>
    <t>seaside crowfoot</t>
  </si>
  <si>
    <t>Ranunculus cymbalaria</t>
  </si>
  <si>
    <t>early buttercup</t>
  </si>
  <si>
    <t>Ranunculus fascicularis</t>
  </si>
  <si>
    <t>large yellow water crowfoot</t>
  </si>
  <si>
    <t>Ranunculus flabellaris</t>
  </si>
  <si>
    <t>creeping spearwort</t>
  </si>
  <si>
    <t>Ranunculus flammula</t>
  </si>
  <si>
    <t>Ranunculus flammula var. ovalis</t>
  </si>
  <si>
    <t>Ranunculus flammula var. reptans</t>
  </si>
  <si>
    <t>small yellow water crowfoot</t>
  </si>
  <si>
    <t>Ranunculus gmelinii</t>
  </si>
  <si>
    <t>hispid buttercup</t>
  </si>
  <si>
    <t>Ranunculus hispidus</t>
  </si>
  <si>
    <t>Ranunculus hispidus var. caricetorum</t>
  </si>
  <si>
    <t>Ranunculus hispidus var. nitidus</t>
  </si>
  <si>
    <t>Lapland buttercup</t>
  </si>
  <si>
    <t>Ranunculus lapponicus</t>
  </si>
  <si>
    <t>Macoun's buttercup</t>
  </si>
  <si>
    <t>Ranunculus macounii</t>
  </si>
  <si>
    <t>bristly buttercup</t>
  </si>
  <si>
    <t>Ranunculus pensylvanicus</t>
  </si>
  <si>
    <t>Ranunculus recurvatus</t>
  </si>
  <si>
    <t>hooked crowfoot</t>
  </si>
  <si>
    <t>Ranunculus recurvatus var. recurvatus</t>
  </si>
  <si>
    <t>creeping buttercup</t>
  </si>
  <si>
    <t>Ranunculus repens</t>
  </si>
  <si>
    <t>prairie buttercup</t>
  </si>
  <si>
    <t>Ranunculus rhomboideus</t>
  </si>
  <si>
    <t>cursed crowfoot</t>
  </si>
  <si>
    <t>Ranunculus sceleratus</t>
  </si>
  <si>
    <t>Ranunculus sceleratus var. multifidus</t>
  </si>
  <si>
    <t>Ranunculus sceleratus var. sceleratus</t>
  </si>
  <si>
    <t>jointed charlock</t>
  </si>
  <si>
    <t>Raphanus raphanistrum</t>
  </si>
  <si>
    <t>prairie coneflower</t>
  </si>
  <si>
    <t>Ratibida columnifera</t>
  </si>
  <si>
    <t>gray-headed coneflower</t>
  </si>
  <si>
    <t>Ratibida pinnata</t>
  </si>
  <si>
    <t>dwarf alder</t>
  </si>
  <si>
    <t>Rhamnus alnifolia</t>
  </si>
  <si>
    <t>common buckthorn</t>
  </si>
  <si>
    <t>Rhamnus cathartica</t>
  </si>
  <si>
    <t>Rhodiola integrifolia</t>
  </si>
  <si>
    <t>Leedy's roseroot</t>
  </si>
  <si>
    <t>Rhodiola integrifolia ssp. leedyi</t>
  </si>
  <si>
    <t>Labrador tea</t>
  </si>
  <si>
    <t>Rhododendron groenlandicum</t>
  </si>
  <si>
    <t>smooth sumac</t>
  </si>
  <si>
    <t>Rhus glabra</t>
  </si>
  <si>
    <t>Rhus typhina</t>
  </si>
  <si>
    <t>hybrid sumac</t>
  </si>
  <si>
    <t>Rhus X borealis</t>
  </si>
  <si>
    <t>white beak rush</t>
  </si>
  <si>
    <t>Rhynchospora alba</t>
  </si>
  <si>
    <t>hair-like beak rush</t>
  </si>
  <si>
    <t>Rhynchospora capillacea</t>
  </si>
  <si>
    <t>brownish beaksedge</t>
  </si>
  <si>
    <t>Rhynchospora capitellata</t>
  </si>
  <si>
    <t>sooty-colored beak rush</t>
  </si>
  <si>
    <t>Rhynchospora fusca</t>
  </si>
  <si>
    <t>wild black currant</t>
  </si>
  <si>
    <t>Ribes americanum</t>
  </si>
  <si>
    <t>Ribes aureum</t>
  </si>
  <si>
    <t>flowering currant</t>
  </si>
  <si>
    <t>Ribes aureum var. villosum</t>
  </si>
  <si>
    <t>prickly gooseberry</t>
  </si>
  <si>
    <t>Ribes cynosbati</t>
  </si>
  <si>
    <t>skunk currant</t>
  </si>
  <si>
    <t>Ribes glandulosum</t>
  </si>
  <si>
    <t>swamp gooseberry</t>
  </si>
  <si>
    <t>Ribes hirtellum</t>
  </si>
  <si>
    <t>northern black currant</t>
  </si>
  <si>
    <t>Ribes hudsonianum</t>
  </si>
  <si>
    <t>swamp black currant</t>
  </si>
  <si>
    <t>Ribes lacustre</t>
  </si>
  <si>
    <t>Missouri gooseberry</t>
  </si>
  <si>
    <t>Ribes missouriense</t>
  </si>
  <si>
    <t>black currant</t>
  </si>
  <si>
    <t>Ribes nigrum</t>
  </si>
  <si>
    <t>Ribes oxyacanthoides</t>
  </si>
  <si>
    <t>northern gooseberry</t>
  </si>
  <si>
    <t>Ribes oxyacanthoides var. oxyacanthoides</t>
  </si>
  <si>
    <t>swamp red currant</t>
  </si>
  <si>
    <t>Ribes triste</t>
  </si>
  <si>
    <t>black locust</t>
  </si>
  <si>
    <t>Robinia pseudoacacia</t>
  </si>
  <si>
    <t>lakecress</t>
  </si>
  <si>
    <t>Rorippa aquatica</t>
  </si>
  <si>
    <t>Rorippa curvipes</t>
  </si>
  <si>
    <t>Icelandic yellow cress</t>
  </si>
  <si>
    <t>Rorippa palustris</t>
  </si>
  <si>
    <t>Rorippa palustris ssp. hispida</t>
  </si>
  <si>
    <t>Rorippa palustris ssp. palustris</t>
  </si>
  <si>
    <t>sessile-flowered yellow cress</t>
  </si>
  <si>
    <t>Rorippa sessiliflora</t>
  </si>
  <si>
    <t>spreading yellow cress</t>
  </si>
  <si>
    <t>Rorippa sinuata</t>
  </si>
  <si>
    <t>roundfruit yellowcress</t>
  </si>
  <si>
    <t>Rorippa sphaerocarpa</t>
  </si>
  <si>
    <t>creeping yellow cress</t>
  </si>
  <si>
    <t>Rorippa sylvestris</t>
  </si>
  <si>
    <t>Rosa acicularis</t>
  </si>
  <si>
    <t>prickly rose</t>
  </si>
  <si>
    <t>Rosa acicularis ssp. sayi</t>
  </si>
  <si>
    <t>prairie rose</t>
  </si>
  <si>
    <t>Rosa arkansana</t>
  </si>
  <si>
    <t>smooth wild rose</t>
  </si>
  <si>
    <t>Rosa blanda</t>
  </si>
  <si>
    <t>multiflora rose</t>
  </si>
  <si>
    <t>Rosa multiflora</t>
  </si>
  <si>
    <t>Rosa woodsii</t>
  </si>
  <si>
    <t>Wood's rose</t>
  </si>
  <si>
    <t>Rosa woodsii var. woodsii</t>
  </si>
  <si>
    <t>rose</t>
  </si>
  <si>
    <t>Rosa X dulcissima</t>
  </si>
  <si>
    <t>toothcup</t>
  </si>
  <si>
    <t>Rotala ramosior</t>
  </si>
  <si>
    <t>mountain blackberry</t>
  </si>
  <si>
    <t>Rubus ablatus</t>
  </si>
  <si>
    <t>sharp-toothed blackberry</t>
  </si>
  <si>
    <t>Rubus acridens</t>
  </si>
  <si>
    <t>Allegheny blackberry</t>
  </si>
  <si>
    <t>Rubus allegheniensis s.s.</t>
  </si>
  <si>
    <t>Rubus arcticus</t>
  </si>
  <si>
    <t>arctic raspberry</t>
  </si>
  <si>
    <t>Rubus arcticus ssp. acaulis</t>
  </si>
  <si>
    <t>smooth blackberry</t>
  </si>
  <si>
    <t>Rubus canadensis</t>
  </si>
  <si>
    <t>cloudberry</t>
  </si>
  <si>
    <t>Rubus chamaemorus</t>
  </si>
  <si>
    <t>northern dewberry</t>
  </si>
  <si>
    <t>Rubus flagellaris s.l.</t>
  </si>
  <si>
    <t>Rubus fulleri</t>
  </si>
  <si>
    <t>bristly dewberry</t>
  </si>
  <si>
    <t>Rubus hispidus s.s.</t>
  </si>
  <si>
    <t>Rubus idaeus</t>
  </si>
  <si>
    <t>Rubus idaeus ssp. strigosus</t>
  </si>
  <si>
    <t>Missouri bristle-berry</t>
  </si>
  <si>
    <t>Rubus missouricus</t>
  </si>
  <si>
    <t>Kinnickinnick dewberry</t>
  </si>
  <si>
    <t>Rubus multifer</t>
  </si>
  <si>
    <t>black raspberry</t>
  </si>
  <si>
    <t>Rubus occidentalis</t>
  </si>
  <si>
    <t>thimbleberry</t>
  </si>
  <si>
    <t>Rubus parviflorus</t>
  </si>
  <si>
    <t>Rubus pensilvanicus s.l.</t>
  </si>
  <si>
    <t>dwarf raspberry</t>
  </si>
  <si>
    <t>Rubus pubescens</t>
  </si>
  <si>
    <t>Prince Edward Island blackberry</t>
  </si>
  <si>
    <t>Rubus quaesitus</t>
  </si>
  <si>
    <t>rose blackberry</t>
  </si>
  <si>
    <t>Rubus rosa</t>
  </si>
  <si>
    <t>Blanchard's dewberry</t>
  </si>
  <si>
    <t>Rubus satis</t>
  </si>
  <si>
    <t>swamp blackberry</t>
  </si>
  <si>
    <t>Rubus semisetosus</t>
  </si>
  <si>
    <t>Rubus setosus</t>
  </si>
  <si>
    <t>Steel's dewberry</t>
  </si>
  <si>
    <t>Rubus steelei</t>
  </si>
  <si>
    <t>bristle-berry</t>
  </si>
  <si>
    <t>Rubus stipulatus</t>
  </si>
  <si>
    <t>Rubus uniformis</t>
  </si>
  <si>
    <t>Vermont bristle-berry</t>
  </si>
  <si>
    <t>Rubus vermontanus</t>
  </si>
  <si>
    <t>hybrid red raspberry</t>
  </si>
  <si>
    <t>Rubus X neglectus</t>
  </si>
  <si>
    <t>Rudbeckia hirta</t>
  </si>
  <si>
    <t>black-eyed susan</t>
  </si>
  <si>
    <t>Rudbeckia hirta var. pulcherrima</t>
  </si>
  <si>
    <t>Rudbeckia laciniata</t>
  </si>
  <si>
    <t>tall coneflower</t>
  </si>
  <si>
    <t>Rudbeckia laciniata var. laciniata</t>
  </si>
  <si>
    <t>sweet coneflower</t>
  </si>
  <si>
    <t>Rudbeckia subtomentosa</t>
  </si>
  <si>
    <t>Rudbeckia triloba</t>
  </si>
  <si>
    <t>three-leaved coneflower</t>
  </si>
  <si>
    <t>Rudbeckia triloba var. triloba</t>
  </si>
  <si>
    <t>wild petunia</t>
  </si>
  <si>
    <t>Ruellia humilis</t>
  </si>
  <si>
    <t>green sorrel</t>
  </si>
  <si>
    <t>Rumex acetosa</t>
  </si>
  <si>
    <t>common sheep sorrel</t>
  </si>
  <si>
    <t>Rumex acetosella</t>
  </si>
  <si>
    <t>tall water dock</t>
  </si>
  <si>
    <t>Rumex altissimus</t>
  </si>
  <si>
    <t>great water dock</t>
  </si>
  <si>
    <t>Rumex britannica</t>
  </si>
  <si>
    <t>curly dock</t>
  </si>
  <si>
    <t>Rumex crispus</t>
  </si>
  <si>
    <t>golden dock</t>
  </si>
  <si>
    <t>Rumex fueginus</t>
  </si>
  <si>
    <t>domestic dock</t>
  </si>
  <si>
    <t>Rumex longifolius</t>
  </si>
  <si>
    <t>bitter dock</t>
  </si>
  <si>
    <t>Rumex obtusifolius</t>
  </si>
  <si>
    <t>patience dock</t>
  </si>
  <si>
    <t>Rumex patientia</t>
  </si>
  <si>
    <t>field dock</t>
  </si>
  <si>
    <t>Rumex pseudonatronatus</t>
  </si>
  <si>
    <t>narrow-leaved dock</t>
  </si>
  <si>
    <t>Rumex stenophyllus</t>
  </si>
  <si>
    <t>Mexican dock</t>
  </si>
  <si>
    <t>Rumex triangulivalvis</t>
  </si>
  <si>
    <t>whorled water dock</t>
  </si>
  <si>
    <t>Rumex verticillatus</t>
  </si>
  <si>
    <t>spiral ditchgrass</t>
  </si>
  <si>
    <t>Ruppia cirrhosa</t>
  </si>
  <si>
    <t>Sagina nodosa</t>
  </si>
  <si>
    <t>knotty pearlwort</t>
  </si>
  <si>
    <t>Sagina nodosa ssp. borealis</t>
  </si>
  <si>
    <t>[FACU+*]</t>
  </si>
  <si>
    <t>bird's eye pearlwort</t>
  </si>
  <si>
    <t>Sagina procumbens</t>
  </si>
  <si>
    <t>short-beaked arrowhead</t>
  </si>
  <si>
    <t>Sagittaria brevirostra</t>
  </si>
  <si>
    <t>Sagittaria calycina</t>
  </si>
  <si>
    <t>hooded arrowhead</t>
  </si>
  <si>
    <t>Sagittaria calycina var. calycina</t>
  </si>
  <si>
    <t>crested arrowhead</t>
  </si>
  <si>
    <t>Sagittaria cristata</t>
  </si>
  <si>
    <t>arum-leaved arrowhead</t>
  </si>
  <si>
    <t>Sagittaria cuneata</t>
  </si>
  <si>
    <t>broad-leaved arrowhead</t>
  </si>
  <si>
    <t>Sagittaria latifolia</t>
  </si>
  <si>
    <t>H, S</t>
  </si>
  <si>
    <t>sessile-fruited arrowhead</t>
  </si>
  <si>
    <t>Sagittaria rigida</t>
  </si>
  <si>
    <t>red saltwort</t>
  </si>
  <si>
    <t>Salicornia rubra</t>
  </si>
  <si>
    <t>white willow</t>
  </si>
  <si>
    <t>Salix alba</t>
  </si>
  <si>
    <t>peach-leaved willow</t>
  </si>
  <si>
    <t>Salix amygdaloides</t>
  </si>
  <si>
    <t>Bebb's willow</t>
  </si>
  <si>
    <t>Salix bebbiana</t>
  </si>
  <si>
    <t>sage-leaved willow</t>
  </si>
  <si>
    <t>Salix candida</t>
  </si>
  <si>
    <t>pussy willow</t>
  </si>
  <si>
    <t>Salix discolor</t>
  </si>
  <si>
    <t>heart-leaved willow</t>
  </si>
  <si>
    <t>Salix eriocephala s.s.</t>
  </si>
  <si>
    <t>Salix famelica</t>
  </si>
  <si>
    <t>crack willow</t>
  </si>
  <si>
    <t>Salix fragilis</t>
  </si>
  <si>
    <t>prairie willow</t>
  </si>
  <si>
    <t>Salix humilis</t>
  </si>
  <si>
    <t>Salix humilis var. humilis</t>
  </si>
  <si>
    <t>Salix humilis var. tristis</t>
  </si>
  <si>
    <t>sandbar willow</t>
  </si>
  <si>
    <t>Salix interior</t>
  </si>
  <si>
    <t>shining willow</t>
  </si>
  <si>
    <t>Salix lucida</t>
  </si>
  <si>
    <t>McCalla's willow</t>
  </si>
  <si>
    <t>Salix maccalliana</t>
  </si>
  <si>
    <t>black willow</t>
  </si>
  <si>
    <t>Salix nigra</t>
  </si>
  <si>
    <t>bog willow</t>
  </si>
  <si>
    <t>Salix pedicellaris</t>
  </si>
  <si>
    <t>satiny willow</t>
  </si>
  <si>
    <t>Salix pellita</t>
  </si>
  <si>
    <t>bay-leaved willow</t>
  </si>
  <si>
    <t>Salix pentandra</t>
  </si>
  <si>
    <t>slender willow</t>
  </si>
  <si>
    <t>Salix petiolaris</t>
  </si>
  <si>
    <t>diamond-leaved willow</t>
  </si>
  <si>
    <t>Salix planifolia</t>
  </si>
  <si>
    <t>false mountain willow</t>
  </si>
  <si>
    <t>Salix pseudomonticola</t>
  </si>
  <si>
    <t>balsam willow</t>
  </si>
  <si>
    <t>Salix pyrifolia</t>
  </si>
  <si>
    <t>silky willow</t>
  </si>
  <si>
    <t>Salix sericea</t>
  </si>
  <si>
    <t>autumn willow</t>
  </si>
  <si>
    <t>Salix serissima</t>
  </si>
  <si>
    <t>crank willow</t>
  </si>
  <si>
    <t>Salix X fragilis</t>
  </si>
  <si>
    <t>salsola tumbleweed</t>
  </si>
  <si>
    <t>Salsola collina</t>
  </si>
  <si>
    <t>Russian thistle</t>
  </si>
  <si>
    <t>Salsola tragus</t>
  </si>
  <si>
    <t>lance-leaved sage</t>
  </si>
  <si>
    <t>Salvia reflexa</t>
  </si>
  <si>
    <t>common elder</t>
  </si>
  <si>
    <t>Sambucus canadensis</t>
  </si>
  <si>
    <t>Sambucus canadensis var. canadensis</t>
  </si>
  <si>
    <t>Sambucus racemosa</t>
  </si>
  <si>
    <t>red-berried elder</t>
  </si>
  <si>
    <t>Sambucus racemosa var. pubens</t>
  </si>
  <si>
    <t>bloodroot</t>
  </si>
  <si>
    <t>Sanguinaria canadensis</t>
  </si>
  <si>
    <t>FACU-*</t>
  </si>
  <si>
    <t>Canadian black snakeroot</t>
  </si>
  <si>
    <t>Sanicula canadensis</t>
  </si>
  <si>
    <t>gregarious black snakeroot</t>
  </si>
  <si>
    <t>Sanicula gregaria</t>
  </si>
  <si>
    <t>maryland black snakeroot</t>
  </si>
  <si>
    <t>Sanicula marilandica</t>
  </si>
  <si>
    <t>beaked snakeroot</t>
  </si>
  <si>
    <t>Sanicula trifoliata</t>
  </si>
  <si>
    <t>bouncing bet</t>
  </si>
  <si>
    <t>Saponaria officinalis</t>
  </si>
  <si>
    <t>Sarracenia purpurea</t>
  </si>
  <si>
    <t>pitcher plant</t>
  </si>
  <si>
    <t>Sarracenia purpurea ssp. purpurea</t>
  </si>
  <si>
    <t>wild basil</t>
  </si>
  <si>
    <t>Satureja vulgaris</t>
  </si>
  <si>
    <t>nodding saxifrage</t>
  </si>
  <si>
    <t>Saxifraga cernua</t>
  </si>
  <si>
    <t>encrusted saxifrage</t>
  </si>
  <si>
    <t>Saxifraga paniculata</t>
  </si>
  <si>
    <t>tumble grass</t>
  </si>
  <si>
    <t>Schedonnardus paniculatus</t>
  </si>
  <si>
    <t>Schedonorus arundinaceus</t>
  </si>
  <si>
    <t>meadow fescue</t>
  </si>
  <si>
    <t>Schedonorus pratensis</t>
  </si>
  <si>
    <t>scheuchzeria</t>
  </si>
  <si>
    <t>Scheuchzeria palustris</t>
  </si>
  <si>
    <t>false melic grass</t>
  </si>
  <si>
    <t>Schizachne purpurascens</t>
  </si>
  <si>
    <t>Schizachyrium scoparium</t>
  </si>
  <si>
    <t>little bluestem</t>
  </si>
  <si>
    <t>Schizachyrium scoparium var. scoparium</t>
  </si>
  <si>
    <t>Schoenoplectus acutus</t>
  </si>
  <si>
    <t>hardstem bulrush</t>
  </si>
  <si>
    <t>Schoenoplectus acutus var. acutus</t>
  </si>
  <si>
    <t>bulrush</t>
  </si>
  <si>
    <t>Schoenoplectus acutus X tabernaemontani</t>
  </si>
  <si>
    <t>slender bulrush</t>
  </si>
  <si>
    <t>Schoenoplectus heterochaetus</t>
  </si>
  <si>
    <t>three-square bulrush</t>
  </si>
  <si>
    <t>Schoenoplectus pungens</t>
  </si>
  <si>
    <t>Schoenoplectus purshianus</t>
  </si>
  <si>
    <t>weak-stalk bulrush</t>
  </si>
  <si>
    <t>Schoenoplectus purshianus var. purshianus</t>
  </si>
  <si>
    <t>blunt-scale bulrush</t>
  </si>
  <si>
    <t>Schoenoplectus smithii</t>
  </si>
  <si>
    <t>Schoenoplectus smithii var. setosus</t>
  </si>
  <si>
    <t>Schoenoplectus smithii var. smithii</t>
  </si>
  <si>
    <t>swaying bulrush</t>
  </si>
  <si>
    <t>Schoenoplectus subterminalis</t>
  </si>
  <si>
    <t>soft stem bulrush</t>
  </si>
  <si>
    <t>Schoenoplectus tabernaemontani</t>
  </si>
  <si>
    <t>Torrey's bulrush</t>
  </si>
  <si>
    <t>Schoenoplectus torreyi</t>
  </si>
  <si>
    <t>Schoenoplectus X oblongus</t>
  </si>
  <si>
    <t>Scilla siberica</t>
  </si>
  <si>
    <t>black-girdled woolgrass</t>
  </si>
  <si>
    <t>Scirpus atrocinctus</t>
  </si>
  <si>
    <t>dark green bulrush</t>
  </si>
  <si>
    <t>Scirpus atrovirens s.s.</t>
  </si>
  <si>
    <t>woolgrass</t>
  </si>
  <si>
    <t>Scirpus cyperinus s.s.</t>
  </si>
  <si>
    <t>Georgia bulrush</t>
  </si>
  <si>
    <t>Scirpus georgianus</t>
  </si>
  <si>
    <t>mosquito bulrush</t>
  </si>
  <si>
    <t>Scirpus hattorianus</t>
  </si>
  <si>
    <t>panicled bulrush</t>
  </si>
  <si>
    <t>Scirpus microcarpus</t>
  </si>
  <si>
    <t>pale bulrush</t>
  </si>
  <si>
    <t>Scirpus pallidus</t>
  </si>
  <si>
    <t>stalked bulrush</t>
  </si>
  <si>
    <t>Scirpus pedicellatus</t>
  </si>
  <si>
    <t>rufous bulrush</t>
  </si>
  <si>
    <t>Scirpus pendulus</t>
  </si>
  <si>
    <t>Scleranthus annuus</t>
  </si>
  <si>
    <t>knawel</t>
  </si>
  <si>
    <t>Scleranthus annuus ssp. annuus</t>
  </si>
  <si>
    <t>tall nutrush</t>
  </si>
  <si>
    <t>Scleria triglomerata</t>
  </si>
  <si>
    <t>whorled nutrush</t>
  </si>
  <si>
    <t>Scleria verticillata</t>
  </si>
  <si>
    <t>whitetop</t>
  </si>
  <si>
    <t>Scolochloa festucacea</t>
  </si>
  <si>
    <t>lance-leaved figwort</t>
  </si>
  <si>
    <t>Scrophularia lanceolata</t>
  </si>
  <si>
    <t>Maryland figwort</t>
  </si>
  <si>
    <t>Scrophularia marilandica</t>
  </si>
  <si>
    <t>marsh skullcap</t>
  </si>
  <si>
    <t>Scutellaria galericulata</t>
  </si>
  <si>
    <t>mad dog skullcap</t>
  </si>
  <si>
    <t>Scutellaria lateriflora</t>
  </si>
  <si>
    <t>Leonard's skullcap</t>
  </si>
  <si>
    <t>Scutellaria leonardii</t>
  </si>
  <si>
    <t>Scutellaria ovata</t>
  </si>
  <si>
    <t>ovate-leaved skullcap</t>
  </si>
  <si>
    <t>Scutellaria ovata var. versicolor</t>
  </si>
  <si>
    <t>prairie skullcap</t>
  </si>
  <si>
    <t>Scutellaria parvula</t>
  </si>
  <si>
    <t>mossy stonecrop</t>
  </si>
  <si>
    <t>Sedum acre</t>
  </si>
  <si>
    <t>rock spikemoss</t>
  </si>
  <si>
    <t>Selaginella rupestris</t>
  </si>
  <si>
    <t>northern spikemoss</t>
  </si>
  <si>
    <t>Selaginella selaginoides</t>
  </si>
  <si>
    <t>Senecio integerrimus</t>
  </si>
  <si>
    <t>entire ragwort</t>
  </si>
  <si>
    <t>Senecio integerrimus var. integerrimus</t>
  </si>
  <si>
    <t>common groundsel</t>
  </si>
  <si>
    <t>Senecio vulgaris</t>
  </si>
  <si>
    <t>giant foxtail</t>
  </si>
  <si>
    <t>Setaria faberi</t>
  </si>
  <si>
    <t>foxtail millet</t>
  </si>
  <si>
    <t>Setaria italica</t>
  </si>
  <si>
    <t>Setaria pumila</t>
  </si>
  <si>
    <t>Setaria pumila ssp. pallidefusca</t>
  </si>
  <si>
    <t>yellow foxtail</t>
  </si>
  <si>
    <t>Setaria pumila ssp. pumila</t>
  </si>
  <si>
    <t>bristly foxtail</t>
  </si>
  <si>
    <t>Setaria verticillata</t>
  </si>
  <si>
    <t>green foxtail</t>
  </si>
  <si>
    <t>Setaria viridis</t>
  </si>
  <si>
    <t>Setaria viridis var. major</t>
  </si>
  <si>
    <t>Setaria viridis var. viridis</t>
  </si>
  <si>
    <t>buffaloberry</t>
  </si>
  <si>
    <t>Shepherdia argentea</t>
  </si>
  <si>
    <t>soapberry</t>
  </si>
  <si>
    <t>Shepherdia canadensis</t>
  </si>
  <si>
    <t>annual skeletonweed</t>
  </si>
  <si>
    <t>Shinnersoseris rostrata</t>
  </si>
  <si>
    <t>three-toothed cinquefoil</t>
  </si>
  <si>
    <t>Sibbaldiopsis tridentata</t>
  </si>
  <si>
    <t>bur cucumber</t>
  </si>
  <si>
    <t>Sicyos angulatus</t>
  </si>
  <si>
    <t>sleepy catchfly</t>
  </si>
  <si>
    <t>Silene antirrhina</t>
  </si>
  <si>
    <t>sweet William catchfly</t>
  </si>
  <si>
    <t>Silene armeria</t>
  </si>
  <si>
    <t>smooth catchfly</t>
  </si>
  <si>
    <t>Silene csereii</t>
  </si>
  <si>
    <t>Silene dichotoma</t>
  </si>
  <si>
    <t>forking catchfly</t>
  </si>
  <si>
    <t>Silene dichotoma ssp. dichotoma</t>
  </si>
  <si>
    <t>red cockle</t>
  </si>
  <si>
    <t>Silene dioica</t>
  </si>
  <si>
    <t>Silene drummondii</t>
  </si>
  <si>
    <t>Drummond's campion</t>
  </si>
  <si>
    <t>Silene drummondii ssp. drummondii</t>
  </si>
  <si>
    <t>Silene flos-cuculi</t>
  </si>
  <si>
    <t>ragged robin</t>
  </si>
  <si>
    <t>Silene flos-cuculi ssp. flos-cuculi</t>
  </si>
  <si>
    <t>white campion</t>
  </si>
  <si>
    <t>Silene latifolia</t>
  </si>
  <si>
    <t>snowy campion</t>
  </si>
  <si>
    <t>Silene nivea</t>
  </si>
  <si>
    <t>night-flowering campion</t>
  </si>
  <si>
    <t>Silene noctiflora</t>
  </si>
  <si>
    <t>starry campion</t>
  </si>
  <si>
    <t>Silene stellata</t>
  </si>
  <si>
    <t>Silene vulgaris</t>
  </si>
  <si>
    <t>bladder campion</t>
  </si>
  <si>
    <t>Silene vulgaris ssp. vulgaris</t>
  </si>
  <si>
    <t>compass plant</t>
  </si>
  <si>
    <t>Silphium laciniatum</t>
  </si>
  <si>
    <t>Silphium perfoliatum</t>
  </si>
  <si>
    <t>cup plant</t>
  </si>
  <si>
    <t>Silphium perfoliatum var. perfoliatum</t>
  </si>
  <si>
    <t>wild mustard</t>
  </si>
  <si>
    <t>Sinapis arvensis</t>
  </si>
  <si>
    <t>tumble mustard</t>
  </si>
  <si>
    <t>Sisymbrium altissimum</t>
  </si>
  <si>
    <t>tall hedge mustard</t>
  </si>
  <si>
    <t>Sisymbrium loeselii</t>
  </si>
  <si>
    <t>hedge mustard</t>
  </si>
  <si>
    <t>Sisymbrium officinale</t>
  </si>
  <si>
    <t>narrowleaf blue-eyed grass</t>
  </si>
  <si>
    <t>Sisyrinchium angustifolium</t>
  </si>
  <si>
    <t>field blue-eyed grass</t>
  </si>
  <si>
    <t>Sisyrinchium campestre</t>
  </si>
  <si>
    <t>Sisyrinchium montanum</t>
  </si>
  <si>
    <t>mountain blue-eyed grass</t>
  </si>
  <si>
    <t>Sisyrinchium montanum var. montanum</t>
  </si>
  <si>
    <t>pointed-petal blue-eyed grass</t>
  </si>
  <si>
    <t>Sisyrinchium mucronatum</t>
  </si>
  <si>
    <t>water parsnip</t>
  </si>
  <si>
    <t>Sium suave</t>
  </si>
  <si>
    <t>erect carrion flower</t>
  </si>
  <si>
    <t>Smilax ecirrhata</t>
  </si>
  <si>
    <t>smooth carrion flower</t>
  </si>
  <si>
    <t>Smilax herbacea</t>
  </si>
  <si>
    <t>Illinois carrion flower</t>
  </si>
  <si>
    <t>Smilax illinoensis</t>
  </si>
  <si>
    <t>common carrion flower</t>
  </si>
  <si>
    <t>Smilax lasioneura</t>
  </si>
  <si>
    <t>greenbrier</t>
  </si>
  <si>
    <t>Smilax tamnoides</t>
  </si>
  <si>
    <t>horse nettle</t>
  </si>
  <si>
    <t>Solanum carolinense</t>
  </si>
  <si>
    <t>bittersweet nightshade</t>
  </si>
  <si>
    <t>Solanum dulcamara</t>
  </si>
  <si>
    <t>Solanum nigrum</t>
  </si>
  <si>
    <t>black nightshade</t>
  </si>
  <si>
    <t>Solanum nigrum var. virginicum</t>
  </si>
  <si>
    <t>buffalo bur</t>
  </si>
  <si>
    <t>Solanum rostratum</t>
  </si>
  <si>
    <t>three-flowered nightshade</t>
  </si>
  <si>
    <t>Solanum triflorum</t>
  </si>
  <si>
    <t>late goldenrod</t>
  </si>
  <si>
    <t>Solidago altissima</t>
  </si>
  <si>
    <t>Solidago altissima ssp. altissima</t>
  </si>
  <si>
    <t>Solidago altissima ssp. gilvocanescens</t>
  </si>
  <si>
    <t>Canada goldenrod</t>
  </si>
  <si>
    <t>Solidago canadensis var. canadensis</t>
  </si>
  <si>
    <t>Solidago canadensis var. hargeri</t>
  </si>
  <si>
    <t>zigzag goldenrod</t>
  </si>
  <si>
    <t>Solidago flexicaulis</t>
  </si>
  <si>
    <t>giant goldenrod</t>
  </si>
  <si>
    <t>Solidago gigantea</t>
  </si>
  <si>
    <t>hairy goldenrod</t>
  </si>
  <si>
    <t>Solidago hispida</t>
  </si>
  <si>
    <t>early goldenrod</t>
  </si>
  <si>
    <t>Solidago juncea</t>
  </si>
  <si>
    <t>Missouri goldenrod</t>
  </si>
  <si>
    <t>Solidago missouriensis</t>
  </si>
  <si>
    <t>soft goldenrod</t>
  </si>
  <si>
    <t>Solidago mollis</t>
  </si>
  <si>
    <t>gray goldenrod</t>
  </si>
  <si>
    <t>Solidago nemoralis</t>
  </si>
  <si>
    <t>Solidago nemoralis ssp. decemflora</t>
  </si>
  <si>
    <t>Solidago nemoralis ssp. nemoralis</t>
  </si>
  <si>
    <t>upland white aster</t>
  </si>
  <si>
    <t>Solidago ptarmicoides</t>
  </si>
  <si>
    <t>Riddell's goldenrod</t>
  </si>
  <si>
    <t>Solidago riddellii</t>
  </si>
  <si>
    <t>stiff goldenrod</t>
  </si>
  <si>
    <t>Solidago rigida</t>
  </si>
  <si>
    <t>Solidago rigida ssp. humilis</t>
  </si>
  <si>
    <t>Solidago rigida ssp. rigida</t>
  </si>
  <si>
    <t>cliff goldenrod</t>
  </si>
  <si>
    <t>Solidago sciaphila</t>
  </si>
  <si>
    <t>showy goldenrod</t>
  </si>
  <si>
    <t>Solidago speciosa</t>
  </si>
  <si>
    <t>Solidago speciosa var. rigidiuscula</t>
  </si>
  <si>
    <t>Solidago speciosa var. speciosa</t>
  </si>
  <si>
    <t>bog goldenrod</t>
  </si>
  <si>
    <t>Solidago uliginosa</t>
  </si>
  <si>
    <t>Solidago ulmifolia</t>
  </si>
  <si>
    <t>elm-leaved goldenrod</t>
  </si>
  <si>
    <t>Solidago ulmifolia var. ulmifolia</t>
  </si>
  <si>
    <t>bernard's goldenrod</t>
  </si>
  <si>
    <t>Solidago X bernardii</t>
  </si>
  <si>
    <t>field sow thistle</t>
  </si>
  <si>
    <t>Sonchus arvensis s.l.</t>
  </si>
  <si>
    <t>Sonchus arvensis ssp. arvensis</t>
  </si>
  <si>
    <t>Sonchus arvensis ssp. uliginosus</t>
  </si>
  <si>
    <t>spiny sow thistle</t>
  </si>
  <si>
    <t>Sonchus asper</t>
  </si>
  <si>
    <t>common sow thistle</t>
  </si>
  <si>
    <t>Sonchus oleraceus</t>
  </si>
  <si>
    <t>false spiraea</t>
  </si>
  <si>
    <t>Sorbaria sorbifolia</t>
  </si>
  <si>
    <t>American mountain ash</t>
  </si>
  <si>
    <t>Sorbus americana</t>
  </si>
  <si>
    <t>European mountain ash</t>
  </si>
  <si>
    <t>Sorbus aucuparia</t>
  </si>
  <si>
    <t>showy mountain ash</t>
  </si>
  <si>
    <t>Sorbus decora</t>
  </si>
  <si>
    <t>Indian grass</t>
  </si>
  <si>
    <t>Sorghastrum nutans</t>
  </si>
  <si>
    <t>Nuttall's bur-reed</t>
  </si>
  <si>
    <t>Sparganium americanum</t>
  </si>
  <si>
    <t>branching bur-reed</t>
  </si>
  <si>
    <t>Sparganium androcladum</t>
  </si>
  <si>
    <t>narrow-leaved bur-reed</t>
  </si>
  <si>
    <t>Sparganium angustifolium</t>
  </si>
  <si>
    <t>narrowleaf bur-reed</t>
  </si>
  <si>
    <t>Sparganium emersum s.l.</t>
  </si>
  <si>
    <t>giant bur-reed</t>
  </si>
  <si>
    <t>Sparganium eurycarpum</t>
  </si>
  <si>
    <t>floating bur-reed</t>
  </si>
  <si>
    <t>Sparganium fluctuans</t>
  </si>
  <si>
    <t>clustered bur-reed</t>
  </si>
  <si>
    <t>Sparganium glomeratum</t>
  </si>
  <si>
    <t>small bur-reed</t>
  </si>
  <si>
    <t>Sparganium natans</t>
  </si>
  <si>
    <t>alkali cordgrass</t>
  </si>
  <si>
    <t>Spartina gracilis</t>
  </si>
  <si>
    <t>prairie cordgrass</t>
  </si>
  <si>
    <t>Spartina pectinata</t>
  </si>
  <si>
    <t>corn spurry</t>
  </si>
  <si>
    <t>Spergula arvensis</t>
  </si>
  <si>
    <t>red sand spurrey</t>
  </si>
  <si>
    <t>Spergularia rubra</t>
  </si>
  <si>
    <t>scarlet mallow</t>
  </si>
  <si>
    <t>Sphaeralcea coccinea</t>
  </si>
  <si>
    <t>slender wedge grass</t>
  </si>
  <si>
    <t>Sphenopholis intermedia</t>
  </si>
  <si>
    <t>prairie wedge grass</t>
  </si>
  <si>
    <t>Sphenopholis obtusata s.s.</t>
  </si>
  <si>
    <t>white meadowsweet</t>
  </si>
  <si>
    <t>Spiraea alba</t>
  </si>
  <si>
    <t>Spiraea alba var. alba</t>
  </si>
  <si>
    <t>Spiraea alba var. latifolia</t>
  </si>
  <si>
    <t>Spiraea tomentosa</t>
  </si>
  <si>
    <t>steeplebush</t>
  </si>
  <si>
    <t>Spiraea tomentosa var. rosea</t>
  </si>
  <si>
    <t>Spiranthes casei</t>
  </si>
  <si>
    <t>Case's ladies' tresses</t>
  </si>
  <si>
    <t>Spiranthes casei var. casei</t>
  </si>
  <si>
    <t>nodding ladies' tresses</t>
  </si>
  <si>
    <t>Spiranthes cernua</t>
  </si>
  <si>
    <t>northern slender ladies' tresses</t>
  </si>
  <si>
    <t>Spiranthes lacera</t>
  </si>
  <si>
    <t>Spiranthes lacera var. gracilis</t>
  </si>
  <si>
    <t>Spiranthes lacera var. lacera</t>
  </si>
  <si>
    <t>Great Plains ladies' tresses</t>
  </si>
  <si>
    <t>Spiranthes magnicamporum</t>
  </si>
  <si>
    <t>hooded ladies' tresses</t>
  </si>
  <si>
    <t>Spiranthes romanzoffiana</t>
  </si>
  <si>
    <t>greater duckweed</t>
  </si>
  <si>
    <t>Spirodela polyrrhiza</t>
  </si>
  <si>
    <t>Sporobolus compositus</t>
  </si>
  <si>
    <t>rough dropseed</t>
  </si>
  <si>
    <t>Sporobolus compositus var. compositus</t>
  </si>
  <si>
    <t>sand dropseed</t>
  </si>
  <si>
    <t>Sporobolus cryptandrus</t>
  </si>
  <si>
    <t>prairie dropseed</t>
  </si>
  <si>
    <t>Sporobolus heterolepis</t>
  </si>
  <si>
    <t>annual dropseed</t>
  </si>
  <si>
    <t>Sporobolus neglectus</t>
  </si>
  <si>
    <t>Sporobolus vaginiflorus</t>
  </si>
  <si>
    <t>poverty dropseed</t>
  </si>
  <si>
    <t>Sporobolus vaginiflorus var. vaginiflorus</t>
  </si>
  <si>
    <t>smooth hedge nettle</t>
  </si>
  <si>
    <t>Stachys hispida</t>
  </si>
  <si>
    <t>woundwort</t>
  </si>
  <si>
    <t>Stachys palustris</t>
  </si>
  <si>
    <t>Stachys palustris var. homotricha</t>
  </si>
  <si>
    <t>Stachys palustris var. pilosa</t>
  </si>
  <si>
    <t>narrow-leaved hedge nettle</t>
  </si>
  <si>
    <t>Stachys tenuifolia</t>
  </si>
  <si>
    <t>bladdernut</t>
  </si>
  <si>
    <t>Staphylea trifolia</t>
  </si>
  <si>
    <t>alsine chickweed</t>
  </si>
  <si>
    <t>Stellaria alsine</t>
  </si>
  <si>
    <t>Stellaria borealis</t>
  </si>
  <si>
    <t>northern starwort</t>
  </si>
  <si>
    <t>Stellaria borealis ssp. borealis</t>
  </si>
  <si>
    <t>fleshy-leaved starwort</t>
  </si>
  <si>
    <t>Stellaria crassifolia</t>
  </si>
  <si>
    <t>lesser stitchwort</t>
  </si>
  <si>
    <t>Stellaria graminea</t>
  </si>
  <si>
    <t>long-leaved chickweed</t>
  </si>
  <si>
    <t>Stellaria longifolia</t>
  </si>
  <si>
    <t>Stellaria longipes</t>
  </si>
  <si>
    <t>long-stalked chickweed</t>
  </si>
  <si>
    <t>Stellaria longipes ssp. longipes</t>
  </si>
  <si>
    <t>common chickweed</t>
  </si>
  <si>
    <t>Stellaria media</t>
  </si>
  <si>
    <t>clasping leaved twistedstalk</t>
  </si>
  <si>
    <t>Streptopus amplexifolius</t>
  </si>
  <si>
    <t>rose twistedstalk</t>
  </si>
  <si>
    <t>Streptopus lanceolatus</t>
  </si>
  <si>
    <t>Strophostyles helvola</t>
  </si>
  <si>
    <t>trailing pea</t>
  </si>
  <si>
    <t>Strophostyles leiosperma</t>
  </si>
  <si>
    <t>thread-leaved pondweed</t>
  </si>
  <si>
    <t>Stuckenia filiformis</t>
  </si>
  <si>
    <t>Stuckenia filiformis ssp. alpina</t>
  </si>
  <si>
    <t>Stuckenia filiformis ssp. occidentalis</t>
  </si>
  <si>
    <t>sago pondweed</t>
  </si>
  <si>
    <t>Stuckenia pectinata</t>
  </si>
  <si>
    <t>sheathed pondweed</t>
  </si>
  <si>
    <t>Stuckenia vaginata</t>
  </si>
  <si>
    <t>sea-blite</t>
  </si>
  <si>
    <t>Suaeda calceoliformis</t>
  </si>
  <si>
    <t>Subularia aquatica</t>
  </si>
  <si>
    <t>awlwort</t>
  </si>
  <si>
    <t>Subularia aquatica ssp. americana</t>
  </si>
  <si>
    <t>reniform sullivantia</t>
  </si>
  <si>
    <t>Sullivantia sullivantii</t>
  </si>
  <si>
    <t>snowberry</t>
  </si>
  <si>
    <t>Symphoricarpos albus</t>
  </si>
  <si>
    <t>wolfberry</t>
  </si>
  <si>
    <t>Symphoricarpos occidentalis</t>
  </si>
  <si>
    <t>bog aster</t>
  </si>
  <si>
    <t>Symphyotrichum boreale</t>
  </si>
  <si>
    <t>short-rayed aster</t>
  </si>
  <si>
    <t>Symphyotrichum ciliatum</t>
  </si>
  <si>
    <t>Lindley's aster</t>
  </si>
  <si>
    <t>Symphyotrichum ciliolatum</t>
  </si>
  <si>
    <t>heart-leaved aster</t>
  </si>
  <si>
    <t>Symphyotrichum cordifolium</t>
  </si>
  <si>
    <t>Symphyotrichum drummondii</t>
  </si>
  <si>
    <t>Drummond's aster</t>
  </si>
  <si>
    <t>Symphyotrichum drummondii var. drummondii</t>
  </si>
  <si>
    <t>heath aster</t>
  </si>
  <si>
    <t>Symphyotrichum ericoides</t>
  </si>
  <si>
    <t>Symphyotrichum ericoides var. ericoides</t>
  </si>
  <si>
    <t>Symphyotrichum ericoides var. pansum</t>
  </si>
  <si>
    <t>white prairie aster</t>
  </si>
  <si>
    <t>Symphyotrichum falcatum</t>
  </si>
  <si>
    <t>sickle-shaped aster</t>
  </si>
  <si>
    <t>Symphyotrichum falcatum var. commutatum</t>
  </si>
  <si>
    <t>glossy-leaf aster</t>
  </si>
  <si>
    <t>Symphyotrichum firmum</t>
  </si>
  <si>
    <t>smooth blue aster</t>
  </si>
  <si>
    <t>Symphyotrichum laeve</t>
  </si>
  <si>
    <t>smooth aster</t>
  </si>
  <si>
    <t>Symphyotrichum laeve var. geyeri</t>
  </si>
  <si>
    <t>Symphyotrichum laeve var. laeve</t>
  </si>
  <si>
    <t>panicled aster</t>
  </si>
  <si>
    <t>Symphyotrichum lanceolatum</t>
  </si>
  <si>
    <t>western panicled aster</t>
  </si>
  <si>
    <t>Symphyotrichum lanceolatum var. hesperium</t>
  </si>
  <si>
    <t>Symphyotrichum lanceolatum var. hirsuticaule</t>
  </si>
  <si>
    <t>eastern panicled aster</t>
  </si>
  <si>
    <t>Symphyotrichum lanceolatum var. interior</t>
  </si>
  <si>
    <t>Symphyotrichum lanceolatum var. lanceolatum</t>
  </si>
  <si>
    <t>side-flowering aster</t>
  </si>
  <si>
    <t>Symphyotrichum lateriflorum</t>
  </si>
  <si>
    <t>New England aster</t>
  </si>
  <si>
    <t>Symphyotrichum novae-angliae</t>
  </si>
  <si>
    <t>aromatic aster</t>
  </si>
  <si>
    <t>Symphyotrichum oblongifolium</t>
  </si>
  <si>
    <t>Symphyotrichum ontarionis</t>
  </si>
  <si>
    <t>Ontario aster</t>
  </si>
  <si>
    <t>Symphyotrichum ontarionis var. ontarionis</t>
  </si>
  <si>
    <t>skyblue aster</t>
  </si>
  <si>
    <t>Symphyotrichum oolentangiense</t>
  </si>
  <si>
    <t>awl aster</t>
  </si>
  <si>
    <t>Symphyotrichum pilosum</t>
  </si>
  <si>
    <t>Symphyotrichum pilosum var. pilosum</t>
  </si>
  <si>
    <t>Symphyotrichum pilosum var. pringlei</t>
  </si>
  <si>
    <t>veiny lined aster</t>
  </si>
  <si>
    <t>Symphyotrichum praealtum</t>
  </si>
  <si>
    <t>crooked aster</t>
  </si>
  <si>
    <t>Symphyotrichum prenanthoides</t>
  </si>
  <si>
    <t>Symphyotrichum puniceum</t>
  </si>
  <si>
    <t>red-stemmed aster</t>
  </si>
  <si>
    <t>Symphyotrichum puniceum var. puniceum</t>
  </si>
  <si>
    <t>silky aster</t>
  </si>
  <si>
    <t>Symphyotrichum sericeum</t>
  </si>
  <si>
    <t>Short's aster</t>
  </si>
  <si>
    <t>Symphyotrichum shortii</t>
  </si>
  <si>
    <t>tail-leaved aster</t>
  </si>
  <si>
    <t>Symphyotrichum urophyllum</t>
  </si>
  <si>
    <t>New England and heath aster hybrid</t>
  </si>
  <si>
    <t>Symphyotrichum X amethystinum</t>
  </si>
  <si>
    <t>long aster</t>
  </si>
  <si>
    <t>Symphyotrichum X longulum</t>
  </si>
  <si>
    <t>common comfrey</t>
  </si>
  <si>
    <t>Symphytum officinale</t>
  </si>
  <si>
    <t>skunk cabbage</t>
  </si>
  <si>
    <t>Symplocarpus foetidus</t>
  </si>
  <si>
    <t>yellow pimpernel</t>
  </si>
  <si>
    <t>Taenidia integerrima</t>
  </si>
  <si>
    <t>feverfew</t>
  </si>
  <si>
    <t>Tanacetum parthenium</t>
  </si>
  <si>
    <t>tansey</t>
  </si>
  <si>
    <t>Tanacetum vulgare</t>
  </si>
  <si>
    <t>red-seeded dandelion</t>
  </si>
  <si>
    <t>Taraxacum erythrospermum</t>
  </si>
  <si>
    <t>common dandelion</t>
  </si>
  <si>
    <t>Taraxacum officinale</t>
  </si>
  <si>
    <t>Canada yew</t>
  </si>
  <si>
    <t>Taxus canadensis</t>
  </si>
  <si>
    <t>swamp ragwort</t>
  </si>
  <si>
    <t>Tephroseris palustris</t>
  </si>
  <si>
    <t>goat's rue</t>
  </si>
  <si>
    <t>Tephrosia virginiana</t>
  </si>
  <si>
    <t>germander</t>
  </si>
  <si>
    <t>Teucrium canadense</t>
  </si>
  <si>
    <t>Teucrium canadense var. occidentale</t>
  </si>
  <si>
    <t>Teucrium canadense var. virginicum</t>
  </si>
  <si>
    <t>tall meadow-rue</t>
  </si>
  <si>
    <t>Thalictrum dasycarpum</t>
  </si>
  <si>
    <t>early meadow-rue</t>
  </si>
  <si>
    <t>Thalictrum dioicum</t>
  </si>
  <si>
    <t>purple meadow-rue</t>
  </si>
  <si>
    <t>Thalictrum revolutum</t>
  </si>
  <si>
    <t>rue anemone</t>
  </si>
  <si>
    <t>Thalictrum thalictroides</t>
  </si>
  <si>
    <t>veiny meadow-rue</t>
  </si>
  <si>
    <t>Thalictrum venulosum</t>
  </si>
  <si>
    <t>hairy-jointed meadow-parsnip</t>
  </si>
  <si>
    <t>Thaspium barbinode</t>
  </si>
  <si>
    <t>Thelypteris palustris</t>
  </si>
  <si>
    <t>northern marsh fern</t>
  </si>
  <si>
    <t>Thelypteris palustris var. pubescens</t>
  </si>
  <si>
    <t>pennycress</t>
  </si>
  <si>
    <t>Thlaspi arvense</t>
  </si>
  <si>
    <t>white cedar</t>
  </si>
  <si>
    <t>Thuja occidentalis</t>
  </si>
  <si>
    <t>foam flower</t>
  </si>
  <si>
    <t>Tiarella cordifolia var. cordifolia</t>
  </si>
  <si>
    <t>basswood</t>
  </si>
  <si>
    <t>Tilia americana</t>
  </si>
  <si>
    <t>small false asphodel</t>
  </si>
  <si>
    <t>Tofieldia pusilla</t>
  </si>
  <si>
    <t>bird's nest stonewort</t>
  </si>
  <si>
    <t>Tolypella canadensis</t>
  </si>
  <si>
    <t>Tolypella glomerata</t>
  </si>
  <si>
    <t>Tolypella intricata</t>
  </si>
  <si>
    <t>Japanese Hedge Parsley</t>
  </si>
  <si>
    <t>Torilis japonica</t>
  </si>
  <si>
    <t>Torrey's mannagrass</t>
  </si>
  <si>
    <t>Torreyochloa pallida</t>
  </si>
  <si>
    <t>Torreyochloa pallida var. fernaldii</t>
  </si>
  <si>
    <t>Torreyochloa pallida var. pallida</t>
  </si>
  <si>
    <t>Toxicodendron radicans</t>
  </si>
  <si>
    <t>Toxicodendron radicans var. negundo</t>
  </si>
  <si>
    <t>western poison ivy</t>
  </si>
  <si>
    <t>Toxicodendron rydbergii</t>
  </si>
  <si>
    <t>poison sumac</t>
  </si>
  <si>
    <t>Toxicodendron vernix</t>
  </si>
  <si>
    <t>bracted spiderwort</t>
  </si>
  <si>
    <t>Tradescantia bracteata</t>
  </si>
  <si>
    <t>Tradescantia occidentalis</t>
  </si>
  <si>
    <t>western spiderwort</t>
  </si>
  <si>
    <t>Tradescantia occidentalis var. occidentalis</t>
  </si>
  <si>
    <t>Ohio spiderwort</t>
  </si>
  <si>
    <t>Tradescantia ohiensis</t>
  </si>
  <si>
    <t>yellow goat's beard</t>
  </si>
  <si>
    <t>Tragopogon dubius</t>
  </si>
  <si>
    <t>meadow goat's beard</t>
  </si>
  <si>
    <t>Tragopogon pratensis</t>
  </si>
  <si>
    <t>marsh St. John's wort</t>
  </si>
  <si>
    <t>Triadenum fraseri</t>
  </si>
  <si>
    <t>sticky false asphodel</t>
  </si>
  <si>
    <t>Triantha glutinosa</t>
  </si>
  <si>
    <t>caltrop</t>
  </si>
  <si>
    <t>Tribulus terrestris</t>
  </si>
  <si>
    <t>Hudson bay bulrush</t>
  </si>
  <si>
    <t>Trichophorum alpinum</t>
  </si>
  <si>
    <t>tufted bulrush</t>
  </si>
  <si>
    <t>Trichophorum cespitosum</t>
  </si>
  <si>
    <t>Clinton's bulrush</t>
  </si>
  <si>
    <t>Trichophorum clintonii</t>
  </si>
  <si>
    <t>starflower</t>
  </si>
  <si>
    <t>Trientalis borealis</t>
  </si>
  <si>
    <t>rabbit's foot clover</t>
  </si>
  <si>
    <t>Trifolium arvense</t>
  </si>
  <si>
    <t>palmate hop clover</t>
  </si>
  <si>
    <t>Trifolium aureum</t>
  </si>
  <si>
    <t>field hop clover</t>
  </si>
  <si>
    <t>Trifolium campestre</t>
  </si>
  <si>
    <t>alsike clover</t>
  </si>
  <si>
    <t>Trifolium hybridum</t>
  </si>
  <si>
    <t>crimson clover</t>
  </si>
  <si>
    <t>Trifolium incarnatum</t>
  </si>
  <si>
    <t>red clover</t>
  </si>
  <si>
    <t>Trifolium pratense</t>
  </si>
  <si>
    <t>white clover</t>
  </si>
  <si>
    <t>Trifolium repens</t>
  </si>
  <si>
    <t>seaside arrowgrass</t>
  </si>
  <si>
    <t>Triglochin maritima</t>
  </si>
  <si>
    <t>marsh arrowgrass</t>
  </si>
  <si>
    <t>Triglochin palustris</t>
  </si>
  <si>
    <t>nodding trillium</t>
  </si>
  <si>
    <t>Trillium cernuum</t>
  </si>
  <si>
    <t>drooping trillium</t>
  </si>
  <si>
    <t>Trillium flexipes</t>
  </si>
  <si>
    <t>large-flowered trillium</t>
  </si>
  <si>
    <t>Trillium grandiflorum</t>
  </si>
  <si>
    <t>snow trillium</t>
  </si>
  <si>
    <t>Trillium nivale</t>
  </si>
  <si>
    <t>slender-fruited Venus' looking-glass</t>
  </si>
  <si>
    <t>Triodanis leptocarpa</t>
  </si>
  <si>
    <t>clasping-leaved Venus' looking-glass</t>
  </si>
  <si>
    <t>Triodanis perfoliata</t>
  </si>
  <si>
    <t>orange-fruit horse gentian</t>
  </si>
  <si>
    <t>Triosteum aurantiacum</t>
  </si>
  <si>
    <t>late horse gentian</t>
  </si>
  <si>
    <t>Triosteum perfoliatum</t>
  </si>
  <si>
    <t>Triplasis purpurea</t>
  </si>
  <si>
    <t>purple sandgrass</t>
  </si>
  <si>
    <t>Triplasis purpurea var. purpurea</t>
  </si>
  <si>
    <t>scentless false mayweed</t>
  </si>
  <si>
    <t>Tripleurospermum inodorum</t>
  </si>
  <si>
    <t>spike trisetum</t>
  </si>
  <si>
    <t>Trisetum spicatum</t>
  </si>
  <si>
    <t>eastern hemlock</t>
  </si>
  <si>
    <t>Tsuga canadensis</t>
  </si>
  <si>
    <t>tower mustard</t>
  </si>
  <si>
    <t>Turritis glabra</t>
  </si>
  <si>
    <t>narrow-leaved cattail</t>
  </si>
  <si>
    <t>Typha angustifolia</t>
  </si>
  <si>
    <t>broad-leaved cattail</t>
  </si>
  <si>
    <t>Typha latifolia</t>
  </si>
  <si>
    <t>hybrid cattail</t>
  </si>
  <si>
    <t>Typha X glauca</t>
  </si>
  <si>
    <t>American elm</t>
  </si>
  <si>
    <t>Ulmus americana</t>
  </si>
  <si>
    <t>Siberian elm</t>
  </si>
  <si>
    <t>Ulmus pumila</t>
  </si>
  <si>
    <t>red elm</t>
  </si>
  <si>
    <t>Ulmus rubra</t>
  </si>
  <si>
    <t>rock elm</t>
  </si>
  <si>
    <t>Ulmus thomasii</t>
  </si>
  <si>
    <t>Urtica dioica</t>
  </si>
  <si>
    <t>stinging nettle</t>
  </si>
  <si>
    <t>Urtica dioica ssp. gracilis</t>
  </si>
  <si>
    <t>horned bladderwort</t>
  </si>
  <si>
    <t>Utricularia cornuta</t>
  </si>
  <si>
    <t>hidden-fruit bladderwort</t>
  </si>
  <si>
    <t>Utricularia geminiscapa</t>
  </si>
  <si>
    <t>humped bladderwort</t>
  </si>
  <si>
    <t>Utricularia gibba</t>
  </si>
  <si>
    <t>intermediate bladderwort</t>
  </si>
  <si>
    <t>Utricularia intermedia</t>
  </si>
  <si>
    <t>lesser bladderwort</t>
  </si>
  <si>
    <t>Utricularia minor</t>
  </si>
  <si>
    <t>purple-flowered bladderwort</t>
  </si>
  <si>
    <t>Utricularia purpurea</t>
  </si>
  <si>
    <t>lavender bladderwort</t>
  </si>
  <si>
    <t>Utricularia resupinata</t>
  </si>
  <si>
    <t>common bladderwort</t>
  </si>
  <si>
    <t>Utricularia vulgaris</t>
  </si>
  <si>
    <t>large-flowered bellwort</t>
  </si>
  <si>
    <t>Uvularia grandiflora</t>
  </si>
  <si>
    <t>pale bellwort</t>
  </si>
  <si>
    <t>Uvularia sessilifolia</t>
  </si>
  <si>
    <t>cowherb</t>
  </si>
  <si>
    <t>Vaccaria hispanica</t>
  </si>
  <si>
    <t>lowbush blueberry</t>
  </si>
  <si>
    <t>Vaccinium angustifolium</t>
  </si>
  <si>
    <t>Vaccinium caespitosum</t>
  </si>
  <si>
    <t>large cranberry</t>
  </si>
  <si>
    <t>Vaccinium macrocarpon</t>
  </si>
  <si>
    <t>velvet-leaved blueberry</t>
  </si>
  <si>
    <t>Vaccinium myrtilloides</t>
  </si>
  <si>
    <t>small cranberry</t>
  </si>
  <si>
    <t>Vaccinium oxycoccos</t>
  </si>
  <si>
    <t>alpine bilberry</t>
  </si>
  <si>
    <t>Vaccinium uliginosum</t>
  </si>
  <si>
    <t>lingonberry</t>
  </si>
  <si>
    <t>Vaccinium vitis-idaea</t>
  </si>
  <si>
    <t>Valeriana edulis</t>
  </si>
  <si>
    <t>edible valerian</t>
  </si>
  <si>
    <t>Valeriana edulis var. ciliata</t>
  </si>
  <si>
    <t>garden heliotrope</t>
  </si>
  <si>
    <t>Valeriana officinalis</t>
  </si>
  <si>
    <t>eelgrass</t>
  </si>
  <si>
    <t>Vallisneria americana</t>
  </si>
  <si>
    <t>moth mullein</t>
  </si>
  <si>
    <t>Verbascum blattaria</t>
  </si>
  <si>
    <t>common mullein</t>
  </si>
  <si>
    <t>Verbascum thapsus</t>
  </si>
  <si>
    <t>large-bracted vervain</t>
  </si>
  <si>
    <t>Verbena bracteata</t>
  </si>
  <si>
    <t>blue vervain</t>
  </si>
  <si>
    <t>Verbena hastata</t>
  </si>
  <si>
    <t>narrow-leaved vervain</t>
  </si>
  <si>
    <t>Verbena simplex</t>
  </si>
  <si>
    <t>hoary vervain</t>
  </si>
  <si>
    <t>Verbena stricta</t>
  </si>
  <si>
    <t>white vervain</t>
  </si>
  <si>
    <t>Verbena urticifolia</t>
  </si>
  <si>
    <t>Deam's vervain</t>
  </si>
  <si>
    <t>Verbena X deamii</t>
  </si>
  <si>
    <t>hybrid vervain</t>
  </si>
  <si>
    <t>Verbena X perriana</t>
  </si>
  <si>
    <t>western ironweed</t>
  </si>
  <si>
    <t>Vernonia baldwinii</t>
  </si>
  <si>
    <t>bunched ironweed</t>
  </si>
  <si>
    <t>Vernonia fasciculata</t>
  </si>
  <si>
    <t>American brooklime</t>
  </si>
  <si>
    <t>Veronica americana</t>
  </si>
  <si>
    <t>corn speedwell</t>
  </si>
  <si>
    <t>Veronica arvensis</t>
  </si>
  <si>
    <t>water speedwell</t>
  </si>
  <si>
    <t>Veronica catenata</t>
  </si>
  <si>
    <t>seaside Veronica</t>
  </si>
  <si>
    <t>Veronica longifolia</t>
  </si>
  <si>
    <t>common speedwell</t>
  </si>
  <si>
    <t>Veronica officinalis</t>
  </si>
  <si>
    <t>purslane speedwell</t>
  </si>
  <si>
    <t>Veronica peregrina</t>
  </si>
  <si>
    <t>Veronica peregrina var. peregrina</t>
  </si>
  <si>
    <t>Veronica peregrina var. xalapensis</t>
  </si>
  <si>
    <t>bird's eye speedwell</t>
  </si>
  <si>
    <t>Veronica persica</t>
  </si>
  <si>
    <t>marsh speedwell</t>
  </si>
  <si>
    <t>Veronica scutellata</t>
  </si>
  <si>
    <t>thyme-leaved speedwell</t>
  </si>
  <si>
    <t>Veronica serpyllifolia</t>
  </si>
  <si>
    <t>Veronica serpyllifolia var. humifusa</t>
  </si>
  <si>
    <t>Veronica serpyllifolia var. serpyllifolia</t>
  </si>
  <si>
    <t>spring speedwell</t>
  </si>
  <si>
    <t>Veronica verna</t>
  </si>
  <si>
    <t>Culver's root</t>
  </si>
  <si>
    <t>Veronicastrum virginicum</t>
  </si>
  <si>
    <t>squashberry</t>
  </si>
  <si>
    <t>Viburnum edule</t>
  </si>
  <si>
    <t>nannyberry</t>
  </si>
  <si>
    <t>Viburnum lentago</t>
  </si>
  <si>
    <t>Viburnum opulus s.l.</t>
  </si>
  <si>
    <t>Viburnum opulus var. americanum</t>
  </si>
  <si>
    <t>Viburnum opulus var. opulus</t>
  </si>
  <si>
    <t>downy arrowwood</t>
  </si>
  <si>
    <t>Viburnum rafinesquianum</t>
  </si>
  <si>
    <t>Viburnum rafinesquianum var. affine</t>
  </si>
  <si>
    <t>Viburnum rafinesquianum var. rafinesquianum</t>
  </si>
  <si>
    <t>American vetch</t>
  </si>
  <si>
    <t>Vicia americana</t>
  </si>
  <si>
    <t>Vicia americana var. americana</t>
  </si>
  <si>
    <t>Vicia americana var. minor</t>
  </si>
  <si>
    <t>narrow-leaved vetch</t>
  </si>
  <si>
    <t>Vicia angustifolia</t>
  </si>
  <si>
    <t>tufted vetch</t>
  </si>
  <si>
    <t>Vicia cracca</t>
  </si>
  <si>
    <t>spring vetch</t>
  </si>
  <si>
    <t>Vicia sativa</t>
  </si>
  <si>
    <t>hairy vetch</t>
  </si>
  <si>
    <t>Vicia villosa</t>
  </si>
  <si>
    <t>sand violet</t>
  </si>
  <si>
    <t>Viola adunca s.l.</t>
  </si>
  <si>
    <t>big-leaved white violet</t>
  </si>
  <si>
    <t>Viola blanda</t>
  </si>
  <si>
    <t>Viola canadensis</t>
  </si>
  <si>
    <t>rugulose violet</t>
  </si>
  <si>
    <t>Viola canadensis var. rugulosa</t>
  </si>
  <si>
    <t>dog violet</t>
  </si>
  <si>
    <t>Viola conspersa</t>
  </si>
  <si>
    <t>marsh violet</t>
  </si>
  <si>
    <t>Viola cucullata</t>
  </si>
  <si>
    <t>Viola lanceolata</t>
  </si>
  <si>
    <t>lance-leaf violet</t>
  </si>
  <si>
    <t>Viola lanceolata var. lanceolata</t>
  </si>
  <si>
    <t>Viola macloskeyi</t>
  </si>
  <si>
    <t>northern white violet</t>
  </si>
  <si>
    <t>Viola macloskeyi var. pallens</t>
  </si>
  <si>
    <t>northern bog violet</t>
  </si>
  <si>
    <t>Viola nephrophylla</t>
  </si>
  <si>
    <t>New England violet</t>
  </si>
  <si>
    <t>Viola novae-angliae</t>
  </si>
  <si>
    <t>yellow prairie violet</t>
  </si>
  <si>
    <t>Viola nuttallii</t>
  </si>
  <si>
    <t>Viola palmata</t>
  </si>
  <si>
    <t>bearded birdfoot violet</t>
  </si>
  <si>
    <t>Viola palmata var. pedatifida</t>
  </si>
  <si>
    <t>northern marsh violet</t>
  </si>
  <si>
    <t>Viola palustris</t>
  </si>
  <si>
    <t>beardless birdfoot violet</t>
  </si>
  <si>
    <t>Viola pedata</t>
  </si>
  <si>
    <t>Viola primulifolia</t>
  </si>
  <si>
    <t>yellow violet</t>
  </si>
  <si>
    <t>Viola pubescens</t>
  </si>
  <si>
    <t>kidney-leaved violet</t>
  </si>
  <si>
    <t>Viola renifolia</t>
  </si>
  <si>
    <t>arrow-leaved violet</t>
  </si>
  <si>
    <t>Viola sagittata</t>
  </si>
  <si>
    <t>great-spurred violet</t>
  </si>
  <si>
    <t>Viola selkirkii</t>
  </si>
  <si>
    <t>common blue violet</t>
  </si>
  <si>
    <t>Viola sororia s.l.</t>
  </si>
  <si>
    <t>pansy</t>
  </si>
  <si>
    <t>Viola tricolor</t>
  </si>
  <si>
    <t>Vitis aestivalis</t>
  </si>
  <si>
    <t>silverleaf grape</t>
  </si>
  <si>
    <t>Vitis aestivalis var. bicolor</t>
  </si>
  <si>
    <t>wild grape</t>
  </si>
  <si>
    <t>Vitis riparia</t>
  </si>
  <si>
    <t>six-weeks fescue</t>
  </si>
  <si>
    <t>Vulpia octoflora</t>
  </si>
  <si>
    <t>eightweeks fescue</t>
  </si>
  <si>
    <t>Vulpia octoflora var. glauca</t>
  </si>
  <si>
    <t>sixweeks fescue</t>
  </si>
  <si>
    <t>Vulpia octoflora var. octoflora</t>
  </si>
  <si>
    <t>Waldsteinia fragarioides</t>
  </si>
  <si>
    <t>barren strawberry</t>
  </si>
  <si>
    <t>Waldsteinia fragarioides var. fragarioides</t>
  </si>
  <si>
    <t>spotted watermeal</t>
  </si>
  <si>
    <t>Wolffia borealis</t>
  </si>
  <si>
    <t>Columbian watermeal</t>
  </si>
  <si>
    <t>Wolffia columbiana</t>
  </si>
  <si>
    <t>alpine woodsia</t>
  </si>
  <si>
    <t>Woodsia alpina</t>
  </si>
  <si>
    <t>smooth woodsia</t>
  </si>
  <si>
    <t>Woodsia glabella</t>
  </si>
  <si>
    <t>rusty woodsia</t>
  </si>
  <si>
    <t>Woodsia ilvensis</t>
  </si>
  <si>
    <t>Woodsia obtusa</t>
  </si>
  <si>
    <t>blunt-lobed woodsia</t>
  </si>
  <si>
    <t>Woodsia obtusa ssp. obtusa</t>
  </si>
  <si>
    <t>Woodsia oregana</t>
  </si>
  <si>
    <t>Oregon woodsia</t>
  </si>
  <si>
    <t>Woodsia oregana ssp. cathcartiana</t>
  </si>
  <si>
    <t>Woodsia scopulina</t>
  </si>
  <si>
    <t>Rocky Mountain woodsia</t>
  </si>
  <si>
    <t>Woodsia scopulina ssp. laurentiana</t>
  </si>
  <si>
    <t>Abbe's woodsia</t>
  </si>
  <si>
    <t>Woodsia X abbeae</t>
  </si>
  <si>
    <t>slender woodsia</t>
  </si>
  <si>
    <t>Woodsia X gracilis</t>
  </si>
  <si>
    <t>Oregon and Rocky Mountain woodsia hybrid</t>
  </si>
  <si>
    <t>Woodsia X maxonii</t>
  </si>
  <si>
    <t>Macoun's barley</t>
  </si>
  <si>
    <t>X Elyhordeum macounii</t>
  </si>
  <si>
    <t>Xanthisma spinulosum</t>
  </si>
  <si>
    <t>cutleaf ironplant</t>
  </si>
  <si>
    <t>Xanthisma spinulosum var. spinulosum</t>
  </si>
  <si>
    <t>cocklebur</t>
  </si>
  <si>
    <t>Xanthium strumarium</t>
  </si>
  <si>
    <t>montane yellow-eyed grass</t>
  </si>
  <si>
    <t>Xyris montana</t>
  </si>
  <si>
    <t>twisted yellow-eyed grass</t>
  </si>
  <si>
    <t>Xyris torta</t>
  </si>
  <si>
    <t>horned pondweed</t>
  </si>
  <si>
    <t>Zannichellia palustris</t>
  </si>
  <si>
    <t>prickly ash</t>
  </si>
  <si>
    <t>Zanthoxylum americanum</t>
  </si>
  <si>
    <t>white camas</t>
  </si>
  <si>
    <t>Zigadenus elegans s.l.</t>
  </si>
  <si>
    <t>Zizania aquatica</t>
  </si>
  <si>
    <t>southern wild rice</t>
  </si>
  <si>
    <t>Zizania aquatica var. aquatica</t>
  </si>
  <si>
    <t>Zizania palustris</t>
  </si>
  <si>
    <t>northern wild rice</t>
  </si>
  <si>
    <t>Zizania palustris var. interior</t>
  </si>
  <si>
    <t>Zizania palustris var. palustris</t>
  </si>
  <si>
    <t>heart-leaved alexanders</t>
  </si>
  <si>
    <t>Zizia aptera</t>
  </si>
  <si>
    <t>golden alexanders</t>
  </si>
  <si>
    <t>Zizia aurea</t>
  </si>
  <si>
    <t>&gt;0-1%</t>
  </si>
  <si>
    <t>&gt;1-5%</t>
  </si>
  <si>
    <t>&gt;5-25%</t>
  </si>
  <si>
    <t>&gt;25-50%</t>
  </si>
  <si>
    <t>&gt;50-75%</t>
  </si>
  <si>
    <t>p</t>
  </si>
  <si>
    <t>pC</t>
  </si>
  <si>
    <t>Wc</t>
  </si>
  <si>
    <t>FQI</t>
  </si>
  <si>
    <t xml:space="preserve">SITE ASSESSMENT </t>
  </si>
  <si>
    <t>Community Type</t>
  </si>
  <si>
    <t>wC</t>
  </si>
  <si>
    <t>Numerical Condition Category</t>
  </si>
  <si>
    <t>Condition Category</t>
  </si>
  <si>
    <t>Introduced Species Richness</t>
  </si>
  <si>
    <t>Mean C</t>
  </si>
  <si>
    <t>Total Midpoint % Cover</t>
  </si>
  <si>
    <t>Proportion of Introduced Cover</t>
  </si>
  <si>
    <t>Acer spp.</t>
  </si>
  <si>
    <t>Achillea spp.</t>
  </si>
  <si>
    <t>Actaea spp.</t>
  </si>
  <si>
    <t>Agalinis spp.</t>
  </si>
  <si>
    <t>Agastache spp.</t>
  </si>
  <si>
    <t>Agrimonia spp.</t>
  </si>
  <si>
    <t>Agrostis spp.</t>
  </si>
  <si>
    <t>Alisma spp.</t>
  </si>
  <si>
    <t>Allium spp.</t>
  </si>
  <si>
    <t>Alnus spp.</t>
  </si>
  <si>
    <t>Alopecurus spp.</t>
  </si>
  <si>
    <t>Amaranthus spp.</t>
  </si>
  <si>
    <t>Ambrosia spp.</t>
  </si>
  <si>
    <t>Amelanchier spp.</t>
  </si>
  <si>
    <t>Amorpha spp.</t>
  </si>
  <si>
    <t>Anagallis spp.</t>
  </si>
  <si>
    <t>Androsace spp.</t>
  </si>
  <si>
    <t>Anemone spp.</t>
  </si>
  <si>
    <t>Antennaria spp.</t>
  </si>
  <si>
    <t>Apocynum spp.</t>
  </si>
  <si>
    <t>Arabidopsis spp.</t>
  </si>
  <si>
    <t>Aralia spp.</t>
  </si>
  <si>
    <t>Arenaria spp.</t>
  </si>
  <si>
    <t>Arisaema spp.</t>
  </si>
  <si>
    <t>Aristida spp.</t>
  </si>
  <si>
    <t>Arnoglossum spp.</t>
  </si>
  <si>
    <t>Arrhenatherum spp.</t>
  </si>
  <si>
    <t>Asclepias spp.</t>
  </si>
  <si>
    <t>Asplenium spp.</t>
  </si>
  <si>
    <t>Astragalus spp.</t>
  </si>
  <si>
    <t>Atriplex spp.</t>
  </si>
  <si>
    <t>Aureolaria spp.</t>
  </si>
  <si>
    <t>Avena spp.</t>
  </si>
  <si>
    <t>Baptisia spp.</t>
  </si>
  <si>
    <t>Barbarea spp.</t>
  </si>
  <si>
    <t>Berberis spp.</t>
  </si>
  <si>
    <t>Betula spp.</t>
  </si>
  <si>
    <t>Bidens spp.</t>
  </si>
  <si>
    <t>Blephilia spp.</t>
  </si>
  <si>
    <t>Boechera spp.</t>
  </si>
  <si>
    <t>Bolboschoenus spp.</t>
  </si>
  <si>
    <t>Boltonia spp.</t>
  </si>
  <si>
    <t>Botrychium spp.</t>
  </si>
  <si>
    <t>Bouteloua spp.</t>
  </si>
  <si>
    <t>Brachyelytrum spp.</t>
  </si>
  <si>
    <t>Brassica spp.</t>
  </si>
  <si>
    <t>Brickellia spp.</t>
  </si>
  <si>
    <t>Bromus spp.</t>
  </si>
  <si>
    <t>Calamagrostis spp.</t>
  </si>
  <si>
    <t>Calamovilfa spp.</t>
  </si>
  <si>
    <t>Callitriche spp.</t>
  </si>
  <si>
    <t>Calopogon spp.</t>
  </si>
  <si>
    <t>Caltha spp.</t>
  </si>
  <si>
    <t>Calystegia spp.</t>
  </si>
  <si>
    <t>Camelina spp.</t>
  </si>
  <si>
    <t>Campanula spp.</t>
  </si>
  <si>
    <t>Cardamine spp.</t>
  </si>
  <si>
    <t>Carduus spp.</t>
  </si>
  <si>
    <t>Carex spp.</t>
  </si>
  <si>
    <t>Carya spp.</t>
  </si>
  <si>
    <t>Castilleja spp.</t>
  </si>
  <si>
    <t>Ceanothus spp.</t>
  </si>
  <si>
    <t>Celastrus spp.</t>
  </si>
  <si>
    <t>Cenchrus spp.</t>
  </si>
  <si>
    <t>Centaurea spp.</t>
  </si>
  <si>
    <t>Cerastium spp.</t>
  </si>
  <si>
    <t>Ceratophyllum spp.</t>
  </si>
  <si>
    <t>Chara spp.</t>
  </si>
  <si>
    <t>Chelone spp.</t>
  </si>
  <si>
    <t>Chenopodium spp.</t>
  </si>
  <si>
    <t>Chimaphila spp.</t>
  </si>
  <si>
    <t>Chrysosplenium spp.</t>
  </si>
  <si>
    <t>Cicuta spp.</t>
  </si>
  <si>
    <t>Cinna spp.</t>
  </si>
  <si>
    <t>Circaea spp.</t>
  </si>
  <si>
    <t>Cirsium spp.</t>
  </si>
  <si>
    <t>Claytonia spp.</t>
  </si>
  <si>
    <t>Clematis spp.</t>
  </si>
  <si>
    <t>Commelina spp.</t>
  </si>
  <si>
    <t>Conyza spp.</t>
  </si>
  <si>
    <t>Corallorhiza spp.</t>
  </si>
  <si>
    <t>Coreopsis spp.</t>
  </si>
  <si>
    <t>Corispermum spp.</t>
  </si>
  <si>
    <t>Cornus spp.</t>
  </si>
  <si>
    <t>Corydalis spp.</t>
  </si>
  <si>
    <t>Corylus spp.</t>
  </si>
  <si>
    <t>Crassula spp.</t>
  </si>
  <si>
    <t>Crataegus spp.</t>
  </si>
  <si>
    <t>Crepis spp.</t>
  </si>
  <si>
    <t>Cuscuta spp.</t>
  </si>
  <si>
    <t>Cynoglossum spp.</t>
  </si>
  <si>
    <t>Cyperus spp.</t>
  </si>
  <si>
    <t>Cypripedium spp.</t>
  </si>
  <si>
    <t>Cystopteris spp.</t>
  </si>
  <si>
    <t>Dalea spp.</t>
  </si>
  <si>
    <t>Datura spp.</t>
  </si>
  <si>
    <t>Deschampsia spp.</t>
  </si>
  <si>
    <t>Descurainia spp.</t>
  </si>
  <si>
    <t>Desmodium spp.</t>
  </si>
  <si>
    <t>Dicentra spp.</t>
  </si>
  <si>
    <t>Dichanthelium spp.</t>
  </si>
  <si>
    <t>Digitaria spp.</t>
  </si>
  <si>
    <t>Diphasiastrum spp.</t>
  </si>
  <si>
    <t>Dodecatheon spp.</t>
  </si>
  <si>
    <t>Doellingeria spp.</t>
  </si>
  <si>
    <t>Draba spp.</t>
  </si>
  <si>
    <t>Drosera spp.</t>
  </si>
  <si>
    <t>Dryopteris spp.</t>
  </si>
  <si>
    <t>Echinacea spp.</t>
  </si>
  <si>
    <t>Echinochloa spp.</t>
  </si>
  <si>
    <t>Elaeagnus spp.</t>
  </si>
  <si>
    <t>Elatine spp.</t>
  </si>
  <si>
    <t>Eleocharis spp.</t>
  </si>
  <si>
    <t>Elodea spp.</t>
  </si>
  <si>
    <t>Elymus spp.</t>
  </si>
  <si>
    <t>Empetrum spp.</t>
  </si>
  <si>
    <t>Epilobium spp.</t>
  </si>
  <si>
    <t>Equisetum spp.</t>
  </si>
  <si>
    <t>Eragrostis spp.</t>
  </si>
  <si>
    <t>Erigeron spp.</t>
  </si>
  <si>
    <t>Eriophorum spp.</t>
  </si>
  <si>
    <t>Erysimum spp.</t>
  </si>
  <si>
    <t>Erythronium spp.</t>
  </si>
  <si>
    <t>Eupatorium spp.</t>
  </si>
  <si>
    <t>Euphorbia spp.</t>
  </si>
  <si>
    <t>Euphrasia spp.</t>
  </si>
  <si>
    <t>Euthamia spp.</t>
  </si>
  <si>
    <t>Eutrochium spp.</t>
  </si>
  <si>
    <t>Fallopia spp.</t>
  </si>
  <si>
    <t>Festuca spp.</t>
  </si>
  <si>
    <t>Fimbristylis spp.</t>
  </si>
  <si>
    <t>Fragaria spp.</t>
  </si>
  <si>
    <t>Fraxinus spp.</t>
  </si>
  <si>
    <t>Gaillardia spp.</t>
  </si>
  <si>
    <t>Galinsoga spp.</t>
  </si>
  <si>
    <t>Galium spp.</t>
  </si>
  <si>
    <t>Gaultheria spp.</t>
  </si>
  <si>
    <t>Gaura spp.</t>
  </si>
  <si>
    <t>Gentiana spp.</t>
  </si>
  <si>
    <t>Gentianella spp.</t>
  </si>
  <si>
    <t>Gentianopsis spp.</t>
  </si>
  <si>
    <t>Geranium spp.</t>
  </si>
  <si>
    <t>Geum spp.</t>
  </si>
  <si>
    <t>Glyceria spp.</t>
  </si>
  <si>
    <t>Goodyera spp.</t>
  </si>
  <si>
    <t>Grindelia spp.</t>
  </si>
  <si>
    <t>Gymnocarpium spp.</t>
  </si>
  <si>
    <t>Gymnocladus spp.</t>
  </si>
  <si>
    <t>Gypsophila spp.</t>
  </si>
  <si>
    <t>Hackelia spp.</t>
  </si>
  <si>
    <t>Halenia spp.</t>
  </si>
  <si>
    <t>Hedeoma spp.</t>
  </si>
  <si>
    <t>Helenium spp.</t>
  </si>
  <si>
    <t>Helianthemum spp.</t>
  </si>
  <si>
    <t>Helianthus spp.</t>
  </si>
  <si>
    <t>Heliopsis spp.</t>
  </si>
  <si>
    <t>Hesperostipa spp.</t>
  </si>
  <si>
    <t>Heteranthera spp.</t>
  </si>
  <si>
    <t>Heterotheca spp.</t>
  </si>
  <si>
    <t>Heuchera spp.</t>
  </si>
  <si>
    <t>Hibiscus spp.</t>
  </si>
  <si>
    <t>Hieracium spp.</t>
  </si>
  <si>
    <t>Hippuris spp.</t>
  </si>
  <si>
    <t>Hordeum spp.</t>
  </si>
  <si>
    <t>Hudsonia spp.</t>
  </si>
  <si>
    <t>Humulus spp.</t>
  </si>
  <si>
    <t>Huperzia spp.</t>
  </si>
  <si>
    <t>Hybanthus spp.</t>
  </si>
  <si>
    <t>Hydrastis spp.</t>
  </si>
  <si>
    <t>Hydrocotyle spp.</t>
  </si>
  <si>
    <t>Hydrophyllum spp.</t>
  </si>
  <si>
    <t>Hylotelephium spp.</t>
  </si>
  <si>
    <t>Hypericum spp.</t>
  </si>
  <si>
    <t>Hypoxis spp.</t>
  </si>
  <si>
    <t>Ilex spp.</t>
  </si>
  <si>
    <t>Impatiens spp.</t>
  </si>
  <si>
    <t>Inula spp.</t>
  </si>
  <si>
    <t>Iodanthus spp.</t>
  </si>
  <si>
    <t>Ipomoea spp.</t>
  </si>
  <si>
    <t>Iris spp.</t>
  </si>
  <si>
    <t>Isanthus spp.</t>
  </si>
  <si>
    <t>Isoetes spp.</t>
  </si>
  <si>
    <t>Jeffersonia spp.</t>
  </si>
  <si>
    <t>Juglans spp.</t>
  </si>
  <si>
    <t>Juncus spp.</t>
  </si>
  <si>
    <t>Juniperus spp.</t>
  </si>
  <si>
    <t>Kalmia spp.</t>
  </si>
  <si>
    <t>Knautia spp.</t>
  </si>
  <si>
    <t>Kochia spp.</t>
  </si>
  <si>
    <t>Koeleria spp.</t>
  </si>
  <si>
    <t>Krigia spp.</t>
  </si>
  <si>
    <t>Lactuca spp.</t>
  </si>
  <si>
    <t>Lamium spp.</t>
  </si>
  <si>
    <t>Laportea spp.</t>
  </si>
  <si>
    <t>Lappula spp.</t>
  </si>
  <si>
    <t>Lapsana spp.</t>
  </si>
  <si>
    <t>Larix spp.</t>
  </si>
  <si>
    <t>Lathyrus spp.</t>
  </si>
  <si>
    <t>Lechea spp.</t>
  </si>
  <si>
    <t>Leersia spp.</t>
  </si>
  <si>
    <t>Lemna spp.</t>
  </si>
  <si>
    <t>Leonurus spp.</t>
  </si>
  <si>
    <t>Lepidium spp.</t>
  </si>
  <si>
    <t>Leptochloa spp.</t>
  </si>
  <si>
    <t>Lespedeza spp.</t>
  </si>
  <si>
    <t>Leucanthemella spp.</t>
  </si>
  <si>
    <t>Leucanthemum spp.</t>
  </si>
  <si>
    <t>Leucophysalis spp.</t>
  </si>
  <si>
    <t>Liatris spp.</t>
  </si>
  <si>
    <t>Lilium spp.</t>
  </si>
  <si>
    <t>Limosella spp.</t>
  </si>
  <si>
    <t>Linaria spp.</t>
  </si>
  <si>
    <t>Lindernia spp.</t>
  </si>
  <si>
    <t>Linnaea spp.</t>
  </si>
  <si>
    <t>Linum spp.</t>
  </si>
  <si>
    <t>Liparis spp.</t>
  </si>
  <si>
    <t>Lipocarpha spp.</t>
  </si>
  <si>
    <t>Listera spp.</t>
  </si>
  <si>
    <t>Lithospermum spp.</t>
  </si>
  <si>
    <t>Littorella spp.</t>
  </si>
  <si>
    <t>Lobelia spp.</t>
  </si>
  <si>
    <t>Lobularia spp.</t>
  </si>
  <si>
    <t>Logfia spp.</t>
  </si>
  <si>
    <t>Lolium spp.</t>
  </si>
  <si>
    <t>Lomatium spp.</t>
  </si>
  <si>
    <t>Lonicera spp.</t>
  </si>
  <si>
    <t>Lotus spp.</t>
  </si>
  <si>
    <t>Ludwigia spp.</t>
  </si>
  <si>
    <t>Lupinus spp.</t>
  </si>
  <si>
    <t>Luzula spp.</t>
  </si>
  <si>
    <t>Lychnothamnus spp.</t>
  </si>
  <si>
    <t>Lycium spp.</t>
  </si>
  <si>
    <t>Lycopodiella spp.</t>
  </si>
  <si>
    <t>Lycopodium spp.</t>
  </si>
  <si>
    <t>Lycopus spp.</t>
  </si>
  <si>
    <t>Lygodesmia spp.</t>
  </si>
  <si>
    <t>Lysimachia spp.</t>
  </si>
  <si>
    <t>Lythrum spp.</t>
  </si>
  <si>
    <t>Madia spp.</t>
  </si>
  <si>
    <t>Maianthemum spp.</t>
  </si>
  <si>
    <t>Malaxis spp.</t>
  </si>
  <si>
    <t>Malus spp.</t>
  </si>
  <si>
    <t>Malva spp.</t>
  </si>
  <si>
    <t>Marsilea spp.</t>
  </si>
  <si>
    <t>Matricaria spp.</t>
  </si>
  <si>
    <t>Matteuccia spp.</t>
  </si>
  <si>
    <t>Medicago spp.</t>
  </si>
  <si>
    <t>Melampyrum spp.</t>
  </si>
  <si>
    <t>Melica spp.</t>
  </si>
  <si>
    <t>Melilotus spp.</t>
  </si>
  <si>
    <t>Menispermum spp.</t>
  </si>
  <si>
    <t>Mentha spp.</t>
  </si>
  <si>
    <t>Menyanthes spp.</t>
  </si>
  <si>
    <t>Mertensia spp.</t>
  </si>
  <si>
    <t>Micranthes spp.</t>
  </si>
  <si>
    <t>Milium spp.</t>
  </si>
  <si>
    <t>Mimulus spp.</t>
  </si>
  <si>
    <t>Minuartia spp.</t>
  </si>
  <si>
    <t>Mirabilis spp.</t>
  </si>
  <si>
    <t>Miscanthus spp.</t>
  </si>
  <si>
    <t>Mitchella spp.</t>
  </si>
  <si>
    <t>Mitella spp.</t>
  </si>
  <si>
    <t>Moehringia spp.</t>
  </si>
  <si>
    <t>Mollugo spp.</t>
  </si>
  <si>
    <t>Monarda spp.</t>
  </si>
  <si>
    <t>Moneses spp.</t>
  </si>
  <si>
    <t>Monolepis spp.</t>
  </si>
  <si>
    <t>Monotropa spp.</t>
  </si>
  <si>
    <t>Montia spp.</t>
  </si>
  <si>
    <t>Morus spp.</t>
  </si>
  <si>
    <t>Muhlenbergia spp.</t>
  </si>
  <si>
    <t>Mulgedium spp.</t>
  </si>
  <si>
    <t>Myosotis spp.</t>
  </si>
  <si>
    <t>Myosoton spp.</t>
  </si>
  <si>
    <t>Myosurus spp.</t>
  </si>
  <si>
    <t>Myrica spp.</t>
  </si>
  <si>
    <t>Myriophyllum spp.</t>
  </si>
  <si>
    <t>Najas spp.</t>
  </si>
  <si>
    <t>Napaea spp.</t>
  </si>
  <si>
    <t>Nassella spp.</t>
  </si>
  <si>
    <t>Nasturtium spp.</t>
  </si>
  <si>
    <t>Nelumbo spp.</t>
  </si>
  <si>
    <t>Nemopanthus spp.</t>
  </si>
  <si>
    <t>Nepeta spp.</t>
  </si>
  <si>
    <t>Neslia spp.</t>
  </si>
  <si>
    <t>Nitella spp.</t>
  </si>
  <si>
    <t>Nitellopsis spp.</t>
  </si>
  <si>
    <t>Nothocalais spp.</t>
  </si>
  <si>
    <t>Nuphar spp.</t>
  </si>
  <si>
    <t>Nuttallanthus spp.</t>
  </si>
  <si>
    <t>Nymphaea spp.</t>
  </si>
  <si>
    <t>Oenothera spp.</t>
  </si>
  <si>
    <t>Onoclea spp.</t>
  </si>
  <si>
    <t>Onosmodium spp.</t>
  </si>
  <si>
    <t>Ophioglossum spp.</t>
  </si>
  <si>
    <t>Opuntia spp.</t>
  </si>
  <si>
    <t>Ornithogalum spp.</t>
  </si>
  <si>
    <t>Orobanche spp.</t>
  </si>
  <si>
    <t>Orthilia spp.</t>
  </si>
  <si>
    <t>Orthocarpus spp.</t>
  </si>
  <si>
    <t>Oryzopsis spp.</t>
  </si>
  <si>
    <t>Osmorhiza spp.</t>
  </si>
  <si>
    <t>Osmunda spp.</t>
  </si>
  <si>
    <t>Ostrya spp.</t>
  </si>
  <si>
    <t>Oxalis spp.</t>
  </si>
  <si>
    <t>Oxypolis spp.</t>
  </si>
  <si>
    <t>Oxytropis spp.</t>
  </si>
  <si>
    <t>Packera spp.</t>
  </si>
  <si>
    <t>Panax spp.</t>
  </si>
  <si>
    <t>Panicum spp.</t>
  </si>
  <si>
    <t>Parietaria spp.</t>
  </si>
  <si>
    <t>Parnassia spp.</t>
  </si>
  <si>
    <t>Paronychia spp.</t>
  </si>
  <si>
    <t>Parthenium spp.</t>
  </si>
  <si>
    <t>Parthenocissus spp.</t>
  </si>
  <si>
    <t>Pascopyrum spp.</t>
  </si>
  <si>
    <t>Paspalum spp.</t>
  </si>
  <si>
    <t>Pastinaca spp.</t>
  </si>
  <si>
    <t>Pedicularis spp.</t>
  </si>
  <si>
    <t>Pediomelum spp.</t>
  </si>
  <si>
    <t>Pellaea spp.</t>
  </si>
  <si>
    <t>Peltandra spp.</t>
  </si>
  <si>
    <t>Penstemon spp.</t>
  </si>
  <si>
    <t>Penthorum spp.</t>
  </si>
  <si>
    <t>Peritoma spp.</t>
  </si>
  <si>
    <t>Persicaria spp.</t>
  </si>
  <si>
    <t>Petasites spp.</t>
  </si>
  <si>
    <t>Petrorhagia spp.</t>
  </si>
  <si>
    <t>Phacelia spp.</t>
  </si>
  <si>
    <t>Phalaris spp.</t>
  </si>
  <si>
    <t>Phedimus spp.</t>
  </si>
  <si>
    <t>Phegopteris spp.</t>
  </si>
  <si>
    <t>Phemeranthus spp.</t>
  </si>
  <si>
    <t>Phleum spp.</t>
  </si>
  <si>
    <t>Phlox spp.</t>
  </si>
  <si>
    <t>Phragmites spp.</t>
  </si>
  <si>
    <t>Phryma spp.</t>
  </si>
  <si>
    <t>Phyla spp.</t>
  </si>
  <si>
    <t>Physalis spp.</t>
  </si>
  <si>
    <t>Physaria spp.</t>
  </si>
  <si>
    <t>Physocarpus spp.</t>
  </si>
  <si>
    <t>Physostegia spp.</t>
  </si>
  <si>
    <t>Picea spp.</t>
  </si>
  <si>
    <t>Pilea spp.</t>
  </si>
  <si>
    <t>Pimpinella spp.</t>
  </si>
  <si>
    <t>Pinguicula spp.</t>
  </si>
  <si>
    <t>Pinus spp.</t>
  </si>
  <si>
    <t>Piptatherum spp.</t>
  </si>
  <si>
    <t>Plagiobothrys spp.</t>
  </si>
  <si>
    <t>Plantago spp.</t>
  </si>
  <si>
    <t>Platanthera spp.</t>
  </si>
  <si>
    <t>Poa spp.</t>
  </si>
  <si>
    <t>Podophyllum spp.</t>
  </si>
  <si>
    <t>Pogonia spp.</t>
  </si>
  <si>
    <t>Polanisia spp.</t>
  </si>
  <si>
    <t>Polemonium spp.</t>
  </si>
  <si>
    <t>Polygala spp.</t>
  </si>
  <si>
    <t>Polygonatum spp.</t>
  </si>
  <si>
    <t>Polygonella spp.</t>
  </si>
  <si>
    <t>Polygonum spp.</t>
  </si>
  <si>
    <t>Polymnia spp.</t>
  </si>
  <si>
    <t>Polypodium spp.</t>
  </si>
  <si>
    <t>Polystichum spp.</t>
  </si>
  <si>
    <t>Polytaenia spp.</t>
  </si>
  <si>
    <t>Pontederia spp.</t>
  </si>
  <si>
    <t>Populus spp.</t>
  </si>
  <si>
    <t>Portulaca spp.</t>
  </si>
  <si>
    <t>Potamogeton spp.</t>
  </si>
  <si>
    <t>Potentilla spp.</t>
  </si>
  <si>
    <t>Prenanthes spp.</t>
  </si>
  <si>
    <t>Primula spp.</t>
  </si>
  <si>
    <t>Prosartes spp.</t>
  </si>
  <si>
    <t>Prunella spp.</t>
  </si>
  <si>
    <t>Prunus spp.</t>
  </si>
  <si>
    <t>Pseudognaphalium spp.</t>
  </si>
  <si>
    <t>Psoralidium spp.</t>
  </si>
  <si>
    <t>Pteridium spp.</t>
  </si>
  <si>
    <t>Puccinellia spp.</t>
  </si>
  <si>
    <t>Pycnanthemum spp.</t>
  </si>
  <si>
    <t>Pyrola spp.</t>
  </si>
  <si>
    <t>Quercus spp.</t>
  </si>
  <si>
    <t>Ranunculus spp.</t>
  </si>
  <si>
    <t>Raphanus spp.</t>
  </si>
  <si>
    <t>Ratibida spp.</t>
  </si>
  <si>
    <t>Rhamnus spp.</t>
  </si>
  <si>
    <t>Rhodiola spp.</t>
  </si>
  <si>
    <t>Rhododendron spp.</t>
  </si>
  <si>
    <t>Rhus spp.</t>
  </si>
  <si>
    <t>Rhynchospora spp.</t>
  </si>
  <si>
    <t>Ribes spp.</t>
  </si>
  <si>
    <t>Robinia spp.</t>
  </si>
  <si>
    <t>Rorippa spp.</t>
  </si>
  <si>
    <t>Rosa spp.</t>
  </si>
  <si>
    <t>Rotala spp.</t>
  </si>
  <si>
    <t>Rubus spp.</t>
  </si>
  <si>
    <t>Rudbeckia spp.</t>
  </si>
  <si>
    <t>Ruellia spp.</t>
  </si>
  <si>
    <t>Rumex spp.</t>
  </si>
  <si>
    <t>Ruppia spp.</t>
  </si>
  <si>
    <t>Sagina spp.</t>
  </si>
  <si>
    <t>Sagittaria spp.</t>
  </si>
  <si>
    <t>Salicornia spp.</t>
  </si>
  <si>
    <t>Salix spp.</t>
  </si>
  <si>
    <t>Salsola spp.</t>
  </si>
  <si>
    <t>Salvia spp.</t>
  </si>
  <si>
    <t>Sambucus spp.</t>
  </si>
  <si>
    <t>Sanguinaria spp.</t>
  </si>
  <si>
    <t>Sanicula spp.</t>
  </si>
  <si>
    <t>Saponaria spp.</t>
  </si>
  <si>
    <t>Sarracenia spp.</t>
  </si>
  <si>
    <t>Satureja spp.</t>
  </si>
  <si>
    <t>Saxifraga spp.</t>
  </si>
  <si>
    <t>Schedonnardus spp.</t>
  </si>
  <si>
    <t>Schedonorus spp.</t>
  </si>
  <si>
    <t>Scheuchzeria spp.</t>
  </si>
  <si>
    <t>Schizachne spp.</t>
  </si>
  <si>
    <t>Schizachyrium spp.</t>
  </si>
  <si>
    <t>Schoenoplectus spp.</t>
  </si>
  <si>
    <t>Scilla spp.</t>
  </si>
  <si>
    <t>Scirpus spp.</t>
  </si>
  <si>
    <t>Scleranthus spp.</t>
  </si>
  <si>
    <t>Scleria spp.</t>
  </si>
  <si>
    <t>Scolochloa spp.</t>
  </si>
  <si>
    <t>Scrophularia spp.</t>
  </si>
  <si>
    <t>Scutellaria spp.</t>
  </si>
  <si>
    <t>Sedum spp.</t>
  </si>
  <si>
    <t>Selaginella spp.</t>
  </si>
  <si>
    <t>Senecio spp.</t>
  </si>
  <si>
    <t>Setaria spp.</t>
  </si>
  <si>
    <t>Shepherdia spp.</t>
  </si>
  <si>
    <t>Shinnersoseris spp.</t>
  </si>
  <si>
    <t>Sibbaldiopsis spp.</t>
  </si>
  <si>
    <t>Sicyos spp.</t>
  </si>
  <si>
    <t>Silene spp.</t>
  </si>
  <si>
    <t>Silphium spp.</t>
  </si>
  <si>
    <t>Sinapis spp.</t>
  </si>
  <si>
    <t>Sisymbrium spp.</t>
  </si>
  <si>
    <t>Sisyrinchium spp.</t>
  </si>
  <si>
    <t>Sium spp.</t>
  </si>
  <si>
    <t>Smilax spp.</t>
  </si>
  <si>
    <t>Solanum spp.</t>
  </si>
  <si>
    <t>Solidago spp.</t>
  </si>
  <si>
    <t>Sonchus spp.</t>
  </si>
  <si>
    <t>Sorbaria spp.</t>
  </si>
  <si>
    <t>Sorbus spp.</t>
  </si>
  <si>
    <t>Sorghastrum spp.</t>
  </si>
  <si>
    <t>Sparganium spp.</t>
  </si>
  <si>
    <t>Spartina spp.</t>
  </si>
  <si>
    <t>Spergula spp.</t>
  </si>
  <si>
    <t>Spergularia spp.</t>
  </si>
  <si>
    <t>Sphaeralcea spp.</t>
  </si>
  <si>
    <t>Sphenopholis spp.</t>
  </si>
  <si>
    <t>Spiraea spp.</t>
  </si>
  <si>
    <t>Spiranthes spp.</t>
  </si>
  <si>
    <t>Spirodela spp.</t>
  </si>
  <si>
    <t>Sporobolus spp.</t>
  </si>
  <si>
    <t>Stachys spp.</t>
  </si>
  <si>
    <t>Staphylea spp.</t>
  </si>
  <si>
    <t>Stellaria spp.</t>
  </si>
  <si>
    <t>Streptopus spp.</t>
  </si>
  <si>
    <t>Strophostyles spp.</t>
  </si>
  <si>
    <t>Stuckenia spp.</t>
  </si>
  <si>
    <t>Suaeda spp.</t>
  </si>
  <si>
    <t>Subularia spp.</t>
  </si>
  <si>
    <t>Sullivantia spp.</t>
  </si>
  <si>
    <t>Symphoricarpos spp.</t>
  </si>
  <si>
    <t>Symphyotrichum spp.</t>
  </si>
  <si>
    <t>Symphytum spp.</t>
  </si>
  <si>
    <t>Symplocarpus spp.</t>
  </si>
  <si>
    <t>Taenidia spp.</t>
  </si>
  <si>
    <t>Tanacetum spp.</t>
  </si>
  <si>
    <t>Taraxacum spp.</t>
  </si>
  <si>
    <t>Taxus spp.</t>
  </si>
  <si>
    <t>Tephroseris spp.</t>
  </si>
  <si>
    <t>Tephrosia spp.</t>
  </si>
  <si>
    <t>Teucrium spp.</t>
  </si>
  <si>
    <t>Thalictrum spp.</t>
  </si>
  <si>
    <t>Thaspium spp.</t>
  </si>
  <si>
    <t>Thelypteris spp.</t>
  </si>
  <si>
    <t>Thlaspi spp.</t>
  </si>
  <si>
    <t>Thuja spp.</t>
  </si>
  <si>
    <t>Tiarella spp.</t>
  </si>
  <si>
    <t>Tilia spp.</t>
  </si>
  <si>
    <t>Tofieldia spp.</t>
  </si>
  <si>
    <t>Tolypella spp.</t>
  </si>
  <si>
    <t>Torilis spp.</t>
  </si>
  <si>
    <t>Torreyochloa spp.</t>
  </si>
  <si>
    <t>Toxicodendron spp.</t>
  </si>
  <si>
    <t>Tradescantia spp.</t>
  </si>
  <si>
    <t>Tragopogon spp.</t>
  </si>
  <si>
    <t>Triadenum spp.</t>
  </si>
  <si>
    <t>Triantha spp.</t>
  </si>
  <si>
    <t>Tribulus spp.</t>
  </si>
  <si>
    <t>Trichophorum spp.</t>
  </si>
  <si>
    <t>Trientalis spp.</t>
  </si>
  <si>
    <t>Trifolium spp.</t>
  </si>
  <si>
    <t>Triglochin spp.</t>
  </si>
  <si>
    <t>Trillium spp.</t>
  </si>
  <si>
    <t>Triodanis spp.</t>
  </si>
  <si>
    <t>Triosteum spp.</t>
  </si>
  <si>
    <t>Triplasis spp.</t>
  </si>
  <si>
    <t>Tripleurospermum spp.</t>
  </si>
  <si>
    <t>Trisetum spp.</t>
  </si>
  <si>
    <t>Tsuga spp.</t>
  </si>
  <si>
    <t>Turritis spp.</t>
  </si>
  <si>
    <t>Typha spp.</t>
  </si>
  <si>
    <t>Ulmus spp.</t>
  </si>
  <si>
    <t>Urtica spp.</t>
  </si>
  <si>
    <t>Utricularia spp.</t>
  </si>
  <si>
    <t>Uvularia spp.</t>
  </si>
  <si>
    <t>Vaccaria spp.</t>
  </si>
  <si>
    <t>Vaccinium spp.</t>
  </si>
  <si>
    <t>Valeriana spp.</t>
  </si>
  <si>
    <t>Vallisneria spp.</t>
  </si>
  <si>
    <t>Verbascum spp.</t>
  </si>
  <si>
    <t>Verbena spp.</t>
  </si>
  <si>
    <t>Vernonia spp.</t>
  </si>
  <si>
    <t>Veronica spp.</t>
  </si>
  <si>
    <t>Veronicastrum spp.</t>
  </si>
  <si>
    <t>Viburnum spp.</t>
  </si>
  <si>
    <t>Vicia spp.</t>
  </si>
  <si>
    <t>Viola spp.</t>
  </si>
  <si>
    <t>Vitis spp.</t>
  </si>
  <si>
    <t>Vulpia spp.</t>
  </si>
  <si>
    <t>Waldsteinia spp.</t>
  </si>
  <si>
    <t>Wolffia spp.</t>
  </si>
  <si>
    <t>Woodsia spp.</t>
  </si>
  <si>
    <t>Xanthisma spp.</t>
  </si>
  <si>
    <t>Xanthium spp.</t>
  </si>
  <si>
    <t>Xyris spp.</t>
  </si>
  <si>
    <t>Zannichellia spp.</t>
  </si>
  <si>
    <t>Zanthoxylum spp.</t>
  </si>
  <si>
    <t>Zigadenus spp.</t>
  </si>
  <si>
    <t>Zizania spp.</t>
  </si>
  <si>
    <t>Zizia spp.</t>
  </si>
  <si>
    <t>baneberry</t>
  </si>
  <si>
    <t>false foxglove</t>
  </si>
  <si>
    <t>yellow nutsedge</t>
  </si>
  <si>
    <t xml:space="preserve">Total Midpoint % Cover: </t>
  </si>
  <si>
    <t>Total Introduced Species %Cover</t>
  </si>
  <si>
    <t>cf.</t>
  </si>
  <si>
    <t>water hemlock</t>
  </si>
  <si>
    <t xml:space="preserve">Ownership: </t>
  </si>
  <si>
    <t>Dakota County</t>
  </si>
  <si>
    <t xml:space="preserve">Vegetation: </t>
  </si>
  <si>
    <t xml:space="preserve">Site: </t>
  </si>
  <si>
    <t>Native Plant Community Class:</t>
    <phoneticPr fontId="5" type="noConversion"/>
  </si>
  <si>
    <r>
      <t xml:space="preserve">NPC Type/subtype </t>
    </r>
    <r>
      <rPr>
        <sz val="10"/>
        <rFont val="Verdana"/>
        <family val="2"/>
      </rPr>
      <t>(optional)</t>
    </r>
    <r>
      <rPr>
        <b/>
        <sz val="10"/>
        <rFont val="Verdana"/>
        <family val="2"/>
      </rPr>
      <t>:</t>
    </r>
  </si>
  <si>
    <t>Community Ranking in Releve:</t>
    <phoneticPr fontId="5" type="noConversion"/>
  </si>
  <si>
    <t>Stand Typical of Community:</t>
  </si>
  <si>
    <r>
      <t xml:space="preserve">if No, identify appropriate modifier: </t>
    </r>
    <r>
      <rPr>
        <u/>
        <sz val="10"/>
        <rFont val="Verdana"/>
        <family val="2"/>
      </rPr>
      <t/>
    </r>
  </si>
  <si>
    <r>
      <rPr>
        <b/>
        <sz val="10"/>
        <rFont val="Verdana"/>
        <family val="2"/>
      </rPr>
      <t>Plot Location</t>
    </r>
    <r>
      <rPr>
        <sz val="10"/>
        <rFont val="Verdana"/>
        <family val="2"/>
      </rPr>
      <t xml:space="preserve">: </t>
    </r>
  </si>
  <si>
    <t xml:space="preserve"> </t>
  </si>
  <si>
    <t>LOCATION INFORMATION</t>
    <phoneticPr fontId="5" type="noConversion"/>
  </si>
  <si>
    <t>Longitude:</t>
    <phoneticPr fontId="5" type="noConversion"/>
  </si>
  <si>
    <t xml:space="preserve">Permanent Marker: </t>
  </si>
  <si>
    <t xml:space="preserve">Marker Type(s): </t>
  </si>
  <si>
    <t xml:space="preserve">Plot Size: </t>
  </si>
  <si>
    <r>
      <t xml:space="preserve">Topographic Context: </t>
    </r>
    <r>
      <rPr>
        <sz val="10"/>
        <rFont val="Verdana"/>
        <family val="2"/>
      </rPr>
      <t/>
    </r>
  </si>
  <si>
    <r>
      <t>Litter Type:</t>
    </r>
    <r>
      <rPr>
        <sz val="10"/>
        <rFont val="Verdana"/>
        <family val="2"/>
      </rPr>
      <t xml:space="preserve"> </t>
    </r>
    <r>
      <rPr>
        <b/>
        <sz val="10"/>
        <rFont val="Verdana"/>
        <family val="2"/>
      </rPr>
      <t xml:space="preserve">  </t>
    </r>
  </si>
  <si>
    <t>Drainage Class:</t>
  </si>
  <si>
    <t xml:space="preserve">Standing Water: </t>
  </si>
  <si>
    <t>Drainage Class:</t>
    <phoneticPr fontId="5" type="noConversion"/>
  </si>
  <si>
    <t xml:space="preserve">Height of moss hummocks: </t>
  </si>
  <si>
    <t>_____ cm</t>
  </si>
  <si>
    <t>Depth of standing water: (&gt;)</t>
  </si>
  <si>
    <t>Exposed rock:</t>
  </si>
  <si>
    <t xml:space="preserve"> ____ %</t>
  </si>
  <si>
    <t>Rock type:</t>
    <phoneticPr fontId="5" type="noConversion"/>
  </si>
  <si>
    <t>+</t>
  </si>
  <si>
    <t>&gt;75-100%</t>
  </si>
  <si>
    <t>r</t>
  </si>
  <si>
    <t>Native Species Richness (S)</t>
  </si>
  <si>
    <r>
      <t>Total Species Richness (S</t>
    </r>
    <r>
      <rPr>
        <vertAlign val="subscript"/>
        <sz val="14"/>
        <rFont val="Verdana"/>
        <family val="2"/>
      </rPr>
      <t>i</t>
    </r>
    <r>
      <rPr>
        <sz val="14"/>
        <rFont val="Verdana"/>
        <family val="2"/>
      </rPr>
      <t>)</t>
    </r>
  </si>
  <si>
    <r>
      <t>Overall Mean C</t>
    </r>
    <r>
      <rPr>
        <vertAlign val="subscript"/>
        <sz val="14"/>
        <rFont val="Verdana"/>
        <family val="2"/>
      </rPr>
      <t>i</t>
    </r>
  </si>
  <si>
    <r>
      <t>FQI</t>
    </r>
    <r>
      <rPr>
        <vertAlign val="subscript"/>
        <sz val="14"/>
        <rFont val="Verdana"/>
        <family val="2"/>
      </rPr>
      <t>i</t>
    </r>
  </si>
  <si>
    <t xml:space="preserve">C Value </t>
  </si>
  <si>
    <t>Forbs</t>
  </si>
  <si>
    <t>Grasses</t>
  </si>
  <si>
    <t>Average</t>
  </si>
  <si>
    <t>Total</t>
  </si>
  <si>
    <t>Woody</t>
  </si>
  <si>
    <t xml:space="preserve">MN County: </t>
  </si>
  <si>
    <t>MN County:</t>
  </si>
  <si>
    <t>Parthenocissus inserta</t>
  </si>
  <si>
    <t xml:space="preserve">   --&gt;</t>
  </si>
  <si>
    <t xml:space="preserve">  --&gt;</t>
  </si>
  <si>
    <t>Solidago canadensis</t>
  </si>
  <si>
    <t>Chenopodium album</t>
  </si>
  <si>
    <t>Euonymus alatus</t>
  </si>
  <si>
    <t>LHRP HL-3-Forest</t>
  </si>
  <si>
    <t>MS, KB</t>
  </si>
  <si>
    <t>Dakota</t>
  </si>
  <si>
    <t>44.78602, -93.1423</t>
  </si>
  <si>
    <t>LHHL32021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</si>
</sst>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0"/>
      <name val="Verdan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Verdana"/>
      <family val="2"/>
    </font>
    <font>
      <i/>
      <sz val="10"/>
      <name val="Verdana"/>
      <family val="2"/>
    </font>
    <font>
      <sz val="8"/>
      <name val="Verdana"/>
      <family val="2"/>
    </font>
    <font>
      <u/>
      <sz val="10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1"/>
      <color theme="1" tint="0.499984740745262"/>
      <name val="Verdana"/>
      <family val="2"/>
    </font>
    <font>
      <b/>
      <sz val="16"/>
      <color theme="1" tint="0.499984740745262"/>
      <name val="Verdana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MS Sans Serif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b/>
      <sz val="22"/>
      <color theme="1" tint="0.499984740745262"/>
      <name val="Verdana"/>
      <family val="2"/>
    </font>
    <font>
      <sz val="14"/>
      <name val="Verdana"/>
      <family val="2"/>
    </font>
    <font>
      <sz val="16"/>
      <name val="Verdana"/>
      <family val="2"/>
    </font>
    <font>
      <sz val="10"/>
      <name val="Verdana"/>
      <family val="2"/>
    </font>
    <font>
      <vertAlign val="subscript"/>
      <sz val="14"/>
      <name val="Verdan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3">
    <xf numFmtId="0" fontId="0" fillId="0" borderId="0"/>
    <xf numFmtId="0" fontId="8" fillId="0" borderId="0"/>
    <xf numFmtId="0" fontId="13" fillId="0" borderId="0" applyNumberFormat="0" applyFill="0" applyBorder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6" fillId="0" borderId="18" applyNumberFormat="0" applyFill="0" applyAlignment="0" applyProtection="0"/>
    <xf numFmtId="0" fontId="16" fillId="0" borderId="0" applyNumberFormat="0" applyFill="0" applyBorder="0" applyAlignment="0" applyProtection="0"/>
    <xf numFmtId="0" fontId="17" fillId="2" borderId="0" applyNumberFormat="0" applyBorder="0" applyAlignment="0" applyProtection="0"/>
    <xf numFmtId="0" fontId="18" fillId="3" borderId="0" applyNumberFormat="0" applyBorder="0" applyAlignment="0" applyProtection="0"/>
    <xf numFmtId="0" fontId="19" fillId="4" borderId="0" applyNumberFormat="0" applyBorder="0" applyAlignment="0" applyProtection="0"/>
    <xf numFmtId="0" fontId="20" fillId="5" borderId="19" applyNumberFormat="0" applyAlignment="0" applyProtection="0"/>
    <xf numFmtId="0" fontId="21" fillId="6" borderId="20" applyNumberFormat="0" applyAlignment="0" applyProtection="0"/>
    <xf numFmtId="0" fontId="22" fillId="6" borderId="19" applyNumberFormat="0" applyAlignment="0" applyProtection="0"/>
    <xf numFmtId="0" fontId="23" fillId="0" borderId="21" applyNumberFormat="0" applyFill="0" applyAlignment="0" applyProtection="0"/>
    <xf numFmtId="0" fontId="24" fillId="7" borderId="22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4" applyNumberFormat="0" applyFill="0" applyAlignment="0" applyProtection="0"/>
    <xf numFmtId="0" fontId="2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8" fillId="32" borderId="0" applyNumberFormat="0" applyBorder="0" applyAlignment="0" applyProtection="0"/>
    <xf numFmtId="0" fontId="30" fillId="0" borderId="0"/>
    <xf numFmtId="0" fontId="8" fillId="0" borderId="0"/>
    <xf numFmtId="0" fontId="2" fillId="0" borderId="0"/>
    <xf numFmtId="0" fontId="2" fillId="8" borderId="23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5" fillId="0" borderId="0"/>
    <xf numFmtId="0" fontId="1" fillId="0" borderId="0"/>
    <xf numFmtId="0" fontId="1" fillId="8" borderId="23" applyNumberFormat="0" applyFont="0" applyAlignment="0" applyProtection="0"/>
    <xf numFmtId="0" fontId="8" fillId="0" borderId="0"/>
  </cellStyleXfs>
  <cellXfs count="145">
    <xf numFmtId="0" fontId="0" fillId="0" borderId="0" xfId="0"/>
    <xf numFmtId="0" fontId="3" fillId="0" borderId="0" xfId="0" applyFont="1"/>
    <xf numFmtId="0" fontId="6" fillId="0" borderId="0" xfId="0" applyFont="1"/>
    <xf numFmtId="0" fontId="0" fillId="0" borderId="2" xfId="0" applyBorder="1"/>
    <xf numFmtId="0" fontId="0" fillId="0" borderId="3" xfId="0" applyBorder="1" applyAlignment="1">
      <alignment horizontal="left"/>
    </xf>
    <xf numFmtId="0" fontId="0" fillId="0" borderId="6" xfId="0" applyBorder="1"/>
    <xf numFmtId="0" fontId="0" fillId="0" borderId="5" xfId="0" applyBorder="1" applyAlignment="1">
      <alignment horizontal="left"/>
    </xf>
    <xf numFmtId="0" fontId="4" fillId="0" borderId="3" xfId="0" applyFont="1" applyBorder="1"/>
    <xf numFmtId="0" fontId="0" fillId="0" borderId="5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wrapText="1"/>
    </xf>
    <xf numFmtId="0" fontId="0" fillId="0" borderId="4" xfId="0" applyBorder="1" applyAlignment="1">
      <alignment wrapText="1"/>
    </xf>
    <xf numFmtId="0" fontId="8" fillId="0" borderId="0" xfId="0" applyFont="1"/>
    <xf numFmtId="0" fontId="8" fillId="0" borderId="0" xfId="1"/>
    <xf numFmtId="0" fontId="7" fillId="0" borderId="0" xfId="1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0" fontId="4" fillId="0" borderId="3" xfId="0" applyFont="1" applyBorder="1" applyAlignment="1">
      <alignment vertical="top"/>
    </xf>
    <xf numFmtId="0" fontId="0" fillId="0" borderId="0" xfId="0" applyBorder="1" applyAlignment="1">
      <alignment horizontal="center" vertical="top"/>
    </xf>
    <xf numFmtId="0" fontId="8" fillId="0" borderId="3" xfId="0" applyFont="1" applyBorder="1" applyAlignment="1">
      <alignment vertical="top"/>
    </xf>
    <xf numFmtId="0" fontId="0" fillId="0" borderId="3" xfId="0" applyBorder="1" applyAlignment="1">
      <alignment vertical="top"/>
    </xf>
    <xf numFmtId="0" fontId="4" fillId="0" borderId="0" xfId="0" applyFont="1" applyFill="1" applyBorder="1" applyAlignment="1">
      <alignment horizontal="center"/>
    </xf>
    <xf numFmtId="14" fontId="8" fillId="0" borderId="0" xfId="0" applyNumberFormat="1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11" fillId="0" borderId="0" xfId="0" applyFont="1"/>
    <xf numFmtId="0" fontId="12" fillId="0" borderId="0" xfId="0" applyFont="1" applyAlignment="1">
      <alignment vertical="center"/>
    </xf>
    <xf numFmtId="0" fontId="8" fillId="0" borderId="0" xfId="0" applyFont="1" applyAlignment="1"/>
    <xf numFmtId="0" fontId="0" fillId="0" borderId="0" xfId="0" applyBorder="1"/>
    <xf numFmtId="0" fontId="3" fillId="0" borderId="15" xfId="0" applyFont="1" applyBorder="1"/>
    <xf numFmtId="0" fontId="0" fillId="0" borderId="0" xfId="0"/>
    <xf numFmtId="0" fontId="0" fillId="0" borderId="0" xfId="0"/>
    <xf numFmtId="0" fontId="29" fillId="0" borderId="25" xfId="0" applyFont="1" applyBorder="1"/>
    <xf numFmtId="0" fontId="29" fillId="0" borderId="25" xfId="0" applyFont="1" applyFill="1" applyBorder="1"/>
    <xf numFmtId="0" fontId="29" fillId="0" borderId="25" xfId="0" applyNumberFormat="1" applyFont="1" applyBorder="1"/>
    <xf numFmtId="0" fontId="30" fillId="0" borderId="0" xfId="0" applyFont="1" applyFill="1"/>
    <xf numFmtId="0" fontId="0" fillId="0" borderId="0" xfId="0" quotePrefix="1" applyNumberFormat="1"/>
    <xf numFmtId="0" fontId="30" fillId="0" borderId="0" xfId="0" quotePrefix="1" applyNumberFormat="1" applyFont="1"/>
    <xf numFmtId="0" fontId="0" fillId="0" borderId="0" xfId="0" applyNumberFormat="1"/>
    <xf numFmtId="0" fontId="30" fillId="0" borderId="0" xfId="0" applyFont="1"/>
    <xf numFmtId="0" fontId="30" fillId="0" borderId="0" xfId="0" quotePrefix="1" applyNumberFormat="1" applyFont="1" applyFill="1"/>
    <xf numFmtId="0" fontId="31" fillId="0" borderId="0" xfId="0" applyFont="1"/>
    <xf numFmtId="0" fontId="3" fillId="0" borderId="15" xfId="1" applyFont="1" applyFill="1" applyBorder="1"/>
    <xf numFmtId="0" fontId="8" fillId="0" borderId="0" xfId="0" applyFont="1" applyAlignment="1">
      <alignment vertical="center"/>
    </xf>
    <xf numFmtId="0" fontId="0" fillId="0" borderId="15" xfId="0" applyBorder="1"/>
    <xf numFmtId="0" fontId="8" fillId="0" borderId="0" xfId="1"/>
    <xf numFmtId="0" fontId="8" fillId="0" borderId="0" xfId="1" applyFont="1"/>
    <xf numFmtId="0" fontId="3" fillId="0" borderId="0" xfId="1" applyFont="1"/>
    <xf numFmtId="0" fontId="3" fillId="0" borderId="15" xfId="1" applyFont="1" applyBorder="1"/>
    <xf numFmtId="0" fontId="8" fillId="0" borderId="0" xfId="1" applyBorder="1"/>
    <xf numFmtId="0" fontId="3" fillId="0" borderId="0" xfId="1" applyFont="1" applyFill="1"/>
    <xf numFmtId="0" fontId="33" fillId="0" borderId="26" xfId="0" applyFont="1" applyBorder="1"/>
    <xf numFmtId="0" fontId="33" fillId="0" borderId="25" xfId="0" applyFont="1" applyBorder="1"/>
    <xf numFmtId="0" fontId="33" fillId="0" borderId="27" xfId="0" applyFont="1" applyBorder="1"/>
    <xf numFmtId="0" fontId="32" fillId="0" borderId="28" xfId="0" applyFont="1" applyBorder="1" applyAlignment="1">
      <alignment horizontal="center"/>
    </xf>
    <xf numFmtId="0" fontId="34" fillId="0" borderId="28" xfId="0" applyFont="1" applyBorder="1" applyAlignment="1">
      <alignment horizontal="center"/>
    </xf>
    <xf numFmtId="0" fontId="30" fillId="33" borderId="0" xfId="0" applyFont="1" applyFill="1"/>
    <xf numFmtId="0" fontId="0" fillId="33" borderId="0" xfId="0" applyFill="1"/>
    <xf numFmtId="0" fontId="0" fillId="33" borderId="0" xfId="0" quotePrefix="1" applyNumberFormat="1" applyFill="1"/>
    <xf numFmtId="0" fontId="1" fillId="0" borderId="0" xfId="46"/>
    <xf numFmtId="0" fontId="30" fillId="0" borderId="0" xfId="59" applyFont="1" applyFill="1"/>
    <xf numFmtId="0" fontId="8" fillId="0" borderId="15" xfId="0" applyFont="1" applyBorder="1" applyAlignment="1">
      <alignment vertical="center"/>
    </xf>
    <xf numFmtId="0" fontId="8" fillId="0" borderId="30" xfId="1" applyBorder="1"/>
    <xf numFmtId="0" fontId="8" fillId="0" borderId="15" xfId="1" applyFont="1" applyBorder="1"/>
    <xf numFmtId="0" fontId="8" fillId="0" borderId="0" xfId="0" applyFont="1"/>
    <xf numFmtId="0" fontId="3" fillId="0" borderId="0" xfId="0" applyFont="1"/>
    <xf numFmtId="0" fontId="0" fillId="0" borderId="0" xfId="0"/>
    <xf numFmtId="0" fontId="0" fillId="0" borderId="0" xfId="0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9" fillId="0" borderId="0" xfId="0" applyFont="1" applyAlignment="1"/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0" fillId="0" borderId="6" xfId="0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2" xfId="0" applyFont="1" applyBorder="1" applyAlignment="1">
      <alignment horizontal="right" vertical="top"/>
    </xf>
    <xf numFmtId="0" fontId="0" fillId="0" borderId="2" xfId="0" applyBorder="1" applyAlignment="1">
      <alignment horizontal="right" vertical="top"/>
    </xf>
    <xf numFmtId="0" fontId="8" fillId="0" borderId="0" xfId="0" applyFont="1"/>
    <xf numFmtId="14" fontId="8" fillId="0" borderId="0" xfId="1" applyNumberFormat="1" applyFont="1"/>
    <xf numFmtId="0" fontId="3" fillId="0" borderId="0" xfId="1" applyFont="1" applyBorder="1"/>
    <xf numFmtId="0" fontId="8" fillId="0" borderId="0" xfId="1" applyBorder="1"/>
    <xf numFmtId="0" fontId="3" fillId="0" borderId="31" xfId="1" applyFont="1" applyBorder="1"/>
    <xf numFmtId="0" fontId="0" fillId="0" borderId="0" xfId="0"/>
    <xf numFmtId="0" fontId="0" fillId="0" borderId="0" xfId="0"/>
    <xf numFmtId="0" fontId="0" fillId="0" borderId="0" xfId="0" applyBorder="1"/>
    <xf numFmtId="0" fontId="8" fillId="0" borderId="0" xfId="0" applyFont="1"/>
    <xf numFmtId="0" fontId="3" fillId="0" borderId="0" xfId="1" applyFont="1" applyFill="1"/>
    <xf numFmtId="0" fontId="0" fillId="0" borderId="0" xfId="0"/>
    <xf numFmtId="0" fontId="3" fillId="0" borderId="0" xfId="1" applyFont="1"/>
    <xf numFmtId="0" fontId="0" fillId="0" borderId="0" xfId="0"/>
    <xf numFmtId="0" fontId="3" fillId="0" borderId="0" xfId="1" applyFont="1"/>
    <xf numFmtId="0" fontId="8" fillId="0" borderId="0" xfId="1" applyFont="1" applyFill="1"/>
    <xf numFmtId="0" fontId="3" fillId="34" borderId="0" xfId="1" applyFont="1" applyFill="1" applyBorder="1"/>
    <xf numFmtId="0" fontId="8" fillId="35" borderId="0" xfId="1" applyFill="1" applyBorder="1"/>
    <xf numFmtId="0" fontId="8" fillId="35" borderId="0" xfId="0" applyFont="1" applyFill="1"/>
    <xf numFmtId="0" fontId="8" fillId="35" borderId="15" xfId="0" applyFont="1" applyFill="1" applyBorder="1"/>
    <xf numFmtId="0" fontId="0" fillId="0" borderId="0" xfId="0"/>
    <xf numFmtId="2" fontId="8" fillId="0" borderId="26" xfId="0" applyNumberFormat="1" applyFont="1" applyBorder="1"/>
    <xf numFmtId="2" fontId="8" fillId="0" borderId="32" xfId="0" applyNumberFormat="1" applyFont="1" applyBorder="1" applyAlignment="1">
      <alignment horizontal="center"/>
    </xf>
    <xf numFmtId="2" fontId="8" fillId="0" borderId="25" xfId="0" applyNumberFormat="1" applyFont="1" applyBorder="1"/>
    <xf numFmtId="2" fontId="8" fillId="0" borderId="27" xfId="0" applyNumberFormat="1" applyFont="1" applyBorder="1"/>
    <xf numFmtId="0" fontId="0" fillId="0" borderId="0" xfId="0"/>
    <xf numFmtId="0" fontId="8" fillId="36" borderId="0" xfId="0" applyFont="1" applyFill="1" applyAlignment="1">
      <alignment vertical="center"/>
    </xf>
    <xf numFmtId="0" fontId="8" fillId="36" borderId="0" xfId="1" applyFont="1" applyFill="1"/>
    <xf numFmtId="2" fontId="8" fillId="0" borderId="25" xfId="0" applyNumberFormat="1" applyFont="1" applyFill="1" applyBorder="1"/>
    <xf numFmtId="2" fontId="8" fillId="37" borderId="25" xfId="0" applyNumberFormat="1" applyFont="1" applyFill="1" applyBorder="1"/>
    <xf numFmtId="2" fontId="8" fillId="37" borderId="27" xfId="0" applyNumberFormat="1" applyFont="1" applyFill="1" applyBorder="1"/>
    <xf numFmtId="0" fontId="0" fillId="0" borderId="0" xfId="0"/>
    <xf numFmtId="0" fontId="4" fillId="0" borderId="25" xfId="1" applyFont="1" applyBorder="1"/>
    <xf numFmtId="0" fontId="4" fillId="0" borderId="25" xfId="1" applyFont="1" applyBorder="1" applyAlignment="1">
      <alignment horizontal="left"/>
    </xf>
    <xf numFmtId="0" fontId="4" fillId="0" borderId="26" xfId="1" applyFont="1" applyBorder="1"/>
    <xf numFmtId="0" fontId="8" fillId="0" borderId="25" xfId="1" applyBorder="1" applyAlignment="1">
      <alignment horizontal="center"/>
    </xf>
    <xf numFmtId="0" fontId="4" fillId="0" borderId="25" xfId="0" applyFont="1" applyBorder="1"/>
    <xf numFmtId="0" fontId="4" fillId="0" borderId="33" xfId="1" applyFont="1" applyBorder="1"/>
    <xf numFmtId="0" fontId="8" fillId="0" borderId="26" xfId="1" applyBorder="1" applyAlignment="1">
      <alignment horizontal="left"/>
    </xf>
    <xf numFmtId="0" fontId="8" fillId="0" borderId="25" xfId="1" applyBorder="1" applyAlignment="1">
      <alignment horizontal="left"/>
    </xf>
    <xf numFmtId="0" fontId="8" fillId="0" borderId="25" xfId="0" applyFont="1" applyBorder="1"/>
    <xf numFmtId="0" fontId="4" fillId="0" borderId="34" xfId="1" applyFon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3" xfId="0" applyBorder="1"/>
    <xf numFmtId="0" fontId="0" fillId="0" borderId="1" xfId="0" applyBorder="1"/>
    <xf numFmtId="0" fontId="0" fillId="0" borderId="14" xfId="0" applyBorder="1"/>
    <xf numFmtId="0" fontId="0" fillId="0" borderId="12" xfId="0" applyBorder="1"/>
    <xf numFmtId="0" fontId="0" fillId="0" borderId="13" xfId="0" applyBorder="1"/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3" fillId="0" borderId="10" xfId="0" applyFont="1" applyBorder="1" applyAlignment="1">
      <alignment horizontal="center"/>
    </xf>
    <xf numFmtId="0" fontId="3" fillId="0" borderId="0" xfId="1" applyFont="1" applyFill="1"/>
    <xf numFmtId="0" fontId="0" fillId="0" borderId="0" xfId="0"/>
    <xf numFmtId="0" fontId="3" fillId="0" borderId="0" xfId="1" applyFont="1"/>
    <xf numFmtId="0" fontId="7" fillId="0" borderId="0" xfId="1" applyFont="1"/>
    <xf numFmtId="0" fontId="10" fillId="0" borderId="0" xfId="1" applyFont="1" applyAlignment="1">
      <alignment horizontal="center"/>
    </xf>
    <xf numFmtId="0" fontId="8" fillId="0" borderId="0" xfId="1" applyFont="1" applyFill="1" applyBorder="1" applyAlignment="1">
      <alignment horizontal="center"/>
    </xf>
    <xf numFmtId="0" fontId="3" fillId="0" borderId="29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30" xfId="1" applyFont="1" applyBorder="1" applyAlignment="1">
      <alignment horizontal="center"/>
    </xf>
    <xf numFmtId="0" fontId="32" fillId="0" borderId="15" xfId="0" applyFont="1" applyBorder="1" applyAlignment="1">
      <alignment horizontal="center"/>
    </xf>
  </cellXfs>
  <cellStyles count="63">
    <cellStyle name="20% - Accent1" xfId="19" builtinId="30" customBuiltin="1"/>
    <cellStyle name="20% - Accent1 2" xfId="47" xr:uid="{00000000-0005-0000-0000-000001000000}"/>
    <cellStyle name="20% - Accent2" xfId="23" builtinId="34" customBuiltin="1"/>
    <cellStyle name="20% - Accent2 2" xfId="49" xr:uid="{00000000-0005-0000-0000-000003000000}"/>
    <cellStyle name="20% - Accent3" xfId="27" builtinId="38" customBuiltin="1"/>
    <cellStyle name="20% - Accent3 2" xfId="51" xr:uid="{00000000-0005-0000-0000-000005000000}"/>
    <cellStyle name="20% - Accent4" xfId="31" builtinId="42" customBuiltin="1"/>
    <cellStyle name="20% - Accent4 2" xfId="53" xr:uid="{00000000-0005-0000-0000-000007000000}"/>
    <cellStyle name="20% - Accent5" xfId="35" builtinId="46" customBuiltin="1"/>
    <cellStyle name="20% - Accent5 2" xfId="55" xr:uid="{00000000-0005-0000-0000-000009000000}"/>
    <cellStyle name="20% - Accent6" xfId="39" builtinId="50" customBuiltin="1"/>
    <cellStyle name="20% - Accent6 2" xfId="57" xr:uid="{00000000-0005-0000-0000-00000B000000}"/>
    <cellStyle name="40% - Accent1" xfId="20" builtinId="31" customBuiltin="1"/>
    <cellStyle name="40% - Accent1 2" xfId="48" xr:uid="{00000000-0005-0000-0000-00000D000000}"/>
    <cellStyle name="40% - Accent2" xfId="24" builtinId="35" customBuiltin="1"/>
    <cellStyle name="40% - Accent2 2" xfId="50" xr:uid="{00000000-0005-0000-0000-00000F000000}"/>
    <cellStyle name="40% - Accent3" xfId="28" builtinId="39" customBuiltin="1"/>
    <cellStyle name="40% - Accent3 2" xfId="52" xr:uid="{00000000-0005-0000-0000-000011000000}"/>
    <cellStyle name="40% - Accent4" xfId="32" builtinId="43" customBuiltin="1"/>
    <cellStyle name="40% - Accent4 2" xfId="54" xr:uid="{00000000-0005-0000-0000-000013000000}"/>
    <cellStyle name="40% - Accent5" xfId="36" builtinId="47" customBuiltin="1"/>
    <cellStyle name="40% - Accent5 2" xfId="56" xr:uid="{00000000-0005-0000-0000-000015000000}"/>
    <cellStyle name="40% - Accent6" xfId="40" builtinId="51" customBuiltin="1"/>
    <cellStyle name="40% - Accent6 2" xfId="58" xr:uid="{00000000-0005-0000-0000-000017000000}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 xr:uid="{00000000-0005-0000-0000-000031000000}"/>
    <cellStyle name="Normal 3" xfId="44" xr:uid="{00000000-0005-0000-0000-000032000000}"/>
    <cellStyle name="Normal 3 2" xfId="60" xr:uid="{00000000-0005-0000-0000-000033000000}"/>
    <cellStyle name="Normal 4" xfId="43" xr:uid="{00000000-0005-0000-0000-000034000000}"/>
    <cellStyle name="Normal 5" xfId="42" xr:uid="{00000000-0005-0000-0000-000035000000}"/>
    <cellStyle name="Normal 6" xfId="59" xr:uid="{00000000-0005-0000-0000-000036000000}"/>
    <cellStyle name="Normal 6 2" xfId="62" xr:uid="{00000000-0005-0000-0000-000037000000}"/>
    <cellStyle name="Normal 7" xfId="46" xr:uid="{00000000-0005-0000-0000-000038000000}"/>
    <cellStyle name="Note 2" xfId="45" xr:uid="{00000000-0005-0000-0000-000039000000}"/>
    <cellStyle name="Note 2 2" xfId="61" xr:uid="{00000000-0005-0000-0000-00003A000000}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2" name="Pictur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3" name="Picture 2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3</xdr:col>
      <xdr:colOff>803376</xdr:colOff>
      <xdr:row>133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39750"/>
          <a:ext cx="5594451" cy="2771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0"/>
  <sheetViews>
    <sheetView topLeftCell="A2" workbookViewId="0">
      <selection activeCell="B36" sqref="B36"/>
    </sheetView>
  </sheetViews>
  <sheetFormatPr defaultColWidth="10.90625" defaultRowHeight="12.6" x14ac:dyDescent="0.2"/>
  <cols>
    <col min="1" max="1" width="33.7265625" style="72" customWidth="1"/>
    <col min="2" max="2" width="15.26953125" customWidth="1"/>
    <col min="3" max="3" width="13.90625" customWidth="1"/>
    <col min="4" max="4" width="15.6328125" customWidth="1"/>
  </cols>
  <sheetData>
    <row r="1" spans="1:5" hidden="1" x14ac:dyDescent="0.2"/>
    <row r="2" spans="1:5" ht="19.8" x14ac:dyDescent="0.3">
      <c r="A2" s="131" t="s">
        <v>57</v>
      </c>
      <c r="B2" s="131"/>
      <c r="C2" s="131"/>
      <c r="D2" s="131"/>
      <c r="E2" s="131"/>
    </row>
    <row r="3" spans="1:5" x14ac:dyDescent="0.2">
      <c r="A3" s="69" t="s">
        <v>56</v>
      </c>
      <c r="B3" s="65"/>
      <c r="C3" s="66"/>
      <c r="D3" s="65"/>
      <c r="E3" s="65"/>
    </row>
    <row r="4" spans="1:5" x14ac:dyDescent="0.2">
      <c r="A4" s="69"/>
      <c r="B4" s="65"/>
      <c r="C4" s="66"/>
      <c r="D4" s="65"/>
      <c r="E4" s="65"/>
    </row>
    <row r="5" spans="1:5" x14ac:dyDescent="0.2">
      <c r="A5" s="69" t="s">
        <v>58</v>
      </c>
      <c r="B5" s="65"/>
      <c r="C5" s="65"/>
      <c r="D5" s="65"/>
      <c r="E5" s="65"/>
    </row>
    <row r="6" spans="1:5" ht="12.75" hidden="1" customHeight="1" x14ac:dyDescent="0.2">
      <c r="A6" s="25" t="s">
        <v>75</v>
      </c>
      <c r="B6" s="65"/>
      <c r="C6" s="66"/>
      <c r="D6" s="65"/>
      <c r="E6" s="65"/>
    </row>
    <row r="7" spans="1:5" ht="12.75" hidden="1" customHeight="1" x14ac:dyDescent="0.2">
      <c r="A7" s="25"/>
      <c r="B7" s="65"/>
      <c r="C7" s="65"/>
      <c r="D7" s="65"/>
      <c r="E7" s="65"/>
    </row>
    <row r="8" spans="1:5" x14ac:dyDescent="0.2">
      <c r="A8" s="25"/>
      <c r="B8" s="65"/>
      <c r="C8" s="65"/>
      <c r="D8" s="65"/>
      <c r="E8" s="65"/>
    </row>
    <row r="9" spans="1:5" x14ac:dyDescent="0.2">
      <c r="A9" s="69" t="s">
        <v>51</v>
      </c>
      <c r="B9" s="23"/>
      <c r="C9" s="65"/>
      <c r="D9" s="65"/>
      <c r="E9" s="65"/>
    </row>
    <row r="10" spans="1:5" ht="12.75" hidden="1" customHeight="1" x14ac:dyDescent="0.2">
      <c r="A10" s="69"/>
      <c r="B10" s="65"/>
      <c r="C10" s="65"/>
      <c r="D10" s="65"/>
      <c r="E10" s="65"/>
    </row>
    <row r="11" spans="1:5" x14ac:dyDescent="0.2">
      <c r="A11" s="69"/>
      <c r="B11" s="65"/>
      <c r="C11" s="65"/>
      <c r="D11" s="65"/>
      <c r="E11" s="65"/>
    </row>
    <row r="12" spans="1:5" x14ac:dyDescent="0.2">
      <c r="A12" s="69" t="s">
        <v>5391</v>
      </c>
      <c r="B12" s="65" t="s">
        <v>5392</v>
      </c>
      <c r="C12" s="65"/>
      <c r="D12" s="65"/>
      <c r="E12" s="65"/>
    </row>
    <row r="13" spans="1:5" x14ac:dyDescent="0.2">
      <c r="A13" s="69" t="s">
        <v>5393</v>
      </c>
      <c r="B13" s="65"/>
      <c r="C13" s="65"/>
      <c r="D13" s="65"/>
      <c r="E13" s="65"/>
    </row>
    <row r="14" spans="1:5" x14ac:dyDescent="0.2">
      <c r="A14" s="69" t="s">
        <v>5394</v>
      </c>
      <c r="B14" s="65"/>
      <c r="C14" s="65"/>
      <c r="D14" s="65"/>
      <c r="E14" s="65"/>
    </row>
    <row r="15" spans="1:5" x14ac:dyDescent="0.2">
      <c r="A15" s="69" t="s">
        <v>5395</v>
      </c>
      <c r="B15" s="28"/>
      <c r="C15" s="67"/>
      <c r="D15" s="28"/>
      <c r="E15" s="28"/>
    </row>
    <row r="16" spans="1:5" x14ac:dyDescent="0.2">
      <c r="A16" s="69" t="s">
        <v>5396</v>
      </c>
      <c r="B16" s="70"/>
      <c r="C16" s="65"/>
      <c r="D16" s="65"/>
      <c r="E16" s="65"/>
    </row>
    <row r="17" spans="1:5" x14ac:dyDescent="0.2">
      <c r="A17" s="69"/>
      <c r="B17" s="65"/>
      <c r="C17" s="67"/>
      <c r="D17" s="65"/>
      <c r="E17" s="65"/>
    </row>
    <row r="18" spans="1:5" x14ac:dyDescent="0.2">
      <c r="A18" s="69" t="s">
        <v>5397</v>
      </c>
      <c r="B18" s="65"/>
      <c r="C18" s="67"/>
      <c r="D18" s="65"/>
      <c r="E18" s="65"/>
    </row>
    <row r="19" spans="1:5" x14ac:dyDescent="0.2">
      <c r="A19" s="69" t="s">
        <v>5398</v>
      </c>
      <c r="B19" s="70"/>
      <c r="C19" s="65"/>
      <c r="D19" s="65"/>
      <c r="E19" s="65"/>
    </row>
    <row r="20" spans="1:5" x14ac:dyDescent="0.2">
      <c r="A20" s="25" t="s">
        <v>5399</v>
      </c>
      <c r="B20" s="65"/>
      <c r="C20" s="67"/>
      <c r="D20" s="65"/>
      <c r="E20" s="65"/>
    </row>
    <row r="21" spans="1:5" x14ac:dyDescent="0.2">
      <c r="A21" s="25" t="s">
        <v>5400</v>
      </c>
      <c r="B21" s="28"/>
      <c r="C21" s="28"/>
      <c r="D21" s="28"/>
      <c r="E21" s="28"/>
    </row>
    <row r="22" spans="1:5" x14ac:dyDescent="0.2">
      <c r="A22" s="133" t="s">
        <v>5401</v>
      </c>
      <c r="B22" s="133"/>
      <c r="C22" s="133"/>
      <c r="D22" s="133"/>
      <c r="E22" s="133"/>
    </row>
    <row r="23" spans="1:5" x14ac:dyDescent="0.2">
      <c r="A23" s="25"/>
      <c r="B23" s="65"/>
      <c r="C23" s="65"/>
      <c r="D23" s="65"/>
      <c r="E23" s="2"/>
    </row>
    <row r="24" spans="1:5" ht="13.8" x14ac:dyDescent="0.25">
      <c r="A24" s="132" t="s">
        <v>5402</v>
      </c>
      <c r="B24" s="132"/>
      <c r="C24" s="132"/>
      <c r="D24" s="132"/>
      <c r="E24" s="132"/>
    </row>
    <row r="25" spans="1:5" ht="3" customHeight="1" x14ac:dyDescent="0.2">
      <c r="A25" s="25"/>
      <c r="B25" s="65"/>
      <c r="C25" s="65"/>
      <c r="D25" s="65"/>
      <c r="E25" s="65"/>
    </row>
    <row r="26" spans="1:5" ht="12.75" hidden="1" customHeight="1" x14ac:dyDescent="0.2">
      <c r="A26" s="25"/>
      <c r="B26" s="65"/>
      <c r="C26" s="65"/>
      <c r="D26" s="65"/>
      <c r="E26" s="65"/>
    </row>
    <row r="27" spans="1:5" ht="12.75" hidden="1" customHeight="1" x14ac:dyDescent="0.2">
      <c r="A27" s="25"/>
      <c r="B27" s="65"/>
      <c r="C27" s="24"/>
      <c r="D27" s="65"/>
      <c r="E27" s="65"/>
    </row>
    <row r="28" spans="1:5" x14ac:dyDescent="0.2">
      <c r="A28" s="69" t="s">
        <v>60</v>
      </c>
      <c r="B28" s="66"/>
      <c r="C28" s="65"/>
      <c r="D28" s="65"/>
      <c r="E28" s="65"/>
    </row>
    <row r="29" spans="1:5" x14ac:dyDescent="0.2">
      <c r="A29" s="69" t="s">
        <v>5403</v>
      </c>
      <c r="B29" s="66"/>
      <c r="C29" s="65"/>
      <c r="D29" s="65"/>
      <c r="E29" s="65"/>
    </row>
    <row r="30" spans="1:5" ht="1.5" customHeight="1" x14ac:dyDescent="0.2">
      <c r="A30" s="69"/>
      <c r="B30" s="16"/>
      <c r="C30" s="65"/>
      <c r="D30" s="65"/>
      <c r="E30" s="65"/>
    </row>
    <row r="31" spans="1:5" ht="12.75" hidden="1" customHeight="1" x14ac:dyDescent="0.2">
      <c r="A31" s="69"/>
      <c r="B31" s="16"/>
      <c r="C31" s="65"/>
      <c r="D31" s="65"/>
      <c r="E31" s="65"/>
    </row>
    <row r="32" spans="1:5" ht="12.75" hidden="1" customHeight="1" x14ac:dyDescent="0.2">
      <c r="A32" s="69"/>
      <c r="B32" s="16"/>
      <c r="C32" s="65"/>
      <c r="D32" s="65"/>
      <c r="E32" s="65"/>
    </row>
    <row r="33" spans="1:5" ht="12.75" hidden="1" customHeight="1" x14ac:dyDescent="0.2">
      <c r="A33" s="69"/>
      <c r="B33" s="16"/>
      <c r="C33" s="65"/>
      <c r="D33" s="65"/>
      <c r="E33" s="65"/>
    </row>
    <row r="34" spans="1:5" ht="12.75" hidden="1" customHeight="1" x14ac:dyDescent="0.2">
      <c r="A34" s="69"/>
      <c r="B34" s="16"/>
      <c r="C34" s="65"/>
      <c r="D34" s="65"/>
      <c r="E34" s="65"/>
    </row>
    <row r="35" spans="1:5" ht="12.75" hidden="1" customHeight="1" x14ac:dyDescent="0.2">
      <c r="A35" s="69"/>
      <c r="B35" s="66"/>
      <c r="C35" s="65"/>
      <c r="D35" s="65"/>
      <c r="E35" s="65"/>
    </row>
    <row r="36" spans="1:5" x14ac:dyDescent="0.2">
      <c r="A36" s="69" t="s">
        <v>5404</v>
      </c>
      <c r="B36" s="70"/>
      <c r="C36" s="67"/>
      <c r="D36" s="65"/>
      <c r="E36" s="65"/>
    </row>
    <row r="37" spans="1:5" x14ac:dyDescent="0.2">
      <c r="A37" s="69" t="s">
        <v>59</v>
      </c>
      <c r="B37" s="66"/>
      <c r="C37" s="65"/>
      <c r="D37" s="65"/>
      <c r="E37" s="65"/>
    </row>
    <row r="38" spans="1:5" x14ac:dyDescent="0.2">
      <c r="A38" s="69" t="s">
        <v>5405</v>
      </c>
      <c r="B38" s="66"/>
      <c r="C38" s="65"/>
      <c r="D38" s="65"/>
      <c r="E38" s="65"/>
    </row>
    <row r="39" spans="1:5" ht="13.8" x14ac:dyDescent="0.25">
      <c r="A39" s="132" t="s">
        <v>61</v>
      </c>
      <c r="B39" s="132"/>
      <c r="C39" s="132"/>
      <c r="D39" s="132"/>
      <c r="E39" s="132"/>
    </row>
    <row r="40" spans="1:5" x14ac:dyDescent="0.2">
      <c r="A40" s="69" t="s">
        <v>5406</v>
      </c>
      <c r="B40" s="70"/>
      <c r="C40" s="70"/>
      <c r="D40" s="70"/>
      <c r="E40" s="65"/>
    </row>
    <row r="41" spans="1:5" x14ac:dyDescent="0.2">
      <c r="A41" s="69" t="s">
        <v>63</v>
      </c>
      <c r="B41" s="65"/>
      <c r="C41" s="65"/>
      <c r="D41" s="65"/>
      <c r="E41" s="65"/>
    </row>
    <row r="42" spans="1:5" x14ac:dyDescent="0.2">
      <c r="A42" s="69" t="s">
        <v>74</v>
      </c>
      <c r="B42" s="65" t="s">
        <v>53</v>
      </c>
      <c r="C42" s="65"/>
      <c r="D42" s="65"/>
      <c r="E42" s="65"/>
    </row>
    <row r="43" spans="1:5" x14ac:dyDescent="0.2">
      <c r="A43" s="69" t="s">
        <v>73</v>
      </c>
      <c r="B43" s="65"/>
      <c r="C43" s="65"/>
      <c r="D43" s="65"/>
      <c r="E43" s="65"/>
    </row>
    <row r="44" spans="1:5" x14ac:dyDescent="0.2">
      <c r="A44" s="69" t="s">
        <v>5407</v>
      </c>
      <c r="B44" s="70"/>
      <c r="C44" s="70"/>
      <c r="D44" s="70"/>
      <c r="E44" s="70"/>
    </row>
    <row r="45" spans="1:5" ht="12" customHeight="1" x14ac:dyDescent="0.25">
      <c r="A45" s="132" t="s">
        <v>62</v>
      </c>
      <c r="B45" s="132"/>
      <c r="C45" s="132"/>
      <c r="D45" s="132"/>
      <c r="E45" s="132"/>
    </row>
    <row r="46" spans="1:5" ht="12.75" hidden="1" customHeight="1" x14ac:dyDescent="0.2">
      <c r="A46" s="25"/>
      <c r="B46" s="65"/>
      <c r="C46" s="65"/>
      <c r="D46" s="65"/>
      <c r="E46" s="65"/>
    </row>
    <row r="47" spans="1:5" ht="12.75" hidden="1" customHeight="1" x14ac:dyDescent="0.2">
      <c r="A47" s="25"/>
      <c r="B47" s="65"/>
      <c r="C47" s="65"/>
      <c r="D47" s="65"/>
      <c r="E47" s="65"/>
    </row>
    <row r="48" spans="1:5" ht="12.75" hidden="1" customHeight="1" x14ac:dyDescent="0.2">
      <c r="A48" s="25"/>
      <c r="B48" s="65"/>
      <c r="C48" s="65"/>
      <c r="D48" s="65"/>
      <c r="E48" s="65"/>
    </row>
    <row r="49" spans="1:5" ht="12.75" hidden="1" customHeight="1" x14ac:dyDescent="0.2">
      <c r="A49" s="25"/>
      <c r="B49" s="65"/>
      <c r="C49" s="65"/>
      <c r="D49" s="65"/>
      <c r="E49" s="65"/>
    </row>
    <row r="50" spans="1:5" ht="12.75" hidden="1" customHeight="1" x14ac:dyDescent="0.2">
      <c r="A50" s="25"/>
      <c r="B50" s="65"/>
      <c r="C50" s="65"/>
      <c r="D50" s="65"/>
      <c r="E50" s="65"/>
    </row>
    <row r="51" spans="1:5" ht="12.75" hidden="1" customHeight="1" x14ac:dyDescent="0.2">
      <c r="A51" s="25"/>
      <c r="B51" s="65"/>
      <c r="C51" s="65"/>
      <c r="D51" s="65"/>
      <c r="E51" s="65"/>
    </row>
    <row r="52" spans="1:5" ht="12.75" hidden="1" customHeight="1" x14ac:dyDescent="0.2">
      <c r="A52" s="25"/>
      <c r="B52" s="65"/>
      <c r="C52" s="65"/>
      <c r="D52" s="65"/>
      <c r="E52" s="65"/>
    </row>
    <row r="53" spans="1:5" ht="13.8" x14ac:dyDescent="0.25">
      <c r="A53" s="69" t="s">
        <v>5408</v>
      </c>
      <c r="B53" s="70"/>
      <c r="C53" s="70"/>
      <c r="D53" s="70"/>
      <c r="E53" s="71"/>
    </row>
    <row r="54" spans="1:5" x14ac:dyDescent="0.2">
      <c r="A54" s="69" t="s">
        <v>71</v>
      </c>
      <c r="B54" s="67"/>
      <c r="C54" s="67"/>
      <c r="D54" s="67"/>
      <c r="E54" s="67"/>
    </row>
    <row r="55" spans="1:5" x14ac:dyDescent="0.2">
      <c r="A55" s="69" t="s">
        <v>5409</v>
      </c>
      <c r="B55" s="70"/>
      <c r="C55" s="70"/>
      <c r="D55" s="70"/>
      <c r="E55" s="70"/>
    </row>
    <row r="56" spans="1:5" x14ac:dyDescent="0.2">
      <c r="A56" s="25"/>
      <c r="B56" s="28"/>
      <c r="C56" s="28"/>
      <c r="D56" s="28"/>
      <c r="E56" s="65"/>
    </row>
    <row r="57" spans="1:5" x14ac:dyDescent="0.2">
      <c r="A57" s="69" t="s">
        <v>5410</v>
      </c>
      <c r="B57" s="66"/>
      <c r="C57" s="25"/>
      <c r="D57" s="65"/>
      <c r="E57" s="65"/>
    </row>
    <row r="58" spans="1:5" x14ac:dyDescent="0.2">
      <c r="A58" s="69" t="s">
        <v>11</v>
      </c>
      <c r="B58" s="66"/>
      <c r="C58" s="65"/>
      <c r="D58" s="65"/>
      <c r="E58" s="65"/>
    </row>
    <row r="59" spans="1:5" x14ac:dyDescent="0.2">
      <c r="A59" s="69" t="s">
        <v>64</v>
      </c>
      <c r="B59" s="65"/>
      <c r="C59" s="65"/>
      <c r="D59" s="65"/>
      <c r="E59" s="65"/>
    </row>
    <row r="60" spans="1:5" ht="0.75" customHeight="1" x14ac:dyDescent="0.2">
      <c r="A60" s="69"/>
      <c r="B60" s="65"/>
      <c r="C60" s="65"/>
      <c r="D60" s="65"/>
      <c r="E60" s="65"/>
    </row>
    <row r="61" spans="1:5" ht="12.75" hidden="1" customHeight="1" x14ac:dyDescent="0.2">
      <c r="A61" s="69"/>
      <c r="B61" s="65"/>
      <c r="C61" s="65"/>
      <c r="D61" s="65"/>
      <c r="E61" s="65"/>
    </row>
    <row r="62" spans="1:5" ht="12.75" hidden="1" customHeight="1" x14ac:dyDescent="0.2">
      <c r="A62" s="69"/>
      <c r="B62" s="65"/>
      <c r="C62" s="65"/>
      <c r="D62" s="65"/>
      <c r="E62" s="65"/>
    </row>
    <row r="63" spans="1:5" ht="12.75" hidden="1" customHeight="1" x14ac:dyDescent="0.2">
      <c r="A63" s="69"/>
      <c r="B63" s="65"/>
      <c r="C63" s="65"/>
      <c r="D63" s="65"/>
      <c r="E63" s="65"/>
    </row>
    <row r="64" spans="1:5" ht="12.75" hidden="1" customHeight="1" x14ac:dyDescent="0.2">
      <c r="A64" s="69"/>
      <c r="B64" s="65"/>
      <c r="C64" s="65"/>
      <c r="D64" s="65"/>
      <c r="E64" s="65"/>
    </row>
    <row r="65" spans="1:5" ht="12.75" hidden="1" customHeight="1" x14ac:dyDescent="0.2">
      <c r="A65" s="69"/>
      <c r="B65" s="65"/>
      <c r="C65" s="65"/>
      <c r="D65" s="65"/>
      <c r="E65" s="65"/>
    </row>
    <row r="66" spans="1:5" ht="12.75" hidden="1" customHeight="1" x14ac:dyDescent="0.2">
      <c r="A66" s="69"/>
      <c r="B66" s="65"/>
      <c r="C66" s="65"/>
      <c r="D66" s="65"/>
      <c r="E66" s="65"/>
    </row>
    <row r="67" spans="1:5" ht="12.75" hidden="1" customHeight="1" x14ac:dyDescent="0.2">
      <c r="A67" s="69" t="s">
        <v>5411</v>
      </c>
      <c r="B67" s="65"/>
      <c r="C67" s="65"/>
      <c r="D67" s="65"/>
      <c r="E67" s="65"/>
    </row>
    <row r="68" spans="1:5" ht="12.75" hidden="1" customHeight="1" x14ac:dyDescent="0.2">
      <c r="A68" s="69"/>
      <c r="B68" s="65"/>
      <c r="C68" s="65"/>
      <c r="D68" s="65"/>
      <c r="E68" s="65"/>
    </row>
    <row r="69" spans="1:5" ht="12.75" hidden="1" customHeight="1" x14ac:dyDescent="0.2">
      <c r="A69" s="69"/>
      <c r="B69" s="65"/>
      <c r="C69" s="65"/>
      <c r="D69" s="65"/>
      <c r="E69" s="65"/>
    </row>
    <row r="70" spans="1:5" ht="12.75" hidden="1" customHeight="1" x14ac:dyDescent="0.2">
      <c r="A70" s="69"/>
      <c r="B70" s="65"/>
      <c r="C70" s="65"/>
      <c r="D70" s="65"/>
      <c r="E70" s="65"/>
    </row>
    <row r="71" spans="1:5" ht="12.75" hidden="1" customHeight="1" x14ac:dyDescent="0.2">
      <c r="A71" s="69"/>
      <c r="B71" s="65"/>
      <c r="C71" s="65"/>
      <c r="D71" s="65"/>
      <c r="E71" s="65"/>
    </row>
    <row r="72" spans="1:5" ht="12.75" hidden="1" customHeight="1" x14ac:dyDescent="0.2">
      <c r="A72" s="69"/>
      <c r="B72" s="65"/>
      <c r="C72" s="65"/>
      <c r="D72" s="65"/>
      <c r="E72" s="65"/>
    </row>
    <row r="73" spans="1:5" ht="12.75" hidden="1" customHeight="1" x14ac:dyDescent="0.2">
      <c r="A73" s="69"/>
      <c r="B73" s="65"/>
      <c r="C73" s="65"/>
      <c r="D73" s="65"/>
      <c r="E73" s="65"/>
    </row>
    <row r="74" spans="1:5" ht="12.75" hidden="1" customHeight="1" x14ac:dyDescent="0.2">
      <c r="A74" s="69"/>
      <c r="B74" s="65"/>
      <c r="C74" s="65"/>
      <c r="D74" s="65"/>
      <c r="E74" s="65"/>
    </row>
    <row r="75" spans="1:5" x14ac:dyDescent="0.2">
      <c r="A75" s="69" t="s">
        <v>5412</v>
      </c>
      <c r="B75" s="65" t="s">
        <v>5413</v>
      </c>
      <c r="C75" s="65"/>
      <c r="D75" s="65"/>
      <c r="E75" s="65"/>
    </row>
    <row r="76" spans="1:5" x14ac:dyDescent="0.2">
      <c r="A76" s="69" t="s">
        <v>5414</v>
      </c>
      <c r="B76" s="65" t="s">
        <v>5413</v>
      </c>
      <c r="C76" s="65"/>
      <c r="D76" s="65"/>
      <c r="E76" s="65"/>
    </row>
    <row r="77" spans="1:5" ht="12.75" hidden="1" customHeight="1" x14ac:dyDescent="0.2">
      <c r="A77" s="69"/>
      <c r="B77" s="65"/>
      <c r="C77" s="65"/>
      <c r="D77" s="65"/>
      <c r="E77" s="65"/>
    </row>
    <row r="78" spans="1:5" ht="12.75" hidden="1" customHeight="1" x14ac:dyDescent="0.2">
      <c r="A78" s="69"/>
      <c r="B78" s="65"/>
      <c r="C78" s="65"/>
      <c r="D78" s="65"/>
      <c r="E78" s="65"/>
    </row>
    <row r="79" spans="1:5" x14ac:dyDescent="0.2">
      <c r="A79" s="69" t="s">
        <v>5415</v>
      </c>
      <c r="B79" s="65" t="s">
        <v>5416</v>
      </c>
      <c r="C79" s="65"/>
      <c r="D79" s="65"/>
      <c r="E79" s="65"/>
    </row>
    <row r="80" spans="1:5" x14ac:dyDescent="0.2">
      <c r="A80" s="69" t="s">
        <v>5417</v>
      </c>
      <c r="B80" s="65"/>
      <c r="C80" s="65"/>
      <c r="D80" s="65"/>
      <c r="E80" s="65"/>
    </row>
    <row r="81" spans="1:5" ht="1.5" customHeight="1" x14ac:dyDescent="0.2">
      <c r="A81" s="25"/>
      <c r="B81" s="65"/>
      <c r="C81" s="65"/>
      <c r="D81" s="65"/>
      <c r="E81" s="65"/>
    </row>
    <row r="82" spans="1:5" ht="12.75" hidden="1" customHeight="1" x14ac:dyDescent="0.2">
      <c r="A82" s="25"/>
      <c r="B82" s="65"/>
      <c r="C82" s="65"/>
      <c r="D82" s="65"/>
      <c r="E82" s="65"/>
    </row>
    <row r="83" spans="1:5" ht="12.75" hidden="1" customHeight="1" x14ac:dyDescent="0.2">
      <c r="A83" s="25"/>
      <c r="B83" s="65"/>
      <c r="C83" s="65"/>
      <c r="D83" s="65"/>
      <c r="E83" s="65"/>
    </row>
    <row r="84" spans="1:5" ht="12.75" hidden="1" customHeight="1" x14ac:dyDescent="0.2">
      <c r="A84" s="25"/>
      <c r="B84" s="65"/>
      <c r="C84" s="65"/>
      <c r="D84" s="65"/>
      <c r="E84" s="65"/>
    </row>
    <row r="85" spans="1:5" ht="12.75" hidden="1" customHeight="1" x14ac:dyDescent="0.2">
      <c r="A85" s="25"/>
      <c r="B85" s="65"/>
      <c r="C85" s="65"/>
      <c r="D85" s="65"/>
      <c r="E85" s="65"/>
    </row>
    <row r="86" spans="1:5" ht="12.75" hidden="1" customHeight="1" x14ac:dyDescent="0.2">
      <c r="A86" s="25"/>
      <c r="B86" s="65"/>
      <c r="C86" s="65"/>
      <c r="D86" s="65"/>
      <c r="E86" s="65"/>
    </row>
    <row r="87" spans="1:5" ht="12.75" hidden="1" customHeight="1" x14ac:dyDescent="0.2">
      <c r="A87" s="25"/>
      <c r="B87" s="65"/>
      <c r="C87" s="65"/>
      <c r="D87" s="65"/>
      <c r="E87" s="65"/>
    </row>
    <row r="88" spans="1:5" ht="12.75" hidden="1" customHeight="1" x14ac:dyDescent="0.2">
      <c r="A88" s="25"/>
      <c r="B88" s="65"/>
      <c r="C88" s="65"/>
      <c r="D88" s="65"/>
      <c r="E88" s="65"/>
    </row>
    <row r="89" spans="1:5" ht="12.75" hidden="1" customHeight="1" x14ac:dyDescent="0.2">
      <c r="A89" s="25"/>
      <c r="B89" s="65"/>
      <c r="C89" s="65"/>
      <c r="D89" s="65"/>
      <c r="E89" s="65"/>
    </row>
    <row r="90" spans="1:5" ht="12.75" hidden="1" customHeight="1" x14ac:dyDescent="0.2">
      <c r="A90" s="25"/>
      <c r="B90" s="65"/>
      <c r="C90" s="65"/>
      <c r="D90" s="65"/>
      <c r="E90" s="65"/>
    </row>
    <row r="91" spans="1:5" x14ac:dyDescent="0.2">
      <c r="A91" s="69" t="s">
        <v>54</v>
      </c>
      <c r="B91" s="65"/>
      <c r="C91" s="65"/>
      <c r="D91" s="65"/>
      <c r="E91" s="65"/>
    </row>
    <row r="92" spans="1:5" ht="85.5" customHeight="1" thickBot="1" x14ac:dyDescent="0.25">
      <c r="B92" s="67"/>
      <c r="C92" s="67"/>
      <c r="D92" s="67"/>
      <c r="E92" s="67"/>
    </row>
    <row r="93" spans="1:5" ht="13.2" thickBot="1" x14ac:dyDescent="0.25">
      <c r="A93" s="127" t="s">
        <v>43</v>
      </c>
      <c r="B93" s="128"/>
      <c r="C93" s="130"/>
      <c r="D93" s="134" t="s">
        <v>44</v>
      </c>
      <c r="E93" s="129"/>
    </row>
    <row r="94" spans="1:5" x14ac:dyDescent="0.2">
      <c r="A94" s="73" t="s">
        <v>23</v>
      </c>
      <c r="B94" s="125" t="s">
        <v>30</v>
      </c>
      <c r="C94" s="126"/>
      <c r="D94" s="3" t="s">
        <v>46</v>
      </c>
      <c r="E94" s="9">
        <v>8</v>
      </c>
    </row>
    <row r="95" spans="1:5" x14ac:dyDescent="0.2">
      <c r="A95" s="73" t="s">
        <v>24</v>
      </c>
      <c r="B95" s="121" t="s">
        <v>31</v>
      </c>
      <c r="C95" s="122"/>
      <c r="D95" s="3" t="s">
        <v>47</v>
      </c>
      <c r="E95" s="9">
        <v>7</v>
      </c>
    </row>
    <row r="96" spans="1:5" x14ac:dyDescent="0.2">
      <c r="A96" s="73" t="s">
        <v>3</v>
      </c>
      <c r="B96" s="121" t="s">
        <v>32</v>
      </c>
      <c r="C96" s="122"/>
      <c r="D96" s="3" t="s">
        <v>48</v>
      </c>
      <c r="E96" s="9">
        <v>6</v>
      </c>
    </row>
    <row r="97" spans="1:5" x14ac:dyDescent="0.2">
      <c r="A97" s="73" t="s">
        <v>25</v>
      </c>
      <c r="B97" s="121" t="s">
        <v>33</v>
      </c>
      <c r="C97" s="122"/>
      <c r="D97" s="3" t="s">
        <v>49</v>
      </c>
      <c r="E97" s="9">
        <v>5</v>
      </c>
    </row>
    <row r="98" spans="1:5" x14ac:dyDescent="0.2">
      <c r="A98" s="73" t="s">
        <v>26</v>
      </c>
      <c r="B98" s="121" t="s">
        <v>34</v>
      </c>
      <c r="C98" s="122"/>
      <c r="D98" s="3" t="s">
        <v>50</v>
      </c>
      <c r="E98" s="9">
        <v>4</v>
      </c>
    </row>
    <row r="99" spans="1:5" x14ac:dyDescent="0.2">
      <c r="A99" s="73" t="s">
        <v>27</v>
      </c>
      <c r="B99" s="121" t="s">
        <v>35</v>
      </c>
      <c r="C99" s="122"/>
      <c r="D99" s="3" t="s">
        <v>4</v>
      </c>
      <c r="E99" s="9">
        <v>3</v>
      </c>
    </row>
    <row r="100" spans="1:5" x14ac:dyDescent="0.2">
      <c r="A100" s="73" t="s">
        <v>2</v>
      </c>
      <c r="B100" s="121" t="s">
        <v>36</v>
      </c>
      <c r="C100" s="122"/>
      <c r="D100" s="3" t="s">
        <v>5</v>
      </c>
      <c r="E100" s="9">
        <v>2</v>
      </c>
    </row>
    <row r="101" spans="1:5" x14ac:dyDescent="0.2">
      <c r="A101" s="73" t="s">
        <v>28</v>
      </c>
      <c r="B101" s="121" t="s">
        <v>37</v>
      </c>
      <c r="C101" s="122"/>
      <c r="D101" s="3" t="s">
        <v>6</v>
      </c>
      <c r="E101" s="9">
        <v>1</v>
      </c>
    </row>
    <row r="102" spans="1:5" ht="13.2" thickBot="1" x14ac:dyDescent="0.25">
      <c r="A102" s="74" t="s">
        <v>29</v>
      </c>
      <c r="B102" s="123" t="s">
        <v>38</v>
      </c>
      <c r="C102" s="124"/>
      <c r="D102" s="5"/>
      <c r="E102" s="8"/>
    </row>
    <row r="103" spans="1:5" ht="13.2" thickBot="1" x14ac:dyDescent="0.25">
      <c r="A103" s="127" t="s">
        <v>68</v>
      </c>
      <c r="B103" s="128"/>
      <c r="C103" s="130"/>
      <c r="D103" s="134" t="s">
        <v>45</v>
      </c>
      <c r="E103" s="129"/>
    </row>
    <row r="104" spans="1:5" x14ac:dyDescent="0.2">
      <c r="A104" s="75" t="s">
        <v>22</v>
      </c>
      <c r="B104" s="22" t="s">
        <v>72</v>
      </c>
      <c r="C104" s="7" t="s">
        <v>69</v>
      </c>
      <c r="D104" s="10" t="s">
        <v>20</v>
      </c>
      <c r="E104" s="4">
        <v>5</v>
      </c>
    </row>
    <row r="105" spans="1:5" ht="24" customHeight="1" x14ac:dyDescent="0.2">
      <c r="A105" s="76" t="s">
        <v>70</v>
      </c>
      <c r="B105" s="17">
        <v>7</v>
      </c>
      <c r="C105" s="18" t="s">
        <v>67</v>
      </c>
      <c r="D105" s="11" t="s">
        <v>7</v>
      </c>
      <c r="E105" s="4">
        <v>4</v>
      </c>
    </row>
    <row r="106" spans="1:5" ht="25.2" x14ac:dyDescent="0.2">
      <c r="A106" s="77" t="s">
        <v>12</v>
      </c>
      <c r="B106" s="19">
        <v>6</v>
      </c>
      <c r="C106" s="20" t="s">
        <v>66</v>
      </c>
      <c r="D106" s="10" t="s">
        <v>8</v>
      </c>
      <c r="E106" s="4">
        <v>3</v>
      </c>
    </row>
    <row r="107" spans="1:5" ht="25.2" x14ac:dyDescent="0.2">
      <c r="A107" s="77" t="s">
        <v>13</v>
      </c>
      <c r="B107" s="19">
        <v>5</v>
      </c>
      <c r="C107" s="21" t="s">
        <v>16</v>
      </c>
      <c r="D107" s="10" t="s">
        <v>9</v>
      </c>
      <c r="E107" s="4">
        <v>2</v>
      </c>
    </row>
    <row r="108" spans="1:5" x14ac:dyDescent="0.2">
      <c r="A108" s="77" t="s">
        <v>14</v>
      </c>
      <c r="B108" s="19">
        <v>4</v>
      </c>
      <c r="C108" s="21" t="s">
        <v>17</v>
      </c>
      <c r="D108" s="12" t="s">
        <v>10</v>
      </c>
      <c r="E108" s="6">
        <v>1</v>
      </c>
    </row>
    <row r="109" spans="1:5" x14ac:dyDescent="0.2">
      <c r="A109" s="77" t="s">
        <v>15</v>
      </c>
      <c r="B109" s="19">
        <v>3</v>
      </c>
      <c r="C109" s="21" t="s">
        <v>18</v>
      </c>
    </row>
    <row r="110" spans="1:5" x14ac:dyDescent="0.2">
      <c r="A110" s="77" t="s">
        <v>1</v>
      </c>
      <c r="B110" s="19">
        <v>2</v>
      </c>
      <c r="C110" s="21" t="s">
        <v>19</v>
      </c>
    </row>
    <row r="111" spans="1:5" ht="13.2" thickBot="1" x14ac:dyDescent="0.25">
      <c r="A111" s="77" t="s">
        <v>0</v>
      </c>
      <c r="B111" s="19">
        <v>1</v>
      </c>
      <c r="C111" s="20" t="s">
        <v>65</v>
      </c>
    </row>
    <row r="112" spans="1:5" ht="13.2" thickBot="1" x14ac:dyDescent="0.25">
      <c r="A112" s="127" t="s">
        <v>21</v>
      </c>
      <c r="B112" s="128"/>
      <c r="C112" s="129"/>
    </row>
    <row r="113" spans="1:3" x14ac:dyDescent="0.2">
      <c r="A113" s="73">
        <v>1</v>
      </c>
      <c r="B113" s="125" t="s">
        <v>40</v>
      </c>
      <c r="C113" s="126"/>
    </row>
    <row r="114" spans="1:3" x14ac:dyDescent="0.2">
      <c r="A114" s="73" t="s">
        <v>39</v>
      </c>
      <c r="B114" s="121" t="s">
        <v>41</v>
      </c>
      <c r="C114" s="122"/>
    </row>
    <row r="115" spans="1:3" x14ac:dyDescent="0.2">
      <c r="A115" s="74" t="s">
        <v>15</v>
      </c>
      <c r="B115" s="119" t="s">
        <v>42</v>
      </c>
      <c r="C115" s="120"/>
    </row>
    <row r="150" ht="12" customHeight="1" x14ac:dyDescent="0.2"/>
  </sheetData>
  <mergeCells count="22">
    <mergeCell ref="A93:C93"/>
    <mergeCell ref="D93:E93"/>
    <mergeCell ref="D103:E103"/>
    <mergeCell ref="B94:C94"/>
    <mergeCell ref="B95:C95"/>
    <mergeCell ref="B96:C96"/>
    <mergeCell ref="B97:C97"/>
    <mergeCell ref="B98:C98"/>
    <mergeCell ref="A2:E2"/>
    <mergeCell ref="A24:E24"/>
    <mergeCell ref="A39:E39"/>
    <mergeCell ref="A22:E22"/>
    <mergeCell ref="A45:E45"/>
    <mergeCell ref="B115:C115"/>
    <mergeCell ref="B99:C99"/>
    <mergeCell ref="B100:C100"/>
    <mergeCell ref="B101:C101"/>
    <mergeCell ref="B102:C102"/>
    <mergeCell ref="B113:C113"/>
    <mergeCell ref="B114:C114"/>
    <mergeCell ref="A112:C112"/>
    <mergeCell ref="A103:C103"/>
  </mergeCells>
  <phoneticPr fontId="5" type="noConversion"/>
  <pageMargins left="0.7" right="0.7" top="0.75" bottom="0.75" header="0.3" footer="0.3"/>
  <pageSetup orientation="portrait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workbookViewId="0">
      <selection activeCell="E30" sqref="E30"/>
    </sheetView>
  </sheetViews>
  <sheetFormatPr defaultRowHeight="12.6" x14ac:dyDescent="0.2"/>
  <cols>
    <col min="1" max="1" width="3.7265625" customWidth="1"/>
    <col min="2" max="2" width="18" bestFit="1" customWidth="1"/>
    <col min="3" max="3" width="18.26953125" customWidth="1"/>
    <col min="4" max="4" width="4.36328125" customWidth="1"/>
    <col min="5" max="5" width="9.453125" customWidth="1"/>
    <col min="6" max="6" width="12.453125" customWidth="1"/>
    <col min="7" max="7" width="13.453125" customWidth="1"/>
    <col min="8" max="8" width="11.90625" customWidth="1"/>
    <col min="9" max="9" width="6.26953125" customWidth="1"/>
    <col min="10" max="10" width="13.7265625" customWidth="1"/>
  </cols>
  <sheetData>
    <row r="1" spans="1:14" ht="19.8" x14ac:dyDescent="0.3">
      <c r="A1" s="131" t="s">
        <v>127</v>
      </c>
      <c r="B1" s="131"/>
      <c r="C1" s="131"/>
      <c r="D1" s="131"/>
      <c r="E1" s="131"/>
      <c r="F1" s="131"/>
      <c r="G1" s="131"/>
      <c r="H1" s="14"/>
    </row>
    <row r="2" spans="1:14" x14ac:dyDescent="0.2">
      <c r="A2" s="137" t="s">
        <v>138</v>
      </c>
      <c r="B2" s="137"/>
      <c r="C2" s="15"/>
      <c r="D2" s="15"/>
      <c r="E2" s="15"/>
      <c r="F2" s="15"/>
      <c r="G2" s="15"/>
      <c r="H2" s="15"/>
    </row>
    <row r="3" spans="1:14" x14ac:dyDescent="0.2">
      <c r="A3" s="138" t="s">
        <v>52</v>
      </c>
      <c r="B3" s="138"/>
      <c r="C3" s="15"/>
      <c r="D3" s="15"/>
      <c r="E3" s="15"/>
      <c r="F3" s="15"/>
      <c r="G3" s="15"/>
      <c r="H3" s="15"/>
    </row>
    <row r="4" spans="1:14" x14ac:dyDescent="0.2">
      <c r="A4" s="138" t="s">
        <v>55</v>
      </c>
      <c r="B4" s="138"/>
      <c r="C4" s="15"/>
      <c r="D4" s="15"/>
      <c r="E4" s="15"/>
      <c r="F4" s="15"/>
      <c r="G4" s="15"/>
      <c r="H4" s="15"/>
    </row>
    <row r="5" spans="1:14" x14ac:dyDescent="0.2">
      <c r="A5" s="138" t="s">
        <v>51</v>
      </c>
      <c r="B5" s="138"/>
      <c r="C5" s="15"/>
      <c r="D5" s="15"/>
      <c r="E5" s="15"/>
      <c r="F5" s="15"/>
      <c r="G5" s="15"/>
      <c r="H5" s="15"/>
    </row>
    <row r="6" spans="1:14" x14ac:dyDescent="0.2">
      <c r="A6" s="135" t="s">
        <v>128</v>
      </c>
      <c r="B6" s="135"/>
    </row>
    <row r="7" spans="1:14" x14ac:dyDescent="0.2">
      <c r="A7" s="135" t="s">
        <v>129</v>
      </c>
      <c r="B7" s="135"/>
      <c r="C7" s="136"/>
      <c r="D7" s="136"/>
      <c r="E7" s="136"/>
      <c r="F7" s="136"/>
    </row>
    <row r="9" spans="1:14" s="1" customFormat="1" ht="13.2" thickBot="1" x14ac:dyDescent="0.25">
      <c r="A9" s="30" t="s">
        <v>139</v>
      </c>
      <c r="B9" s="30" t="s">
        <v>130</v>
      </c>
      <c r="C9" s="30" t="s">
        <v>131</v>
      </c>
      <c r="D9" s="30" t="s">
        <v>72</v>
      </c>
      <c r="E9" s="30" t="s">
        <v>132</v>
      </c>
      <c r="F9" s="30" t="s">
        <v>133</v>
      </c>
      <c r="G9" s="30" t="s">
        <v>136</v>
      </c>
      <c r="H9" s="30" t="s">
        <v>134</v>
      </c>
      <c r="I9" s="30" t="s">
        <v>135</v>
      </c>
      <c r="J9" s="30" t="s">
        <v>137</v>
      </c>
      <c r="K9" s="30"/>
      <c r="L9" s="30"/>
      <c r="M9" s="30"/>
      <c r="N9" s="30"/>
    </row>
    <row r="10" spans="1:14" ht="13.2" thickTop="1" x14ac:dyDescent="0.2"/>
  </sheetData>
  <mergeCells count="8">
    <mergeCell ref="A6:B6"/>
    <mergeCell ref="A7:B7"/>
    <mergeCell ref="C7:F7"/>
    <mergeCell ref="A1:G1"/>
    <mergeCell ref="A2:B2"/>
    <mergeCell ref="A3:B3"/>
    <mergeCell ref="A4:B4"/>
    <mergeCell ref="A5:B5"/>
  </mergeCells>
  <dataValidations count="1">
    <dataValidation type="list" allowBlank="1" showInputMessage="1" showErrorMessage="1" sqref="C7 D10:D100" xr:uid="{00000000-0002-0000-0100-000000000000}">
      <formula1>#REF!</formula1>
    </dataValidation>
  </dataValidations>
  <pageMargins left="0.25" right="0.25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'Species List'!$N$1:$N$3</xm:f>
          </x14:formula1>
          <xm:sqref>A10:A100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3113"/>
  <sheetViews>
    <sheetView topLeftCell="A847" zoomScale="70" zoomScaleNormal="70" workbookViewId="0">
      <selection activeCell="A871" sqref="A871"/>
    </sheetView>
  </sheetViews>
  <sheetFormatPr defaultColWidth="9" defaultRowHeight="13.2" x14ac:dyDescent="0.25"/>
  <cols>
    <col min="1" max="1" width="36.7265625" style="36" customWidth="1"/>
    <col min="2" max="2" width="21" style="31" customWidth="1"/>
    <col min="3" max="3" width="8" style="31" customWidth="1"/>
    <col min="4" max="4" width="9" style="31"/>
    <col min="5" max="5" width="11.453125" style="31" customWidth="1"/>
    <col min="6" max="6" width="9.36328125" style="31" customWidth="1"/>
    <col min="7" max="7" width="9" style="31"/>
    <col min="8" max="8" width="14.08984375" style="31" customWidth="1"/>
    <col min="9" max="9" width="11.453125" customWidth="1"/>
    <col min="10" max="10" width="8.7265625"/>
    <col min="11" max="13" width="9" style="31"/>
    <col min="14" max="14" width="8" style="31" customWidth="1"/>
    <col min="15" max="15" width="49.453125" style="31" customWidth="1"/>
    <col min="16" max="16384" width="9" style="31"/>
  </cols>
  <sheetData>
    <row r="1" spans="1:15" s="33" customFormat="1" ht="14.4" x14ac:dyDescent="0.3">
      <c r="A1" s="34" t="s">
        <v>142</v>
      </c>
      <c r="B1" s="33" t="s">
        <v>131</v>
      </c>
      <c r="C1" s="35" t="s">
        <v>143</v>
      </c>
      <c r="D1" s="33" t="s">
        <v>140</v>
      </c>
      <c r="E1" s="35" t="s">
        <v>134</v>
      </c>
      <c r="F1" s="35" t="s">
        <v>135</v>
      </c>
      <c r="G1" s="33" t="s">
        <v>141</v>
      </c>
      <c r="H1" s="26" t="s">
        <v>68</v>
      </c>
      <c r="I1" s="26" t="s">
        <v>132</v>
      </c>
      <c r="J1" s="26" t="s">
        <v>133</v>
      </c>
      <c r="K1" s="26"/>
      <c r="L1" s="26"/>
      <c r="M1" s="26" t="s">
        <v>4838</v>
      </c>
      <c r="N1" s="1" t="s">
        <v>139</v>
      </c>
      <c r="O1" s="26" t="s">
        <v>76</v>
      </c>
    </row>
    <row r="2" spans="1:15" ht="14.4" x14ac:dyDescent="0.3">
      <c r="A2" s="36" t="s">
        <v>146</v>
      </c>
      <c r="B2" s="31" t="s">
        <v>145</v>
      </c>
      <c r="C2" s="37">
        <v>4</v>
      </c>
      <c r="D2" s="31" t="s">
        <v>144</v>
      </c>
      <c r="E2" s="37" t="s">
        <v>147</v>
      </c>
      <c r="F2" s="37" t="s">
        <v>148</v>
      </c>
      <c r="H2" t="s">
        <v>5420</v>
      </c>
      <c r="I2" s="42" t="s">
        <v>4831</v>
      </c>
      <c r="J2" s="42">
        <v>0.5</v>
      </c>
      <c r="K2" s="42"/>
      <c r="L2" s="42"/>
      <c r="M2" s="42"/>
      <c r="N2" s="13" t="s">
        <v>5389</v>
      </c>
      <c r="O2" s="27" t="s">
        <v>77</v>
      </c>
    </row>
    <row r="3" spans="1:15" ht="14.4" x14ac:dyDescent="0.3">
      <c r="A3" s="36" t="s">
        <v>151</v>
      </c>
      <c r="B3" s="31" t="s">
        <v>150</v>
      </c>
      <c r="D3" s="31" t="s">
        <v>149</v>
      </c>
      <c r="E3" s="37" t="s">
        <v>152</v>
      </c>
      <c r="F3" s="37" t="s">
        <v>153</v>
      </c>
      <c r="H3" s="68" t="s">
        <v>5418</v>
      </c>
      <c r="I3" s="42" t="s">
        <v>4832</v>
      </c>
      <c r="J3" s="42">
        <v>3</v>
      </c>
      <c r="K3" s="42"/>
      <c r="L3" s="42"/>
      <c r="M3" s="42"/>
      <c r="N3"/>
      <c r="O3" s="27" t="s">
        <v>78</v>
      </c>
    </row>
    <row r="4" spans="1:15" ht="14.4" x14ac:dyDescent="0.3">
      <c r="A4" s="36" t="s">
        <v>155</v>
      </c>
      <c r="B4" s="31" t="s">
        <v>154</v>
      </c>
      <c r="C4" s="37">
        <v>0</v>
      </c>
      <c r="D4" s="31" t="s">
        <v>149</v>
      </c>
      <c r="E4" s="37" t="s">
        <v>147</v>
      </c>
      <c r="F4" s="37" t="s">
        <v>156</v>
      </c>
      <c r="H4">
        <v>1</v>
      </c>
      <c r="I4" s="42" t="s">
        <v>4832</v>
      </c>
      <c r="J4" s="42">
        <v>3</v>
      </c>
      <c r="K4" s="42"/>
      <c r="L4" s="42"/>
      <c r="M4" s="42"/>
      <c r="O4" s="27" t="s">
        <v>79</v>
      </c>
    </row>
    <row r="5" spans="1:15" ht="14.4" x14ac:dyDescent="0.3">
      <c r="A5" s="36" t="s">
        <v>159</v>
      </c>
      <c r="B5" s="31" t="s">
        <v>158</v>
      </c>
      <c r="C5" s="37">
        <v>0</v>
      </c>
      <c r="D5" s="31" t="s">
        <v>157</v>
      </c>
      <c r="E5" s="37" t="s">
        <v>152</v>
      </c>
      <c r="F5" s="37" t="s">
        <v>160</v>
      </c>
      <c r="H5">
        <v>2</v>
      </c>
      <c r="I5" s="42" t="s">
        <v>4833</v>
      </c>
      <c r="J5" s="42">
        <v>15</v>
      </c>
      <c r="K5" s="42"/>
      <c r="L5" s="42"/>
      <c r="M5" s="42"/>
      <c r="O5" s="27" t="s">
        <v>80</v>
      </c>
    </row>
    <row r="6" spans="1:15" ht="14.4" x14ac:dyDescent="0.3">
      <c r="A6" s="36" t="s">
        <v>162</v>
      </c>
      <c r="B6" s="31" t="s">
        <v>161</v>
      </c>
      <c r="C6" s="37">
        <v>1</v>
      </c>
      <c r="D6" s="31" t="s">
        <v>157</v>
      </c>
      <c r="E6" s="37" t="s">
        <v>147</v>
      </c>
      <c r="F6" s="37" t="s">
        <v>163</v>
      </c>
      <c r="H6">
        <v>3</v>
      </c>
      <c r="I6" s="42" t="s">
        <v>4834</v>
      </c>
      <c r="J6" s="42">
        <v>37.5</v>
      </c>
      <c r="K6" s="42"/>
      <c r="L6" s="42"/>
      <c r="M6" s="42"/>
      <c r="O6" s="27" t="s">
        <v>81</v>
      </c>
    </row>
    <row r="7" spans="1:15" ht="14.4" x14ac:dyDescent="0.3">
      <c r="A7" s="36" t="s">
        <v>164</v>
      </c>
      <c r="B7" s="31" t="s">
        <v>161</v>
      </c>
      <c r="C7" s="37">
        <v>1</v>
      </c>
      <c r="D7" s="31" t="s">
        <v>157</v>
      </c>
      <c r="E7" s="37" t="s">
        <v>147</v>
      </c>
      <c r="F7" s="37" t="s">
        <v>160</v>
      </c>
      <c r="H7">
        <v>4</v>
      </c>
      <c r="I7" s="42" t="s">
        <v>4835</v>
      </c>
      <c r="J7" s="42">
        <v>62.5</v>
      </c>
      <c r="K7" s="42"/>
      <c r="L7" s="42"/>
      <c r="M7" s="42"/>
      <c r="O7" s="27" t="s">
        <v>82</v>
      </c>
    </row>
    <row r="8" spans="1:15" ht="14.4" x14ac:dyDescent="0.3">
      <c r="A8" s="36" t="s">
        <v>165</v>
      </c>
      <c r="B8" s="31" t="s">
        <v>161</v>
      </c>
      <c r="C8" s="37">
        <v>1</v>
      </c>
      <c r="D8" s="31" t="s">
        <v>157</v>
      </c>
      <c r="E8" s="37" t="s">
        <v>147</v>
      </c>
      <c r="F8" s="37" t="s">
        <v>160</v>
      </c>
      <c r="H8">
        <v>5</v>
      </c>
      <c r="I8" s="42" t="s">
        <v>5419</v>
      </c>
      <c r="J8" s="42">
        <v>87.5</v>
      </c>
      <c r="K8" s="42"/>
      <c r="L8" s="42"/>
      <c r="M8" s="42"/>
      <c r="O8" s="27" t="s">
        <v>83</v>
      </c>
    </row>
    <row r="9" spans="1:15" ht="14.4" x14ac:dyDescent="0.3">
      <c r="A9" s="36" t="s">
        <v>167</v>
      </c>
      <c r="B9" s="31" t="s">
        <v>166</v>
      </c>
      <c r="C9" s="37">
        <v>5</v>
      </c>
      <c r="D9" s="31" t="s">
        <v>157</v>
      </c>
      <c r="E9" s="37" t="s">
        <v>147</v>
      </c>
      <c r="F9" s="37" t="s">
        <v>156</v>
      </c>
      <c r="H9"/>
      <c r="I9" s="42"/>
      <c r="J9" s="42"/>
      <c r="O9" s="27" t="s">
        <v>84</v>
      </c>
    </row>
    <row r="10" spans="1:15" ht="14.4" x14ac:dyDescent="0.25">
      <c r="A10" s="36" t="s">
        <v>169</v>
      </c>
      <c r="B10" s="31" t="s">
        <v>168</v>
      </c>
      <c r="C10" s="37">
        <v>0</v>
      </c>
      <c r="D10" s="31" t="s">
        <v>157</v>
      </c>
      <c r="E10" s="37" t="s">
        <v>152</v>
      </c>
      <c r="F10" s="37" t="s">
        <v>170</v>
      </c>
      <c r="O10" s="27" t="s">
        <v>85</v>
      </c>
    </row>
    <row r="11" spans="1:15" ht="14.4" x14ac:dyDescent="0.25">
      <c r="A11" s="36" t="s">
        <v>172</v>
      </c>
      <c r="B11" s="31" t="s">
        <v>171</v>
      </c>
      <c r="C11" s="37">
        <v>3</v>
      </c>
      <c r="D11" s="31" t="s">
        <v>157</v>
      </c>
      <c r="E11" s="37" t="s">
        <v>147</v>
      </c>
      <c r="F11" s="37" t="s">
        <v>173</v>
      </c>
      <c r="O11" s="27" t="s">
        <v>86</v>
      </c>
    </row>
    <row r="12" spans="1:15" ht="14.4" x14ac:dyDescent="0.25">
      <c r="A12" s="36" t="s">
        <v>175</v>
      </c>
      <c r="B12" s="31" t="s">
        <v>174</v>
      </c>
      <c r="C12" s="37">
        <v>3</v>
      </c>
      <c r="D12" s="31" t="s">
        <v>157</v>
      </c>
      <c r="E12" s="37" t="s">
        <v>147</v>
      </c>
      <c r="F12" s="37" t="s">
        <v>148</v>
      </c>
      <c r="O12" s="27" t="s">
        <v>87</v>
      </c>
    </row>
    <row r="13" spans="1:15" ht="14.4" x14ac:dyDescent="0.25">
      <c r="A13" s="36" t="s">
        <v>177</v>
      </c>
      <c r="B13" s="31" t="s">
        <v>176</v>
      </c>
      <c r="C13" s="37">
        <v>5</v>
      </c>
      <c r="D13" s="31" t="s">
        <v>157</v>
      </c>
      <c r="E13" s="37" t="s">
        <v>147</v>
      </c>
      <c r="F13" s="37" t="s">
        <v>178</v>
      </c>
      <c r="O13" s="27" t="s">
        <v>88</v>
      </c>
    </row>
    <row r="14" spans="1:15" ht="14.4" x14ac:dyDescent="0.25">
      <c r="A14" s="36" t="s">
        <v>180</v>
      </c>
      <c r="B14" s="31" t="s">
        <v>179</v>
      </c>
      <c r="C14" s="37">
        <v>5</v>
      </c>
      <c r="D14" s="31" t="s">
        <v>157</v>
      </c>
      <c r="E14" s="37" t="s">
        <v>147</v>
      </c>
      <c r="F14" s="37" t="s">
        <v>181</v>
      </c>
      <c r="O14" s="27" t="s">
        <v>89</v>
      </c>
    </row>
    <row r="15" spans="1:15" ht="14.4" x14ac:dyDescent="0.3">
      <c r="A15" s="60" t="s">
        <v>4849</v>
      </c>
      <c r="C15" s="32"/>
      <c r="E15" s="32"/>
      <c r="F15" s="32"/>
      <c r="O15" s="27" t="s">
        <v>90</v>
      </c>
    </row>
    <row r="16" spans="1:15" ht="14.4" x14ac:dyDescent="0.25">
      <c r="A16" s="36" t="s">
        <v>184</v>
      </c>
      <c r="B16" s="31" t="s">
        <v>183</v>
      </c>
      <c r="C16" s="37"/>
      <c r="D16" s="31" t="s">
        <v>149</v>
      </c>
      <c r="E16" s="37"/>
      <c r="F16" s="37"/>
      <c r="G16" s="31" t="s">
        <v>182</v>
      </c>
      <c r="O16" s="27" t="s">
        <v>91</v>
      </c>
    </row>
    <row r="17" spans="1:15" ht="14.4" x14ac:dyDescent="0.25">
      <c r="A17" s="36" t="s">
        <v>186</v>
      </c>
      <c r="B17" s="31" t="s">
        <v>185</v>
      </c>
      <c r="C17" s="37">
        <v>1</v>
      </c>
      <c r="D17" s="31" t="s">
        <v>149</v>
      </c>
      <c r="E17" s="37" t="s">
        <v>147</v>
      </c>
      <c r="F17" s="37" t="s">
        <v>156</v>
      </c>
      <c r="O17" s="27" t="s">
        <v>92</v>
      </c>
    </row>
    <row r="18" spans="1:15" ht="14.4" x14ac:dyDescent="0.25">
      <c r="A18" s="36" t="s">
        <v>188</v>
      </c>
      <c r="B18" s="31" t="s">
        <v>187</v>
      </c>
      <c r="C18" s="37">
        <v>0</v>
      </c>
      <c r="D18" s="31" t="s">
        <v>149</v>
      </c>
      <c r="E18" s="37" t="s">
        <v>152</v>
      </c>
      <c r="F18" s="37" t="s">
        <v>156</v>
      </c>
      <c r="O18" s="27" t="s">
        <v>93</v>
      </c>
    </row>
    <row r="19" spans="1:15" ht="14.4" x14ac:dyDescent="0.3">
      <c r="A19" s="60" t="s">
        <v>4850</v>
      </c>
      <c r="C19" s="32"/>
      <c r="E19" s="32"/>
      <c r="F19" s="32"/>
      <c r="O19" s="27" t="s">
        <v>94</v>
      </c>
    </row>
    <row r="20" spans="1:15" ht="14.4" x14ac:dyDescent="0.25">
      <c r="A20" s="36" t="s">
        <v>191</v>
      </c>
      <c r="B20" s="31" t="s">
        <v>190</v>
      </c>
      <c r="C20" s="37">
        <v>6</v>
      </c>
      <c r="D20" s="31" t="s">
        <v>189</v>
      </c>
      <c r="E20" s="37" t="s">
        <v>147</v>
      </c>
      <c r="F20" s="37" t="s">
        <v>192</v>
      </c>
      <c r="G20" s="31" t="s">
        <v>144</v>
      </c>
      <c r="O20" s="27" t="s">
        <v>95</v>
      </c>
    </row>
    <row r="21" spans="1:15" ht="14.4" x14ac:dyDescent="0.25">
      <c r="A21" s="36" t="s">
        <v>194</v>
      </c>
      <c r="B21" s="31" t="s">
        <v>193</v>
      </c>
      <c r="C21" s="37">
        <v>7</v>
      </c>
      <c r="D21" s="31" t="s">
        <v>149</v>
      </c>
      <c r="E21" s="37" t="s">
        <v>147</v>
      </c>
      <c r="F21" s="37" t="s">
        <v>195</v>
      </c>
      <c r="O21" s="27" t="s">
        <v>96</v>
      </c>
    </row>
    <row r="22" spans="1:15" ht="14.4" x14ac:dyDescent="0.25">
      <c r="A22" s="36" t="s">
        <v>197</v>
      </c>
      <c r="B22" s="31" t="s">
        <v>196</v>
      </c>
      <c r="C22" s="37">
        <v>6</v>
      </c>
      <c r="D22" s="31" t="s">
        <v>149</v>
      </c>
      <c r="E22" s="37" t="s">
        <v>147</v>
      </c>
      <c r="F22" s="37" t="s">
        <v>156</v>
      </c>
      <c r="O22" s="27" t="s">
        <v>97</v>
      </c>
    </row>
    <row r="23" spans="1:15" ht="14.4" x14ac:dyDescent="0.25">
      <c r="A23" s="36" t="s">
        <v>199</v>
      </c>
      <c r="B23" s="31" t="s">
        <v>198</v>
      </c>
      <c r="C23" s="37">
        <v>7</v>
      </c>
      <c r="D23" s="31" t="s">
        <v>149</v>
      </c>
      <c r="E23" s="37" t="s">
        <v>147</v>
      </c>
      <c r="F23" s="37" t="s">
        <v>156</v>
      </c>
      <c r="O23" s="27" t="s">
        <v>98</v>
      </c>
    </row>
    <row r="24" spans="1:15" ht="14.4" x14ac:dyDescent="0.3">
      <c r="A24" s="60" t="s">
        <v>4851</v>
      </c>
      <c r="B24" s="31" t="s">
        <v>5384</v>
      </c>
      <c r="C24" s="39">
        <v>6</v>
      </c>
      <c r="D24" s="31" t="s">
        <v>149</v>
      </c>
      <c r="E24" s="32" t="s">
        <v>147</v>
      </c>
      <c r="F24" s="32" t="s">
        <v>156</v>
      </c>
      <c r="O24" s="27" t="s">
        <v>99</v>
      </c>
    </row>
    <row r="25" spans="1:15" ht="14.4" x14ac:dyDescent="0.25">
      <c r="A25" s="36" t="s">
        <v>201</v>
      </c>
      <c r="B25" s="31" t="s">
        <v>200</v>
      </c>
      <c r="C25" s="37">
        <v>7</v>
      </c>
      <c r="D25" s="31" t="s">
        <v>149</v>
      </c>
      <c r="E25" s="37" t="s">
        <v>147</v>
      </c>
      <c r="F25" s="37" t="s">
        <v>202</v>
      </c>
      <c r="O25" s="27" t="s">
        <v>100</v>
      </c>
    </row>
    <row r="26" spans="1:15" ht="14.4" x14ac:dyDescent="0.25">
      <c r="A26" s="36" t="s">
        <v>205</v>
      </c>
      <c r="B26" s="31" t="s">
        <v>204</v>
      </c>
      <c r="C26" s="37">
        <v>7</v>
      </c>
      <c r="D26" s="31" t="s">
        <v>149</v>
      </c>
      <c r="E26" s="37" t="s">
        <v>147</v>
      </c>
      <c r="F26" s="37" t="s">
        <v>160</v>
      </c>
      <c r="G26" s="31" t="s">
        <v>203</v>
      </c>
      <c r="O26" s="27" t="s">
        <v>101</v>
      </c>
    </row>
    <row r="27" spans="1:15" ht="14.4" x14ac:dyDescent="0.25">
      <c r="A27" s="36" t="s">
        <v>207</v>
      </c>
      <c r="B27" s="31" t="s">
        <v>206</v>
      </c>
      <c r="C27" s="37">
        <v>9</v>
      </c>
      <c r="D27" s="31" t="s">
        <v>149</v>
      </c>
      <c r="E27" s="37" t="s">
        <v>147</v>
      </c>
      <c r="F27" s="37" t="s">
        <v>208</v>
      </c>
      <c r="O27" s="27" t="s">
        <v>102</v>
      </c>
    </row>
    <row r="28" spans="1:15" ht="14.4" x14ac:dyDescent="0.25">
      <c r="A28" s="36" t="s">
        <v>210</v>
      </c>
      <c r="B28" s="31" t="s">
        <v>209</v>
      </c>
      <c r="C28" s="39">
        <v>0</v>
      </c>
      <c r="D28" s="31" t="s">
        <v>149</v>
      </c>
      <c r="E28" s="37" t="s">
        <v>152</v>
      </c>
      <c r="F28" s="37" t="s">
        <v>208</v>
      </c>
      <c r="O28" s="27" t="s">
        <v>103</v>
      </c>
    </row>
    <row r="29" spans="1:15" ht="14.4" x14ac:dyDescent="0.25">
      <c r="A29" s="36" t="s">
        <v>212</v>
      </c>
      <c r="B29" s="31" t="s">
        <v>211</v>
      </c>
      <c r="C29" s="37">
        <v>0</v>
      </c>
      <c r="D29" s="31" t="s">
        <v>149</v>
      </c>
      <c r="E29" s="37" t="s">
        <v>152</v>
      </c>
      <c r="F29" s="37" t="s">
        <v>160</v>
      </c>
      <c r="O29" s="27" t="s">
        <v>104</v>
      </c>
    </row>
    <row r="30" spans="1:15" ht="14.4" x14ac:dyDescent="0.25">
      <c r="A30" s="36" t="s">
        <v>214</v>
      </c>
      <c r="B30" s="31" t="s">
        <v>213</v>
      </c>
      <c r="C30" s="37">
        <v>7</v>
      </c>
      <c r="D30" s="31" t="s">
        <v>149</v>
      </c>
      <c r="E30" s="37" t="s">
        <v>147</v>
      </c>
      <c r="F30" s="37" t="s">
        <v>202</v>
      </c>
      <c r="O30" s="27" t="s">
        <v>105</v>
      </c>
    </row>
    <row r="31" spans="1:15" ht="14.4" x14ac:dyDescent="0.25">
      <c r="A31" s="36" t="s">
        <v>216</v>
      </c>
      <c r="B31" s="31" t="s">
        <v>215</v>
      </c>
      <c r="C31" s="37">
        <v>9</v>
      </c>
      <c r="D31" s="31" t="s">
        <v>149</v>
      </c>
      <c r="E31" s="37" t="s">
        <v>147</v>
      </c>
      <c r="F31" s="37" t="s">
        <v>160</v>
      </c>
      <c r="G31" s="31" t="s">
        <v>144</v>
      </c>
      <c r="O31" s="27" t="s">
        <v>106</v>
      </c>
    </row>
    <row r="32" spans="1:15" ht="14.4" x14ac:dyDescent="0.25">
      <c r="A32" s="36" t="s">
        <v>218</v>
      </c>
      <c r="B32" s="31" t="s">
        <v>217</v>
      </c>
      <c r="C32" s="37">
        <v>8</v>
      </c>
      <c r="D32" s="31" t="s">
        <v>149</v>
      </c>
      <c r="E32" s="37" t="s">
        <v>147</v>
      </c>
      <c r="F32" s="37" t="s">
        <v>160</v>
      </c>
      <c r="G32" s="31" t="s">
        <v>144</v>
      </c>
      <c r="O32" s="27" t="s">
        <v>107</v>
      </c>
    </row>
    <row r="33" spans="1:15" ht="14.4" x14ac:dyDescent="0.25">
      <c r="A33" s="36" t="s">
        <v>220</v>
      </c>
      <c r="B33" s="31" t="s">
        <v>219</v>
      </c>
      <c r="C33" s="37">
        <v>7</v>
      </c>
      <c r="D33" s="31" t="s">
        <v>149</v>
      </c>
      <c r="E33" s="37" t="s">
        <v>147</v>
      </c>
      <c r="F33" s="37" t="s">
        <v>148</v>
      </c>
      <c r="O33" s="27" t="s">
        <v>108</v>
      </c>
    </row>
    <row r="34" spans="1:15" ht="14.4" x14ac:dyDescent="0.25">
      <c r="A34" s="36" t="s">
        <v>221</v>
      </c>
      <c r="B34" s="31" t="s">
        <v>219</v>
      </c>
      <c r="C34" s="37">
        <v>7</v>
      </c>
      <c r="D34" s="31" t="s">
        <v>149</v>
      </c>
      <c r="E34" s="37" t="s">
        <v>147</v>
      </c>
      <c r="F34" s="37" t="s">
        <v>222</v>
      </c>
      <c r="O34" s="27" t="s">
        <v>109</v>
      </c>
    </row>
    <row r="35" spans="1:15" ht="14.4" x14ac:dyDescent="0.25">
      <c r="A35" s="36" t="s">
        <v>224</v>
      </c>
      <c r="B35" s="31" t="s">
        <v>219</v>
      </c>
      <c r="C35" s="37"/>
      <c r="D35" s="31" t="s">
        <v>149</v>
      </c>
      <c r="E35" s="37" t="s">
        <v>147</v>
      </c>
      <c r="F35" s="37"/>
      <c r="G35" s="31" t="s">
        <v>223</v>
      </c>
      <c r="O35" s="27" t="s">
        <v>110</v>
      </c>
    </row>
    <row r="36" spans="1:15" ht="14.4" x14ac:dyDescent="0.3">
      <c r="A36" s="60" t="s">
        <v>4852</v>
      </c>
      <c r="B36" s="31" t="s">
        <v>5385</v>
      </c>
      <c r="C36" s="32"/>
      <c r="D36" s="31" t="s">
        <v>149</v>
      </c>
      <c r="E36" s="32" t="s">
        <v>147</v>
      </c>
      <c r="F36" s="32"/>
      <c r="O36" s="27" t="s">
        <v>111</v>
      </c>
    </row>
    <row r="37" spans="1:15" ht="14.4" x14ac:dyDescent="0.25">
      <c r="A37" s="36" t="s">
        <v>226</v>
      </c>
      <c r="B37" s="31" t="s">
        <v>225</v>
      </c>
      <c r="C37" s="37">
        <v>3</v>
      </c>
      <c r="D37" s="31" t="s">
        <v>149</v>
      </c>
      <c r="E37" s="37" t="s">
        <v>147</v>
      </c>
      <c r="F37" s="37" t="s">
        <v>148</v>
      </c>
      <c r="O37" s="27" t="s">
        <v>112</v>
      </c>
    </row>
    <row r="38" spans="1:15" ht="14.4" x14ac:dyDescent="0.25">
      <c r="A38" s="36" t="s">
        <v>228</v>
      </c>
      <c r="B38" s="31" t="s">
        <v>227</v>
      </c>
      <c r="C38" s="37">
        <v>6</v>
      </c>
      <c r="D38" s="31" t="s">
        <v>149</v>
      </c>
      <c r="E38" s="37" t="s">
        <v>147</v>
      </c>
      <c r="F38" s="37" t="s">
        <v>160</v>
      </c>
      <c r="O38" s="27" t="s">
        <v>113</v>
      </c>
    </row>
    <row r="39" spans="1:15" ht="14.4" x14ac:dyDescent="0.25">
      <c r="A39" s="36" t="s">
        <v>230</v>
      </c>
      <c r="B39" s="31" t="s">
        <v>229</v>
      </c>
      <c r="C39" s="37">
        <v>4</v>
      </c>
      <c r="D39" s="31" t="s">
        <v>149</v>
      </c>
      <c r="E39" s="37" t="s">
        <v>147</v>
      </c>
      <c r="F39" s="37" t="s">
        <v>156</v>
      </c>
      <c r="G39" s="31" t="s">
        <v>149</v>
      </c>
      <c r="O39" s="27" t="s">
        <v>114</v>
      </c>
    </row>
    <row r="40" spans="1:15" ht="14.4" x14ac:dyDescent="0.25">
      <c r="A40" s="36" t="s">
        <v>232</v>
      </c>
      <c r="B40" s="31" t="s">
        <v>231</v>
      </c>
      <c r="C40" s="37">
        <v>4</v>
      </c>
      <c r="D40" s="31" t="s">
        <v>149</v>
      </c>
      <c r="E40" s="37" t="s">
        <v>147</v>
      </c>
      <c r="F40" s="37" t="s">
        <v>160</v>
      </c>
      <c r="O40" s="27" t="s">
        <v>115</v>
      </c>
    </row>
    <row r="41" spans="1:15" ht="14.4" x14ac:dyDescent="0.3">
      <c r="A41" s="60" t="s">
        <v>4853</v>
      </c>
      <c r="C41" s="32"/>
      <c r="D41" s="31" t="s">
        <v>149</v>
      </c>
      <c r="E41" s="37" t="s">
        <v>147</v>
      </c>
      <c r="F41" s="32"/>
      <c r="O41" s="27" t="s">
        <v>116</v>
      </c>
    </row>
    <row r="42" spans="1:15" ht="14.4" x14ac:dyDescent="0.25">
      <c r="A42" s="36" t="s">
        <v>234</v>
      </c>
      <c r="B42" s="31" t="s">
        <v>233</v>
      </c>
      <c r="C42" s="37">
        <v>1</v>
      </c>
      <c r="D42" s="31" t="s">
        <v>149</v>
      </c>
      <c r="E42" s="37" t="s">
        <v>147</v>
      </c>
      <c r="F42" s="37" t="s">
        <v>156</v>
      </c>
      <c r="O42" s="27" t="s">
        <v>117</v>
      </c>
    </row>
    <row r="43" spans="1:15" ht="14.4" x14ac:dyDescent="0.25">
      <c r="A43" s="36" t="s">
        <v>235</v>
      </c>
      <c r="B43" s="31" t="s">
        <v>233</v>
      </c>
      <c r="C43" s="37">
        <v>2</v>
      </c>
      <c r="D43" s="31" t="s">
        <v>149</v>
      </c>
      <c r="E43" s="37" t="s">
        <v>147</v>
      </c>
      <c r="F43" s="37" t="s">
        <v>178</v>
      </c>
      <c r="O43" s="27" t="s">
        <v>118</v>
      </c>
    </row>
    <row r="44" spans="1:15" ht="14.4" x14ac:dyDescent="0.25">
      <c r="A44" s="36" t="s">
        <v>237</v>
      </c>
      <c r="B44" s="31" t="s">
        <v>236</v>
      </c>
      <c r="C44" s="37"/>
      <c r="D44" s="31" t="s">
        <v>149</v>
      </c>
      <c r="E44" s="37"/>
      <c r="F44" s="37"/>
      <c r="O44" s="27" t="s">
        <v>119</v>
      </c>
    </row>
    <row r="45" spans="1:15" ht="14.4" x14ac:dyDescent="0.25">
      <c r="A45" s="36" t="s">
        <v>238</v>
      </c>
      <c r="B45" s="31" t="s">
        <v>236</v>
      </c>
      <c r="C45" s="37">
        <v>8</v>
      </c>
      <c r="D45" s="31" t="s">
        <v>149</v>
      </c>
      <c r="E45" s="37" t="s">
        <v>147</v>
      </c>
      <c r="F45" s="37" t="s">
        <v>178</v>
      </c>
      <c r="O45" s="27" t="s">
        <v>120</v>
      </c>
    </row>
    <row r="46" spans="1:15" ht="14.4" x14ac:dyDescent="0.25">
      <c r="A46" s="36" t="s">
        <v>240</v>
      </c>
      <c r="B46" s="31" t="s">
        <v>239</v>
      </c>
      <c r="C46" s="37">
        <v>2</v>
      </c>
      <c r="D46" s="31" t="s">
        <v>149</v>
      </c>
      <c r="E46" s="37" t="s">
        <v>147</v>
      </c>
      <c r="F46" s="37" t="s">
        <v>241</v>
      </c>
      <c r="O46" s="27" t="s">
        <v>121</v>
      </c>
    </row>
    <row r="47" spans="1:15" ht="14.4" x14ac:dyDescent="0.25">
      <c r="A47" s="36" t="s">
        <v>243</v>
      </c>
      <c r="B47" s="31" t="s">
        <v>242</v>
      </c>
      <c r="C47" s="37">
        <v>5</v>
      </c>
      <c r="D47" s="31" t="s">
        <v>149</v>
      </c>
      <c r="E47" s="37" t="s">
        <v>147</v>
      </c>
      <c r="F47" s="37" t="s">
        <v>160</v>
      </c>
      <c r="O47" s="27" t="s">
        <v>122</v>
      </c>
    </row>
    <row r="48" spans="1:15" ht="14.4" x14ac:dyDescent="0.3">
      <c r="A48" s="60" t="s">
        <v>4854</v>
      </c>
      <c r="C48" s="32"/>
      <c r="E48" s="32"/>
      <c r="F48" s="32"/>
      <c r="O48" s="27" t="s">
        <v>123</v>
      </c>
    </row>
    <row r="49" spans="1:15" ht="14.4" x14ac:dyDescent="0.25">
      <c r="A49" s="36" t="s">
        <v>245</v>
      </c>
      <c r="B49" s="31" t="s">
        <v>244</v>
      </c>
      <c r="C49" s="37">
        <v>3</v>
      </c>
      <c r="D49" s="31" t="s">
        <v>149</v>
      </c>
      <c r="E49" s="37" t="s">
        <v>147</v>
      </c>
      <c r="F49" s="37" t="s">
        <v>202</v>
      </c>
      <c r="O49" s="27" t="s">
        <v>124</v>
      </c>
    </row>
    <row r="50" spans="1:15" ht="14.4" x14ac:dyDescent="0.25">
      <c r="A50" s="36" t="s">
        <v>247</v>
      </c>
      <c r="B50" s="31" t="s">
        <v>246</v>
      </c>
      <c r="C50" s="37">
        <v>0</v>
      </c>
      <c r="D50" s="31" t="s">
        <v>189</v>
      </c>
      <c r="E50" s="37" t="s">
        <v>152</v>
      </c>
      <c r="F50" s="37" t="s">
        <v>160</v>
      </c>
      <c r="O50" s="27" t="s">
        <v>125</v>
      </c>
    </row>
    <row r="51" spans="1:15" ht="14.4" x14ac:dyDescent="0.25">
      <c r="A51" s="36" t="s">
        <v>248</v>
      </c>
      <c r="C51" s="37">
        <v>0</v>
      </c>
      <c r="D51" s="31" t="s">
        <v>149</v>
      </c>
      <c r="E51" s="37" t="s">
        <v>152</v>
      </c>
      <c r="F51" s="37" t="s">
        <v>160</v>
      </c>
      <c r="O51" s="27" t="s">
        <v>126</v>
      </c>
    </row>
    <row r="52" spans="1:15" x14ac:dyDescent="0.25">
      <c r="A52" s="36" t="s">
        <v>250</v>
      </c>
      <c r="B52" s="31" t="s">
        <v>249</v>
      </c>
      <c r="C52" s="37">
        <v>0</v>
      </c>
      <c r="D52" s="31" t="s">
        <v>149</v>
      </c>
      <c r="E52" s="37" t="s">
        <v>152</v>
      </c>
      <c r="F52" s="37" t="s">
        <v>160</v>
      </c>
    </row>
    <row r="53" spans="1:15" x14ac:dyDescent="0.25">
      <c r="A53" s="36" t="s">
        <v>252</v>
      </c>
      <c r="B53" s="31" t="s">
        <v>251</v>
      </c>
      <c r="C53" s="39">
        <v>0</v>
      </c>
      <c r="D53" s="31" t="s">
        <v>189</v>
      </c>
      <c r="E53" s="37" t="s">
        <v>152</v>
      </c>
      <c r="F53" s="37" t="s">
        <v>253</v>
      </c>
    </row>
    <row r="54" spans="1:15" x14ac:dyDescent="0.25">
      <c r="A54" s="36" t="s">
        <v>255</v>
      </c>
      <c r="B54" s="31" t="s">
        <v>254</v>
      </c>
      <c r="C54" s="37">
        <v>8</v>
      </c>
      <c r="D54" s="31" t="s">
        <v>189</v>
      </c>
      <c r="E54" s="37" t="s">
        <v>147</v>
      </c>
      <c r="F54" s="37" t="s">
        <v>202</v>
      </c>
      <c r="G54" s="31" t="s">
        <v>144</v>
      </c>
    </row>
    <row r="55" spans="1:15" x14ac:dyDescent="0.25">
      <c r="A55" s="36" t="s">
        <v>257</v>
      </c>
      <c r="B55" s="31" t="s">
        <v>256</v>
      </c>
      <c r="C55" s="37">
        <v>3</v>
      </c>
      <c r="D55" s="31" t="s">
        <v>189</v>
      </c>
      <c r="E55" s="37" t="s">
        <v>147</v>
      </c>
      <c r="F55" s="37" t="s">
        <v>202</v>
      </c>
    </row>
    <row r="56" spans="1:15" x14ac:dyDescent="0.25">
      <c r="A56" s="36" t="s">
        <v>259</v>
      </c>
      <c r="B56" s="31" t="s">
        <v>258</v>
      </c>
      <c r="C56" s="37">
        <v>2</v>
      </c>
      <c r="D56" s="31" t="s">
        <v>189</v>
      </c>
      <c r="E56" s="37" t="s">
        <v>147</v>
      </c>
      <c r="F56" s="37" t="s">
        <v>208</v>
      </c>
    </row>
    <row r="57" spans="1:15" ht="14.4" x14ac:dyDescent="0.3">
      <c r="A57" s="60" t="s">
        <v>4855</v>
      </c>
      <c r="C57" s="32"/>
      <c r="E57" s="32"/>
      <c r="F57" s="32"/>
    </row>
    <row r="58" spans="1:15" x14ac:dyDescent="0.25">
      <c r="A58" s="36" t="s">
        <v>261</v>
      </c>
      <c r="B58" s="31" t="s">
        <v>260</v>
      </c>
      <c r="C58" s="37">
        <v>1</v>
      </c>
      <c r="D58" s="31" t="s">
        <v>189</v>
      </c>
      <c r="E58" s="37" t="s">
        <v>147</v>
      </c>
      <c r="F58" s="37" t="s">
        <v>148</v>
      </c>
    </row>
    <row r="59" spans="1:15" x14ac:dyDescent="0.25">
      <c r="A59" s="36" t="s">
        <v>264</v>
      </c>
      <c r="B59" s="31" t="s">
        <v>263</v>
      </c>
      <c r="C59" s="37">
        <v>5</v>
      </c>
      <c r="D59" s="31" t="s">
        <v>262</v>
      </c>
      <c r="E59" s="37" t="s">
        <v>147</v>
      </c>
      <c r="F59" s="37" t="s">
        <v>222</v>
      </c>
      <c r="G59" s="31" t="s">
        <v>203</v>
      </c>
    </row>
    <row r="60" spans="1:15" ht="14.4" x14ac:dyDescent="0.3">
      <c r="A60" s="60" t="s">
        <v>4856</v>
      </c>
      <c r="E60" s="32"/>
      <c r="F60" s="32"/>
    </row>
    <row r="61" spans="1:15" x14ac:dyDescent="0.25">
      <c r="A61" s="36" t="s">
        <v>266</v>
      </c>
      <c r="B61" s="31" t="s">
        <v>265</v>
      </c>
      <c r="C61" s="37">
        <v>4</v>
      </c>
      <c r="D61" s="31" t="s">
        <v>149</v>
      </c>
      <c r="E61" s="37" t="s">
        <v>147</v>
      </c>
      <c r="F61" s="37" t="s">
        <v>222</v>
      </c>
    </row>
    <row r="62" spans="1:15" x14ac:dyDescent="0.25">
      <c r="A62" s="36" t="s">
        <v>268</v>
      </c>
      <c r="B62" s="31" t="s">
        <v>267</v>
      </c>
      <c r="C62" s="37">
        <v>4</v>
      </c>
      <c r="D62" s="31" t="s">
        <v>149</v>
      </c>
      <c r="E62" s="37" t="s">
        <v>147</v>
      </c>
      <c r="F62" s="37" t="s">
        <v>195</v>
      </c>
    </row>
    <row r="63" spans="1:15" x14ac:dyDescent="0.25">
      <c r="A63" s="36" t="s">
        <v>270</v>
      </c>
      <c r="B63" s="31" t="s">
        <v>269</v>
      </c>
      <c r="C63" s="39">
        <v>0</v>
      </c>
      <c r="D63" s="31" t="s">
        <v>149</v>
      </c>
      <c r="E63" s="37" t="s">
        <v>152</v>
      </c>
      <c r="F63" s="37" t="s">
        <v>208</v>
      </c>
    </row>
    <row r="64" spans="1:15" x14ac:dyDescent="0.25">
      <c r="A64" s="36" t="s">
        <v>272</v>
      </c>
      <c r="B64" s="31" t="s">
        <v>271</v>
      </c>
      <c r="C64" s="37">
        <v>4</v>
      </c>
      <c r="D64" s="31" t="s">
        <v>149</v>
      </c>
      <c r="E64" s="37" t="s">
        <v>147</v>
      </c>
      <c r="F64" s="37" t="s">
        <v>156</v>
      </c>
    </row>
    <row r="65" spans="1:7" x14ac:dyDescent="0.25">
      <c r="A65" s="36" t="s">
        <v>273</v>
      </c>
      <c r="B65" s="31" t="s">
        <v>271</v>
      </c>
      <c r="C65" s="37">
        <v>5</v>
      </c>
      <c r="D65" s="31" t="s">
        <v>149</v>
      </c>
      <c r="E65" s="37" t="s">
        <v>147</v>
      </c>
      <c r="F65" s="37" t="s">
        <v>178</v>
      </c>
    </row>
    <row r="66" spans="1:7" x14ac:dyDescent="0.25">
      <c r="A66" s="36" t="s">
        <v>275</v>
      </c>
      <c r="B66" s="31" t="s">
        <v>274</v>
      </c>
      <c r="C66" s="37">
        <v>7</v>
      </c>
      <c r="D66" s="31" t="s">
        <v>149</v>
      </c>
      <c r="E66" s="37" t="s">
        <v>147</v>
      </c>
      <c r="F66" s="37" t="s">
        <v>156</v>
      </c>
      <c r="G66" s="31" t="s">
        <v>203</v>
      </c>
    </row>
    <row r="67" spans="1:7" x14ac:dyDescent="0.25">
      <c r="A67" s="36" t="s">
        <v>277</v>
      </c>
      <c r="B67" s="31" t="s">
        <v>276</v>
      </c>
      <c r="C67" s="37">
        <v>9</v>
      </c>
      <c r="D67" s="31" t="s">
        <v>149</v>
      </c>
      <c r="E67" s="37" t="s">
        <v>147</v>
      </c>
      <c r="F67" s="37" t="s">
        <v>278</v>
      </c>
      <c r="G67" s="31" t="s">
        <v>144</v>
      </c>
    </row>
    <row r="68" spans="1:7" ht="14.4" x14ac:dyDescent="0.3">
      <c r="A68" s="60" t="s">
        <v>4857</v>
      </c>
      <c r="C68" s="32"/>
      <c r="E68" s="32"/>
      <c r="F68" s="32"/>
    </row>
    <row r="69" spans="1:7" x14ac:dyDescent="0.25">
      <c r="A69" s="36" t="s">
        <v>280</v>
      </c>
      <c r="B69" s="31" t="s">
        <v>279</v>
      </c>
      <c r="C69" s="37">
        <v>9</v>
      </c>
      <c r="D69" s="31" t="s">
        <v>149</v>
      </c>
      <c r="E69" s="37" t="s">
        <v>147</v>
      </c>
      <c r="F69" s="37" t="s">
        <v>160</v>
      </c>
    </row>
    <row r="70" spans="1:7" x14ac:dyDescent="0.25">
      <c r="A70" s="36" t="s">
        <v>282</v>
      </c>
      <c r="B70" s="31" t="s">
        <v>281</v>
      </c>
      <c r="C70" s="37"/>
      <c r="D70" s="31" t="s">
        <v>149</v>
      </c>
      <c r="E70" s="37"/>
      <c r="F70" s="37"/>
    </row>
    <row r="71" spans="1:7" x14ac:dyDescent="0.25">
      <c r="A71" s="36" t="s">
        <v>284</v>
      </c>
      <c r="B71" s="31" t="s">
        <v>283</v>
      </c>
      <c r="C71" s="37">
        <v>6</v>
      </c>
      <c r="D71" s="31" t="s">
        <v>149</v>
      </c>
      <c r="E71" s="37" t="s">
        <v>147</v>
      </c>
      <c r="F71" s="37" t="s">
        <v>241</v>
      </c>
    </row>
    <row r="72" spans="1:7" x14ac:dyDescent="0.25">
      <c r="A72" s="36" t="s">
        <v>286</v>
      </c>
      <c r="B72" s="31" t="s">
        <v>285</v>
      </c>
      <c r="C72" s="37"/>
      <c r="D72" s="31" t="s">
        <v>149</v>
      </c>
      <c r="E72" s="37"/>
      <c r="F72" s="37"/>
    </row>
    <row r="73" spans="1:7" x14ac:dyDescent="0.25">
      <c r="A73" s="36" t="s">
        <v>287</v>
      </c>
      <c r="B73" s="31" t="s">
        <v>283</v>
      </c>
      <c r="C73" s="37"/>
      <c r="D73" s="31" t="s">
        <v>149</v>
      </c>
      <c r="E73" s="37"/>
      <c r="F73" s="37"/>
    </row>
    <row r="74" spans="1:7" x14ac:dyDescent="0.25">
      <c r="A74" s="36" t="s">
        <v>288</v>
      </c>
      <c r="B74" s="32" t="s">
        <v>289</v>
      </c>
      <c r="C74" s="32">
        <v>4</v>
      </c>
      <c r="D74" s="31" t="s">
        <v>157</v>
      </c>
      <c r="E74" s="37" t="s">
        <v>147</v>
      </c>
      <c r="F74" s="37" t="s">
        <v>148</v>
      </c>
    </row>
    <row r="75" spans="1:7" x14ac:dyDescent="0.25">
      <c r="A75" s="36" t="s">
        <v>290</v>
      </c>
      <c r="B75" s="31" t="s">
        <v>289</v>
      </c>
      <c r="C75" s="37">
        <v>3</v>
      </c>
      <c r="D75" s="31" t="s">
        <v>157</v>
      </c>
      <c r="E75" s="37" t="s">
        <v>147</v>
      </c>
      <c r="F75" s="37" t="s">
        <v>195</v>
      </c>
    </row>
    <row r="76" spans="1:7" ht="14.4" x14ac:dyDescent="0.3">
      <c r="A76" s="60" t="s">
        <v>4858</v>
      </c>
      <c r="C76" s="32"/>
      <c r="E76" s="32"/>
      <c r="F76" s="32"/>
    </row>
    <row r="77" spans="1:7" x14ac:dyDescent="0.25">
      <c r="A77" s="36" t="s">
        <v>291</v>
      </c>
      <c r="B77" s="32" t="s">
        <v>292</v>
      </c>
      <c r="C77" s="32">
        <v>8</v>
      </c>
      <c r="D77" s="31" t="s">
        <v>149</v>
      </c>
      <c r="E77" s="37" t="s">
        <v>147</v>
      </c>
      <c r="F77" s="37" t="s">
        <v>208</v>
      </c>
    </row>
    <row r="78" spans="1:7" x14ac:dyDescent="0.25">
      <c r="A78" s="36" t="s">
        <v>293</v>
      </c>
      <c r="B78" s="31" t="s">
        <v>292</v>
      </c>
      <c r="C78" s="37">
        <v>6</v>
      </c>
      <c r="D78" s="31" t="s">
        <v>157</v>
      </c>
      <c r="E78" s="37" t="s">
        <v>147</v>
      </c>
      <c r="F78" s="37" t="s">
        <v>173</v>
      </c>
    </row>
    <row r="79" spans="1:7" x14ac:dyDescent="0.25">
      <c r="A79" s="36" t="s">
        <v>294</v>
      </c>
      <c r="B79" s="32" t="s">
        <v>295</v>
      </c>
      <c r="C79" s="37">
        <v>4</v>
      </c>
      <c r="D79" s="31" t="s">
        <v>189</v>
      </c>
      <c r="E79" s="37" t="s">
        <v>147</v>
      </c>
      <c r="F79" s="37" t="s">
        <v>222</v>
      </c>
    </row>
    <row r="80" spans="1:7" x14ac:dyDescent="0.25">
      <c r="A80" s="36" t="s">
        <v>296</v>
      </c>
      <c r="B80" s="31" t="s">
        <v>295</v>
      </c>
      <c r="C80" s="37">
        <v>4</v>
      </c>
      <c r="D80" s="31" t="s">
        <v>189</v>
      </c>
      <c r="E80" s="37" t="s">
        <v>147</v>
      </c>
      <c r="F80" s="37" t="s">
        <v>195</v>
      </c>
    </row>
    <row r="81" spans="1:6" x14ac:dyDescent="0.25">
      <c r="A81" s="36" t="s">
        <v>298</v>
      </c>
      <c r="B81" s="31" t="s">
        <v>297</v>
      </c>
      <c r="C81" s="37">
        <v>8</v>
      </c>
      <c r="D81" s="31" t="s">
        <v>189</v>
      </c>
      <c r="E81" s="37" t="s">
        <v>147</v>
      </c>
      <c r="F81" s="37" t="s">
        <v>148</v>
      </c>
    </row>
    <row r="82" spans="1:6" x14ac:dyDescent="0.25">
      <c r="A82" s="36" t="s">
        <v>300</v>
      </c>
      <c r="B82" s="31" t="s">
        <v>299</v>
      </c>
      <c r="C82" s="37">
        <v>0</v>
      </c>
      <c r="D82" s="31" t="s">
        <v>189</v>
      </c>
      <c r="E82" s="37" t="s">
        <v>152</v>
      </c>
      <c r="F82" s="37" t="s">
        <v>148</v>
      </c>
    </row>
    <row r="83" spans="1:6" ht="14.4" x14ac:dyDescent="0.3">
      <c r="A83" s="60" t="s">
        <v>4859</v>
      </c>
      <c r="C83" s="32"/>
      <c r="E83" s="32"/>
      <c r="F83" s="32"/>
    </row>
    <row r="84" spans="1:6" x14ac:dyDescent="0.25">
      <c r="A84" s="36" t="s">
        <v>301</v>
      </c>
      <c r="C84" s="37">
        <v>0</v>
      </c>
      <c r="D84" s="31" t="s">
        <v>149</v>
      </c>
      <c r="E84" s="37" t="s">
        <v>152</v>
      </c>
      <c r="F84" s="37" t="s">
        <v>148</v>
      </c>
    </row>
    <row r="85" spans="1:6" x14ac:dyDescent="0.25">
      <c r="A85" s="36" t="s">
        <v>303</v>
      </c>
      <c r="B85" s="31" t="s">
        <v>302</v>
      </c>
      <c r="C85" s="37">
        <v>0</v>
      </c>
      <c r="D85" s="31" t="s">
        <v>149</v>
      </c>
      <c r="E85" s="37" t="s">
        <v>152</v>
      </c>
      <c r="F85" s="37" t="s">
        <v>160</v>
      </c>
    </row>
    <row r="86" spans="1:6" x14ac:dyDescent="0.25">
      <c r="A86" s="36" t="s">
        <v>305</v>
      </c>
      <c r="B86" s="31" t="s">
        <v>304</v>
      </c>
      <c r="C86" s="39">
        <v>0</v>
      </c>
      <c r="D86" s="31" t="s">
        <v>149</v>
      </c>
      <c r="E86" s="37" t="s">
        <v>152</v>
      </c>
      <c r="F86" s="37" t="s">
        <v>156</v>
      </c>
    </row>
    <row r="87" spans="1:6" x14ac:dyDescent="0.25">
      <c r="A87" s="36" t="s">
        <v>307</v>
      </c>
      <c r="B87" s="31" t="s">
        <v>306</v>
      </c>
      <c r="C87" s="37">
        <v>0</v>
      </c>
      <c r="D87" s="31" t="s">
        <v>149</v>
      </c>
      <c r="E87" s="37" t="s">
        <v>152</v>
      </c>
      <c r="F87" s="37" t="s">
        <v>156</v>
      </c>
    </row>
    <row r="88" spans="1:6" x14ac:dyDescent="0.25">
      <c r="A88" s="36" t="s">
        <v>309</v>
      </c>
      <c r="B88" s="31" t="s">
        <v>308</v>
      </c>
      <c r="C88" s="37">
        <v>0</v>
      </c>
      <c r="D88" s="31" t="s">
        <v>149</v>
      </c>
      <c r="E88" s="37" t="s">
        <v>152</v>
      </c>
      <c r="F88" s="37" t="s">
        <v>160</v>
      </c>
    </row>
    <row r="89" spans="1:6" x14ac:dyDescent="0.25">
      <c r="A89" s="36" t="s">
        <v>311</v>
      </c>
      <c r="B89" s="31" t="s">
        <v>310</v>
      </c>
      <c r="C89" s="37">
        <v>0</v>
      </c>
      <c r="D89" s="31" t="s">
        <v>149</v>
      </c>
      <c r="E89" s="37" t="s">
        <v>152</v>
      </c>
      <c r="F89" s="37" t="s">
        <v>160</v>
      </c>
    </row>
    <row r="90" spans="1:6" x14ac:dyDescent="0.25">
      <c r="A90" s="36" t="s">
        <v>313</v>
      </c>
      <c r="B90" s="31" t="s">
        <v>312</v>
      </c>
      <c r="C90" s="39">
        <v>0</v>
      </c>
      <c r="D90" s="31" t="s">
        <v>149</v>
      </c>
      <c r="E90" s="37" t="s">
        <v>152</v>
      </c>
      <c r="F90" s="37" t="s">
        <v>241</v>
      </c>
    </row>
    <row r="91" spans="1:6" x14ac:dyDescent="0.25">
      <c r="A91" s="36" t="s">
        <v>314</v>
      </c>
      <c r="C91" s="37"/>
      <c r="D91" s="31" t="s">
        <v>149</v>
      </c>
      <c r="E91" s="37"/>
      <c r="F91" s="37"/>
    </row>
    <row r="92" spans="1:6" ht="14.4" x14ac:dyDescent="0.3">
      <c r="A92" s="60" t="s">
        <v>4860</v>
      </c>
      <c r="E92" s="32"/>
      <c r="F92" s="32"/>
    </row>
    <row r="93" spans="1:6" x14ac:dyDescent="0.25">
      <c r="A93" s="36" t="s">
        <v>316</v>
      </c>
      <c r="B93" s="31" t="s">
        <v>315</v>
      </c>
      <c r="C93" s="37">
        <v>2</v>
      </c>
      <c r="D93" s="31" t="s">
        <v>149</v>
      </c>
      <c r="E93" s="37" t="s">
        <v>147</v>
      </c>
      <c r="F93" s="37" t="s">
        <v>222</v>
      </c>
    </row>
    <row r="94" spans="1:6" x14ac:dyDescent="0.25">
      <c r="A94" s="36" t="s">
        <v>318</v>
      </c>
      <c r="B94" s="31" t="s">
        <v>317</v>
      </c>
      <c r="C94" s="37"/>
      <c r="D94" s="31" t="s">
        <v>149</v>
      </c>
      <c r="E94" s="37"/>
      <c r="F94" s="37"/>
    </row>
    <row r="95" spans="1:6" x14ac:dyDescent="0.25">
      <c r="A95" s="36" t="s">
        <v>320</v>
      </c>
      <c r="B95" s="31" t="s">
        <v>319</v>
      </c>
      <c r="C95" s="37">
        <v>0</v>
      </c>
      <c r="D95" s="31" t="s">
        <v>149</v>
      </c>
      <c r="E95" s="37" t="s">
        <v>147</v>
      </c>
      <c r="F95" s="37" t="s">
        <v>156</v>
      </c>
    </row>
    <row r="96" spans="1:6" x14ac:dyDescent="0.25">
      <c r="A96" s="36" t="s">
        <v>322</v>
      </c>
      <c r="B96" s="31" t="s">
        <v>321</v>
      </c>
      <c r="C96" s="37">
        <v>2</v>
      </c>
      <c r="D96" s="31" t="s">
        <v>149</v>
      </c>
      <c r="E96" s="37" t="s">
        <v>147</v>
      </c>
      <c r="F96" s="37" t="s">
        <v>202</v>
      </c>
    </row>
    <row r="97" spans="1:7" ht="14.4" x14ac:dyDescent="0.3">
      <c r="A97" s="60" t="s">
        <v>4861</v>
      </c>
      <c r="E97" s="32"/>
      <c r="F97" s="32"/>
    </row>
    <row r="98" spans="1:7" x14ac:dyDescent="0.25">
      <c r="A98" s="36" t="s">
        <v>324</v>
      </c>
      <c r="B98" s="31" t="s">
        <v>323</v>
      </c>
      <c r="C98" s="37">
        <v>0</v>
      </c>
      <c r="D98" s="31" t="s">
        <v>149</v>
      </c>
      <c r="E98" s="37" t="s">
        <v>147</v>
      </c>
      <c r="F98" s="37" t="s">
        <v>278</v>
      </c>
    </row>
    <row r="99" spans="1:7" x14ac:dyDescent="0.25">
      <c r="A99" s="36" t="s">
        <v>326</v>
      </c>
      <c r="B99" s="31" t="s">
        <v>325</v>
      </c>
      <c r="C99" s="37">
        <v>5</v>
      </c>
      <c r="D99" s="31" t="s">
        <v>157</v>
      </c>
      <c r="E99" s="37" t="s">
        <v>147</v>
      </c>
      <c r="F99" s="37" t="s">
        <v>192</v>
      </c>
    </row>
    <row r="100" spans="1:7" x14ac:dyDescent="0.25">
      <c r="A100" s="36" t="s">
        <v>328</v>
      </c>
      <c r="B100" s="31" t="s">
        <v>327</v>
      </c>
      <c r="C100" s="37">
        <v>6</v>
      </c>
      <c r="D100" s="31" t="s">
        <v>157</v>
      </c>
      <c r="E100" s="37" t="s">
        <v>147</v>
      </c>
      <c r="F100" s="37" t="s">
        <v>178</v>
      </c>
    </row>
    <row r="101" spans="1:7" x14ac:dyDescent="0.25">
      <c r="A101" s="36" t="s">
        <v>330</v>
      </c>
      <c r="B101" s="31" t="s">
        <v>329</v>
      </c>
      <c r="C101" s="37">
        <v>6</v>
      </c>
      <c r="D101" s="31" t="s">
        <v>157</v>
      </c>
      <c r="E101" s="37" t="s">
        <v>147</v>
      </c>
      <c r="F101" s="37" t="s">
        <v>208</v>
      </c>
    </row>
    <row r="102" spans="1:7" x14ac:dyDescent="0.25">
      <c r="A102" s="36" t="s">
        <v>332</v>
      </c>
      <c r="B102" s="31" t="s">
        <v>331</v>
      </c>
      <c r="C102" s="37"/>
      <c r="D102" s="31" t="s">
        <v>157</v>
      </c>
      <c r="E102" s="37" t="s">
        <v>333</v>
      </c>
      <c r="F102" s="37" t="s">
        <v>160</v>
      </c>
    </row>
    <row r="103" spans="1:7" x14ac:dyDescent="0.25">
      <c r="A103" s="36" t="s">
        <v>335</v>
      </c>
      <c r="B103" s="31" t="s">
        <v>334</v>
      </c>
      <c r="C103" s="32"/>
      <c r="D103" s="31" t="s">
        <v>157</v>
      </c>
      <c r="E103" s="37"/>
      <c r="F103" s="37"/>
    </row>
    <row r="104" spans="1:7" x14ac:dyDescent="0.25">
      <c r="A104" s="36" t="s">
        <v>337</v>
      </c>
      <c r="B104" s="31" t="s">
        <v>336</v>
      </c>
      <c r="C104" s="32">
        <v>6</v>
      </c>
      <c r="D104" s="31" t="s">
        <v>157</v>
      </c>
      <c r="E104" s="37" t="s">
        <v>147</v>
      </c>
      <c r="F104" s="37" t="s">
        <v>160</v>
      </c>
    </row>
    <row r="105" spans="1:7" x14ac:dyDescent="0.25">
      <c r="A105" s="36" t="s">
        <v>339</v>
      </c>
      <c r="B105" s="31" t="s">
        <v>338</v>
      </c>
      <c r="C105" s="37"/>
      <c r="D105" s="31" t="s">
        <v>157</v>
      </c>
      <c r="E105" s="37"/>
      <c r="F105" s="37"/>
    </row>
    <row r="106" spans="1:7" x14ac:dyDescent="0.25">
      <c r="A106" s="36" t="s">
        <v>341</v>
      </c>
      <c r="B106" s="31" t="s">
        <v>340</v>
      </c>
      <c r="C106" s="31">
        <v>5</v>
      </c>
      <c r="D106" s="31" t="s">
        <v>157</v>
      </c>
      <c r="E106" s="37" t="s">
        <v>147</v>
      </c>
      <c r="F106" s="37" t="s">
        <v>156</v>
      </c>
    </row>
    <row r="107" spans="1:7" ht="14.4" x14ac:dyDescent="0.3">
      <c r="A107" s="60" t="s">
        <v>4862</v>
      </c>
      <c r="E107" s="32"/>
      <c r="F107" s="32"/>
    </row>
    <row r="108" spans="1:7" x14ac:dyDescent="0.25">
      <c r="A108" s="36" t="s">
        <v>343</v>
      </c>
      <c r="B108" s="31" t="s">
        <v>342</v>
      </c>
      <c r="C108" s="37">
        <v>3</v>
      </c>
      <c r="D108" s="31" t="s">
        <v>157</v>
      </c>
      <c r="E108" s="37" t="s">
        <v>147</v>
      </c>
      <c r="F108" s="37" t="s">
        <v>148</v>
      </c>
    </row>
    <row r="109" spans="1:7" x14ac:dyDescent="0.25">
      <c r="A109" s="36" t="s">
        <v>345</v>
      </c>
      <c r="B109" s="31" t="s">
        <v>344</v>
      </c>
      <c r="C109" s="37">
        <v>10</v>
      </c>
      <c r="D109" s="31" t="s">
        <v>149</v>
      </c>
      <c r="E109" s="37" t="s">
        <v>147</v>
      </c>
      <c r="F109" s="37" t="s">
        <v>222</v>
      </c>
    </row>
    <row r="110" spans="1:7" x14ac:dyDescent="0.25">
      <c r="A110" s="36" t="s">
        <v>347</v>
      </c>
      <c r="B110" s="31" t="s">
        <v>346</v>
      </c>
      <c r="C110" s="37">
        <v>5</v>
      </c>
      <c r="D110" s="31" t="s">
        <v>149</v>
      </c>
      <c r="E110" s="37" t="s">
        <v>147</v>
      </c>
      <c r="F110" s="37" t="s">
        <v>222</v>
      </c>
    </row>
    <row r="111" spans="1:7" x14ac:dyDescent="0.25">
      <c r="A111" s="36" t="s">
        <v>349</v>
      </c>
      <c r="B111" s="31" t="s">
        <v>348</v>
      </c>
      <c r="C111" s="31">
        <v>10</v>
      </c>
      <c r="D111" s="31" t="s">
        <v>189</v>
      </c>
      <c r="E111" s="37" t="s">
        <v>147</v>
      </c>
      <c r="F111" s="37" t="s">
        <v>170</v>
      </c>
    </row>
    <row r="112" spans="1:7" x14ac:dyDescent="0.25">
      <c r="A112" s="36" t="s">
        <v>350</v>
      </c>
      <c r="B112" s="31" t="s">
        <v>348</v>
      </c>
      <c r="C112" s="32"/>
      <c r="D112" s="31" t="s">
        <v>189</v>
      </c>
      <c r="E112" s="37"/>
      <c r="F112" s="37"/>
      <c r="G112" s="31" t="s">
        <v>182</v>
      </c>
    </row>
    <row r="113" spans="1:7" x14ac:dyDescent="0.25">
      <c r="A113" s="36" t="s">
        <v>352</v>
      </c>
      <c r="B113" s="31" t="s">
        <v>351</v>
      </c>
      <c r="C113" s="32">
        <v>7</v>
      </c>
      <c r="D113" s="31" t="s">
        <v>157</v>
      </c>
      <c r="E113" s="37" t="s">
        <v>147</v>
      </c>
      <c r="F113" s="37" t="s">
        <v>160</v>
      </c>
    </row>
    <row r="114" spans="1:7" x14ac:dyDescent="0.25">
      <c r="A114" s="36" t="s">
        <v>354</v>
      </c>
      <c r="B114" s="31" t="s">
        <v>353</v>
      </c>
      <c r="C114" s="37">
        <v>4</v>
      </c>
      <c r="D114" s="31" t="s">
        <v>157</v>
      </c>
      <c r="E114" s="37" t="s">
        <v>147</v>
      </c>
      <c r="F114" s="37" t="s">
        <v>355</v>
      </c>
    </row>
    <row r="115" spans="1:7" x14ac:dyDescent="0.25">
      <c r="A115" s="36" t="s">
        <v>357</v>
      </c>
      <c r="B115" s="31" t="s">
        <v>356</v>
      </c>
      <c r="C115" s="37"/>
      <c r="D115" s="31" t="s">
        <v>157</v>
      </c>
      <c r="E115" s="37"/>
      <c r="F115" s="37"/>
    </row>
    <row r="116" spans="1:7" ht="14.4" x14ac:dyDescent="0.3">
      <c r="A116" s="60" t="s">
        <v>4863</v>
      </c>
      <c r="C116" s="32"/>
      <c r="E116" s="32"/>
      <c r="F116" s="32"/>
    </row>
    <row r="117" spans="1:7" x14ac:dyDescent="0.25">
      <c r="A117" s="36" t="s">
        <v>359</v>
      </c>
      <c r="B117" s="31" t="s">
        <v>358</v>
      </c>
      <c r="C117" s="37">
        <v>2</v>
      </c>
      <c r="D117" s="31" t="s">
        <v>149</v>
      </c>
      <c r="E117" s="37" t="s">
        <v>147</v>
      </c>
      <c r="F117" s="37" t="s">
        <v>208</v>
      </c>
    </row>
    <row r="118" spans="1:7" x14ac:dyDescent="0.25">
      <c r="A118" s="36" t="s">
        <v>361</v>
      </c>
      <c r="B118" s="31" t="s">
        <v>360</v>
      </c>
      <c r="C118" s="32">
        <v>0</v>
      </c>
      <c r="D118" s="31" t="s">
        <v>149</v>
      </c>
      <c r="E118" s="37" t="s">
        <v>152</v>
      </c>
      <c r="F118" s="37" t="s">
        <v>160</v>
      </c>
    </row>
    <row r="119" spans="1:7" x14ac:dyDescent="0.25">
      <c r="A119" s="36" t="s">
        <v>363</v>
      </c>
      <c r="B119" s="31" t="s">
        <v>362</v>
      </c>
      <c r="C119" s="32"/>
      <c r="D119" s="31" t="s">
        <v>149</v>
      </c>
      <c r="E119" s="32"/>
      <c r="F119" s="32"/>
      <c r="G119" s="31" t="s">
        <v>223</v>
      </c>
    </row>
    <row r="120" spans="1:7" ht="14.4" x14ac:dyDescent="0.3">
      <c r="A120" s="60" t="s">
        <v>4864</v>
      </c>
      <c r="C120" s="32"/>
      <c r="E120" s="32"/>
      <c r="F120" s="32"/>
    </row>
    <row r="121" spans="1:7" x14ac:dyDescent="0.25">
      <c r="A121" s="36" t="s">
        <v>365</v>
      </c>
      <c r="B121" s="31" t="s">
        <v>364</v>
      </c>
      <c r="C121" s="32">
        <v>3</v>
      </c>
      <c r="D121" s="31" t="s">
        <v>149</v>
      </c>
      <c r="E121" s="37" t="s">
        <v>147</v>
      </c>
      <c r="F121" s="37" t="s">
        <v>156</v>
      </c>
    </row>
    <row r="122" spans="1:7" x14ac:dyDescent="0.25">
      <c r="A122" s="36" t="s">
        <v>367</v>
      </c>
      <c r="B122" s="31" t="s">
        <v>366</v>
      </c>
      <c r="C122" s="32">
        <v>0</v>
      </c>
      <c r="D122" s="31" t="s">
        <v>149</v>
      </c>
      <c r="E122" s="37" t="s">
        <v>152</v>
      </c>
      <c r="F122" s="37" t="s">
        <v>160</v>
      </c>
    </row>
    <row r="123" spans="1:7" x14ac:dyDescent="0.25">
      <c r="A123" s="36" t="s">
        <v>369</v>
      </c>
      <c r="B123" s="32" t="s">
        <v>370</v>
      </c>
      <c r="C123" s="37">
        <v>9</v>
      </c>
      <c r="D123" s="31" t="s">
        <v>368</v>
      </c>
      <c r="E123" s="37" t="s">
        <v>147</v>
      </c>
      <c r="F123" s="37" t="s">
        <v>195</v>
      </c>
    </row>
    <row r="124" spans="1:7" x14ac:dyDescent="0.25">
      <c r="A124" s="36" t="s">
        <v>371</v>
      </c>
      <c r="B124" s="31" t="s">
        <v>370</v>
      </c>
      <c r="C124" s="32">
        <v>10</v>
      </c>
      <c r="D124" s="31" t="s">
        <v>368</v>
      </c>
      <c r="E124" s="37" t="s">
        <v>147</v>
      </c>
      <c r="F124" s="37" t="s">
        <v>160</v>
      </c>
    </row>
    <row r="125" spans="1:7" x14ac:dyDescent="0.25">
      <c r="A125" s="36" t="s">
        <v>373</v>
      </c>
      <c r="B125" s="31" t="s">
        <v>372</v>
      </c>
      <c r="C125" s="37">
        <v>4</v>
      </c>
      <c r="D125" s="31" t="s">
        <v>189</v>
      </c>
      <c r="E125" s="37" t="s">
        <v>147</v>
      </c>
      <c r="F125" s="37" t="s">
        <v>202</v>
      </c>
    </row>
    <row r="126" spans="1:7" x14ac:dyDescent="0.25">
      <c r="A126" s="36" t="s">
        <v>375</v>
      </c>
      <c r="B126" s="31" t="s">
        <v>374</v>
      </c>
      <c r="C126" s="37">
        <v>2</v>
      </c>
      <c r="D126" s="31" t="s">
        <v>149</v>
      </c>
      <c r="E126" s="37" t="s">
        <v>147</v>
      </c>
      <c r="F126" s="37" t="s">
        <v>153</v>
      </c>
    </row>
    <row r="127" spans="1:7" x14ac:dyDescent="0.25">
      <c r="A127" s="36" t="s">
        <v>377</v>
      </c>
      <c r="B127" s="31" t="s">
        <v>376</v>
      </c>
      <c r="C127" s="37">
        <v>5</v>
      </c>
      <c r="D127" s="31" t="s">
        <v>149</v>
      </c>
      <c r="E127" s="37" t="s">
        <v>147</v>
      </c>
      <c r="F127" s="37" t="s">
        <v>378</v>
      </c>
      <c r="G127" s="31" t="s">
        <v>203</v>
      </c>
    </row>
    <row r="128" spans="1:7" ht="14.4" x14ac:dyDescent="0.3">
      <c r="A128" s="60" t="s">
        <v>4865</v>
      </c>
      <c r="C128" s="32"/>
      <c r="E128" s="32"/>
      <c r="F128" s="32"/>
    </row>
    <row r="129" spans="1:7" x14ac:dyDescent="0.25">
      <c r="A129" s="36" t="s">
        <v>380</v>
      </c>
      <c r="B129" s="31" t="s">
        <v>379</v>
      </c>
      <c r="C129" s="32">
        <v>7</v>
      </c>
      <c r="D129" s="31" t="s">
        <v>149</v>
      </c>
      <c r="E129" s="37" t="s">
        <v>147</v>
      </c>
      <c r="F129" s="37" t="s">
        <v>160</v>
      </c>
    </row>
    <row r="130" spans="1:7" x14ac:dyDescent="0.25">
      <c r="A130" s="36" t="s">
        <v>382</v>
      </c>
      <c r="B130" s="31" t="s">
        <v>381</v>
      </c>
      <c r="C130" s="32">
        <v>7</v>
      </c>
      <c r="D130" s="31" t="s">
        <v>149</v>
      </c>
      <c r="E130" s="37" t="s">
        <v>147</v>
      </c>
      <c r="F130" s="37" t="s">
        <v>160</v>
      </c>
    </row>
    <row r="131" spans="1:7" x14ac:dyDescent="0.25">
      <c r="A131" s="36" t="s">
        <v>384</v>
      </c>
      <c r="B131" s="31" t="s">
        <v>383</v>
      </c>
      <c r="C131" s="37">
        <v>3</v>
      </c>
      <c r="D131" s="31" t="s">
        <v>149</v>
      </c>
      <c r="E131" s="37" t="s">
        <v>147</v>
      </c>
      <c r="F131" s="37" t="s">
        <v>148</v>
      </c>
    </row>
    <row r="132" spans="1:7" x14ac:dyDescent="0.25">
      <c r="A132" s="36" t="s">
        <v>386</v>
      </c>
      <c r="B132" s="31" t="s">
        <v>385</v>
      </c>
      <c r="C132" s="31">
        <v>10</v>
      </c>
      <c r="D132" s="31" t="s">
        <v>149</v>
      </c>
      <c r="E132" s="37" t="s">
        <v>147</v>
      </c>
      <c r="F132" s="37" t="s">
        <v>160</v>
      </c>
    </row>
    <row r="133" spans="1:7" x14ac:dyDescent="0.25">
      <c r="A133" s="36" t="s">
        <v>388</v>
      </c>
      <c r="B133" s="31" t="s">
        <v>387</v>
      </c>
      <c r="C133" s="32">
        <v>6</v>
      </c>
      <c r="D133" s="31" t="s">
        <v>149</v>
      </c>
      <c r="E133" s="37" t="s">
        <v>147</v>
      </c>
      <c r="F133" s="37" t="s">
        <v>160</v>
      </c>
    </row>
    <row r="134" spans="1:7" x14ac:dyDescent="0.25">
      <c r="A134" s="36" t="s">
        <v>389</v>
      </c>
      <c r="B134" s="32" t="s">
        <v>390</v>
      </c>
      <c r="C134" s="32">
        <v>10</v>
      </c>
      <c r="D134" s="31" t="s">
        <v>149</v>
      </c>
      <c r="E134" s="37" t="s">
        <v>147</v>
      </c>
      <c r="F134" s="37" t="s">
        <v>160</v>
      </c>
    </row>
    <row r="135" spans="1:7" x14ac:dyDescent="0.25">
      <c r="A135" s="36" t="s">
        <v>391</v>
      </c>
      <c r="B135" s="31" t="s">
        <v>390</v>
      </c>
      <c r="C135" s="37">
        <v>10</v>
      </c>
      <c r="D135" s="31" t="s">
        <v>149</v>
      </c>
      <c r="E135" s="37" t="s">
        <v>147</v>
      </c>
      <c r="F135" s="37" t="s">
        <v>160</v>
      </c>
      <c r="G135" s="31" t="s">
        <v>149</v>
      </c>
    </row>
    <row r="136" spans="1:7" x14ac:dyDescent="0.25">
      <c r="A136" s="36" t="s">
        <v>392</v>
      </c>
      <c r="B136" s="32" t="s">
        <v>393</v>
      </c>
      <c r="C136" s="37">
        <v>7</v>
      </c>
      <c r="D136" s="31" t="s">
        <v>149</v>
      </c>
      <c r="E136" s="37" t="s">
        <v>147</v>
      </c>
      <c r="F136" s="37" t="s">
        <v>160</v>
      </c>
    </row>
    <row r="137" spans="1:7" x14ac:dyDescent="0.25">
      <c r="A137" s="36" t="s">
        <v>394</v>
      </c>
      <c r="B137" s="31" t="s">
        <v>393</v>
      </c>
      <c r="C137" s="37">
        <v>7</v>
      </c>
      <c r="D137" s="31" t="s">
        <v>149</v>
      </c>
      <c r="E137" s="37" t="s">
        <v>147</v>
      </c>
      <c r="F137" s="37" t="s">
        <v>160</v>
      </c>
    </row>
    <row r="138" spans="1:7" x14ac:dyDescent="0.25">
      <c r="A138" s="36" t="s">
        <v>395</v>
      </c>
      <c r="B138" s="32" t="s">
        <v>397</v>
      </c>
      <c r="C138" s="37">
        <v>5</v>
      </c>
      <c r="D138" s="31" t="s">
        <v>149</v>
      </c>
      <c r="E138" s="37" t="s">
        <v>147</v>
      </c>
      <c r="F138" s="37" t="s">
        <v>396</v>
      </c>
    </row>
    <row r="139" spans="1:7" x14ac:dyDescent="0.25">
      <c r="A139" s="36" t="s">
        <v>398</v>
      </c>
      <c r="B139" s="31" t="s">
        <v>397</v>
      </c>
      <c r="C139" s="37">
        <v>6</v>
      </c>
      <c r="D139" s="31" t="s">
        <v>149</v>
      </c>
      <c r="E139" s="37" t="s">
        <v>147</v>
      </c>
      <c r="F139" s="37" t="s">
        <v>160</v>
      </c>
    </row>
    <row r="140" spans="1:7" ht="14.4" x14ac:dyDescent="0.3">
      <c r="A140" s="60" t="s">
        <v>4866</v>
      </c>
      <c r="C140" s="32"/>
      <c r="D140" s="32" t="s">
        <v>149</v>
      </c>
      <c r="E140" s="37" t="s">
        <v>147</v>
      </c>
      <c r="F140" s="32"/>
    </row>
    <row r="141" spans="1:7" x14ac:dyDescent="0.25">
      <c r="A141" s="36" t="s">
        <v>400</v>
      </c>
      <c r="B141" s="31" t="s">
        <v>399</v>
      </c>
      <c r="C141" s="37"/>
      <c r="D141" s="31" t="s">
        <v>149</v>
      </c>
      <c r="E141" s="37"/>
      <c r="F141" s="37"/>
    </row>
    <row r="142" spans="1:7" x14ac:dyDescent="0.25">
      <c r="A142" s="36" t="s">
        <v>401</v>
      </c>
      <c r="B142" s="31" t="s">
        <v>399</v>
      </c>
      <c r="C142" s="37"/>
      <c r="D142" s="31" t="s">
        <v>149</v>
      </c>
      <c r="E142" s="37" t="s">
        <v>147</v>
      </c>
      <c r="F142" s="37" t="s">
        <v>160</v>
      </c>
    </row>
    <row r="143" spans="1:7" x14ac:dyDescent="0.25">
      <c r="A143" s="36" t="s">
        <v>402</v>
      </c>
      <c r="C143" s="37"/>
      <c r="D143" s="31" t="s">
        <v>149</v>
      </c>
      <c r="E143" s="37"/>
      <c r="F143" s="37"/>
    </row>
    <row r="144" spans="1:7" x14ac:dyDescent="0.25">
      <c r="A144" s="36" t="s">
        <v>403</v>
      </c>
      <c r="B144" s="31" t="s">
        <v>399</v>
      </c>
      <c r="C144" s="37"/>
      <c r="D144" s="31" t="s">
        <v>149</v>
      </c>
      <c r="E144" s="37" t="s">
        <v>147</v>
      </c>
      <c r="F144" s="37" t="s">
        <v>160</v>
      </c>
    </row>
    <row r="145" spans="1:7" x14ac:dyDescent="0.25">
      <c r="A145" s="36" t="s">
        <v>405</v>
      </c>
      <c r="B145" s="31" t="s">
        <v>404</v>
      </c>
      <c r="C145" s="37">
        <v>0</v>
      </c>
      <c r="D145" s="31" t="s">
        <v>149</v>
      </c>
      <c r="E145" s="37" t="s">
        <v>152</v>
      </c>
      <c r="F145" s="37" t="s">
        <v>160</v>
      </c>
    </row>
    <row r="146" spans="1:7" x14ac:dyDescent="0.25">
      <c r="A146" s="36" t="s">
        <v>407</v>
      </c>
      <c r="B146" s="31" t="s">
        <v>406</v>
      </c>
      <c r="C146" s="37">
        <v>6</v>
      </c>
      <c r="D146" s="31" t="s">
        <v>149</v>
      </c>
      <c r="E146" s="37" t="s">
        <v>147</v>
      </c>
      <c r="F146" s="37" t="s">
        <v>222</v>
      </c>
    </row>
    <row r="147" spans="1:7" x14ac:dyDescent="0.25">
      <c r="A147" s="36" t="s">
        <v>409</v>
      </c>
      <c r="B147" s="31" t="s">
        <v>408</v>
      </c>
      <c r="C147" s="37">
        <v>2</v>
      </c>
      <c r="D147" s="31" t="s">
        <v>149</v>
      </c>
      <c r="E147" s="37" t="s">
        <v>147</v>
      </c>
      <c r="F147" s="37" t="s">
        <v>160</v>
      </c>
    </row>
    <row r="148" spans="1:7" x14ac:dyDescent="0.25">
      <c r="A148" s="36" t="s">
        <v>410</v>
      </c>
      <c r="B148" s="31" t="s">
        <v>408</v>
      </c>
      <c r="C148" s="37"/>
      <c r="D148" s="31" t="s">
        <v>149</v>
      </c>
      <c r="E148" s="37" t="s">
        <v>147</v>
      </c>
      <c r="F148" s="37" t="s">
        <v>160</v>
      </c>
    </row>
    <row r="149" spans="1:7" x14ac:dyDescent="0.25">
      <c r="A149" s="36" t="s">
        <v>411</v>
      </c>
      <c r="B149" s="31" t="s">
        <v>408</v>
      </c>
      <c r="C149" s="37"/>
      <c r="D149" s="31" t="s">
        <v>149</v>
      </c>
      <c r="E149" s="37" t="s">
        <v>147</v>
      </c>
      <c r="F149" s="37" t="s">
        <v>160</v>
      </c>
    </row>
    <row r="150" spans="1:7" x14ac:dyDescent="0.25">
      <c r="A150" s="36" t="s">
        <v>412</v>
      </c>
      <c r="B150" s="31" t="s">
        <v>408</v>
      </c>
      <c r="C150" s="37"/>
      <c r="D150" s="31" t="s">
        <v>149</v>
      </c>
      <c r="E150" s="37" t="s">
        <v>147</v>
      </c>
      <c r="F150" s="37" t="s">
        <v>160</v>
      </c>
    </row>
    <row r="151" spans="1:7" x14ac:dyDescent="0.25">
      <c r="A151" s="36" t="s">
        <v>414</v>
      </c>
      <c r="B151" s="31" t="s">
        <v>413</v>
      </c>
      <c r="C151" s="37"/>
      <c r="D151" s="31" t="s">
        <v>149</v>
      </c>
      <c r="E151" s="37"/>
      <c r="F151" s="37"/>
    </row>
    <row r="152" spans="1:7" x14ac:dyDescent="0.25">
      <c r="A152" s="36" t="s">
        <v>416</v>
      </c>
      <c r="B152" s="31" t="s">
        <v>415</v>
      </c>
      <c r="C152" s="37"/>
      <c r="D152" s="31" t="s">
        <v>149</v>
      </c>
      <c r="E152" s="37"/>
      <c r="F152" s="37"/>
    </row>
    <row r="153" spans="1:7" x14ac:dyDescent="0.25">
      <c r="A153" s="36" t="s">
        <v>418</v>
      </c>
      <c r="B153" s="31" t="s">
        <v>417</v>
      </c>
      <c r="C153" s="37">
        <v>3</v>
      </c>
      <c r="D153" s="31" t="s">
        <v>149</v>
      </c>
      <c r="E153" s="37" t="s">
        <v>147</v>
      </c>
      <c r="F153" s="37" t="s">
        <v>160</v>
      </c>
    </row>
    <row r="154" spans="1:7" x14ac:dyDescent="0.25">
      <c r="A154" s="36" t="s">
        <v>419</v>
      </c>
      <c r="B154" s="31" t="s">
        <v>417</v>
      </c>
      <c r="C154" s="37"/>
      <c r="D154" s="31" t="s">
        <v>149</v>
      </c>
      <c r="E154" s="37" t="s">
        <v>147</v>
      </c>
      <c r="F154" s="37" t="s">
        <v>160</v>
      </c>
    </row>
    <row r="155" spans="1:7" x14ac:dyDescent="0.25">
      <c r="A155" s="36" t="s">
        <v>420</v>
      </c>
      <c r="B155" s="31" t="s">
        <v>417</v>
      </c>
      <c r="C155" s="37"/>
      <c r="D155" s="31" t="s">
        <v>149</v>
      </c>
      <c r="E155" s="37" t="s">
        <v>147</v>
      </c>
      <c r="F155" s="37" t="s">
        <v>160</v>
      </c>
    </row>
    <row r="156" spans="1:7" x14ac:dyDescent="0.25">
      <c r="A156" s="36" t="s">
        <v>422</v>
      </c>
      <c r="B156" s="31" t="s">
        <v>421</v>
      </c>
      <c r="C156" s="37"/>
      <c r="D156" s="31" t="s">
        <v>149</v>
      </c>
      <c r="E156" s="37"/>
      <c r="F156" s="37"/>
      <c r="G156" s="31" t="s">
        <v>203</v>
      </c>
    </row>
    <row r="157" spans="1:7" x14ac:dyDescent="0.25">
      <c r="A157" s="36" t="s">
        <v>424</v>
      </c>
      <c r="B157" s="31" t="s">
        <v>423</v>
      </c>
      <c r="C157" s="37"/>
      <c r="D157" s="31" t="s">
        <v>149</v>
      </c>
      <c r="E157" s="37"/>
      <c r="F157" s="37"/>
    </row>
    <row r="158" spans="1:7" ht="14.4" x14ac:dyDescent="0.3">
      <c r="A158" s="60" t="s">
        <v>4867</v>
      </c>
      <c r="C158" s="32"/>
      <c r="E158" s="32"/>
      <c r="F158" s="32"/>
    </row>
    <row r="159" spans="1:7" x14ac:dyDescent="0.25">
      <c r="A159" s="36" t="s">
        <v>426</v>
      </c>
      <c r="B159" s="31" t="s">
        <v>425</v>
      </c>
      <c r="C159" s="32">
        <v>0</v>
      </c>
      <c r="D159" s="31" t="s">
        <v>149</v>
      </c>
      <c r="E159" s="37" t="s">
        <v>152</v>
      </c>
      <c r="F159" s="37" t="s">
        <v>156</v>
      </c>
    </row>
    <row r="160" spans="1:7" x14ac:dyDescent="0.25">
      <c r="A160" s="36" t="s">
        <v>428</v>
      </c>
      <c r="B160" s="31" t="s">
        <v>427</v>
      </c>
      <c r="C160" s="37">
        <v>7</v>
      </c>
      <c r="D160" s="31" t="s">
        <v>189</v>
      </c>
      <c r="E160" s="37" t="s">
        <v>147</v>
      </c>
      <c r="F160" s="37" t="s">
        <v>253</v>
      </c>
    </row>
    <row r="161" spans="1:6" x14ac:dyDescent="0.25">
      <c r="A161" s="36" t="s">
        <v>430</v>
      </c>
      <c r="B161" s="31" t="s">
        <v>429</v>
      </c>
      <c r="C161" s="37">
        <v>0</v>
      </c>
      <c r="D161" s="31" t="s">
        <v>149</v>
      </c>
      <c r="E161" s="37" t="s">
        <v>152</v>
      </c>
      <c r="F161" s="37" t="s">
        <v>160</v>
      </c>
    </row>
    <row r="162" spans="1:6" x14ac:dyDescent="0.25">
      <c r="A162" s="36" t="s">
        <v>432</v>
      </c>
      <c r="B162" s="31" t="s">
        <v>431</v>
      </c>
      <c r="C162" s="37">
        <v>4</v>
      </c>
      <c r="D162" s="31" t="s">
        <v>149</v>
      </c>
      <c r="E162" s="37" t="s">
        <v>147</v>
      </c>
      <c r="F162" s="37" t="s">
        <v>148</v>
      </c>
    </row>
    <row r="163" spans="1:6" x14ac:dyDescent="0.25">
      <c r="A163" s="36" t="s">
        <v>434</v>
      </c>
      <c r="B163" s="31" t="s">
        <v>433</v>
      </c>
      <c r="C163" s="37">
        <v>8</v>
      </c>
      <c r="D163" s="31" t="s">
        <v>149</v>
      </c>
      <c r="E163" s="37" t="s">
        <v>147</v>
      </c>
      <c r="F163" s="37" t="s">
        <v>202</v>
      </c>
    </row>
    <row r="164" spans="1:6" x14ac:dyDescent="0.25">
      <c r="A164" s="36" t="s">
        <v>436</v>
      </c>
      <c r="B164" s="31" t="s">
        <v>435</v>
      </c>
      <c r="C164" s="37">
        <v>2</v>
      </c>
      <c r="D164" s="31" t="s">
        <v>149</v>
      </c>
      <c r="E164" s="37" t="s">
        <v>147</v>
      </c>
      <c r="F164" s="37" t="s">
        <v>170</v>
      </c>
    </row>
    <row r="165" spans="1:6" x14ac:dyDescent="0.25">
      <c r="A165" s="36" t="s">
        <v>438</v>
      </c>
      <c r="B165" s="31" t="s">
        <v>437</v>
      </c>
      <c r="C165" s="37">
        <v>3</v>
      </c>
      <c r="D165" s="31" t="s">
        <v>149</v>
      </c>
      <c r="E165" s="37" t="s">
        <v>147</v>
      </c>
      <c r="F165" s="37" t="s">
        <v>208</v>
      </c>
    </row>
    <row r="166" spans="1:6" x14ac:dyDescent="0.25">
      <c r="A166" s="36" t="s">
        <v>440</v>
      </c>
      <c r="B166" s="31" t="s">
        <v>439</v>
      </c>
      <c r="C166" s="37"/>
      <c r="D166" s="31" t="s">
        <v>149</v>
      </c>
      <c r="E166" s="37"/>
      <c r="F166" s="37"/>
    </row>
    <row r="167" spans="1:6" ht="14.4" x14ac:dyDescent="0.3">
      <c r="A167" s="60" t="s">
        <v>4868</v>
      </c>
      <c r="E167" s="32"/>
      <c r="F167" s="32"/>
    </row>
    <row r="168" spans="1:6" x14ac:dyDescent="0.25">
      <c r="A168" s="36" t="s">
        <v>442</v>
      </c>
      <c r="B168" s="31" t="s">
        <v>441</v>
      </c>
      <c r="C168" s="37"/>
      <c r="D168" s="31" t="s">
        <v>149</v>
      </c>
      <c r="E168" s="37" t="s">
        <v>147</v>
      </c>
      <c r="F168" s="37" t="s">
        <v>160</v>
      </c>
    </row>
    <row r="169" spans="1:6" x14ac:dyDescent="0.25">
      <c r="A169" s="36" t="s">
        <v>444</v>
      </c>
      <c r="B169" s="31" t="s">
        <v>443</v>
      </c>
      <c r="C169" s="37">
        <v>4</v>
      </c>
      <c r="D169" s="31" t="s">
        <v>149</v>
      </c>
      <c r="E169" s="37" t="s">
        <v>147</v>
      </c>
      <c r="F169" s="37" t="s">
        <v>202</v>
      </c>
    </row>
    <row r="170" spans="1:6" x14ac:dyDescent="0.25">
      <c r="A170" s="36" t="s">
        <v>445</v>
      </c>
      <c r="C170" s="37">
        <v>6</v>
      </c>
      <c r="D170" s="31" t="s">
        <v>149</v>
      </c>
      <c r="E170" s="37" t="s">
        <v>147</v>
      </c>
      <c r="F170" s="37" t="s">
        <v>153</v>
      </c>
    </row>
    <row r="171" spans="1:6" x14ac:dyDescent="0.25">
      <c r="A171" s="36" t="s">
        <v>447</v>
      </c>
      <c r="B171" s="31" t="s">
        <v>446</v>
      </c>
      <c r="C171" s="37">
        <v>4</v>
      </c>
      <c r="D171" s="31" t="s">
        <v>149</v>
      </c>
      <c r="E171" s="37" t="s">
        <v>147</v>
      </c>
      <c r="F171" s="37" t="s">
        <v>160</v>
      </c>
    </row>
    <row r="172" spans="1:6" ht="14.4" x14ac:dyDescent="0.3">
      <c r="A172" s="60" t="s">
        <v>4869</v>
      </c>
      <c r="C172" s="32"/>
      <c r="E172" s="32"/>
      <c r="F172" s="32"/>
    </row>
    <row r="173" spans="1:6" x14ac:dyDescent="0.25">
      <c r="A173" s="36" t="s">
        <v>449</v>
      </c>
      <c r="B173" s="31" t="s">
        <v>448</v>
      </c>
      <c r="C173" s="37">
        <v>6</v>
      </c>
      <c r="D173" s="31" t="s">
        <v>149</v>
      </c>
      <c r="E173" s="37" t="s">
        <v>147</v>
      </c>
      <c r="F173" s="37" t="s">
        <v>156</v>
      </c>
    </row>
    <row r="174" spans="1:6" x14ac:dyDescent="0.25">
      <c r="A174" s="36" t="s">
        <v>450</v>
      </c>
      <c r="B174" s="31" t="s">
        <v>448</v>
      </c>
      <c r="C174" s="37"/>
      <c r="D174" s="31" t="s">
        <v>149</v>
      </c>
      <c r="E174" s="37" t="s">
        <v>147</v>
      </c>
      <c r="F174" s="37" t="s">
        <v>160</v>
      </c>
    </row>
    <row r="175" spans="1:6" x14ac:dyDescent="0.25">
      <c r="A175" s="36" t="s">
        <v>453</v>
      </c>
      <c r="B175" s="31" t="s">
        <v>452</v>
      </c>
      <c r="C175" s="37">
        <v>5</v>
      </c>
      <c r="D175" s="31" t="s">
        <v>451</v>
      </c>
      <c r="E175" s="37" t="s">
        <v>147</v>
      </c>
      <c r="F175" s="37" t="s">
        <v>160</v>
      </c>
    </row>
    <row r="176" spans="1:6" x14ac:dyDescent="0.25">
      <c r="A176" s="36" t="s">
        <v>455</v>
      </c>
      <c r="B176" s="31" t="s">
        <v>454</v>
      </c>
      <c r="C176" s="37">
        <v>4</v>
      </c>
      <c r="D176" s="31" t="s">
        <v>149</v>
      </c>
      <c r="E176" s="37" t="s">
        <v>147</v>
      </c>
      <c r="F176" s="37" t="s">
        <v>156</v>
      </c>
    </row>
    <row r="177" spans="1:7" x14ac:dyDescent="0.25">
      <c r="A177" s="36" t="s">
        <v>457</v>
      </c>
      <c r="B177" s="31" t="s">
        <v>456</v>
      </c>
      <c r="C177" s="37">
        <v>7</v>
      </c>
      <c r="D177" s="31" t="s">
        <v>149</v>
      </c>
      <c r="E177" s="37" t="s">
        <v>147</v>
      </c>
      <c r="F177" s="37" t="s">
        <v>156</v>
      </c>
    </row>
    <row r="178" spans="1:7" ht="14.4" x14ac:dyDescent="0.3">
      <c r="A178" s="60" t="s">
        <v>4870</v>
      </c>
      <c r="C178" s="32"/>
      <c r="E178" s="32"/>
      <c r="F178" s="32"/>
    </row>
    <row r="179" spans="1:7" x14ac:dyDescent="0.25">
      <c r="A179" s="36" t="s">
        <v>460</v>
      </c>
      <c r="B179" s="31" t="s">
        <v>459</v>
      </c>
      <c r="C179" s="37">
        <v>6</v>
      </c>
      <c r="D179" s="31" t="s">
        <v>458</v>
      </c>
      <c r="E179" s="37" t="s">
        <v>147</v>
      </c>
      <c r="F179" s="37" t="s">
        <v>253</v>
      </c>
    </row>
    <row r="180" spans="1:7" x14ac:dyDescent="0.25">
      <c r="A180" s="36" t="s">
        <v>462</v>
      </c>
      <c r="B180" s="31" t="s">
        <v>461</v>
      </c>
      <c r="C180" s="37">
        <v>0</v>
      </c>
      <c r="D180" s="31" t="s">
        <v>149</v>
      </c>
      <c r="E180" s="37" t="s">
        <v>152</v>
      </c>
      <c r="F180" s="37" t="s">
        <v>156</v>
      </c>
    </row>
    <row r="181" spans="1:7" x14ac:dyDescent="0.25">
      <c r="A181" s="36" t="s">
        <v>464</v>
      </c>
      <c r="B181" s="31" t="s">
        <v>463</v>
      </c>
      <c r="C181" s="37">
        <v>7</v>
      </c>
      <c r="D181" s="31" t="s">
        <v>368</v>
      </c>
      <c r="E181" s="37" t="s">
        <v>147</v>
      </c>
      <c r="F181" s="37" t="s">
        <v>170</v>
      </c>
    </row>
    <row r="182" spans="1:7" x14ac:dyDescent="0.25">
      <c r="A182" s="36" t="s">
        <v>465</v>
      </c>
      <c r="C182" s="39">
        <v>0</v>
      </c>
      <c r="D182" s="31" t="s">
        <v>149</v>
      </c>
      <c r="E182" s="37" t="s">
        <v>152</v>
      </c>
      <c r="F182" s="37" t="s">
        <v>208</v>
      </c>
    </row>
    <row r="183" spans="1:7" x14ac:dyDescent="0.25">
      <c r="A183" s="36" t="s">
        <v>467</v>
      </c>
      <c r="B183" s="31" t="s">
        <v>466</v>
      </c>
      <c r="C183" s="37">
        <v>0</v>
      </c>
      <c r="D183" s="31" t="s">
        <v>149</v>
      </c>
      <c r="E183" s="37" t="s">
        <v>152</v>
      </c>
      <c r="F183" s="37" t="s">
        <v>160</v>
      </c>
    </row>
    <row r="184" spans="1:7" ht="14.4" x14ac:dyDescent="0.3">
      <c r="A184" s="60" t="s">
        <v>4871</v>
      </c>
      <c r="B184" s="32"/>
      <c r="C184" s="32"/>
      <c r="D184" s="32"/>
      <c r="E184" s="32"/>
      <c r="F184" s="32"/>
    </row>
    <row r="185" spans="1:7" x14ac:dyDescent="0.25">
      <c r="A185" s="36" t="s">
        <v>469</v>
      </c>
      <c r="B185" s="31" t="s">
        <v>468</v>
      </c>
      <c r="C185" s="37">
        <v>10</v>
      </c>
      <c r="D185" s="31" t="s">
        <v>149</v>
      </c>
      <c r="E185" s="37" t="s">
        <v>147</v>
      </c>
      <c r="F185" s="37" t="s">
        <v>222</v>
      </c>
    </row>
    <row r="186" spans="1:7" x14ac:dyDescent="0.25">
      <c r="A186" s="36" t="s">
        <v>471</v>
      </c>
      <c r="B186" s="31" t="s">
        <v>470</v>
      </c>
      <c r="C186" s="37">
        <v>8</v>
      </c>
      <c r="D186" s="31" t="s">
        <v>149</v>
      </c>
      <c r="E186" s="37" t="s">
        <v>147</v>
      </c>
      <c r="F186" s="37" t="s">
        <v>148</v>
      </c>
      <c r="G186" s="31" t="s">
        <v>203</v>
      </c>
    </row>
    <row r="187" spans="1:7" x14ac:dyDescent="0.25">
      <c r="A187" s="61" t="s">
        <v>4872</v>
      </c>
      <c r="C187" s="32"/>
      <c r="E187" s="32"/>
      <c r="F187" s="32"/>
    </row>
    <row r="188" spans="1:7" x14ac:dyDescent="0.25">
      <c r="A188" s="36" t="s">
        <v>473</v>
      </c>
      <c r="B188" s="31" t="s">
        <v>472</v>
      </c>
      <c r="C188" s="37">
        <v>4</v>
      </c>
      <c r="D188" s="31" t="s">
        <v>149</v>
      </c>
      <c r="E188" s="37" t="s">
        <v>147</v>
      </c>
      <c r="F188" s="37" t="s">
        <v>163</v>
      </c>
    </row>
    <row r="189" spans="1:7" x14ac:dyDescent="0.25">
      <c r="A189" s="36" t="s">
        <v>475</v>
      </c>
      <c r="B189" s="31" t="s">
        <v>474</v>
      </c>
      <c r="C189" s="37">
        <v>3</v>
      </c>
      <c r="D189" s="31" t="s">
        <v>189</v>
      </c>
      <c r="E189" s="37" t="s">
        <v>147</v>
      </c>
      <c r="F189" s="37" t="s">
        <v>160</v>
      </c>
    </row>
    <row r="190" spans="1:7" x14ac:dyDescent="0.25">
      <c r="A190" s="36" t="s">
        <v>477</v>
      </c>
      <c r="B190" s="31" t="s">
        <v>476</v>
      </c>
      <c r="C190" s="37">
        <v>8</v>
      </c>
      <c r="D190" s="31" t="s">
        <v>189</v>
      </c>
      <c r="E190" s="37" t="s">
        <v>147</v>
      </c>
      <c r="F190" s="37" t="s">
        <v>156</v>
      </c>
    </row>
    <row r="191" spans="1:7" x14ac:dyDescent="0.25">
      <c r="A191" s="36" t="s">
        <v>478</v>
      </c>
      <c r="B191" s="31" t="s">
        <v>476</v>
      </c>
      <c r="C191" s="37"/>
      <c r="D191" s="31" t="s">
        <v>189</v>
      </c>
      <c r="E191" s="37" t="s">
        <v>147</v>
      </c>
      <c r="F191" s="37" t="s">
        <v>160</v>
      </c>
    </row>
    <row r="192" spans="1:7" x14ac:dyDescent="0.25">
      <c r="A192" s="36" t="s">
        <v>479</v>
      </c>
      <c r="C192" s="37">
        <v>5</v>
      </c>
      <c r="D192" s="31" t="s">
        <v>189</v>
      </c>
      <c r="E192" s="37" t="s">
        <v>147</v>
      </c>
      <c r="F192" s="37" t="s">
        <v>156</v>
      </c>
    </row>
    <row r="193" spans="1:7" x14ac:dyDescent="0.25">
      <c r="A193" s="36" t="s">
        <v>481</v>
      </c>
      <c r="B193" s="31" t="s">
        <v>480</v>
      </c>
      <c r="C193" s="37">
        <v>6</v>
      </c>
      <c r="D193" s="31" t="s">
        <v>189</v>
      </c>
      <c r="E193" s="37" t="s">
        <v>147</v>
      </c>
      <c r="F193" s="37" t="s">
        <v>482</v>
      </c>
      <c r="G193" s="31" t="s">
        <v>144</v>
      </c>
    </row>
    <row r="194" spans="1:7" x14ac:dyDescent="0.25">
      <c r="A194" s="36" t="s">
        <v>484</v>
      </c>
      <c r="B194" s="31" t="s">
        <v>483</v>
      </c>
      <c r="C194" s="37">
        <v>0</v>
      </c>
      <c r="D194" s="31" t="s">
        <v>189</v>
      </c>
      <c r="E194" s="37" t="s">
        <v>147</v>
      </c>
      <c r="F194" s="37" t="s">
        <v>160</v>
      </c>
    </row>
    <row r="195" spans="1:7" x14ac:dyDescent="0.25">
      <c r="A195" s="36" t="s">
        <v>486</v>
      </c>
      <c r="B195" s="31" t="s">
        <v>485</v>
      </c>
      <c r="C195" s="37"/>
      <c r="D195" s="31" t="s">
        <v>189</v>
      </c>
      <c r="E195" s="37"/>
      <c r="F195" s="37"/>
    </row>
    <row r="196" spans="1:7" x14ac:dyDescent="0.25">
      <c r="A196" s="36" t="s">
        <v>487</v>
      </c>
      <c r="B196" s="31" t="s">
        <v>485</v>
      </c>
      <c r="C196" s="37"/>
      <c r="D196" s="31" t="s">
        <v>189</v>
      </c>
      <c r="E196" s="37"/>
      <c r="F196" s="37"/>
      <c r="G196" s="31" t="s">
        <v>203</v>
      </c>
    </row>
    <row r="197" spans="1:7" ht="14.4" x14ac:dyDescent="0.3">
      <c r="A197" s="60" t="s">
        <v>4873</v>
      </c>
      <c r="C197" s="32"/>
      <c r="E197" s="32"/>
      <c r="F197" s="32"/>
    </row>
    <row r="198" spans="1:7" x14ac:dyDescent="0.25">
      <c r="A198" s="36" t="s">
        <v>489</v>
      </c>
      <c r="B198" s="31" t="s">
        <v>488</v>
      </c>
      <c r="C198" s="37">
        <v>8</v>
      </c>
      <c r="D198" s="31" t="s">
        <v>189</v>
      </c>
      <c r="E198" s="37" t="s">
        <v>147</v>
      </c>
      <c r="F198" s="37" t="s">
        <v>160</v>
      </c>
      <c r="G198" s="31" t="s">
        <v>182</v>
      </c>
    </row>
    <row r="199" spans="1:7" x14ac:dyDescent="0.25">
      <c r="A199" s="36" t="s">
        <v>491</v>
      </c>
      <c r="B199" s="31" t="s">
        <v>490</v>
      </c>
      <c r="C199" s="32"/>
      <c r="D199" s="31" t="s">
        <v>149</v>
      </c>
      <c r="E199" s="37" t="s">
        <v>152</v>
      </c>
      <c r="F199" s="37" t="s">
        <v>492</v>
      </c>
    </row>
    <row r="200" spans="1:7" x14ac:dyDescent="0.25">
      <c r="A200" s="36" t="s">
        <v>494</v>
      </c>
      <c r="B200" s="31" t="s">
        <v>493</v>
      </c>
      <c r="C200" s="32"/>
      <c r="D200" s="31" t="s">
        <v>149</v>
      </c>
      <c r="E200" s="37"/>
      <c r="F200" s="37"/>
      <c r="G200" s="31" t="s">
        <v>182</v>
      </c>
    </row>
    <row r="201" spans="1:7" x14ac:dyDescent="0.25">
      <c r="A201" s="36" t="s">
        <v>496</v>
      </c>
      <c r="B201" s="31" t="s">
        <v>495</v>
      </c>
      <c r="C201" s="37">
        <v>10</v>
      </c>
      <c r="D201" s="31" t="s">
        <v>149</v>
      </c>
      <c r="E201" s="37" t="s">
        <v>147</v>
      </c>
      <c r="F201" s="37" t="s">
        <v>208</v>
      </c>
      <c r="G201" s="31" t="s">
        <v>182</v>
      </c>
    </row>
    <row r="202" spans="1:7" x14ac:dyDescent="0.25">
      <c r="A202" s="36" t="s">
        <v>498</v>
      </c>
      <c r="B202" s="31" t="s">
        <v>497</v>
      </c>
      <c r="C202" s="37">
        <v>8</v>
      </c>
      <c r="D202" s="31" t="s">
        <v>149</v>
      </c>
      <c r="E202" s="37" t="s">
        <v>147</v>
      </c>
      <c r="F202" s="37" t="s">
        <v>160</v>
      </c>
      <c r="G202" s="31" t="s">
        <v>182</v>
      </c>
    </row>
    <row r="203" spans="1:7" ht="14.4" x14ac:dyDescent="0.3">
      <c r="A203" s="60" t="s">
        <v>4874</v>
      </c>
      <c r="C203" s="32"/>
      <c r="E203" s="32"/>
      <c r="F203" s="32"/>
    </row>
    <row r="204" spans="1:7" x14ac:dyDescent="0.25">
      <c r="A204" s="36" t="s">
        <v>500</v>
      </c>
      <c r="B204" s="31" t="s">
        <v>499</v>
      </c>
      <c r="C204" s="37">
        <v>7</v>
      </c>
      <c r="D204" s="31" t="s">
        <v>157</v>
      </c>
      <c r="E204" s="37" t="s">
        <v>147</v>
      </c>
      <c r="F204" s="37" t="s">
        <v>501</v>
      </c>
    </row>
    <row r="205" spans="1:7" x14ac:dyDescent="0.25">
      <c r="A205" s="36" t="s">
        <v>502</v>
      </c>
      <c r="C205" s="37">
        <v>0</v>
      </c>
      <c r="D205" s="31" t="s">
        <v>189</v>
      </c>
      <c r="E205" s="37" t="s">
        <v>152</v>
      </c>
      <c r="F205" s="37" t="s">
        <v>156</v>
      </c>
    </row>
    <row r="206" spans="1:7" x14ac:dyDescent="0.25">
      <c r="A206" s="36" t="s">
        <v>503</v>
      </c>
      <c r="C206" s="37"/>
      <c r="D206" s="31" t="s">
        <v>189</v>
      </c>
      <c r="E206" s="37"/>
      <c r="F206" s="37"/>
    </row>
    <row r="207" spans="1:7" x14ac:dyDescent="0.25">
      <c r="A207" s="36" t="s">
        <v>505</v>
      </c>
      <c r="B207" s="31" t="s">
        <v>504</v>
      </c>
      <c r="C207" s="39">
        <v>0</v>
      </c>
      <c r="D207" s="31" t="s">
        <v>189</v>
      </c>
      <c r="E207" s="37" t="s">
        <v>152</v>
      </c>
      <c r="F207" s="37" t="s">
        <v>178</v>
      </c>
    </row>
    <row r="208" spans="1:7" ht="14.4" x14ac:dyDescent="0.3">
      <c r="A208" s="60" t="s">
        <v>4875</v>
      </c>
      <c r="C208" s="32"/>
      <c r="E208" s="32"/>
      <c r="F208" s="32"/>
    </row>
    <row r="209" spans="1:7" x14ac:dyDescent="0.25">
      <c r="A209" s="36" t="s">
        <v>507</v>
      </c>
      <c r="B209" s="31" t="s">
        <v>506</v>
      </c>
      <c r="C209" s="32">
        <v>0</v>
      </c>
      <c r="D209" s="31" t="s">
        <v>149</v>
      </c>
      <c r="E209" s="32" t="s">
        <v>152</v>
      </c>
      <c r="F209" s="32" t="s">
        <v>160</v>
      </c>
    </row>
    <row r="210" spans="1:7" x14ac:dyDescent="0.25">
      <c r="A210" s="36" t="s">
        <v>509</v>
      </c>
      <c r="B210" s="31" t="s">
        <v>508</v>
      </c>
      <c r="C210" s="37">
        <v>0</v>
      </c>
      <c r="D210" s="31" t="s">
        <v>149</v>
      </c>
      <c r="E210" s="37" t="s">
        <v>152</v>
      </c>
      <c r="F210" s="37" t="s">
        <v>160</v>
      </c>
    </row>
    <row r="211" spans="1:7" x14ac:dyDescent="0.25">
      <c r="A211" s="36" t="s">
        <v>511</v>
      </c>
      <c r="B211" s="31" t="s">
        <v>510</v>
      </c>
      <c r="C211" s="39">
        <v>0</v>
      </c>
      <c r="D211" s="31" t="s">
        <v>149</v>
      </c>
      <c r="E211" s="37" t="s">
        <v>152</v>
      </c>
      <c r="F211" s="37" t="s">
        <v>501</v>
      </c>
    </row>
    <row r="212" spans="1:7" x14ac:dyDescent="0.25">
      <c r="A212" s="36" t="s">
        <v>512</v>
      </c>
      <c r="C212" s="37">
        <v>4</v>
      </c>
      <c r="D212" s="31" t="s">
        <v>149</v>
      </c>
      <c r="E212" s="37" t="s">
        <v>147</v>
      </c>
      <c r="F212" s="37" t="s">
        <v>170</v>
      </c>
    </row>
    <row r="213" spans="1:7" x14ac:dyDescent="0.25">
      <c r="A213" s="36" t="s">
        <v>514</v>
      </c>
      <c r="B213" s="31" t="s">
        <v>513</v>
      </c>
      <c r="C213" s="37">
        <v>4</v>
      </c>
      <c r="D213" s="31" t="s">
        <v>149</v>
      </c>
      <c r="E213" s="37" t="s">
        <v>147</v>
      </c>
      <c r="F213" s="37" t="s">
        <v>160</v>
      </c>
    </row>
    <row r="214" spans="1:7" x14ac:dyDescent="0.25">
      <c r="A214" s="36" t="s">
        <v>516</v>
      </c>
      <c r="B214" s="31" t="s">
        <v>515</v>
      </c>
      <c r="C214" s="37">
        <v>7</v>
      </c>
      <c r="D214" s="31" t="s">
        <v>149</v>
      </c>
      <c r="E214" s="37" t="s">
        <v>147</v>
      </c>
      <c r="F214" s="37" t="s">
        <v>160</v>
      </c>
    </row>
    <row r="215" spans="1:7" x14ac:dyDescent="0.25">
      <c r="A215" s="36" t="s">
        <v>518</v>
      </c>
      <c r="B215" s="31" t="s">
        <v>517</v>
      </c>
      <c r="C215" s="37">
        <v>9</v>
      </c>
      <c r="D215" s="31" t="s">
        <v>149</v>
      </c>
      <c r="E215" s="37" t="s">
        <v>147</v>
      </c>
      <c r="F215" s="37" t="s">
        <v>160</v>
      </c>
    </row>
    <row r="216" spans="1:7" x14ac:dyDescent="0.25">
      <c r="A216" s="36" t="s">
        <v>519</v>
      </c>
      <c r="C216" s="37">
        <v>3</v>
      </c>
      <c r="D216" s="31" t="s">
        <v>149</v>
      </c>
      <c r="E216" s="37" t="s">
        <v>147</v>
      </c>
      <c r="F216" s="37" t="s">
        <v>170</v>
      </c>
    </row>
    <row r="217" spans="1:7" x14ac:dyDescent="0.25">
      <c r="A217" s="36" t="s">
        <v>521</v>
      </c>
      <c r="B217" s="31" t="s">
        <v>520</v>
      </c>
      <c r="C217" s="37">
        <v>3</v>
      </c>
      <c r="D217" s="31" t="s">
        <v>149</v>
      </c>
      <c r="E217" s="37" t="s">
        <v>147</v>
      </c>
      <c r="F217" s="37" t="s">
        <v>160</v>
      </c>
    </row>
    <row r="218" spans="1:7" x14ac:dyDescent="0.25">
      <c r="A218" s="36" t="s">
        <v>523</v>
      </c>
      <c r="B218" s="31" t="s">
        <v>522</v>
      </c>
      <c r="C218" s="37">
        <v>6</v>
      </c>
      <c r="D218" s="31" t="s">
        <v>149</v>
      </c>
      <c r="E218" s="37" t="s">
        <v>147</v>
      </c>
      <c r="F218" s="37" t="s">
        <v>160</v>
      </c>
    </row>
    <row r="219" spans="1:7" x14ac:dyDescent="0.25">
      <c r="A219" s="37" t="s">
        <v>525</v>
      </c>
      <c r="B219" s="40" t="s">
        <v>524</v>
      </c>
      <c r="C219" s="39">
        <v>0</v>
      </c>
      <c r="D219" s="40" t="s">
        <v>149</v>
      </c>
      <c r="E219" s="37" t="s">
        <v>152</v>
      </c>
      <c r="F219" s="37" t="s">
        <v>153</v>
      </c>
    </row>
    <row r="220" spans="1:7" x14ac:dyDescent="0.25">
      <c r="A220" s="36" t="s">
        <v>527</v>
      </c>
      <c r="B220" s="31" t="s">
        <v>526</v>
      </c>
      <c r="C220" s="37">
        <v>0</v>
      </c>
      <c r="D220" s="31" t="s">
        <v>149</v>
      </c>
      <c r="E220" s="37" t="s">
        <v>152</v>
      </c>
      <c r="F220" s="37" t="s">
        <v>170</v>
      </c>
    </row>
    <row r="221" spans="1:7" x14ac:dyDescent="0.25">
      <c r="A221" s="36" t="s">
        <v>529</v>
      </c>
      <c r="B221" s="31" t="s">
        <v>528</v>
      </c>
      <c r="C221" s="37">
        <v>7</v>
      </c>
      <c r="D221" s="31" t="s">
        <v>149</v>
      </c>
      <c r="E221" s="37" t="s">
        <v>147</v>
      </c>
      <c r="F221" s="37" t="s">
        <v>156</v>
      </c>
    </row>
    <row r="222" spans="1:7" x14ac:dyDescent="0.25">
      <c r="A222" s="36" t="s">
        <v>531</v>
      </c>
      <c r="B222" s="31" t="s">
        <v>530</v>
      </c>
      <c r="C222" s="37">
        <v>8</v>
      </c>
      <c r="D222" s="31" t="s">
        <v>149</v>
      </c>
      <c r="E222" s="37" t="s">
        <v>147</v>
      </c>
      <c r="F222" s="37" t="s">
        <v>160</v>
      </c>
      <c r="G222" s="31" t="s">
        <v>182</v>
      </c>
    </row>
    <row r="223" spans="1:7" x14ac:dyDescent="0.25">
      <c r="A223" s="36" t="s">
        <v>533</v>
      </c>
      <c r="B223" s="31" t="s">
        <v>532</v>
      </c>
      <c r="C223" s="37">
        <v>7</v>
      </c>
      <c r="D223" s="31" t="s">
        <v>149</v>
      </c>
      <c r="E223" s="37" t="s">
        <v>147</v>
      </c>
      <c r="F223" s="37" t="s">
        <v>170</v>
      </c>
    </row>
    <row r="224" spans="1:7" x14ac:dyDescent="0.25">
      <c r="A224" s="36" t="s">
        <v>535</v>
      </c>
      <c r="B224" s="31" t="s">
        <v>534</v>
      </c>
      <c r="C224" s="37">
        <v>7</v>
      </c>
      <c r="D224" s="31" t="s">
        <v>149</v>
      </c>
      <c r="E224" s="37" t="s">
        <v>147</v>
      </c>
      <c r="F224" s="37" t="s">
        <v>160</v>
      </c>
      <c r="G224" s="31" t="s">
        <v>182</v>
      </c>
    </row>
    <row r="225" spans="1:7" x14ac:dyDescent="0.25">
      <c r="A225" s="36" t="s">
        <v>536</v>
      </c>
      <c r="C225" s="37">
        <v>5</v>
      </c>
      <c r="D225" s="31" t="s">
        <v>149</v>
      </c>
      <c r="E225" s="37" t="s">
        <v>147</v>
      </c>
      <c r="F225" s="37" t="s">
        <v>222</v>
      </c>
    </row>
    <row r="226" spans="1:7" x14ac:dyDescent="0.25">
      <c r="A226" s="36" t="s">
        <v>538</v>
      </c>
      <c r="B226" s="31" t="s">
        <v>537</v>
      </c>
      <c r="C226" s="37">
        <v>4</v>
      </c>
      <c r="D226" s="31" t="s">
        <v>149</v>
      </c>
      <c r="E226" s="37" t="s">
        <v>147</v>
      </c>
      <c r="F226" s="37" t="s">
        <v>195</v>
      </c>
    </row>
    <row r="227" spans="1:7" x14ac:dyDescent="0.25">
      <c r="A227" s="36" t="s">
        <v>540</v>
      </c>
      <c r="B227" s="31" t="s">
        <v>539</v>
      </c>
      <c r="C227" s="37">
        <v>9</v>
      </c>
      <c r="D227" s="31" t="s">
        <v>149</v>
      </c>
      <c r="E227" s="37" t="s">
        <v>147</v>
      </c>
      <c r="F227" s="37" t="s">
        <v>160</v>
      </c>
    </row>
    <row r="228" spans="1:7" x14ac:dyDescent="0.25">
      <c r="A228" s="36" t="s">
        <v>542</v>
      </c>
      <c r="B228" s="31" t="s">
        <v>541</v>
      </c>
      <c r="C228" s="37">
        <v>8</v>
      </c>
      <c r="D228" s="31" t="s">
        <v>149</v>
      </c>
      <c r="E228" s="37" t="s">
        <v>147</v>
      </c>
      <c r="F228" s="37" t="s">
        <v>160</v>
      </c>
    </row>
    <row r="229" spans="1:7" x14ac:dyDescent="0.25">
      <c r="A229" s="36" t="s">
        <v>544</v>
      </c>
      <c r="B229" s="31" t="s">
        <v>543</v>
      </c>
      <c r="C229" s="37">
        <v>9</v>
      </c>
      <c r="D229" s="31" t="s">
        <v>149</v>
      </c>
      <c r="E229" s="37" t="s">
        <v>147</v>
      </c>
      <c r="F229" s="37" t="s">
        <v>156</v>
      </c>
      <c r="G229" s="31" t="s">
        <v>149</v>
      </c>
    </row>
    <row r="230" spans="1:7" x14ac:dyDescent="0.25">
      <c r="A230" s="36" t="s">
        <v>546</v>
      </c>
      <c r="B230" s="31" t="s">
        <v>545</v>
      </c>
      <c r="C230" s="37">
        <v>7</v>
      </c>
      <c r="D230" s="31" t="s">
        <v>149</v>
      </c>
      <c r="E230" s="37" t="s">
        <v>147</v>
      </c>
      <c r="F230" s="37" t="s">
        <v>208</v>
      </c>
    </row>
    <row r="231" spans="1:7" ht="14.4" x14ac:dyDescent="0.3">
      <c r="A231" s="60" t="s">
        <v>4876</v>
      </c>
      <c r="C231" s="32"/>
      <c r="E231" s="32"/>
      <c r="F231" s="32"/>
    </row>
    <row r="232" spans="1:7" x14ac:dyDescent="0.25">
      <c r="A232" s="36" t="s">
        <v>548</v>
      </c>
      <c r="B232" s="31" t="s">
        <v>547</v>
      </c>
      <c r="C232" s="37"/>
      <c r="D232" s="31" t="s">
        <v>149</v>
      </c>
      <c r="E232" s="37"/>
      <c r="F232" s="37"/>
      <c r="G232" s="31" t="s">
        <v>144</v>
      </c>
    </row>
    <row r="233" spans="1:7" x14ac:dyDescent="0.25">
      <c r="A233" s="36" t="s">
        <v>550</v>
      </c>
      <c r="B233" s="31" t="s">
        <v>549</v>
      </c>
      <c r="C233" s="37">
        <v>8</v>
      </c>
      <c r="D233" s="31" t="s">
        <v>149</v>
      </c>
      <c r="E233" s="37" t="s">
        <v>147</v>
      </c>
      <c r="F233" s="37" t="s">
        <v>160</v>
      </c>
      <c r="G233" s="31" t="s">
        <v>182</v>
      </c>
    </row>
    <row r="234" spans="1:7" x14ac:dyDescent="0.25">
      <c r="A234" s="36" t="s">
        <v>552</v>
      </c>
      <c r="B234" s="31" t="s">
        <v>551</v>
      </c>
      <c r="C234" s="37">
        <v>1</v>
      </c>
      <c r="D234" s="31" t="s">
        <v>149</v>
      </c>
      <c r="E234" s="37" t="s">
        <v>147</v>
      </c>
      <c r="F234" s="37" t="s">
        <v>156</v>
      </c>
    </row>
    <row r="235" spans="1:7" x14ac:dyDescent="0.25">
      <c r="A235" s="36" t="s">
        <v>553</v>
      </c>
      <c r="C235" s="37">
        <v>6</v>
      </c>
      <c r="D235" s="31" t="s">
        <v>149</v>
      </c>
      <c r="E235" s="37" t="s">
        <v>147</v>
      </c>
      <c r="F235" s="37" t="s">
        <v>160</v>
      </c>
    </row>
    <row r="236" spans="1:7" x14ac:dyDescent="0.25">
      <c r="A236" s="36" t="s">
        <v>555</v>
      </c>
      <c r="B236" s="31" t="s">
        <v>554</v>
      </c>
      <c r="C236" s="37"/>
      <c r="D236" s="31" t="s">
        <v>149</v>
      </c>
      <c r="E236" s="37"/>
      <c r="F236" s="37"/>
    </row>
    <row r="237" spans="1:7" x14ac:dyDescent="0.25">
      <c r="A237" s="36" t="s">
        <v>557</v>
      </c>
      <c r="B237" s="31" t="s">
        <v>556</v>
      </c>
      <c r="C237" s="37">
        <v>2</v>
      </c>
      <c r="D237" s="31" t="s">
        <v>149</v>
      </c>
      <c r="E237" s="37" t="s">
        <v>147</v>
      </c>
      <c r="F237" s="37" t="s">
        <v>156</v>
      </c>
    </row>
    <row r="238" spans="1:7" x14ac:dyDescent="0.25">
      <c r="A238" s="36" t="s">
        <v>559</v>
      </c>
      <c r="B238" s="31" t="s">
        <v>558</v>
      </c>
      <c r="C238" s="37">
        <v>9</v>
      </c>
      <c r="D238" s="31" t="s">
        <v>149</v>
      </c>
      <c r="E238" s="37" t="s">
        <v>147</v>
      </c>
      <c r="F238" s="37" t="s">
        <v>160</v>
      </c>
    </row>
    <row r="239" spans="1:7" x14ac:dyDescent="0.25">
      <c r="A239" s="36" t="s">
        <v>561</v>
      </c>
      <c r="B239" s="31" t="s">
        <v>560</v>
      </c>
      <c r="C239" s="39">
        <v>0</v>
      </c>
      <c r="D239" s="31" t="s">
        <v>149</v>
      </c>
      <c r="E239" s="37" t="s">
        <v>152</v>
      </c>
      <c r="F239" s="37" t="s">
        <v>156</v>
      </c>
    </row>
    <row r="240" spans="1:7" x14ac:dyDescent="0.25">
      <c r="A240" s="36" t="s">
        <v>563</v>
      </c>
      <c r="B240" s="31" t="s">
        <v>562</v>
      </c>
      <c r="C240" s="37">
        <v>7</v>
      </c>
      <c r="D240" s="31" t="s">
        <v>149</v>
      </c>
      <c r="E240" s="37" t="s">
        <v>147</v>
      </c>
      <c r="F240" s="37" t="s">
        <v>178</v>
      </c>
      <c r="G240" s="31" t="s">
        <v>203</v>
      </c>
    </row>
    <row r="241" spans="1:7" x14ac:dyDescent="0.25">
      <c r="A241" s="36" t="s">
        <v>565</v>
      </c>
      <c r="B241" s="31" t="s">
        <v>564</v>
      </c>
      <c r="C241" s="37">
        <v>10</v>
      </c>
      <c r="D241" s="31" t="s">
        <v>149</v>
      </c>
      <c r="E241" s="37" t="s">
        <v>147</v>
      </c>
      <c r="F241" s="37" t="s">
        <v>160</v>
      </c>
    </row>
    <row r="242" spans="1:7" ht="14.4" x14ac:dyDescent="0.3">
      <c r="A242" s="60" t="s">
        <v>4877</v>
      </c>
      <c r="C242" s="32"/>
      <c r="E242" s="32"/>
      <c r="F242" s="32"/>
    </row>
    <row r="243" spans="1:7" x14ac:dyDescent="0.25">
      <c r="A243" s="36" t="s">
        <v>566</v>
      </c>
      <c r="C243" s="37">
        <v>10</v>
      </c>
      <c r="D243" s="31" t="s">
        <v>149</v>
      </c>
      <c r="E243" s="37" t="s">
        <v>147</v>
      </c>
      <c r="F243" s="37" t="s">
        <v>170</v>
      </c>
    </row>
    <row r="244" spans="1:7" x14ac:dyDescent="0.25">
      <c r="A244" s="36" t="s">
        <v>568</v>
      </c>
      <c r="B244" s="31" t="s">
        <v>567</v>
      </c>
      <c r="C244" s="37"/>
      <c r="D244" s="31" t="s">
        <v>149</v>
      </c>
      <c r="E244" s="37" t="s">
        <v>147</v>
      </c>
      <c r="F244" s="37" t="s">
        <v>160</v>
      </c>
      <c r="G244" s="31" t="s">
        <v>182</v>
      </c>
    </row>
    <row r="245" spans="1:7" x14ac:dyDescent="0.25">
      <c r="A245" s="36" t="s">
        <v>569</v>
      </c>
      <c r="C245" s="37"/>
      <c r="D245" s="31" t="s">
        <v>149</v>
      </c>
      <c r="E245" s="37"/>
      <c r="F245" s="37"/>
    </row>
    <row r="246" spans="1:7" x14ac:dyDescent="0.25">
      <c r="A246" s="36" t="s">
        <v>571</v>
      </c>
      <c r="B246" s="31" t="s">
        <v>570</v>
      </c>
      <c r="C246" s="37"/>
      <c r="D246" s="31" t="s">
        <v>149</v>
      </c>
      <c r="E246" s="37"/>
      <c r="F246" s="37"/>
    </row>
    <row r="247" spans="1:7" x14ac:dyDescent="0.25">
      <c r="A247" s="36" t="s">
        <v>573</v>
      </c>
      <c r="B247" s="31" t="s">
        <v>572</v>
      </c>
      <c r="C247" s="37">
        <v>7</v>
      </c>
      <c r="D247" s="31" t="s">
        <v>149</v>
      </c>
      <c r="E247" s="37" t="s">
        <v>147</v>
      </c>
      <c r="F247" s="37" t="s">
        <v>163</v>
      </c>
    </row>
    <row r="248" spans="1:7" x14ac:dyDescent="0.25">
      <c r="A248" s="36" t="s">
        <v>574</v>
      </c>
      <c r="C248" s="37">
        <v>10</v>
      </c>
      <c r="D248" s="31" t="s">
        <v>149</v>
      </c>
      <c r="E248" s="37" t="s">
        <v>147</v>
      </c>
      <c r="F248" s="37" t="s">
        <v>160</v>
      </c>
    </row>
    <row r="249" spans="1:7" x14ac:dyDescent="0.25">
      <c r="A249" s="36" t="s">
        <v>576</v>
      </c>
      <c r="B249" s="31" t="s">
        <v>575</v>
      </c>
      <c r="C249" s="37">
        <v>9</v>
      </c>
      <c r="D249" s="31" t="s">
        <v>149</v>
      </c>
      <c r="E249" s="37" t="s">
        <v>147</v>
      </c>
      <c r="F249" s="37" t="s">
        <v>173</v>
      </c>
      <c r="G249" s="31" t="s">
        <v>144</v>
      </c>
    </row>
    <row r="250" spans="1:7" x14ac:dyDescent="0.25">
      <c r="A250" s="36" t="s">
        <v>578</v>
      </c>
      <c r="B250" s="31" t="s">
        <v>577</v>
      </c>
      <c r="C250" s="37">
        <v>5</v>
      </c>
      <c r="D250" s="31" t="s">
        <v>149</v>
      </c>
      <c r="E250" s="37" t="s">
        <v>147</v>
      </c>
      <c r="F250" s="37" t="s">
        <v>278</v>
      </c>
    </row>
    <row r="251" spans="1:7" x14ac:dyDescent="0.25">
      <c r="A251" s="36" t="s">
        <v>579</v>
      </c>
      <c r="C251" s="37">
        <v>10</v>
      </c>
      <c r="D251" s="31" t="s">
        <v>149</v>
      </c>
      <c r="E251" s="37" t="s">
        <v>147</v>
      </c>
      <c r="F251" s="37" t="s">
        <v>160</v>
      </c>
    </row>
    <row r="252" spans="1:7" x14ac:dyDescent="0.25">
      <c r="A252" s="36" t="s">
        <v>581</v>
      </c>
      <c r="B252" s="31" t="s">
        <v>580</v>
      </c>
      <c r="C252" s="32">
        <v>10</v>
      </c>
      <c r="D252" s="31" t="s">
        <v>149</v>
      </c>
      <c r="E252" s="37" t="s">
        <v>147</v>
      </c>
      <c r="F252" s="37" t="s">
        <v>160</v>
      </c>
    </row>
    <row r="253" spans="1:7" x14ac:dyDescent="0.25">
      <c r="A253" s="36" t="s">
        <v>582</v>
      </c>
      <c r="C253" s="37"/>
      <c r="D253" s="31" t="s">
        <v>149</v>
      </c>
      <c r="E253" s="37"/>
      <c r="F253" s="37"/>
    </row>
    <row r="254" spans="1:7" x14ac:dyDescent="0.25">
      <c r="A254" s="36" t="s">
        <v>584</v>
      </c>
      <c r="B254" s="31" t="s">
        <v>583</v>
      </c>
      <c r="C254" s="37"/>
      <c r="D254" s="31" t="s">
        <v>149</v>
      </c>
      <c r="E254" s="37"/>
      <c r="F254" s="37"/>
      <c r="G254" s="31" t="s">
        <v>203</v>
      </c>
    </row>
    <row r="255" spans="1:7" x14ac:dyDescent="0.25">
      <c r="A255" s="36" t="s">
        <v>586</v>
      </c>
      <c r="B255" s="31" t="s">
        <v>585</v>
      </c>
      <c r="C255" s="37"/>
      <c r="D255" s="31" t="s">
        <v>149</v>
      </c>
      <c r="E255" s="37"/>
      <c r="F255" s="37"/>
    </row>
    <row r="256" spans="1:7" x14ac:dyDescent="0.25">
      <c r="A256" s="36" t="s">
        <v>587</v>
      </c>
      <c r="C256" s="37"/>
      <c r="D256" s="31" t="s">
        <v>149</v>
      </c>
      <c r="E256" s="37"/>
      <c r="F256" s="37"/>
    </row>
    <row r="257" spans="1:7" x14ac:dyDescent="0.25">
      <c r="A257" s="36" t="s">
        <v>589</v>
      </c>
      <c r="B257" s="31" t="s">
        <v>588</v>
      </c>
      <c r="C257" s="37"/>
      <c r="D257" s="31" t="s">
        <v>149</v>
      </c>
      <c r="E257" s="37"/>
      <c r="F257" s="37"/>
      <c r="G257" s="31" t="s">
        <v>203</v>
      </c>
    </row>
    <row r="258" spans="1:7" x14ac:dyDescent="0.25">
      <c r="A258" s="36" t="s">
        <v>591</v>
      </c>
      <c r="B258" s="31" t="s">
        <v>590</v>
      </c>
      <c r="C258" s="37">
        <v>5</v>
      </c>
      <c r="D258" s="31" t="s">
        <v>149</v>
      </c>
      <c r="E258" s="37" t="s">
        <v>147</v>
      </c>
      <c r="F258" s="37" t="s">
        <v>153</v>
      </c>
    </row>
    <row r="259" spans="1:7" x14ac:dyDescent="0.25">
      <c r="A259" s="36" t="s">
        <v>592</v>
      </c>
      <c r="C259" s="37"/>
      <c r="D259" s="31" t="s">
        <v>149</v>
      </c>
      <c r="E259" s="37"/>
      <c r="F259" s="37"/>
    </row>
    <row r="260" spans="1:7" x14ac:dyDescent="0.25">
      <c r="A260" s="36" t="s">
        <v>594</v>
      </c>
      <c r="B260" s="31" t="s">
        <v>593</v>
      </c>
      <c r="C260" s="32"/>
      <c r="D260" s="31" t="s">
        <v>149</v>
      </c>
      <c r="E260" s="37"/>
      <c r="F260" s="37"/>
      <c r="G260" s="31" t="s">
        <v>149</v>
      </c>
    </row>
    <row r="261" spans="1:7" ht="14.4" x14ac:dyDescent="0.3">
      <c r="A261" s="60" t="s">
        <v>4878</v>
      </c>
      <c r="C261" s="32"/>
      <c r="E261" s="32"/>
      <c r="F261" s="32"/>
    </row>
    <row r="262" spans="1:7" x14ac:dyDescent="0.25">
      <c r="A262" s="36" t="s">
        <v>596</v>
      </c>
      <c r="B262" s="31" t="s">
        <v>595</v>
      </c>
      <c r="C262" s="32"/>
      <c r="D262" s="31" t="s">
        <v>149</v>
      </c>
      <c r="E262" s="37"/>
      <c r="F262" s="37"/>
      <c r="G262" s="31" t="s">
        <v>149</v>
      </c>
    </row>
    <row r="263" spans="1:7" x14ac:dyDescent="0.25">
      <c r="A263" s="36" t="s">
        <v>597</v>
      </c>
      <c r="B263" s="32" t="s">
        <v>598</v>
      </c>
      <c r="C263" s="37">
        <v>5</v>
      </c>
      <c r="D263" s="31" t="s">
        <v>149</v>
      </c>
      <c r="E263" s="37" t="s">
        <v>147</v>
      </c>
      <c r="F263" s="37" t="s">
        <v>160</v>
      </c>
    </row>
    <row r="264" spans="1:7" x14ac:dyDescent="0.25">
      <c r="A264" s="36" t="s">
        <v>599</v>
      </c>
      <c r="B264" s="31" t="s">
        <v>598</v>
      </c>
      <c r="C264" s="37">
        <v>4</v>
      </c>
      <c r="D264" s="31" t="s">
        <v>149</v>
      </c>
      <c r="E264" s="37" t="s">
        <v>147</v>
      </c>
      <c r="F264" s="37" t="s">
        <v>173</v>
      </c>
    </row>
    <row r="265" spans="1:7" x14ac:dyDescent="0.25">
      <c r="A265" s="36" t="s">
        <v>601</v>
      </c>
      <c r="B265" s="31" t="s">
        <v>600</v>
      </c>
      <c r="C265" s="32">
        <v>0</v>
      </c>
      <c r="D265" s="31" t="s">
        <v>149</v>
      </c>
      <c r="E265" s="37" t="s">
        <v>152</v>
      </c>
      <c r="F265" s="37" t="s">
        <v>163</v>
      </c>
    </row>
    <row r="266" spans="1:7" x14ac:dyDescent="0.25">
      <c r="A266" s="36" t="s">
        <v>603</v>
      </c>
      <c r="B266" s="31" t="s">
        <v>602</v>
      </c>
      <c r="C266" s="37">
        <v>0</v>
      </c>
      <c r="D266" s="31" t="s">
        <v>149</v>
      </c>
      <c r="E266" s="37" t="s">
        <v>152</v>
      </c>
      <c r="F266" s="37" t="s">
        <v>208</v>
      </c>
    </row>
    <row r="267" spans="1:7" ht="14.4" x14ac:dyDescent="0.3">
      <c r="A267" s="60" t="s">
        <v>4879</v>
      </c>
      <c r="C267" s="32"/>
      <c r="E267" s="32"/>
      <c r="F267" s="32"/>
    </row>
    <row r="268" spans="1:7" x14ac:dyDescent="0.25">
      <c r="A268" s="36" t="s">
        <v>604</v>
      </c>
      <c r="C268" s="37">
        <v>8</v>
      </c>
      <c r="D268" s="31" t="s">
        <v>149</v>
      </c>
      <c r="E268" s="37" t="s">
        <v>147</v>
      </c>
      <c r="F268" s="37" t="s">
        <v>160</v>
      </c>
    </row>
    <row r="269" spans="1:7" x14ac:dyDescent="0.25">
      <c r="A269" s="36" t="s">
        <v>606</v>
      </c>
      <c r="B269" s="31" t="s">
        <v>605</v>
      </c>
      <c r="C269" s="37">
        <v>8</v>
      </c>
      <c r="D269" s="31" t="s">
        <v>149</v>
      </c>
      <c r="E269" s="37" t="s">
        <v>147</v>
      </c>
      <c r="F269" s="37" t="s">
        <v>160</v>
      </c>
      <c r="G269" s="31" t="s">
        <v>149</v>
      </c>
    </row>
    <row r="270" spans="1:7" x14ac:dyDescent="0.25">
      <c r="A270" s="36" t="s">
        <v>608</v>
      </c>
      <c r="B270" s="31" t="s">
        <v>607</v>
      </c>
      <c r="C270" s="37">
        <v>7</v>
      </c>
      <c r="D270" s="31" t="s">
        <v>149</v>
      </c>
      <c r="E270" s="37" t="s">
        <v>147</v>
      </c>
      <c r="F270" s="37" t="s">
        <v>160</v>
      </c>
      <c r="G270" s="31" t="s">
        <v>182</v>
      </c>
    </row>
    <row r="271" spans="1:7" x14ac:dyDescent="0.25">
      <c r="A271" s="36" t="s">
        <v>609</v>
      </c>
      <c r="C271" s="37"/>
      <c r="D271" s="31" t="s">
        <v>149</v>
      </c>
      <c r="E271" s="37" t="s">
        <v>147</v>
      </c>
      <c r="F271" s="37" t="s">
        <v>160</v>
      </c>
    </row>
    <row r="272" spans="1:7" x14ac:dyDescent="0.25">
      <c r="A272" s="36" t="s">
        <v>610</v>
      </c>
      <c r="C272" s="37"/>
      <c r="D272" s="31" t="s">
        <v>149</v>
      </c>
      <c r="E272" s="37" t="s">
        <v>147</v>
      </c>
      <c r="F272" s="37" t="s">
        <v>160</v>
      </c>
    </row>
    <row r="273" spans="1:7" ht="14.4" x14ac:dyDescent="0.3">
      <c r="A273" s="60" t="s">
        <v>4880</v>
      </c>
      <c r="C273" s="32"/>
      <c r="E273" s="32"/>
      <c r="F273" s="32"/>
    </row>
    <row r="274" spans="1:7" x14ac:dyDescent="0.25">
      <c r="A274" s="36" t="s">
        <v>612</v>
      </c>
      <c r="B274" s="31" t="s">
        <v>611</v>
      </c>
      <c r="C274" s="37">
        <v>0</v>
      </c>
      <c r="D274" s="31" t="s">
        <v>189</v>
      </c>
      <c r="E274" s="37" t="s">
        <v>152</v>
      </c>
      <c r="F274" s="37" t="s">
        <v>160</v>
      </c>
    </row>
    <row r="275" spans="1:7" x14ac:dyDescent="0.25">
      <c r="A275" s="36" t="s">
        <v>614</v>
      </c>
      <c r="B275" s="31" t="s">
        <v>613</v>
      </c>
      <c r="C275" s="37">
        <v>0</v>
      </c>
      <c r="D275" s="31" t="s">
        <v>189</v>
      </c>
      <c r="E275" s="37" t="s">
        <v>152</v>
      </c>
      <c r="F275" s="37" t="s">
        <v>170</v>
      </c>
    </row>
    <row r="276" spans="1:7" ht="14.4" x14ac:dyDescent="0.3">
      <c r="A276" s="60" t="s">
        <v>4881</v>
      </c>
      <c r="C276" s="37">
        <v>0</v>
      </c>
      <c r="D276" s="32" t="s">
        <v>189</v>
      </c>
      <c r="E276" s="37" t="s">
        <v>152</v>
      </c>
      <c r="F276" s="32"/>
    </row>
    <row r="277" spans="1:7" x14ac:dyDescent="0.25">
      <c r="A277" s="36" t="s">
        <v>616</v>
      </c>
      <c r="B277" s="31" t="s">
        <v>615</v>
      </c>
      <c r="C277" s="32"/>
      <c r="D277" s="31" t="s">
        <v>189</v>
      </c>
      <c r="E277" s="37"/>
      <c r="F277" s="37"/>
      <c r="G277" s="31" t="s">
        <v>203</v>
      </c>
    </row>
    <row r="278" spans="1:7" x14ac:dyDescent="0.25">
      <c r="A278" s="36" t="s">
        <v>618</v>
      </c>
      <c r="B278" s="31" t="s">
        <v>617</v>
      </c>
      <c r="C278" s="37"/>
      <c r="D278" s="31" t="s">
        <v>149</v>
      </c>
      <c r="E278" s="37"/>
      <c r="F278" s="37"/>
    </row>
    <row r="279" spans="1:7" x14ac:dyDescent="0.25">
      <c r="A279" s="36" t="s">
        <v>620</v>
      </c>
      <c r="B279" s="31" t="s">
        <v>619</v>
      </c>
      <c r="C279" s="37">
        <v>3</v>
      </c>
      <c r="D279" s="31" t="s">
        <v>149</v>
      </c>
      <c r="E279" s="37" t="s">
        <v>147</v>
      </c>
      <c r="F279" s="37" t="s">
        <v>222</v>
      </c>
    </row>
    <row r="280" spans="1:7" x14ac:dyDescent="0.25">
      <c r="A280" s="36" t="s">
        <v>622</v>
      </c>
      <c r="B280" s="31" t="s">
        <v>621</v>
      </c>
      <c r="C280" s="37">
        <v>7</v>
      </c>
      <c r="D280" s="31" t="s">
        <v>149</v>
      </c>
      <c r="E280" s="37" t="s">
        <v>147</v>
      </c>
      <c r="F280" s="37" t="s">
        <v>222</v>
      </c>
      <c r="G280" s="31" t="s">
        <v>182</v>
      </c>
    </row>
    <row r="281" spans="1:7" x14ac:dyDescent="0.25">
      <c r="A281" s="36" t="s">
        <v>623</v>
      </c>
      <c r="C281" s="37"/>
      <c r="D281" s="31" t="s">
        <v>149</v>
      </c>
      <c r="E281" s="37"/>
      <c r="F281" s="37"/>
    </row>
    <row r="282" spans="1:7" x14ac:dyDescent="0.25">
      <c r="A282" s="36" t="s">
        <v>625</v>
      </c>
      <c r="B282" s="31" t="s">
        <v>624</v>
      </c>
      <c r="C282" s="37"/>
      <c r="D282" s="31" t="s">
        <v>149</v>
      </c>
      <c r="E282" s="37"/>
      <c r="F282" s="37"/>
      <c r="G282" s="31" t="s">
        <v>203</v>
      </c>
    </row>
    <row r="283" spans="1:7" x14ac:dyDescent="0.25">
      <c r="A283" s="36" t="s">
        <v>626</v>
      </c>
      <c r="C283" s="37">
        <v>8</v>
      </c>
      <c r="D283" s="31" t="s">
        <v>149</v>
      </c>
      <c r="E283" s="37" t="s">
        <v>147</v>
      </c>
      <c r="F283" s="37" t="s">
        <v>627</v>
      </c>
    </row>
    <row r="284" spans="1:7" x14ac:dyDescent="0.25">
      <c r="A284" s="36" t="s">
        <v>629</v>
      </c>
      <c r="B284" s="31" t="s">
        <v>628</v>
      </c>
      <c r="C284" s="37"/>
      <c r="D284" s="31" t="s">
        <v>149</v>
      </c>
      <c r="E284" s="37"/>
      <c r="F284" s="37"/>
      <c r="G284" s="31" t="s">
        <v>203</v>
      </c>
    </row>
    <row r="285" spans="1:7" ht="14.4" x14ac:dyDescent="0.3">
      <c r="A285" s="60" t="s">
        <v>4882</v>
      </c>
      <c r="C285" s="32"/>
      <c r="E285" s="32"/>
      <c r="F285" s="32"/>
    </row>
    <row r="286" spans="1:7" x14ac:dyDescent="0.25">
      <c r="A286" s="36" t="s">
        <v>631</v>
      </c>
      <c r="B286" s="31" t="s">
        <v>630</v>
      </c>
      <c r="C286" s="37">
        <v>5</v>
      </c>
      <c r="D286" s="31" t="s">
        <v>149</v>
      </c>
      <c r="E286" s="37" t="s">
        <v>147</v>
      </c>
      <c r="F286" s="37" t="s">
        <v>222</v>
      </c>
    </row>
    <row r="287" spans="1:7" ht="14.4" x14ac:dyDescent="0.3">
      <c r="A287" s="60" t="s">
        <v>4883</v>
      </c>
      <c r="C287" s="32"/>
      <c r="E287" s="32"/>
      <c r="F287" s="32"/>
    </row>
    <row r="288" spans="1:7" x14ac:dyDescent="0.25">
      <c r="A288" s="36" t="s">
        <v>633</v>
      </c>
      <c r="B288" s="31" t="s">
        <v>632</v>
      </c>
      <c r="C288" s="32">
        <v>0</v>
      </c>
      <c r="D288" s="31" t="s">
        <v>149</v>
      </c>
      <c r="E288" s="37" t="s">
        <v>152</v>
      </c>
      <c r="F288" s="37" t="s">
        <v>208</v>
      </c>
    </row>
    <row r="289" spans="1:7" x14ac:dyDescent="0.25">
      <c r="A289" s="36" t="s">
        <v>635</v>
      </c>
      <c r="B289" s="31" t="s">
        <v>634</v>
      </c>
      <c r="C289" s="37">
        <v>9</v>
      </c>
      <c r="D289" s="31" t="s">
        <v>149</v>
      </c>
      <c r="E289" s="37" t="s">
        <v>147</v>
      </c>
      <c r="F289" s="37" t="s">
        <v>355</v>
      </c>
      <c r="G289" s="31" t="s">
        <v>144</v>
      </c>
    </row>
    <row r="290" spans="1:7" x14ac:dyDescent="0.25">
      <c r="A290" s="36" t="s">
        <v>637</v>
      </c>
      <c r="B290" s="31" t="s">
        <v>636</v>
      </c>
      <c r="C290" s="37">
        <v>4</v>
      </c>
      <c r="D290" s="31" t="s">
        <v>189</v>
      </c>
      <c r="E290" s="37" t="s">
        <v>147</v>
      </c>
      <c r="F290" s="37" t="s">
        <v>222</v>
      </c>
    </row>
    <row r="291" spans="1:7" x14ac:dyDescent="0.25">
      <c r="A291" s="36" t="s">
        <v>638</v>
      </c>
      <c r="C291" s="37"/>
      <c r="D291" s="31" t="s">
        <v>149</v>
      </c>
      <c r="E291" s="37"/>
      <c r="F291" s="37"/>
    </row>
    <row r="292" spans="1:7" ht="14.4" x14ac:dyDescent="0.3">
      <c r="A292" s="60" t="s">
        <v>4884</v>
      </c>
      <c r="C292" s="32"/>
      <c r="E292" s="32"/>
      <c r="F292" s="32"/>
    </row>
    <row r="293" spans="1:7" x14ac:dyDescent="0.25">
      <c r="A293" s="36" t="s">
        <v>640</v>
      </c>
      <c r="B293" s="31" t="s">
        <v>639</v>
      </c>
      <c r="C293" s="39">
        <v>0</v>
      </c>
      <c r="D293" s="31" t="s">
        <v>157</v>
      </c>
      <c r="E293" s="37" t="s">
        <v>152</v>
      </c>
      <c r="F293" s="37" t="s">
        <v>153</v>
      </c>
    </row>
    <row r="294" spans="1:7" x14ac:dyDescent="0.25">
      <c r="A294" s="36" t="s">
        <v>642</v>
      </c>
      <c r="B294" s="31" t="s">
        <v>641</v>
      </c>
      <c r="C294" s="39">
        <v>0</v>
      </c>
      <c r="D294" s="31" t="s">
        <v>157</v>
      </c>
      <c r="E294" s="37" t="s">
        <v>152</v>
      </c>
      <c r="F294" s="37" t="s">
        <v>156</v>
      </c>
    </row>
    <row r="295" spans="1:7" x14ac:dyDescent="0.25">
      <c r="A295" s="36" t="s">
        <v>644</v>
      </c>
      <c r="B295" s="31" t="s">
        <v>643</v>
      </c>
      <c r="C295" s="37">
        <v>0</v>
      </c>
      <c r="D295" s="31" t="s">
        <v>149</v>
      </c>
      <c r="E295" s="37" t="s">
        <v>152</v>
      </c>
      <c r="F295" s="37" t="s">
        <v>160</v>
      </c>
    </row>
    <row r="296" spans="1:7" x14ac:dyDescent="0.25">
      <c r="A296" s="36" t="s">
        <v>646</v>
      </c>
      <c r="B296" s="31" t="s">
        <v>645</v>
      </c>
      <c r="C296" s="37">
        <v>8</v>
      </c>
      <c r="D296" s="31" t="s">
        <v>149</v>
      </c>
      <c r="E296" s="37" t="s">
        <v>147</v>
      </c>
      <c r="F296" s="37" t="s">
        <v>222</v>
      </c>
      <c r="G296" s="31" t="s">
        <v>182</v>
      </c>
    </row>
    <row r="297" spans="1:7" x14ac:dyDescent="0.25">
      <c r="A297" s="36" t="s">
        <v>648</v>
      </c>
      <c r="B297" s="31" t="s">
        <v>647</v>
      </c>
      <c r="C297" s="37">
        <v>9</v>
      </c>
      <c r="D297" s="31" t="s">
        <v>149</v>
      </c>
      <c r="E297" s="37" t="s">
        <v>147</v>
      </c>
      <c r="F297" s="37" t="s">
        <v>160</v>
      </c>
      <c r="G297" s="31" t="s">
        <v>182</v>
      </c>
    </row>
    <row r="298" spans="1:7" x14ac:dyDescent="0.25">
      <c r="A298" s="36" t="s">
        <v>650</v>
      </c>
      <c r="B298" s="31" t="s">
        <v>649</v>
      </c>
      <c r="C298" s="37">
        <v>7</v>
      </c>
      <c r="D298" s="31" t="s">
        <v>157</v>
      </c>
      <c r="E298" s="37" t="s">
        <v>147</v>
      </c>
      <c r="F298" s="37" t="s">
        <v>173</v>
      </c>
    </row>
    <row r="299" spans="1:7" x14ac:dyDescent="0.25">
      <c r="A299" s="36" t="s">
        <v>652</v>
      </c>
      <c r="B299" s="31" t="s">
        <v>651</v>
      </c>
      <c r="C299" s="37">
        <v>3</v>
      </c>
      <c r="D299" s="31" t="s">
        <v>157</v>
      </c>
      <c r="E299" s="37" t="s">
        <v>147</v>
      </c>
      <c r="F299" s="37" t="s">
        <v>156</v>
      </c>
    </row>
    <row r="300" spans="1:7" x14ac:dyDescent="0.25">
      <c r="A300" s="36" t="s">
        <v>654</v>
      </c>
      <c r="B300" s="31" t="s">
        <v>653</v>
      </c>
      <c r="C300" s="37">
        <v>6</v>
      </c>
      <c r="D300" s="31" t="s">
        <v>157</v>
      </c>
      <c r="E300" s="37" t="s">
        <v>147</v>
      </c>
      <c r="F300" s="37" t="s">
        <v>148</v>
      </c>
    </row>
    <row r="301" spans="1:7" x14ac:dyDescent="0.25">
      <c r="A301" s="36" t="s">
        <v>656</v>
      </c>
      <c r="B301" s="31" t="s">
        <v>655</v>
      </c>
      <c r="C301" s="37">
        <v>3</v>
      </c>
      <c r="D301" s="31" t="s">
        <v>157</v>
      </c>
      <c r="E301" s="37" t="s">
        <v>147</v>
      </c>
      <c r="F301" s="37" t="s">
        <v>192</v>
      </c>
    </row>
    <row r="302" spans="1:7" x14ac:dyDescent="0.25">
      <c r="A302" s="36" t="s">
        <v>658</v>
      </c>
      <c r="B302" s="31" t="s">
        <v>657</v>
      </c>
      <c r="C302" s="37">
        <v>7</v>
      </c>
      <c r="D302" s="31" t="s">
        <v>157</v>
      </c>
      <c r="E302" s="37" t="s">
        <v>147</v>
      </c>
      <c r="F302" s="37" t="s">
        <v>195</v>
      </c>
    </row>
    <row r="303" spans="1:7" ht="14.4" x14ac:dyDescent="0.3">
      <c r="A303" s="60" t="s">
        <v>4885</v>
      </c>
      <c r="C303" s="32"/>
      <c r="E303" s="32"/>
      <c r="F303" s="32"/>
    </row>
    <row r="304" spans="1:7" x14ac:dyDescent="0.25">
      <c r="A304" s="36" t="s">
        <v>660</v>
      </c>
      <c r="B304" s="31" t="s">
        <v>659</v>
      </c>
      <c r="C304" s="37">
        <v>4</v>
      </c>
      <c r="D304" s="31" t="s">
        <v>157</v>
      </c>
      <c r="E304" s="37" t="s">
        <v>147</v>
      </c>
      <c r="F304" s="37" t="s">
        <v>222</v>
      </c>
    </row>
    <row r="305" spans="1:7" x14ac:dyDescent="0.25">
      <c r="A305" s="36" t="s">
        <v>662</v>
      </c>
      <c r="B305" s="31" t="s">
        <v>661</v>
      </c>
      <c r="C305" s="37"/>
      <c r="D305" s="31" t="s">
        <v>157</v>
      </c>
      <c r="E305" s="37"/>
      <c r="F305" s="37"/>
    </row>
    <row r="306" spans="1:7" x14ac:dyDescent="0.25">
      <c r="A306" s="36" t="s">
        <v>664</v>
      </c>
      <c r="B306" s="31" t="s">
        <v>663</v>
      </c>
      <c r="C306" s="37">
        <v>4</v>
      </c>
      <c r="D306" s="31" t="s">
        <v>157</v>
      </c>
      <c r="E306" s="37" t="s">
        <v>147</v>
      </c>
      <c r="F306" s="37" t="s">
        <v>222</v>
      </c>
    </row>
    <row r="307" spans="1:7" x14ac:dyDescent="0.25">
      <c r="A307" s="36" t="s">
        <v>667</v>
      </c>
      <c r="B307" s="31" t="s">
        <v>666</v>
      </c>
      <c r="C307" s="37">
        <v>8</v>
      </c>
      <c r="D307" s="31" t="s">
        <v>665</v>
      </c>
      <c r="E307" s="37" t="s">
        <v>147</v>
      </c>
      <c r="F307" s="37" t="s">
        <v>195</v>
      </c>
    </row>
    <row r="308" spans="1:7" x14ac:dyDescent="0.25">
      <c r="A308" s="36" t="s">
        <v>669</v>
      </c>
      <c r="B308" s="31" t="s">
        <v>668</v>
      </c>
      <c r="C308" s="37">
        <v>3</v>
      </c>
      <c r="D308" s="31" t="s">
        <v>149</v>
      </c>
      <c r="E308" s="37" t="s">
        <v>147</v>
      </c>
      <c r="F308" s="37" t="s">
        <v>222</v>
      </c>
    </row>
    <row r="309" spans="1:7" x14ac:dyDescent="0.25">
      <c r="A309" s="36" t="s">
        <v>671</v>
      </c>
      <c r="B309" s="31" t="s">
        <v>670</v>
      </c>
      <c r="C309" s="37">
        <v>3</v>
      </c>
      <c r="D309" s="31" t="s">
        <v>149</v>
      </c>
      <c r="E309" s="37" t="s">
        <v>147</v>
      </c>
      <c r="F309" s="37" t="s">
        <v>222</v>
      </c>
    </row>
    <row r="310" spans="1:7" x14ac:dyDescent="0.25">
      <c r="A310" s="36" t="s">
        <v>673</v>
      </c>
      <c r="B310" s="31" t="s">
        <v>672</v>
      </c>
      <c r="C310" s="37">
        <v>8</v>
      </c>
      <c r="D310" s="31" t="s">
        <v>149</v>
      </c>
      <c r="E310" s="37" t="s">
        <v>147</v>
      </c>
      <c r="F310" s="37" t="s">
        <v>148</v>
      </c>
      <c r="G310" s="31" t="s">
        <v>203</v>
      </c>
    </row>
    <row r="311" spans="1:7" x14ac:dyDescent="0.25">
      <c r="A311" s="36" t="s">
        <v>675</v>
      </c>
      <c r="B311" s="31" t="s">
        <v>674</v>
      </c>
      <c r="C311" s="37">
        <v>1</v>
      </c>
      <c r="D311" s="31" t="s">
        <v>149</v>
      </c>
      <c r="E311" s="37" t="s">
        <v>147</v>
      </c>
      <c r="F311" s="37" t="s">
        <v>148</v>
      </c>
    </row>
    <row r="312" spans="1:7" ht="14.4" x14ac:dyDescent="0.3">
      <c r="A312" s="60" t="s">
        <v>4886</v>
      </c>
      <c r="C312" s="32"/>
      <c r="E312" s="32"/>
      <c r="F312" s="32"/>
    </row>
    <row r="313" spans="1:7" x14ac:dyDescent="0.25">
      <c r="A313" s="36" t="s">
        <v>677</v>
      </c>
      <c r="B313" s="31" t="s">
        <v>676</v>
      </c>
      <c r="C313" s="37">
        <v>7</v>
      </c>
      <c r="D313" s="31" t="s">
        <v>149</v>
      </c>
      <c r="E313" s="37" t="s">
        <v>147</v>
      </c>
      <c r="F313" s="37" t="s">
        <v>222</v>
      </c>
    </row>
    <row r="314" spans="1:7" x14ac:dyDescent="0.25">
      <c r="A314" s="36" t="s">
        <v>679</v>
      </c>
      <c r="B314" s="31" t="s">
        <v>678</v>
      </c>
      <c r="C314" s="37">
        <v>4</v>
      </c>
      <c r="D314" s="31" t="s">
        <v>149</v>
      </c>
      <c r="E314" s="37" t="s">
        <v>147</v>
      </c>
      <c r="F314" s="37" t="s">
        <v>222</v>
      </c>
    </row>
    <row r="315" spans="1:7" x14ac:dyDescent="0.25">
      <c r="A315" s="36" t="s">
        <v>681</v>
      </c>
      <c r="B315" s="31" t="s">
        <v>680</v>
      </c>
      <c r="C315" s="31">
        <v>1</v>
      </c>
      <c r="D315" s="31" t="s">
        <v>149</v>
      </c>
      <c r="E315" s="37" t="s">
        <v>147</v>
      </c>
      <c r="F315" s="37" t="s">
        <v>148</v>
      </c>
    </row>
    <row r="316" spans="1:7" x14ac:dyDescent="0.25">
      <c r="A316" s="36" t="s">
        <v>683</v>
      </c>
      <c r="B316" s="31" t="s">
        <v>682</v>
      </c>
      <c r="C316" s="37">
        <v>10</v>
      </c>
      <c r="D316" s="31" t="s">
        <v>149</v>
      </c>
      <c r="E316" s="37" t="s">
        <v>147</v>
      </c>
      <c r="F316" s="37" t="s">
        <v>148</v>
      </c>
      <c r="G316" s="31" t="s">
        <v>182</v>
      </c>
    </row>
    <row r="317" spans="1:7" x14ac:dyDescent="0.25">
      <c r="A317" s="36" t="s">
        <v>685</v>
      </c>
      <c r="B317" s="31" t="s">
        <v>684</v>
      </c>
      <c r="C317" s="37">
        <v>7</v>
      </c>
      <c r="D317" s="31" t="s">
        <v>149</v>
      </c>
      <c r="E317" s="37" t="s">
        <v>147</v>
      </c>
      <c r="F317" s="37" t="s">
        <v>686</v>
      </c>
    </row>
    <row r="318" spans="1:7" ht="14.4" x14ac:dyDescent="0.3">
      <c r="A318" s="60" t="s">
        <v>4887</v>
      </c>
      <c r="C318" s="32"/>
      <c r="E318" s="32"/>
      <c r="F318" s="32"/>
    </row>
    <row r="319" spans="1:7" x14ac:dyDescent="0.25">
      <c r="A319" s="36" t="s">
        <v>688</v>
      </c>
      <c r="B319" s="31" t="s">
        <v>687</v>
      </c>
      <c r="C319" s="37"/>
      <c r="D319" s="31" t="s">
        <v>149</v>
      </c>
      <c r="E319" s="37"/>
      <c r="F319" s="37"/>
    </row>
    <row r="320" spans="1:7" x14ac:dyDescent="0.25">
      <c r="A320" s="36" t="s">
        <v>690</v>
      </c>
      <c r="B320" s="31" t="s">
        <v>689</v>
      </c>
      <c r="C320" s="37">
        <v>7</v>
      </c>
      <c r="D320" s="31" t="s">
        <v>149</v>
      </c>
      <c r="E320" s="37" t="s">
        <v>147</v>
      </c>
      <c r="F320" s="37" t="s">
        <v>160</v>
      </c>
    </row>
    <row r="321" spans="1:7" x14ac:dyDescent="0.25">
      <c r="A321" s="36" t="s">
        <v>692</v>
      </c>
      <c r="B321" s="31" t="s">
        <v>691</v>
      </c>
      <c r="C321" s="37"/>
      <c r="D321" s="31" t="s">
        <v>149</v>
      </c>
      <c r="E321" s="37"/>
      <c r="F321" s="37"/>
      <c r="G321" s="31" t="s">
        <v>223</v>
      </c>
    </row>
    <row r="322" spans="1:7" x14ac:dyDescent="0.25">
      <c r="A322" s="36" t="s">
        <v>694</v>
      </c>
      <c r="B322" s="31" t="s">
        <v>693</v>
      </c>
      <c r="C322" s="37">
        <v>7</v>
      </c>
      <c r="D322" s="31" t="s">
        <v>149</v>
      </c>
      <c r="E322" s="37" t="s">
        <v>147</v>
      </c>
      <c r="F322" s="37" t="s">
        <v>170</v>
      </c>
    </row>
    <row r="323" spans="1:7" x14ac:dyDescent="0.25">
      <c r="A323" s="36" t="s">
        <v>696</v>
      </c>
      <c r="B323" s="31" t="s">
        <v>695</v>
      </c>
      <c r="C323" s="37">
        <v>6</v>
      </c>
      <c r="D323" s="31" t="s">
        <v>149</v>
      </c>
      <c r="E323" s="37" t="s">
        <v>147</v>
      </c>
      <c r="F323" s="37" t="s">
        <v>156</v>
      </c>
    </row>
    <row r="324" spans="1:7" x14ac:dyDescent="0.25">
      <c r="A324" s="36" t="s">
        <v>698</v>
      </c>
      <c r="B324" s="31" t="s">
        <v>697</v>
      </c>
      <c r="C324" s="37">
        <v>5</v>
      </c>
      <c r="D324" s="31" t="s">
        <v>149</v>
      </c>
      <c r="E324" s="37" t="s">
        <v>147</v>
      </c>
      <c r="F324" s="37" t="s">
        <v>160</v>
      </c>
      <c r="G324" s="31" t="s">
        <v>203</v>
      </c>
    </row>
    <row r="325" spans="1:7" x14ac:dyDescent="0.25">
      <c r="A325" s="36" t="s">
        <v>700</v>
      </c>
      <c r="B325" s="31" t="s">
        <v>699</v>
      </c>
      <c r="C325" s="37">
        <v>7</v>
      </c>
      <c r="D325" s="31" t="s">
        <v>149</v>
      </c>
      <c r="E325" s="37" t="s">
        <v>147</v>
      </c>
      <c r="F325" s="37" t="s">
        <v>160</v>
      </c>
    </row>
    <row r="326" spans="1:7" x14ac:dyDescent="0.25">
      <c r="A326" s="36" t="s">
        <v>702</v>
      </c>
      <c r="B326" s="31" t="s">
        <v>701</v>
      </c>
      <c r="C326" s="37"/>
      <c r="D326" s="31" t="s">
        <v>149</v>
      </c>
      <c r="E326" s="37"/>
      <c r="F326" s="37"/>
      <c r="G326" s="31" t="s">
        <v>182</v>
      </c>
    </row>
    <row r="327" spans="1:7" ht="14.4" x14ac:dyDescent="0.3">
      <c r="A327" s="60" t="s">
        <v>4888</v>
      </c>
      <c r="C327" s="32"/>
      <c r="E327" s="32"/>
      <c r="F327" s="32"/>
    </row>
    <row r="328" spans="1:7" x14ac:dyDescent="0.25">
      <c r="A328" s="36" t="s">
        <v>704</v>
      </c>
      <c r="B328" s="31" t="s">
        <v>703</v>
      </c>
      <c r="C328" s="37">
        <v>6</v>
      </c>
      <c r="D328" s="31" t="s">
        <v>149</v>
      </c>
      <c r="E328" s="37" t="s">
        <v>147</v>
      </c>
      <c r="F328" s="37" t="s">
        <v>156</v>
      </c>
    </row>
    <row r="329" spans="1:7" x14ac:dyDescent="0.25">
      <c r="A329" s="36" t="s">
        <v>706</v>
      </c>
      <c r="B329" s="31" t="s">
        <v>705</v>
      </c>
      <c r="C329" s="37">
        <v>5</v>
      </c>
      <c r="D329" s="31" t="s">
        <v>149</v>
      </c>
      <c r="E329" s="37" t="s">
        <v>147</v>
      </c>
      <c r="F329" s="37" t="s">
        <v>222</v>
      </c>
    </row>
    <row r="330" spans="1:7" x14ac:dyDescent="0.25">
      <c r="A330" s="36" t="s">
        <v>708</v>
      </c>
      <c r="B330" s="31" t="s">
        <v>707</v>
      </c>
      <c r="C330" s="37">
        <v>4</v>
      </c>
      <c r="D330" s="31" t="s">
        <v>189</v>
      </c>
      <c r="E330" s="37" t="s">
        <v>147</v>
      </c>
      <c r="F330" s="37" t="s">
        <v>195</v>
      </c>
    </row>
    <row r="331" spans="1:7" x14ac:dyDescent="0.25">
      <c r="A331" s="36" t="s">
        <v>709</v>
      </c>
      <c r="C331" s="37">
        <v>6</v>
      </c>
      <c r="D331" s="31" t="s">
        <v>189</v>
      </c>
      <c r="E331" s="37" t="s">
        <v>147</v>
      </c>
      <c r="F331" s="37" t="s">
        <v>195</v>
      </c>
    </row>
    <row r="332" spans="1:7" x14ac:dyDescent="0.25">
      <c r="A332" s="36" t="s">
        <v>711</v>
      </c>
      <c r="B332" s="31" t="s">
        <v>710</v>
      </c>
      <c r="C332" s="37"/>
      <c r="D332" s="31" t="s">
        <v>189</v>
      </c>
      <c r="E332" s="37"/>
      <c r="F332" s="37"/>
    </row>
    <row r="333" spans="1:7" ht="14.4" x14ac:dyDescent="0.3">
      <c r="A333" s="60" t="s">
        <v>4889</v>
      </c>
      <c r="C333" s="32"/>
      <c r="E333" s="32"/>
      <c r="F333" s="32"/>
    </row>
    <row r="334" spans="1:7" x14ac:dyDescent="0.25">
      <c r="A334" s="36" t="s">
        <v>713</v>
      </c>
      <c r="B334" s="31" t="s">
        <v>712</v>
      </c>
      <c r="C334" s="37">
        <v>7</v>
      </c>
      <c r="D334" s="31" t="s">
        <v>149</v>
      </c>
      <c r="E334" s="37" t="s">
        <v>147</v>
      </c>
      <c r="F334" s="37" t="s">
        <v>222</v>
      </c>
    </row>
    <row r="335" spans="1:7" x14ac:dyDescent="0.25">
      <c r="A335" s="36" t="s">
        <v>714</v>
      </c>
      <c r="B335" s="31" t="s">
        <v>712</v>
      </c>
      <c r="C335" s="37"/>
      <c r="D335" s="31" t="s">
        <v>149</v>
      </c>
      <c r="E335" s="37"/>
      <c r="F335" s="37"/>
    </row>
    <row r="336" spans="1:7" x14ac:dyDescent="0.25">
      <c r="A336" s="36" t="s">
        <v>715</v>
      </c>
      <c r="B336" s="31" t="s">
        <v>712</v>
      </c>
      <c r="C336" s="37">
        <v>4</v>
      </c>
      <c r="D336" s="31" t="s">
        <v>149</v>
      </c>
      <c r="E336" s="37" t="s">
        <v>147</v>
      </c>
      <c r="F336" s="37" t="s">
        <v>253</v>
      </c>
    </row>
    <row r="337" spans="1:7" ht="14.4" x14ac:dyDescent="0.3">
      <c r="A337" s="60" t="s">
        <v>4890</v>
      </c>
      <c r="C337" s="32"/>
      <c r="E337" s="32"/>
      <c r="F337" s="32"/>
    </row>
    <row r="338" spans="1:7" x14ac:dyDescent="0.25">
      <c r="A338" s="36" t="s">
        <v>717</v>
      </c>
      <c r="B338" s="31" t="s">
        <v>716</v>
      </c>
      <c r="C338" s="37"/>
      <c r="D338" s="31" t="s">
        <v>149</v>
      </c>
      <c r="E338" s="37"/>
      <c r="F338" s="37"/>
      <c r="G338" s="31" t="s">
        <v>203</v>
      </c>
    </row>
    <row r="339" spans="1:7" x14ac:dyDescent="0.25">
      <c r="A339" s="36" t="s">
        <v>719</v>
      </c>
      <c r="B339" s="31" t="s">
        <v>718</v>
      </c>
      <c r="C339" s="37"/>
      <c r="D339" s="31" t="s">
        <v>149</v>
      </c>
      <c r="E339" s="37"/>
      <c r="F339" s="37"/>
      <c r="G339" s="31" t="s">
        <v>144</v>
      </c>
    </row>
    <row r="340" spans="1:7" x14ac:dyDescent="0.25">
      <c r="A340" s="36" t="s">
        <v>721</v>
      </c>
      <c r="B340" s="31" t="s">
        <v>720</v>
      </c>
      <c r="C340" s="37">
        <v>10</v>
      </c>
      <c r="D340" s="31" t="s">
        <v>149</v>
      </c>
      <c r="E340" s="37" t="s">
        <v>147</v>
      </c>
      <c r="F340" s="37" t="s">
        <v>160</v>
      </c>
      <c r="G340" s="31" t="s">
        <v>203</v>
      </c>
    </row>
    <row r="341" spans="1:7" x14ac:dyDescent="0.25">
      <c r="A341" s="36" t="s">
        <v>723</v>
      </c>
      <c r="B341" s="31" t="s">
        <v>722</v>
      </c>
      <c r="C341" s="37"/>
      <c r="D341" s="31" t="s">
        <v>149</v>
      </c>
      <c r="E341" s="37"/>
      <c r="F341" s="37"/>
      <c r="G341" s="31" t="s">
        <v>223</v>
      </c>
    </row>
    <row r="342" spans="1:7" x14ac:dyDescent="0.25">
      <c r="A342" s="36" t="s">
        <v>725</v>
      </c>
      <c r="B342" s="31" t="s">
        <v>724</v>
      </c>
      <c r="C342" s="37">
        <v>4</v>
      </c>
      <c r="D342" s="31" t="s">
        <v>149</v>
      </c>
      <c r="E342" s="37" t="s">
        <v>147</v>
      </c>
      <c r="F342" s="37" t="s">
        <v>208</v>
      </c>
    </row>
    <row r="343" spans="1:7" x14ac:dyDescent="0.25">
      <c r="A343" s="36" t="s">
        <v>727</v>
      </c>
      <c r="B343" s="31" t="s">
        <v>726</v>
      </c>
      <c r="C343" s="37"/>
      <c r="D343" s="31" t="s">
        <v>149</v>
      </c>
      <c r="E343" s="37"/>
      <c r="F343" s="37"/>
      <c r="G343" s="31" t="s">
        <v>144</v>
      </c>
    </row>
    <row r="344" spans="1:7" x14ac:dyDescent="0.25">
      <c r="A344" s="36" t="s">
        <v>728</v>
      </c>
      <c r="C344" s="37">
        <v>8</v>
      </c>
      <c r="D344" s="31" t="s">
        <v>149</v>
      </c>
      <c r="E344" s="37" t="s">
        <v>147</v>
      </c>
      <c r="F344" s="37" t="s">
        <v>148</v>
      </c>
    </row>
    <row r="345" spans="1:7" x14ac:dyDescent="0.25">
      <c r="A345" s="36" t="s">
        <v>730</v>
      </c>
      <c r="B345" s="31" t="s">
        <v>729</v>
      </c>
      <c r="C345" s="37">
        <v>8</v>
      </c>
      <c r="D345" s="31" t="s">
        <v>149</v>
      </c>
      <c r="E345" s="37" t="s">
        <v>147</v>
      </c>
      <c r="F345" s="37" t="s">
        <v>253</v>
      </c>
      <c r="G345" s="31" t="s">
        <v>182</v>
      </c>
    </row>
    <row r="346" spans="1:7" x14ac:dyDescent="0.25">
      <c r="A346" s="36" t="s">
        <v>732</v>
      </c>
      <c r="B346" s="31" t="s">
        <v>731</v>
      </c>
      <c r="C346" s="37"/>
      <c r="D346" s="31" t="s">
        <v>149</v>
      </c>
      <c r="E346" s="37"/>
      <c r="F346" s="37"/>
      <c r="G346" s="31" t="s">
        <v>144</v>
      </c>
    </row>
    <row r="347" spans="1:7" x14ac:dyDescent="0.25">
      <c r="A347" s="36" t="s">
        <v>734</v>
      </c>
      <c r="B347" s="31" t="s">
        <v>733</v>
      </c>
      <c r="C347" s="37">
        <v>4</v>
      </c>
      <c r="D347" s="31" t="s">
        <v>149</v>
      </c>
      <c r="E347" s="37" t="s">
        <v>147</v>
      </c>
      <c r="F347" s="37" t="s">
        <v>148</v>
      </c>
      <c r="G347" s="31" t="s">
        <v>182</v>
      </c>
    </row>
    <row r="348" spans="1:7" x14ac:dyDescent="0.25">
      <c r="A348" s="36" t="s">
        <v>736</v>
      </c>
      <c r="B348" s="31" t="s">
        <v>735</v>
      </c>
      <c r="C348" s="37">
        <v>4</v>
      </c>
      <c r="D348" s="31" t="s">
        <v>149</v>
      </c>
      <c r="E348" s="37" t="s">
        <v>147</v>
      </c>
      <c r="F348" s="37" t="s">
        <v>156</v>
      </c>
    </row>
    <row r="349" spans="1:7" x14ac:dyDescent="0.25">
      <c r="A349" s="36" t="s">
        <v>738</v>
      </c>
      <c r="B349" s="31" t="s">
        <v>737</v>
      </c>
      <c r="C349" s="37"/>
      <c r="D349" s="31" t="s">
        <v>149</v>
      </c>
      <c r="E349" s="37"/>
      <c r="F349" s="37"/>
      <c r="G349" s="31" t="s">
        <v>223</v>
      </c>
    </row>
    <row r="350" spans="1:7" x14ac:dyDescent="0.25">
      <c r="A350" s="36" t="s">
        <v>740</v>
      </c>
      <c r="B350" s="31" t="s">
        <v>739</v>
      </c>
      <c r="C350" s="37">
        <v>8</v>
      </c>
      <c r="D350" s="31" t="s">
        <v>149</v>
      </c>
      <c r="E350" s="37" t="s">
        <v>147</v>
      </c>
      <c r="F350" s="37" t="s">
        <v>160</v>
      </c>
      <c r="G350" s="31" t="s">
        <v>203</v>
      </c>
    </row>
    <row r="351" spans="1:7" x14ac:dyDescent="0.25">
      <c r="A351" s="36" t="s">
        <v>742</v>
      </c>
      <c r="B351" s="31" t="s">
        <v>741</v>
      </c>
      <c r="C351" s="37">
        <v>10</v>
      </c>
      <c r="D351" s="31" t="s">
        <v>149</v>
      </c>
      <c r="E351" s="37" t="s">
        <v>147</v>
      </c>
      <c r="F351" s="37" t="s">
        <v>178</v>
      </c>
      <c r="G351" s="31" t="s">
        <v>182</v>
      </c>
    </row>
    <row r="352" spans="1:7" x14ac:dyDescent="0.25">
      <c r="A352" s="36" t="s">
        <v>744</v>
      </c>
      <c r="B352" s="31" t="s">
        <v>743</v>
      </c>
      <c r="C352" s="37">
        <v>4</v>
      </c>
      <c r="D352" s="31" t="s">
        <v>149</v>
      </c>
      <c r="E352" s="37" t="s">
        <v>147</v>
      </c>
      <c r="F352" s="37" t="s">
        <v>156</v>
      </c>
    </row>
    <row r="353" spans="1:7" x14ac:dyDescent="0.25">
      <c r="A353" s="36" t="s">
        <v>746</v>
      </c>
      <c r="B353" s="31" t="s">
        <v>745</v>
      </c>
      <c r="C353" s="37">
        <v>7</v>
      </c>
      <c r="D353" s="31" t="s">
        <v>149</v>
      </c>
      <c r="E353" s="37" t="s">
        <v>147</v>
      </c>
      <c r="F353" s="37" t="s">
        <v>501</v>
      </c>
      <c r="G353" s="31" t="s">
        <v>182</v>
      </c>
    </row>
    <row r="354" spans="1:7" x14ac:dyDescent="0.25">
      <c r="A354" s="36" t="s">
        <v>748</v>
      </c>
      <c r="B354" s="31" t="s">
        <v>747</v>
      </c>
      <c r="C354" s="37"/>
      <c r="D354" s="31" t="s">
        <v>149</v>
      </c>
      <c r="E354" s="37" t="s">
        <v>147</v>
      </c>
      <c r="F354" s="37" t="s">
        <v>160</v>
      </c>
      <c r="G354" s="31" t="s">
        <v>203</v>
      </c>
    </row>
    <row r="355" spans="1:7" x14ac:dyDescent="0.25">
      <c r="A355" s="36" t="s">
        <v>750</v>
      </c>
      <c r="B355" s="31" t="s">
        <v>749</v>
      </c>
      <c r="C355" s="37">
        <v>3</v>
      </c>
      <c r="D355" s="31" t="s">
        <v>149</v>
      </c>
      <c r="E355" s="37" t="s">
        <v>147</v>
      </c>
      <c r="F355" s="37" t="s">
        <v>178</v>
      </c>
      <c r="G355" s="31" t="s">
        <v>203</v>
      </c>
    </row>
    <row r="356" spans="1:7" x14ac:dyDescent="0.25">
      <c r="A356" s="36" t="s">
        <v>752</v>
      </c>
      <c r="B356" s="31" t="s">
        <v>751</v>
      </c>
      <c r="C356" s="37">
        <v>4</v>
      </c>
      <c r="D356" s="31" t="s">
        <v>149</v>
      </c>
      <c r="E356" s="37" t="s">
        <v>147</v>
      </c>
      <c r="F356" s="37" t="s">
        <v>208</v>
      </c>
      <c r="G356" s="31" t="s">
        <v>203</v>
      </c>
    </row>
    <row r="357" spans="1:7" x14ac:dyDescent="0.25">
      <c r="A357" s="36" t="s">
        <v>754</v>
      </c>
      <c r="B357" s="31" t="s">
        <v>753</v>
      </c>
      <c r="C357" s="37">
        <v>10</v>
      </c>
      <c r="D357" s="31" t="s">
        <v>149</v>
      </c>
      <c r="E357" s="37" t="s">
        <v>147</v>
      </c>
      <c r="F357" s="37" t="s">
        <v>160</v>
      </c>
      <c r="G357" s="31" t="s">
        <v>144</v>
      </c>
    </row>
    <row r="358" spans="1:7" ht="14.4" x14ac:dyDescent="0.3">
      <c r="A358" s="60" t="s">
        <v>4891</v>
      </c>
      <c r="C358" s="32"/>
      <c r="E358" s="32"/>
      <c r="F358" s="32"/>
    </row>
    <row r="359" spans="1:7" x14ac:dyDescent="0.25">
      <c r="A359" s="36" t="s">
        <v>756</v>
      </c>
      <c r="B359" s="31" t="s">
        <v>755</v>
      </c>
      <c r="C359" s="37">
        <v>6</v>
      </c>
      <c r="D359" s="31" t="s">
        <v>149</v>
      </c>
      <c r="E359" s="37" t="s">
        <v>147</v>
      </c>
      <c r="F359" s="37" t="s">
        <v>156</v>
      </c>
    </row>
    <row r="360" spans="1:7" x14ac:dyDescent="0.25">
      <c r="A360" s="36" t="s">
        <v>757</v>
      </c>
      <c r="C360" s="37">
        <v>6</v>
      </c>
      <c r="D360" s="31" t="s">
        <v>189</v>
      </c>
      <c r="E360" s="37" t="s">
        <v>147</v>
      </c>
      <c r="F360" s="37" t="s">
        <v>160</v>
      </c>
    </row>
    <row r="361" spans="1:7" x14ac:dyDescent="0.25">
      <c r="A361" s="36" t="s">
        <v>759</v>
      </c>
      <c r="B361" s="31" t="s">
        <v>758</v>
      </c>
      <c r="C361" s="37">
        <v>6</v>
      </c>
      <c r="D361" s="31" t="s">
        <v>189</v>
      </c>
      <c r="E361" s="37" t="s">
        <v>147</v>
      </c>
      <c r="F361" s="37" t="s">
        <v>160</v>
      </c>
    </row>
    <row r="362" spans="1:7" x14ac:dyDescent="0.25">
      <c r="A362" s="36" t="s">
        <v>761</v>
      </c>
      <c r="B362" s="31" t="s">
        <v>760</v>
      </c>
      <c r="C362" s="37">
        <v>0</v>
      </c>
      <c r="D362" s="31" t="s">
        <v>189</v>
      </c>
      <c r="E362" s="37" t="s">
        <v>152</v>
      </c>
      <c r="F362" s="37" t="s">
        <v>160</v>
      </c>
    </row>
    <row r="363" spans="1:7" x14ac:dyDescent="0.25">
      <c r="A363" s="36" t="s">
        <v>762</v>
      </c>
      <c r="C363" s="31">
        <v>7</v>
      </c>
      <c r="D363" s="31" t="s">
        <v>189</v>
      </c>
      <c r="E363" s="37" t="s">
        <v>147</v>
      </c>
      <c r="F363" s="37" t="s">
        <v>160</v>
      </c>
    </row>
    <row r="364" spans="1:7" x14ac:dyDescent="0.25">
      <c r="A364" s="36" t="s">
        <v>764</v>
      </c>
      <c r="B364" s="31" t="s">
        <v>763</v>
      </c>
      <c r="C364" s="37"/>
      <c r="D364" s="31" t="s">
        <v>189</v>
      </c>
      <c r="E364" s="37"/>
      <c r="F364" s="37"/>
    </row>
    <row r="365" spans="1:7" ht="14.4" x14ac:dyDescent="0.3">
      <c r="A365" s="60" t="s">
        <v>4892</v>
      </c>
      <c r="C365" s="32"/>
      <c r="E365" s="32"/>
      <c r="F365" s="32"/>
    </row>
    <row r="366" spans="1:7" x14ac:dyDescent="0.25">
      <c r="A366" s="36" t="s">
        <v>766</v>
      </c>
      <c r="B366" s="31" t="s">
        <v>765</v>
      </c>
      <c r="C366" s="31">
        <v>7</v>
      </c>
      <c r="D366" s="31" t="s">
        <v>189</v>
      </c>
      <c r="E366" s="37" t="s">
        <v>147</v>
      </c>
      <c r="F366" s="37" t="s">
        <v>160</v>
      </c>
    </row>
    <row r="367" spans="1:7" x14ac:dyDescent="0.25">
      <c r="A367" s="36" t="s">
        <v>768</v>
      </c>
      <c r="B367" s="31" t="s">
        <v>767</v>
      </c>
      <c r="C367" s="37"/>
      <c r="D367" s="31" t="s">
        <v>189</v>
      </c>
      <c r="E367" s="37"/>
      <c r="F367" s="37"/>
    </row>
    <row r="368" spans="1:7" ht="14.4" x14ac:dyDescent="0.3">
      <c r="A368" s="60" t="s">
        <v>4893</v>
      </c>
      <c r="C368" s="32"/>
      <c r="E368" s="32"/>
      <c r="F368" s="32"/>
    </row>
    <row r="369" spans="1:6" x14ac:dyDescent="0.25">
      <c r="A369" s="36" t="s">
        <v>771</v>
      </c>
      <c r="B369" s="31" t="s">
        <v>770</v>
      </c>
      <c r="C369" s="37">
        <v>7</v>
      </c>
      <c r="D369" s="31" t="s">
        <v>769</v>
      </c>
      <c r="E369" s="37" t="s">
        <v>147</v>
      </c>
      <c r="F369" s="37" t="s">
        <v>222</v>
      </c>
    </row>
    <row r="370" spans="1:6" x14ac:dyDescent="0.25">
      <c r="A370" s="36" t="s">
        <v>773</v>
      </c>
      <c r="B370" s="31" t="s">
        <v>772</v>
      </c>
      <c r="C370" s="31">
        <v>0</v>
      </c>
      <c r="D370" s="31" t="s">
        <v>149</v>
      </c>
      <c r="E370" s="37" t="s">
        <v>152</v>
      </c>
      <c r="F370" s="37" t="s">
        <v>170</v>
      </c>
    </row>
    <row r="371" spans="1:6" x14ac:dyDescent="0.25">
      <c r="A371" s="36" t="s">
        <v>775</v>
      </c>
      <c r="B371" s="31" t="s">
        <v>774</v>
      </c>
      <c r="C371" s="32">
        <v>0</v>
      </c>
      <c r="D371" s="31" t="s">
        <v>149</v>
      </c>
      <c r="E371" s="37" t="s">
        <v>152</v>
      </c>
      <c r="F371" s="37" t="s">
        <v>160</v>
      </c>
    </row>
    <row r="372" spans="1:6" x14ac:dyDescent="0.25">
      <c r="A372" s="36" t="s">
        <v>777</v>
      </c>
      <c r="B372" s="31" t="s">
        <v>776</v>
      </c>
      <c r="C372" s="32">
        <v>0</v>
      </c>
      <c r="D372" s="31" t="s">
        <v>149</v>
      </c>
      <c r="E372" s="37" t="s">
        <v>152</v>
      </c>
      <c r="F372" s="37" t="s">
        <v>170</v>
      </c>
    </row>
    <row r="373" spans="1:6" ht="14.4" x14ac:dyDescent="0.3">
      <c r="A373" s="60" t="s">
        <v>4894</v>
      </c>
      <c r="C373" s="32"/>
      <c r="E373" s="32"/>
      <c r="F373" s="32"/>
    </row>
    <row r="374" spans="1:6" x14ac:dyDescent="0.25">
      <c r="A374" s="36" t="s">
        <v>778</v>
      </c>
      <c r="C374" s="37">
        <v>5</v>
      </c>
      <c r="D374" s="31" t="s">
        <v>149</v>
      </c>
      <c r="E374" s="37" t="s">
        <v>147</v>
      </c>
      <c r="F374" s="37" t="s">
        <v>160</v>
      </c>
    </row>
    <row r="375" spans="1:6" x14ac:dyDescent="0.25">
      <c r="A375" s="36" t="s">
        <v>780</v>
      </c>
      <c r="B375" s="31" t="s">
        <v>779</v>
      </c>
      <c r="C375" s="37">
        <v>5</v>
      </c>
      <c r="D375" s="31" t="s">
        <v>149</v>
      </c>
      <c r="E375" s="37" t="s">
        <v>147</v>
      </c>
      <c r="F375" s="37" t="s">
        <v>160</v>
      </c>
    </row>
    <row r="376" spans="1:6" ht="14.4" x14ac:dyDescent="0.3">
      <c r="A376" s="60" t="s">
        <v>4895</v>
      </c>
      <c r="C376" s="32"/>
      <c r="E376" s="32"/>
      <c r="F376" s="32"/>
    </row>
    <row r="377" spans="1:6" x14ac:dyDescent="0.25">
      <c r="A377" s="36" t="s">
        <v>782</v>
      </c>
      <c r="B377" s="31" t="s">
        <v>781</v>
      </c>
      <c r="C377" s="37">
        <v>6</v>
      </c>
      <c r="D377" s="31" t="s">
        <v>189</v>
      </c>
      <c r="E377" s="37" t="s">
        <v>147</v>
      </c>
      <c r="F377" s="37" t="s">
        <v>253</v>
      </c>
    </row>
    <row r="378" spans="1:6" x14ac:dyDescent="0.25">
      <c r="A378" s="36" t="s">
        <v>784</v>
      </c>
      <c r="B378" s="31" t="s">
        <v>783</v>
      </c>
      <c r="C378" s="37">
        <v>0</v>
      </c>
      <c r="D378" s="31" t="s">
        <v>189</v>
      </c>
      <c r="E378" s="37" t="s">
        <v>152</v>
      </c>
      <c r="F378" s="37" t="s">
        <v>156</v>
      </c>
    </row>
    <row r="379" spans="1:6" x14ac:dyDescent="0.25">
      <c r="A379" s="36" t="s">
        <v>786</v>
      </c>
      <c r="B379" s="31" t="s">
        <v>785</v>
      </c>
      <c r="C379" s="39">
        <v>0</v>
      </c>
      <c r="D379" s="31" t="s">
        <v>189</v>
      </c>
      <c r="E379" s="37" t="s">
        <v>152</v>
      </c>
      <c r="F379" s="37" t="s">
        <v>156</v>
      </c>
    </row>
    <row r="380" spans="1:6" x14ac:dyDescent="0.25">
      <c r="A380" s="36" t="s">
        <v>788</v>
      </c>
      <c r="B380" s="31" t="s">
        <v>787</v>
      </c>
      <c r="C380" s="37">
        <v>7</v>
      </c>
      <c r="D380" s="31" t="s">
        <v>189</v>
      </c>
      <c r="E380" s="37" t="s">
        <v>147</v>
      </c>
      <c r="F380" s="37" t="s">
        <v>208</v>
      </c>
    </row>
    <row r="381" spans="1:6" x14ac:dyDescent="0.25">
      <c r="A381" s="36" t="s">
        <v>790</v>
      </c>
      <c r="B381" s="31" t="s">
        <v>789</v>
      </c>
      <c r="C381" s="37">
        <v>6</v>
      </c>
      <c r="D381" s="31" t="s">
        <v>189</v>
      </c>
      <c r="E381" s="37" t="s">
        <v>147</v>
      </c>
      <c r="F381" s="37" t="s">
        <v>163</v>
      </c>
    </row>
    <row r="382" spans="1:6" x14ac:dyDescent="0.25">
      <c r="A382" s="36" t="s">
        <v>792</v>
      </c>
      <c r="B382" s="31" t="s">
        <v>791</v>
      </c>
      <c r="C382" s="37">
        <v>6</v>
      </c>
      <c r="D382" s="31" t="s">
        <v>189</v>
      </c>
      <c r="E382" s="37" t="s">
        <v>147</v>
      </c>
      <c r="F382" s="37" t="s">
        <v>156</v>
      </c>
    </row>
    <row r="383" spans="1:6" x14ac:dyDescent="0.25">
      <c r="A383" s="36" t="s">
        <v>794</v>
      </c>
      <c r="B383" s="31" t="s">
        <v>793</v>
      </c>
      <c r="C383" s="37"/>
      <c r="D383" s="31" t="s">
        <v>189</v>
      </c>
      <c r="E383" s="37"/>
      <c r="F383" s="37"/>
    </row>
    <row r="384" spans="1:6" x14ac:dyDescent="0.25">
      <c r="A384" s="36" t="s">
        <v>796</v>
      </c>
      <c r="B384" s="31" t="s">
        <v>795</v>
      </c>
      <c r="C384" s="37">
        <v>0</v>
      </c>
      <c r="D384" s="31" t="s">
        <v>189</v>
      </c>
      <c r="E384" s="37" t="s">
        <v>152</v>
      </c>
      <c r="F384" s="37" t="s">
        <v>160</v>
      </c>
    </row>
    <row r="385" spans="1:7" ht="14.4" x14ac:dyDescent="0.3">
      <c r="A385" s="60" t="s">
        <v>4896</v>
      </c>
      <c r="C385" s="32"/>
      <c r="E385" s="32"/>
      <c r="F385" s="32"/>
    </row>
    <row r="386" spans="1:7" x14ac:dyDescent="0.25">
      <c r="A386" s="36" t="s">
        <v>798</v>
      </c>
      <c r="B386" s="31" t="s">
        <v>797</v>
      </c>
      <c r="C386" s="37">
        <v>0</v>
      </c>
      <c r="D386" s="31" t="s">
        <v>189</v>
      </c>
      <c r="E386" s="37" t="s">
        <v>152</v>
      </c>
      <c r="F386" s="37" t="s">
        <v>160</v>
      </c>
    </row>
    <row r="387" spans="1:7" x14ac:dyDescent="0.25">
      <c r="A387" s="36" t="s">
        <v>800</v>
      </c>
      <c r="B387" s="31" t="s">
        <v>799</v>
      </c>
      <c r="C387" s="37">
        <v>7</v>
      </c>
      <c r="D387" s="31" t="s">
        <v>189</v>
      </c>
      <c r="E387" s="37" t="s">
        <v>147</v>
      </c>
      <c r="F387" s="37" t="s">
        <v>153</v>
      </c>
      <c r="G387" s="31" t="s">
        <v>203</v>
      </c>
    </row>
    <row r="388" spans="1:7" x14ac:dyDescent="0.25">
      <c r="A388" s="36" t="s">
        <v>802</v>
      </c>
      <c r="B388" s="31" t="s">
        <v>801</v>
      </c>
      <c r="C388" s="37">
        <v>6</v>
      </c>
      <c r="D388" s="31" t="s">
        <v>189</v>
      </c>
      <c r="E388" s="37" t="s">
        <v>147</v>
      </c>
      <c r="F388" s="37" t="s">
        <v>192</v>
      </c>
    </row>
    <row r="389" spans="1:7" x14ac:dyDescent="0.25">
      <c r="A389" s="36" t="s">
        <v>804</v>
      </c>
      <c r="B389" s="31" t="s">
        <v>803</v>
      </c>
      <c r="C389" s="32"/>
      <c r="D389" s="31" t="s">
        <v>149</v>
      </c>
      <c r="E389" s="37" t="s">
        <v>152</v>
      </c>
      <c r="F389" s="37" t="s">
        <v>222</v>
      </c>
    </row>
    <row r="390" spans="1:7" x14ac:dyDescent="0.25">
      <c r="A390" s="36" t="s">
        <v>806</v>
      </c>
      <c r="B390" s="31" t="s">
        <v>805</v>
      </c>
      <c r="C390" s="37">
        <v>4</v>
      </c>
      <c r="D390" s="31" t="s">
        <v>189</v>
      </c>
      <c r="E390" s="37" t="s">
        <v>147</v>
      </c>
      <c r="F390" s="37" t="s">
        <v>222</v>
      </c>
    </row>
    <row r="391" spans="1:7" x14ac:dyDescent="0.25">
      <c r="A391" s="36" t="s">
        <v>807</v>
      </c>
      <c r="B391" s="31" t="s">
        <v>805</v>
      </c>
      <c r="C391" s="37"/>
      <c r="D391" s="31" t="s">
        <v>189</v>
      </c>
      <c r="E391" s="37" t="s">
        <v>147</v>
      </c>
      <c r="F391" s="37" t="s">
        <v>160</v>
      </c>
    </row>
    <row r="392" spans="1:7" x14ac:dyDescent="0.25">
      <c r="A392" s="36" t="s">
        <v>808</v>
      </c>
      <c r="B392" s="31" t="s">
        <v>805</v>
      </c>
      <c r="C392" s="37"/>
      <c r="D392" s="31" t="s">
        <v>189</v>
      </c>
      <c r="E392" s="37"/>
      <c r="F392" s="37"/>
    </row>
    <row r="393" spans="1:7" x14ac:dyDescent="0.25">
      <c r="A393" s="36" t="s">
        <v>809</v>
      </c>
      <c r="C393" s="37"/>
      <c r="D393" s="31" t="s">
        <v>189</v>
      </c>
      <c r="E393" s="37" t="s">
        <v>147</v>
      </c>
      <c r="F393" s="37" t="s">
        <v>160</v>
      </c>
    </row>
    <row r="394" spans="1:7" x14ac:dyDescent="0.25">
      <c r="A394" s="36" t="s">
        <v>811</v>
      </c>
      <c r="B394" s="31" t="s">
        <v>810</v>
      </c>
      <c r="C394" s="37"/>
      <c r="D394" s="31" t="s">
        <v>189</v>
      </c>
      <c r="E394" s="37"/>
      <c r="F394" s="37"/>
      <c r="G394" s="31" t="s">
        <v>203</v>
      </c>
    </row>
    <row r="395" spans="1:7" x14ac:dyDescent="0.25">
      <c r="A395" s="36" t="s">
        <v>813</v>
      </c>
      <c r="B395" s="31" t="s">
        <v>812</v>
      </c>
      <c r="C395" s="37"/>
      <c r="D395" s="31" t="s">
        <v>189</v>
      </c>
      <c r="E395" s="37"/>
      <c r="F395" s="37"/>
      <c r="G395" s="31" t="s">
        <v>203</v>
      </c>
    </row>
    <row r="396" spans="1:7" x14ac:dyDescent="0.25">
      <c r="A396" s="36" t="s">
        <v>815</v>
      </c>
      <c r="B396" s="31" t="s">
        <v>814</v>
      </c>
      <c r="C396" s="37"/>
      <c r="D396" s="31" t="s">
        <v>189</v>
      </c>
      <c r="E396" s="37"/>
      <c r="F396" s="37"/>
      <c r="G396" s="31" t="s">
        <v>144</v>
      </c>
    </row>
    <row r="397" spans="1:7" ht="14.4" x14ac:dyDescent="0.3">
      <c r="A397" s="60" t="s">
        <v>4897</v>
      </c>
      <c r="C397" s="32"/>
      <c r="E397" s="32"/>
      <c r="F397" s="32"/>
    </row>
    <row r="398" spans="1:7" x14ac:dyDescent="0.25">
      <c r="A398" s="36" t="s">
        <v>817</v>
      </c>
      <c r="B398" s="31" t="s">
        <v>816</v>
      </c>
      <c r="C398" s="37">
        <v>7</v>
      </c>
      <c r="D398" s="32" t="s">
        <v>189</v>
      </c>
      <c r="E398" s="37" t="s">
        <v>147</v>
      </c>
      <c r="F398" s="37" t="s">
        <v>148</v>
      </c>
    </row>
    <row r="399" spans="1:7" x14ac:dyDescent="0.25">
      <c r="A399" s="36" t="s">
        <v>818</v>
      </c>
      <c r="C399" s="37">
        <v>7</v>
      </c>
      <c r="D399" s="31" t="s">
        <v>189</v>
      </c>
      <c r="E399" s="37" t="s">
        <v>147</v>
      </c>
      <c r="F399" s="37" t="s">
        <v>819</v>
      </c>
    </row>
    <row r="400" spans="1:7" x14ac:dyDescent="0.25">
      <c r="A400" s="36" t="s">
        <v>820</v>
      </c>
      <c r="B400" s="31" t="s">
        <v>810</v>
      </c>
      <c r="C400" s="37">
        <v>7</v>
      </c>
      <c r="D400" s="31" t="s">
        <v>189</v>
      </c>
      <c r="E400" s="37" t="s">
        <v>147</v>
      </c>
      <c r="F400" s="37" t="s">
        <v>819</v>
      </c>
    </row>
    <row r="401" spans="1:7" x14ac:dyDescent="0.25">
      <c r="A401" s="36" t="s">
        <v>821</v>
      </c>
      <c r="C401" s="37">
        <v>9</v>
      </c>
      <c r="D401" s="31" t="s">
        <v>149</v>
      </c>
      <c r="E401" s="37" t="s">
        <v>147</v>
      </c>
      <c r="F401" s="37" t="s">
        <v>160</v>
      </c>
    </row>
    <row r="402" spans="1:7" x14ac:dyDescent="0.25">
      <c r="A402" s="36" t="s">
        <v>823</v>
      </c>
      <c r="B402" s="31" t="s">
        <v>822</v>
      </c>
      <c r="C402" s="37">
        <v>9</v>
      </c>
      <c r="D402" s="31" t="s">
        <v>189</v>
      </c>
      <c r="E402" s="37" t="s">
        <v>147</v>
      </c>
      <c r="F402" s="37" t="s">
        <v>160</v>
      </c>
    </row>
    <row r="403" spans="1:7" ht="14.4" x14ac:dyDescent="0.3">
      <c r="A403" s="60" t="s">
        <v>4898</v>
      </c>
      <c r="C403" s="32"/>
      <c r="E403" s="32"/>
      <c r="F403" s="32"/>
    </row>
    <row r="404" spans="1:7" x14ac:dyDescent="0.25">
      <c r="A404" s="36" t="s">
        <v>825</v>
      </c>
      <c r="B404" s="31" t="s">
        <v>824</v>
      </c>
      <c r="C404" s="37">
        <v>8</v>
      </c>
      <c r="D404" s="31" t="s">
        <v>149</v>
      </c>
      <c r="E404" s="37" t="s">
        <v>147</v>
      </c>
      <c r="F404" s="37" t="s">
        <v>222</v>
      </c>
    </row>
    <row r="405" spans="1:7" x14ac:dyDescent="0.25">
      <c r="A405" s="36" t="s">
        <v>827</v>
      </c>
      <c r="B405" s="31" t="s">
        <v>826</v>
      </c>
      <c r="C405" s="37">
        <v>8</v>
      </c>
      <c r="D405" s="31" t="s">
        <v>149</v>
      </c>
      <c r="E405" s="37" t="s">
        <v>147</v>
      </c>
      <c r="F405" s="37" t="s">
        <v>160</v>
      </c>
    </row>
    <row r="406" spans="1:7" x14ac:dyDescent="0.25">
      <c r="A406" s="36" t="s">
        <v>829</v>
      </c>
      <c r="B406" s="31" t="s">
        <v>828</v>
      </c>
      <c r="C406" s="37">
        <v>8</v>
      </c>
      <c r="D406" s="31" t="s">
        <v>769</v>
      </c>
      <c r="E406" s="37" t="s">
        <v>147</v>
      </c>
      <c r="F406" s="37" t="s">
        <v>222</v>
      </c>
    </row>
    <row r="407" spans="1:7" x14ac:dyDescent="0.25">
      <c r="A407" s="36" t="s">
        <v>831</v>
      </c>
      <c r="B407" s="31" t="s">
        <v>830</v>
      </c>
      <c r="C407" s="37">
        <v>8</v>
      </c>
      <c r="D407" s="31" t="s">
        <v>769</v>
      </c>
      <c r="E407" s="37" t="s">
        <v>147</v>
      </c>
      <c r="F407" s="37" t="s">
        <v>195</v>
      </c>
      <c r="G407" s="31" t="s">
        <v>182</v>
      </c>
    </row>
    <row r="408" spans="1:7" x14ac:dyDescent="0.25">
      <c r="A408" s="36" t="s">
        <v>833</v>
      </c>
      <c r="B408" s="31" t="s">
        <v>832</v>
      </c>
      <c r="C408" s="37">
        <v>6</v>
      </c>
      <c r="D408" s="31" t="s">
        <v>769</v>
      </c>
      <c r="E408" s="37" t="s">
        <v>147</v>
      </c>
      <c r="F408" s="37" t="s">
        <v>195</v>
      </c>
    </row>
    <row r="409" spans="1:7" ht="14.4" x14ac:dyDescent="0.3">
      <c r="A409" s="60" t="s">
        <v>4899</v>
      </c>
      <c r="C409" s="32"/>
      <c r="E409" s="32"/>
      <c r="F409" s="32"/>
    </row>
    <row r="410" spans="1:7" x14ac:dyDescent="0.25">
      <c r="A410" s="36" t="s">
        <v>835</v>
      </c>
      <c r="B410" s="31" t="s">
        <v>834</v>
      </c>
      <c r="C410" s="37">
        <v>10</v>
      </c>
      <c r="D410" s="31" t="s">
        <v>149</v>
      </c>
      <c r="E410" s="37" t="s">
        <v>147</v>
      </c>
      <c r="F410" s="37" t="s">
        <v>173</v>
      </c>
      <c r="G410" s="31" t="s">
        <v>149</v>
      </c>
    </row>
    <row r="411" spans="1:7" ht="14.4" x14ac:dyDescent="0.3">
      <c r="A411" s="60" t="s">
        <v>4900</v>
      </c>
      <c r="C411" s="32"/>
      <c r="E411" s="32"/>
      <c r="F411" s="32"/>
    </row>
    <row r="412" spans="1:7" x14ac:dyDescent="0.25">
      <c r="A412" s="36" t="s">
        <v>836</v>
      </c>
      <c r="C412" s="37"/>
      <c r="D412" s="31" t="s">
        <v>149</v>
      </c>
      <c r="E412" s="37"/>
      <c r="F412" s="37"/>
    </row>
    <row r="413" spans="1:7" x14ac:dyDescent="0.25">
      <c r="A413" s="36" t="s">
        <v>838</v>
      </c>
      <c r="B413" s="31" t="s">
        <v>837</v>
      </c>
      <c r="C413" s="37">
        <v>9</v>
      </c>
      <c r="D413" s="31" t="s">
        <v>149</v>
      </c>
      <c r="E413" s="37" t="s">
        <v>147</v>
      </c>
      <c r="F413" s="37" t="s">
        <v>195</v>
      </c>
    </row>
    <row r="414" spans="1:7" x14ac:dyDescent="0.25">
      <c r="A414" s="36" t="s">
        <v>840</v>
      </c>
      <c r="B414" s="31" t="s">
        <v>839</v>
      </c>
      <c r="C414" s="37">
        <v>9</v>
      </c>
      <c r="D414" s="31" t="s">
        <v>149</v>
      </c>
      <c r="E414" s="37" t="s">
        <v>147</v>
      </c>
      <c r="F414" s="37" t="s">
        <v>222</v>
      </c>
      <c r="G414" s="31" t="s">
        <v>144</v>
      </c>
    </row>
    <row r="415" spans="1:7" x14ac:dyDescent="0.25">
      <c r="A415" s="36" t="s">
        <v>842</v>
      </c>
      <c r="B415" s="31" t="s">
        <v>841</v>
      </c>
      <c r="C415" s="37">
        <v>6</v>
      </c>
      <c r="D415" s="31" t="s">
        <v>149</v>
      </c>
      <c r="E415" s="37" t="s">
        <v>147</v>
      </c>
      <c r="F415" s="37" t="s">
        <v>195</v>
      </c>
    </row>
    <row r="416" spans="1:7" ht="14.4" x14ac:dyDescent="0.3">
      <c r="A416" s="60" t="s">
        <v>4901</v>
      </c>
      <c r="C416" s="32"/>
      <c r="E416" s="32"/>
      <c r="F416" s="32"/>
    </row>
    <row r="417" spans="1:6" x14ac:dyDescent="0.25">
      <c r="A417" s="36" t="s">
        <v>844</v>
      </c>
      <c r="B417" s="31" t="s">
        <v>843</v>
      </c>
      <c r="C417" s="37"/>
      <c r="D417" s="31" t="s">
        <v>149</v>
      </c>
      <c r="E417" s="37"/>
      <c r="F417" s="37"/>
    </row>
    <row r="418" spans="1:6" x14ac:dyDescent="0.25">
      <c r="A418" s="36" t="s">
        <v>845</v>
      </c>
      <c r="B418" s="32" t="s">
        <v>846</v>
      </c>
      <c r="C418" s="37">
        <v>10</v>
      </c>
      <c r="D418" s="31" t="s">
        <v>149</v>
      </c>
      <c r="E418" s="37" t="s">
        <v>147</v>
      </c>
      <c r="F418" s="37" t="s">
        <v>148</v>
      </c>
    </row>
    <row r="419" spans="1:6" x14ac:dyDescent="0.25">
      <c r="A419" s="36" t="s">
        <v>847</v>
      </c>
      <c r="B419" s="31" t="s">
        <v>846</v>
      </c>
      <c r="C419" s="37">
        <v>9</v>
      </c>
      <c r="D419" s="31" t="s">
        <v>149</v>
      </c>
      <c r="E419" s="37" t="s">
        <v>147</v>
      </c>
      <c r="F419" s="37" t="s">
        <v>253</v>
      </c>
    </row>
    <row r="420" spans="1:6" x14ac:dyDescent="0.25">
      <c r="A420" s="36" t="s">
        <v>849</v>
      </c>
      <c r="B420" s="31" t="s">
        <v>848</v>
      </c>
      <c r="C420" s="37">
        <v>1</v>
      </c>
      <c r="D420" s="31" t="s">
        <v>149</v>
      </c>
      <c r="E420" s="37" t="s">
        <v>147</v>
      </c>
      <c r="F420" s="37" t="s">
        <v>208</v>
      </c>
    </row>
    <row r="421" spans="1:6" x14ac:dyDescent="0.25">
      <c r="A421" s="36" t="s">
        <v>851</v>
      </c>
      <c r="B421" s="31" t="s">
        <v>850</v>
      </c>
      <c r="C421" s="32">
        <v>4</v>
      </c>
      <c r="D421" s="31" t="s">
        <v>149</v>
      </c>
      <c r="E421" s="37" t="s">
        <v>147</v>
      </c>
      <c r="F421" s="37" t="s">
        <v>160</v>
      </c>
    </row>
    <row r="422" spans="1:6" ht="14.4" x14ac:dyDescent="0.3">
      <c r="A422" s="60" t="s">
        <v>4902</v>
      </c>
      <c r="C422" s="32"/>
      <c r="E422" s="32"/>
      <c r="F422" s="32"/>
    </row>
    <row r="423" spans="1:6" x14ac:dyDescent="0.25">
      <c r="A423" s="36" t="s">
        <v>853</v>
      </c>
      <c r="B423" s="31" t="s">
        <v>852</v>
      </c>
      <c r="C423" s="37"/>
      <c r="D423" s="31" t="s">
        <v>149</v>
      </c>
      <c r="E423" s="37"/>
      <c r="F423" s="37"/>
    </row>
    <row r="424" spans="1:6" x14ac:dyDescent="0.25">
      <c r="A424" s="36" t="s">
        <v>855</v>
      </c>
      <c r="B424" s="31" t="s">
        <v>854</v>
      </c>
      <c r="C424" s="32">
        <v>0</v>
      </c>
      <c r="D424" s="31" t="s">
        <v>149</v>
      </c>
      <c r="E424" s="37" t="s">
        <v>152</v>
      </c>
      <c r="F424" s="37" t="s">
        <v>156</v>
      </c>
    </row>
    <row r="425" spans="1:6" x14ac:dyDescent="0.25">
      <c r="A425" s="36" t="s">
        <v>857</v>
      </c>
      <c r="B425" s="31" t="s">
        <v>856</v>
      </c>
      <c r="C425" s="39">
        <v>0</v>
      </c>
      <c r="D425" s="31" t="s">
        <v>149</v>
      </c>
      <c r="E425" s="37" t="s">
        <v>152</v>
      </c>
      <c r="F425" s="37" t="s">
        <v>202</v>
      </c>
    </row>
    <row r="426" spans="1:6" ht="14.4" x14ac:dyDescent="0.3">
      <c r="A426" s="60" t="s">
        <v>4903</v>
      </c>
      <c r="C426" s="32"/>
      <c r="E426" s="32"/>
      <c r="F426" s="32"/>
    </row>
    <row r="427" spans="1:6" x14ac:dyDescent="0.25">
      <c r="A427" s="36" t="s">
        <v>859</v>
      </c>
      <c r="B427" s="31" t="s">
        <v>858</v>
      </c>
      <c r="C427" s="37"/>
      <c r="D427" s="31" t="s">
        <v>149</v>
      </c>
      <c r="E427" s="37"/>
      <c r="F427" s="37"/>
    </row>
    <row r="428" spans="1:6" x14ac:dyDescent="0.25">
      <c r="A428" s="36" t="s">
        <v>861</v>
      </c>
      <c r="B428" s="31" t="s">
        <v>860</v>
      </c>
      <c r="C428" s="37">
        <v>5</v>
      </c>
      <c r="D428" s="31" t="s">
        <v>149</v>
      </c>
      <c r="E428" s="37" t="s">
        <v>147</v>
      </c>
      <c r="F428" s="37" t="s">
        <v>222</v>
      </c>
    </row>
    <row r="429" spans="1:6" x14ac:dyDescent="0.25">
      <c r="A429" s="36" t="s">
        <v>862</v>
      </c>
      <c r="B429" s="31" t="s">
        <v>860</v>
      </c>
      <c r="C429" s="32"/>
      <c r="D429" s="31" t="s">
        <v>149</v>
      </c>
      <c r="E429" s="37" t="s">
        <v>147</v>
      </c>
      <c r="F429" s="37" t="s">
        <v>160</v>
      </c>
    </row>
    <row r="430" spans="1:6" x14ac:dyDescent="0.25">
      <c r="A430" s="36" t="s">
        <v>863</v>
      </c>
      <c r="B430" s="31" t="s">
        <v>860</v>
      </c>
      <c r="C430" s="32"/>
      <c r="D430" s="31" t="s">
        <v>149</v>
      </c>
      <c r="E430" s="37" t="s">
        <v>147</v>
      </c>
      <c r="F430" s="37" t="s">
        <v>160</v>
      </c>
    </row>
    <row r="431" spans="1:6" x14ac:dyDescent="0.25">
      <c r="A431" s="36" t="s">
        <v>865</v>
      </c>
      <c r="B431" s="31" t="s">
        <v>864</v>
      </c>
      <c r="C431" s="37"/>
      <c r="D431" s="31" t="s">
        <v>149</v>
      </c>
      <c r="E431" s="37"/>
      <c r="F431" s="37"/>
    </row>
    <row r="432" spans="1:6" x14ac:dyDescent="0.25">
      <c r="A432" s="36" t="s">
        <v>867</v>
      </c>
      <c r="B432" s="31" t="s">
        <v>866</v>
      </c>
      <c r="C432" s="32">
        <v>0</v>
      </c>
      <c r="D432" s="31" t="s">
        <v>149</v>
      </c>
      <c r="E432" s="37" t="s">
        <v>152</v>
      </c>
      <c r="F432" s="37" t="s">
        <v>160</v>
      </c>
    </row>
    <row r="433" spans="1:7" x14ac:dyDescent="0.25">
      <c r="A433" s="36" t="s">
        <v>869</v>
      </c>
      <c r="B433" s="31" t="s">
        <v>868</v>
      </c>
      <c r="C433" s="37">
        <v>5</v>
      </c>
      <c r="D433" s="31" t="s">
        <v>149</v>
      </c>
      <c r="E433" s="37" t="s">
        <v>147</v>
      </c>
      <c r="F433" s="37" t="s">
        <v>202</v>
      </c>
    </row>
    <row r="434" spans="1:7" ht="14.4" x14ac:dyDescent="0.3">
      <c r="A434" s="60" t="s">
        <v>4904</v>
      </c>
      <c r="C434" s="32"/>
      <c r="E434" s="32"/>
      <c r="F434" s="32"/>
    </row>
    <row r="435" spans="1:7" x14ac:dyDescent="0.25">
      <c r="A435" s="36" t="s">
        <v>871</v>
      </c>
      <c r="B435" s="31" t="s">
        <v>870</v>
      </c>
      <c r="C435" s="37">
        <v>7</v>
      </c>
      <c r="D435" s="31" t="s">
        <v>149</v>
      </c>
      <c r="E435" s="37" t="s">
        <v>147</v>
      </c>
      <c r="F435" s="37" t="s">
        <v>278</v>
      </c>
      <c r="G435" s="31" t="s">
        <v>223</v>
      </c>
    </row>
    <row r="436" spans="1:7" x14ac:dyDescent="0.25">
      <c r="A436" s="36" t="s">
        <v>873</v>
      </c>
      <c r="B436" s="31" t="s">
        <v>872</v>
      </c>
      <c r="C436" s="32"/>
      <c r="D436" s="31" t="s">
        <v>149</v>
      </c>
      <c r="E436" s="37" t="s">
        <v>152</v>
      </c>
      <c r="F436" s="37" t="s">
        <v>173</v>
      </c>
    </row>
    <row r="437" spans="1:7" x14ac:dyDescent="0.25">
      <c r="A437" s="36" t="s">
        <v>875</v>
      </c>
      <c r="B437" s="31" t="s">
        <v>874</v>
      </c>
      <c r="C437" s="32"/>
      <c r="D437" s="31" t="s">
        <v>149</v>
      </c>
      <c r="E437" s="37" t="s">
        <v>152</v>
      </c>
      <c r="F437" s="37" t="s">
        <v>202</v>
      </c>
    </row>
    <row r="438" spans="1:7" x14ac:dyDescent="0.25">
      <c r="A438" s="36" t="s">
        <v>877</v>
      </c>
      <c r="B438" s="31" t="s">
        <v>876</v>
      </c>
      <c r="C438" s="37">
        <v>0</v>
      </c>
      <c r="D438" s="31" t="s">
        <v>157</v>
      </c>
      <c r="E438" s="37" t="s">
        <v>152</v>
      </c>
      <c r="F438" s="37" t="s">
        <v>160</v>
      </c>
    </row>
    <row r="439" spans="1:7" x14ac:dyDescent="0.25">
      <c r="A439" s="36" t="s">
        <v>879</v>
      </c>
      <c r="B439" s="32" t="s">
        <v>878</v>
      </c>
      <c r="C439" s="37">
        <v>6</v>
      </c>
      <c r="D439" s="32" t="s">
        <v>149</v>
      </c>
      <c r="E439" s="37" t="s">
        <v>147</v>
      </c>
      <c r="F439" s="37" t="s">
        <v>222</v>
      </c>
      <c r="G439" s="32"/>
    </row>
    <row r="440" spans="1:7" x14ac:dyDescent="0.25">
      <c r="A440" s="36" t="s">
        <v>881</v>
      </c>
      <c r="B440" s="31" t="s">
        <v>880</v>
      </c>
      <c r="C440" s="37">
        <v>5</v>
      </c>
      <c r="D440" s="31" t="s">
        <v>149</v>
      </c>
      <c r="E440" s="37" t="s">
        <v>147</v>
      </c>
      <c r="F440" s="37" t="s">
        <v>156</v>
      </c>
    </row>
    <row r="441" spans="1:7" x14ac:dyDescent="0.25">
      <c r="A441" s="36" t="s">
        <v>883</v>
      </c>
      <c r="B441" s="31" t="s">
        <v>882</v>
      </c>
      <c r="C441" s="37"/>
      <c r="D441" s="31" t="s">
        <v>149</v>
      </c>
      <c r="E441" s="37"/>
      <c r="F441" s="37"/>
    </row>
    <row r="442" spans="1:7" x14ac:dyDescent="0.25">
      <c r="A442" s="36" t="s">
        <v>885</v>
      </c>
      <c r="B442" s="31" t="s">
        <v>884</v>
      </c>
      <c r="C442" s="37">
        <v>5</v>
      </c>
      <c r="D442" s="31" t="s">
        <v>149</v>
      </c>
      <c r="E442" s="37" t="s">
        <v>147</v>
      </c>
      <c r="F442" s="37" t="s">
        <v>173</v>
      </c>
    </row>
    <row r="443" spans="1:7" x14ac:dyDescent="0.25">
      <c r="A443" s="36" t="s">
        <v>887</v>
      </c>
      <c r="B443" s="31" t="s">
        <v>886</v>
      </c>
      <c r="C443" s="37">
        <v>4</v>
      </c>
      <c r="D443" s="31" t="s">
        <v>149</v>
      </c>
      <c r="E443" s="37" t="s">
        <v>147</v>
      </c>
      <c r="F443" s="37" t="s">
        <v>355</v>
      </c>
    </row>
    <row r="444" spans="1:7" x14ac:dyDescent="0.25">
      <c r="A444" s="36" t="s">
        <v>889</v>
      </c>
      <c r="B444" s="31" t="s">
        <v>888</v>
      </c>
      <c r="C444" s="37">
        <v>7</v>
      </c>
      <c r="D444" s="31" t="s">
        <v>149</v>
      </c>
      <c r="E444" s="37" t="s">
        <v>147</v>
      </c>
      <c r="F444" s="37" t="s">
        <v>195</v>
      </c>
      <c r="G444" s="31" t="s">
        <v>182</v>
      </c>
    </row>
    <row r="445" spans="1:7" ht="14.4" x14ac:dyDescent="0.3">
      <c r="A445" s="60" t="s">
        <v>4905</v>
      </c>
      <c r="C445" s="32"/>
      <c r="E445" s="32"/>
      <c r="F445" s="32"/>
    </row>
    <row r="446" spans="1:7" x14ac:dyDescent="0.25">
      <c r="A446" s="36" t="s">
        <v>890</v>
      </c>
      <c r="B446" s="32" t="s">
        <v>891</v>
      </c>
      <c r="C446" s="37">
        <v>0</v>
      </c>
      <c r="D446" s="31" t="s">
        <v>149</v>
      </c>
      <c r="E446" s="37" t="s">
        <v>152</v>
      </c>
      <c r="F446" s="37" t="s">
        <v>160</v>
      </c>
    </row>
    <row r="447" spans="1:7" x14ac:dyDescent="0.25">
      <c r="A447" s="36" t="s">
        <v>892</v>
      </c>
      <c r="B447" s="31" t="s">
        <v>891</v>
      </c>
      <c r="C447" s="32">
        <v>0</v>
      </c>
      <c r="D447" s="31" t="s">
        <v>149</v>
      </c>
      <c r="E447" s="32" t="s">
        <v>152</v>
      </c>
      <c r="F447" s="32" t="s">
        <v>160</v>
      </c>
    </row>
    <row r="448" spans="1:7" x14ac:dyDescent="0.25">
      <c r="A448" s="36" t="s">
        <v>894</v>
      </c>
      <c r="B448" s="31" t="s">
        <v>893</v>
      </c>
      <c r="C448" s="37">
        <v>0</v>
      </c>
      <c r="D448" s="31" t="s">
        <v>149</v>
      </c>
      <c r="E448" s="37" t="s">
        <v>152</v>
      </c>
      <c r="F448" s="37" t="s">
        <v>156</v>
      </c>
    </row>
    <row r="449" spans="1:7" ht="14.4" x14ac:dyDescent="0.3">
      <c r="A449" s="60" t="s">
        <v>4906</v>
      </c>
      <c r="C449" s="32"/>
      <c r="E449" s="32"/>
      <c r="F449" s="32"/>
    </row>
    <row r="450" spans="1:7" x14ac:dyDescent="0.25">
      <c r="A450" s="36" t="s">
        <v>896</v>
      </c>
      <c r="B450" s="31" t="s">
        <v>895</v>
      </c>
      <c r="C450" s="37">
        <v>4</v>
      </c>
      <c r="D450" s="31" t="s">
        <v>189</v>
      </c>
      <c r="E450" s="37" t="s">
        <v>147</v>
      </c>
      <c r="F450" s="37" t="s">
        <v>160</v>
      </c>
    </row>
    <row r="451" spans="1:7" x14ac:dyDescent="0.25">
      <c r="A451" s="36" t="s">
        <v>898</v>
      </c>
      <c r="B451" s="31" t="s">
        <v>897</v>
      </c>
      <c r="C451" s="37">
        <v>7</v>
      </c>
      <c r="D451" s="31" t="s">
        <v>189</v>
      </c>
      <c r="E451" s="37" t="s">
        <v>147</v>
      </c>
      <c r="F451" s="37" t="s">
        <v>160</v>
      </c>
    </row>
    <row r="452" spans="1:7" x14ac:dyDescent="0.25">
      <c r="A452" s="36" t="s">
        <v>900</v>
      </c>
      <c r="B452" s="31" t="s">
        <v>899</v>
      </c>
      <c r="C452" s="37">
        <v>5</v>
      </c>
      <c r="D452" s="31" t="s">
        <v>189</v>
      </c>
      <c r="E452" s="37" t="s">
        <v>147</v>
      </c>
      <c r="F452" s="37" t="s">
        <v>355</v>
      </c>
    </row>
    <row r="453" spans="1:7" x14ac:dyDescent="0.25">
      <c r="A453" s="36" t="s">
        <v>902</v>
      </c>
      <c r="B453" s="31" t="s">
        <v>901</v>
      </c>
      <c r="C453" s="37">
        <v>3</v>
      </c>
      <c r="D453" s="31" t="s">
        <v>189</v>
      </c>
      <c r="E453" s="37" t="s">
        <v>147</v>
      </c>
      <c r="F453" s="37" t="s">
        <v>148</v>
      </c>
      <c r="G453" s="31" t="s">
        <v>203</v>
      </c>
    </row>
    <row r="454" spans="1:7" x14ac:dyDescent="0.25">
      <c r="A454" s="36" t="s">
        <v>904</v>
      </c>
      <c r="B454" s="31" t="s">
        <v>903</v>
      </c>
      <c r="C454" s="37"/>
      <c r="D454" s="31" t="s">
        <v>189</v>
      </c>
      <c r="E454" s="37" t="s">
        <v>147</v>
      </c>
      <c r="F454" s="37" t="s">
        <v>222</v>
      </c>
    </row>
    <row r="455" spans="1:7" x14ac:dyDescent="0.25">
      <c r="A455" s="36" t="s">
        <v>905</v>
      </c>
      <c r="B455" s="31" t="s">
        <v>903</v>
      </c>
      <c r="C455" s="37">
        <v>7</v>
      </c>
      <c r="D455" s="31" t="s">
        <v>189</v>
      </c>
      <c r="E455" s="37" t="s">
        <v>147</v>
      </c>
      <c r="F455" s="37" t="s">
        <v>195</v>
      </c>
    </row>
    <row r="456" spans="1:7" x14ac:dyDescent="0.25">
      <c r="A456" s="36" t="s">
        <v>906</v>
      </c>
      <c r="B456" s="31" t="s">
        <v>903</v>
      </c>
      <c r="C456" s="37"/>
      <c r="D456" s="31" t="s">
        <v>189</v>
      </c>
      <c r="E456" s="37" t="s">
        <v>147</v>
      </c>
      <c r="F456" s="37" t="s">
        <v>160</v>
      </c>
    </row>
    <row r="457" spans="1:7" x14ac:dyDescent="0.25">
      <c r="A457" s="36" t="s">
        <v>908</v>
      </c>
      <c r="B457" s="31" t="s">
        <v>907</v>
      </c>
      <c r="C457" s="37">
        <v>6</v>
      </c>
      <c r="D457" s="31" t="s">
        <v>189</v>
      </c>
      <c r="E457" s="37" t="s">
        <v>147</v>
      </c>
      <c r="F457" s="37" t="s">
        <v>222</v>
      </c>
    </row>
    <row r="458" spans="1:7" x14ac:dyDescent="0.25">
      <c r="A458" s="36" t="s">
        <v>910</v>
      </c>
      <c r="B458" s="31" t="s">
        <v>909</v>
      </c>
      <c r="C458" s="37">
        <v>4</v>
      </c>
      <c r="D458" s="31" t="s">
        <v>189</v>
      </c>
      <c r="E458" s="37" t="s">
        <v>147</v>
      </c>
      <c r="F458" s="37" t="s">
        <v>173</v>
      </c>
    </row>
    <row r="459" spans="1:7" x14ac:dyDescent="0.25">
      <c r="A459" s="36" t="s">
        <v>912</v>
      </c>
      <c r="B459" s="31" t="s">
        <v>911</v>
      </c>
      <c r="C459" s="37">
        <v>9</v>
      </c>
      <c r="D459" s="31" t="s">
        <v>189</v>
      </c>
      <c r="E459" s="37" t="s">
        <v>147</v>
      </c>
      <c r="F459" s="37" t="s">
        <v>160</v>
      </c>
    </row>
    <row r="460" spans="1:7" x14ac:dyDescent="0.25">
      <c r="A460" s="36" t="s">
        <v>914</v>
      </c>
      <c r="B460" s="31" t="s">
        <v>913</v>
      </c>
      <c r="C460" s="37">
        <v>5</v>
      </c>
      <c r="D460" s="31" t="s">
        <v>189</v>
      </c>
      <c r="E460" s="37" t="s">
        <v>147</v>
      </c>
      <c r="F460" s="37" t="s">
        <v>222</v>
      </c>
    </row>
    <row r="461" spans="1:7" x14ac:dyDescent="0.25">
      <c r="A461" s="36" t="s">
        <v>916</v>
      </c>
      <c r="B461" s="31" t="s">
        <v>915</v>
      </c>
      <c r="C461" s="37">
        <v>4</v>
      </c>
      <c r="D461" s="31" t="s">
        <v>189</v>
      </c>
      <c r="E461" s="37" t="s">
        <v>147</v>
      </c>
      <c r="F461" s="37" t="s">
        <v>355</v>
      </c>
    </row>
    <row r="462" spans="1:7" x14ac:dyDescent="0.25">
      <c r="A462" s="36" t="s">
        <v>918</v>
      </c>
      <c r="B462" s="31" t="s">
        <v>917</v>
      </c>
      <c r="C462" s="37"/>
      <c r="D462" s="32" t="s">
        <v>189</v>
      </c>
      <c r="E462" s="37" t="s">
        <v>147</v>
      </c>
      <c r="F462" s="37"/>
    </row>
    <row r="463" spans="1:7" x14ac:dyDescent="0.25">
      <c r="A463" s="36" t="s">
        <v>920</v>
      </c>
      <c r="B463" s="31" t="s">
        <v>919</v>
      </c>
      <c r="C463" s="37">
        <v>5</v>
      </c>
      <c r="D463" s="31" t="s">
        <v>189</v>
      </c>
      <c r="E463" s="37" t="s">
        <v>147</v>
      </c>
      <c r="F463" s="37" t="s">
        <v>222</v>
      </c>
    </row>
    <row r="464" spans="1:7" x14ac:dyDescent="0.25">
      <c r="A464" s="36" t="s">
        <v>922</v>
      </c>
      <c r="B464" s="31" t="s">
        <v>921</v>
      </c>
      <c r="C464" s="37">
        <v>6</v>
      </c>
      <c r="D464" s="31" t="s">
        <v>189</v>
      </c>
      <c r="E464" s="37" t="s">
        <v>147</v>
      </c>
      <c r="F464" s="37" t="s">
        <v>378</v>
      </c>
    </row>
    <row r="465" spans="1:7" x14ac:dyDescent="0.25">
      <c r="A465" s="36" t="s">
        <v>924</v>
      </c>
      <c r="B465" s="31" t="s">
        <v>923</v>
      </c>
      <c r="C465" s="37">
        <v>2</v>
      </c>
      <c r="D465" s="31" t="s">
        <v>189</v>
      </c>
      <c r="E465" s="37" t="s">
        <v>147</v>
      </c>
      <c r="F465" s="37" t="s">
        <v>208</v>
      </c>
    </row>
    <row r="466" spans="1:7" x14ac:dyDescent="0.25">
      <c r="A466" s="36" t="s">
        <v>925</v>
      </c>
      <c r="C466" s="37">
        <v>3</v>
      </c>
      <c r="D466" s="31" t="s">
        <v>189</v>
      </c>
      <c r="E466" s="37" t="s">
        <v>147</v>
      </c>
      <c r="F466" s="37" t="s">
        <v>208</v>
      </c>
    </row>
    <row r="467" spans="1:7" x14ac:dyDescent="0.25">
      <c r="A467" s="36" t="s">
        <v>926</v>
      </c>
      <c r="C467" s="37">
        <v>8</v>
      </c>
      <c r="D467" s="40" t="s">
        <v>189</v>
      </c>
      <c r="E467" s="37" t="s">
        <v>147</v>
      </c>
      <c r="F467" s="37" t="s">
        <v>148</v>
      </c>
    </row>
    <row r="468" spans="1:7" x14ac:dyDescent="0.25">
      <c r="A468" s="36" t="s">
        <v>928</v>
      </c>
      <c r="B468" s="31" t="s">
        <v>927</v>
      </c>
      <c r="C468" s="37">
        <v>8</v>
      </c>
      <c r="D468" s="31" t="s">
        <v>189</v>
      </c>
      <c r="E468" s="37" t="s">
        <v>147</v>
      </c>
      <c r="F468" s="37" t="s">
        <v>819</v>
      </c>
    </row>
    <row r="469" spans="1:7" x14ac:dyDescent="0.25">
      <c r="A469" s="36" t="s">
        <v>930</v>
      </c>
      <c r="B469" s="31" t="s">
        <v>929</v>
      </c>
      <c r="C469" s="37">
        <v>6</v>
      </c>
      <c r="D469" s="31" t="s">
        <v>189</v>
      </c>
      <c r="E469" s="37" t="s">
        <v>147</v>
      </c>
      <c r="F469" s="37" t="s">
        <v>148</v>
      </c>
    </row>
    <row r="470" spans="1:7" x14ac:dyDescent="0.25">
      <c r="A470" s="36" t="s">
        <v>931</v>
      </c>
      <c r="B470" s="31" t="s">
        <v>929</v>
      </c>
      <c r="C470" s="37"/>
      <c r="D470" s="32" t="s">
        <v>189</v>
      </c>
      <c r="E470" s="37" t="s">
        <v>147</v>
      </c>
      <c r="F470" s="37"/>
    </row>
    <row r="471" spans="1:7" x14ac:dyDescent="0.25">
      <c r="A471" s="36" t="s">
        <v>932</v>
      </c>
      <c r="B471" s="31" t="s">
        <v>929</v>
      </c>
      <c r="C471" s="37">
        <v>7</v>
      </c>
      <c r="D471" s="31" t="s">
        <v>189</v>
      </c>
      <c r="E471" s="37" t="s">
        <v>147</v>
      </c>
      <c r="F471" s="37" t="s">
        <v>160</v>
      </c>
    </row>
    <row r="472" spans="1:7" x14ac:dyDescent="0.25">
      <c r="A472" s="36" t="s">
        <v>934</v>
      </c>
      <c r="B472" s="31" t="s">
        <v>933</v>
      </c>
      <c r="C472" s="37">
        <v>8</v>
      </c>
      <c r="D472" s="31" t="s">
        <v>189</v>
      </c>
      <c r="E472" s="37" t="s">
        <v>147</v>
      </c>
      <c r="F472" s="37" t="s">
        <v>222</v>
      </c>
    </row>
    <row r="473" spans="1:7" x14ac:dyDescent="0.25">
      <c r="A473" s="36" t="s">
        <v>936</v>
      </c>
      <c r="B473" s="31" t="s">
        <v>935</v>
      </c>
      <c r="C473" s="37">
        <v>7</v>
      </c>
      <c r="D473" s="31" t="s">
        <v>189</v>
      </c>
      <c r="E473" s="37" t="s">
        <v>147</v>
      </c>
      <c r="F473" s="37" t="s">
        <v>222</v>
      </c>
    </row>
    <row r="474" spans="1:7" x14ac:dyDescent="0.25">
      <c r="A474" s="36" t="s">
        <v>937</v>
      </c>
      <c r="B474" s="31" t="s">
        <v>935</v>
      </c>
      <c r="C474" s="37"/>
      <c r="D474" s="31" t="s">
        <v>189</v>
      </c>
      <c r="E474" s="37" t="s">
        <v>147</v>
      </c>
      <c r="F474" s="37" t="s">
        <v>160</v>
      </c>
    </row>
    <row r="475" spans="1:7" x14ac:dyDescent="0.25">
      <c r="A475" s="36" t="s">
        <v>938</v>
      </c>
      <c r="B475" s="31" t="s">
        <v>935</v>
      </c>
      <c r="C475" s="37"/>
      <c r="D475" s="31" t="s">
        <v>189</v>
      </c>
      <c r="E475" s="37" t="s">
        <v>147</v>
      </c>
      <c r="F475" s="37" t="s">
        <v>160</v>
      </c>
    </row>
    <row r="476" spans="1:7" x14ac:dyDescent="0.25">
      <c r="A476" s="36" t="s">
        <v>940</v>
      </c>
      <c r="B476" s="31" t="s">
        <v>939</v>
      </c>
      <c r="C476" s="37">
        <v>8</v>
      </c>
      <c r="D476" s="31" t="s">
        <v>189</v>
      </c>
      <c r="E476" s="37" t="s">
        <v>147</v>
      </c>
      <c r="F476" s="37" t="s">
        <v>148</v>
      </c>
      <c r="G476" s="31" t="s">
        <v>223</v>
      </c>
    </row>
    <row r="477" spans="1:7" x14ac:dyDescent="0.25">
      <c r="A477" s="36" t="s">
        <v>942</v>
      </c>
      <c r="B477" s="31" t="s">
        <v>941</v>
      </c>
      <c r="C477" s="37">
        <v>10</v>
      </c>
      <c r="D477" s="31" t="s">
        <v>189</v>
      </c>
      <c r="E477" s="37" t="s">
        <v>147</v>
      </c>
      <c r="F477" s="37" t="s">
        <v>160</v>
      </c>
      <c r="G477" s="31" t="s">
        <v>144</v>
      </c>
    </row>
    <row r="478" spans="1:7" x14ac:dyDescent="0.25">
      <c r="A478" s="36" t="s">
        <v>944</v>
      </c>
      <c r="B478" s="31" t="s">
        <v>943</v>
      </c>
      <c r="C478" s="37">
        <v>5</v>
      </c>
      <c r="D478" s="31" t="s">
        <v>189</v>
      </c>
      <c r="E478" s="37" t="s">
        <v>147</v>
      </c>
      <c r="F478" s="37" t="s">
        <v>355</v>
      </c>
    </row>
    <row r="479" spans="1:7" x14ac:dyDescent="0.25">
      <c r="A479" s="36" t="s">
        <v>946</v>
      </c>
      <c r="B479" s="31" t="s">
        <v>945</v>
      </c>
      <c r="C479" s="37">
        <v>5</v>
      </c>
      <c r="D479" s="31" t="s">
        <v>189</v>
      </c>
      <c r="E479" s="37" t="s">
        <v>147</v>
      </c>
      <c r="F479" s="37" t="s">
        <v>241</v>
      </c>
    </row>
    <row r="480" spans="1:7" x14ac:dyDescent="0.25">
      <c r="A480" s="36" t="s">
        <v>948</v>
      </c>
      <c r="B480" s="31" t="s">
        <v>947</v>
      </c>
      <c r="C480" s="37">
        <v>4</v>
      </c>
      <c r="D480" s="31" t="s">
        <v>189</v>
      </c>
      <c r="E480" s="37" t="s">
        <v>147</v>
      </c>
      <c r="F480" s="37" t="s">
        <v>156</v>
      </c>
    </row>
    <row r="481" spans="1:7" x14ac:dyDescent="0.25">
      <c r="A481" s="36" t="s">
        <v>950</v>
      </c>
      <c r="B481" s="31" t="s">
        <v>949</v>
      </c>
      <c r="C481" s="37">
        <v>10</v>
      </c>
      <c r="D481" s="31" t="s">
        <v>189</v>
      </c>
      <c r="E481" s="37" t="s">
        <v>147</v>
      </c>
      <c r="F481" s="37" t="s">
        <v>222</v>
      </c>
    </row>
    <row r="482" spans="1:7" x14ac:dyDescent="0.25">
      <c r="A482" s="36" t="s">
        <v>951</v>
      </c>
      <c r="C482" s="37">
        <v>6</v>
      </c>
      <c r="D482" s="31" t="s">
        <v>149</v>
      </c>
      <c r="E482" s="37" t="s">
        <v>147</v>
      </c>
      <c r="F482" s="37" t="s">
        <v>160</v>
      </c>
    </row>
    <row r="483" spans="1:7" x14ac:dyDescent="0.25">
      <c r="A483" s="36" t="s">
        <v>953</v>
      </c>
      <c r="B483" s="31" t="s">
        <v>952</v>
      </c>
      <c r="C483" s="37">
        <v>6</v>
      </c>
      <c r="D483" s="31" t="s">
        <v>189</v>
      </c>
      <c r="E483" s="37" t="s">
        <v>147</v>
      </c>
      <c r="F483" s="37" t="s">
        <v>160</v>
      </c>
    </row>
    <row r="484" spans="1:7" x14ac:dyDescent="0.25">
      <c r="A484" s="36" t="s">
        <v>955</v>
      </c>
      <c r="B484" s="31" t="s">
        <v>954</v>
      </c>
      <c r="C484" s="37">
        <v>4</v>
      </c>
      <c r="D484" s="31" t="s">
        <v>189</v>
      </c>
      <c r="E484" s="37" t="s">
        <v>147</v>
      </c>
      <c r="F484" s="37" t="s">
        <v>222</v>
      </c>
    </row>
    <row r="485" spans="1:7" x14ac:dyDescent="0.25">
      <c r="A485" s="36" t="s">
        <v>957</v>
      </c>
      <c r="B485" s="31" t="s">
        <v>956</v>
      </c>
      <c r="C485" s="37">
        <v>8</v>
      </c>
      <c r="D485" s="31" t="s">
        <v>189</v>
      </c>
      <c r="E485" s="37" t="s">
        <v>147</v>
      </c>
      <c r="F485" s="37" t="s">
        <v>148</v>
      </c>
      <c r="G485" s="31" t="s">
        <v>182</v>
      </c>
    </row>
    <row r="486" spans="1:7" x14ac:dyDescent="0.25">
      <c r="A486" s="36" t="s">
        <v>959</v>
      </c>
      <c r="B486" s="31" t="s">
        <v>958</v>
      </c>
      <c r="C486" s="37">
        <v>8</v>
      </c>
      <c r="D486" s="31" t="s">
        <v>189</v>
      </c>
      <c r="E486" s="37" t="s">
        <v>147</v>
      </c>
      <c r="F486" s="37" t="s">
        <v>355</v>
      </c>
    </row>
    <row r="487" spans="1:7" x14ac:dyDescent="0.25">
      <c r="A487" s="36" t="s">
        <v>961</v>
      </c>
      <c r="B487" s="31" t="s">
        <v>960</v>
      </c>
      <c r="C487" s="37">
        <v>8</v>
      </c>
      <c r="D487" s="31" t="s">
        <v>189</v>
      </c>
      <c r="E487" s="37" t="s">
        <v>147</v>
      </c>
      <c r="F487" s="37" t="s">
        <v>148</v>
      </c>
    </row>
    <row r="488" spans="1:7" x14ac:dyDescent="0.25">
      <c r="A488" s="36" t="s">
        <v>963</v>
      </c>
      <c r="B488" s="31" t="s">
        <v>962</v>
      </c>
      <c r="C488" s="37">
        <v>4</v>
      </c>
      <c r="D488" s="31" t="s">
        <v>189</v>
      </c>
      <c r="E488" s="37" t="s">
        <v>147</v>
      </c>
      <c r="F488" s="37" t="s">
        <v>964</v>
      </c>
    </row>
    <row r="489" spans="1:7" x14ac:dyDescent="0.25">
      <c r="A489" s="36" t="s">
        <v>965</v>
      </c>
      <c r="C489" s="37">
        <v>6</v>
      </c>
      <c r="D489" s="31" t="s">
        <v>189</v>
      </c>
      <c r="E489" s="37" t="s">
        <v>147</v>
      </c>
      <c r="F489" s="37" t="s">
        <v>222</v>
      </c>
    </row>
    <row r="490" spans="1:7" x14ac:dyDescent="0.25">
      <c r="A490" s="36" t="s">
        <v>967</v>
      </c>
      <c r="B490" s="31" t="s">
        <v>966</v>
      </c>
      <c r="C490" s="37">
        <v>6</v>
      </c>
      <c r="D490" s="31" t="s">
        <v>189</v>
      </c>
      <c r="E490" s="37" t="s">
        <v>147</v>
      </c>
      <c r="F490" s="37" t="s">
        <v>819</v>
      </c>
    </row>
    <row r="491" spans="1:7" x14ac:dyDescent="0.25">
      <c r="A491" s="36" t="s">
        <v>969</v>
      </c>
      <c r="B491" s="31" t="s">
        <v>968</v>
      </c>
      <c r="C491" s="37">
        <v>3</v>
      </c>
      <c r="D491" s="31" t="s">
        <v>189</v>
      </c>
      <c r="E491" s="37" t="s">
        <v>147</v>
      </c>
      <c r="F491" s="37" t="s">
        <v>355</v>
      </c>
    </row>
    <row r="492" spans="1:7" x14ac:dyDescent="0.25">
      <c r="A492" s="36" t="s">
        <v>971</v>
      </c>
      <c r="B492" s="31" t="s">
        <v>970</v>
      </c>
      <c r="C492" s="37">
        <v>8</v>
      </c>
      <c r="D492" s="31" t="s">
        <v>189</v>
      </c>
      <c r="E492" s="37" t="s">
        <v>147</v>
      </c>
      <c r="F492" s="37" t="s">
        <v>222</v>
      </c>
      <c r="G492" s="31" t="s">
        <v>149</v>
      </c>
    </row>
    <row r="493" spans="1:7" x14ac:dyDescent="0.25">
      <c r="A493" s="36" t="s">
        <v>973</v>
      </c>
      <c r="B493" s="31" t="s">
        <v>972</v>
      </c>
      <c r="C493" s="37">
        <v>7</v>
      </c>
      <c r="D493" s="31" t="s">
        <v>189</v>
      </c>
      <c r="E493" s="37" t="s">
        <v>147</v>
      </c>
      <c r="F493" s="37" t="s">
        <v>222</v>
      </c>
    </row>
    <row r="494" spans="1:7" x14ac:dyDescent="0.25">
      <c r="A494" s="36" t="s">
        <v>975</v>
      </c>
      <c r="B494" s="31" t="s">
        <v>974</v>
      </c>
      <c r="C494" s="37">
        <v>8</v>
      </c>
      <c r="D494" s="31" t="s">
        <v>189</v>
      </c>
      <c r="E494" s="37" t="s">
        <v>147</v>
      </c>
      <c r="F494" s="37" t="s">
        <v>964</v>
      </c>
      <c r="G494" s="31" t="s">
        <v>182</v>
      </c>
    </row>
    <row r="495" spans="1:7" x14ac:dyDescent="0.25">
      <c r="A495" s="36" t="s">
        <v>976</v>
      </c>
      <c r="C495" s="37">
        <v>5</v>
      </c>
      <c r="D495" s="31" t="s">
        <v>189</v>
      </c>
      <c r="E495" s="37" t="s">
        <v>147</v>
      </c>
      <c r="F495" s="37" t="s">
        <v>148</v>
      </c>
      <c r="G495" s="31" t="s">
        <v>223</v>
      </c>
    </row>
    <row r="496" spans="1:7" x14ac:dyDescent="0.25">
      <c r="A496" s="36" t="s">
        <v>978</v>
      </c>
      <c r="B496" s="31" t="s">
        <v>977</v>
      </c>
      <c r="C496" s="37">
        <v>6</v>
      </c>
      <c r="D496" s="31" t="s">
        <v>189</v>
      </c>
      <c r="E496" s="37" t="s">
        <v>147</v>
      </c>
      <c r="F496" s="37" t="s">
        <v>253</v>
      </c>
      <c r="G496" s="31" t="s">
        <v>223</v>
      </c>
    </row>
    <row r="497" spans="1:7" x14ac:dyDescent="0.25">
      <c r="A497" s="36" t="s">
        <v>979</v>
      </c>
      <c r="C497" s="37">
        <v>7</v>
      </c>
      <c r="D497" s="31" t="s">
        <v>189</v>
      </c>
      <c r="E497" s="37" t="s">
        <v>147</v>
      </c>
      <c r="F497" s="37" t="s">
        <v>160</v>
      </c>
    </row>
    <row r="498" spans="1:7" x14ac:dyDescent="0.25">
      <c r="A498" s="36" t="s">
        <v>981</v>
      </c>
      <c r="B498" s="31" t="s">
        <v>980</v>
      </c>
      <c r="C498" s="37">
        <v>7</v>
      </c>
      <c r="D498" s="31" t="s">
        <v>189</v>
      </c>
      <c r="E498" s="37" t="s">
        <v>147</v>
      </c>
      <c r="F498" s="37" t="s">
        <v>160</v>
      </c>
    </row>
    <row r="499" spans="1:7" x14ac:dyDescent="0.25">
      <c r="A499" s="36" t="s">
        <v>982</v>
      </c>
      <c r="C499" s="37">
        <v>6</v>
      </c>
      <c r="D499" s="31" t="s">
        <v>189</v>
      </c>
      <c r="E499" s="37" t="s">
        <v>147</v>
      </c>
      <c r="F499" s="37" t="s">
        <v>153</v>
      </c>
    </row>
    <row r="500" spans="1:7" x14ac:dyDescent="0.25">
      <c r="A500" s="36" t="s">
        <v>984</v>
      </c>
      <c r="B500" s="31" t="s">
        <v>983</v>
      </c>
      <c r="C500" s="37">
        <v>7</v>
      </c>
      <c r="D500" s="31" t="s">
        <v>189</v>
      </c>
      <c r="E500" s="37" t="s">
        <v>147</v>
      </c>
      <c r="F500" s="37" t="s">
        <v>160</v>
      </c>
    </row>
    <row r="501" spans="1:7" x14ac:dyDescent="0.25">
      <c r="A501" s="36" t="s">
        <v>986</v>
      </c>
      <c r="B501" s="31" t="s">
        <v>985</v>
      </c>
      <c r="C501" s="37">
        <v>8</v>
      </c>
      <c r="D501" s="31" t="s">
        <v>189</v>
      </c>
      <c r="E501" s="37" t="s">
        <v>147</v>
      </c>
      <c r="F501" s="37" t="s">
        <v>222</v>
      </c>
    </row>
    <row r="502" spans="1:7" x14ac:dyDescent="0.25">
      <c r="A502" s="36" t="s">
        <v>988</v>
      </c>
      <c r="B502" s="31" t="s">
        <v>987</v>
      </c>
      <c r="C502" s="37">
        <v>6</v>
      </c>
      <c r="D502" s="31" t="s">
        <v>189</v>
      </c>
      <c r="E502" s="37" t="s">
        <v>147</v>
      </c>
      <c r="F502" s="37" t="s">
        <v>222</v>
      </c>
    </row>
    <row r="503" spans="1:7" x14ac:dyDescent="0.25">
      <c r="A503" s="36" t="s">
        <v>990</v>
      </c>
      <c r="B503" s="31" t="s">
        <v>989</v>
      </c>
      <c r="C503" s="37"/>
      <c r="D503" s="32" t="s">
        <v>189</v>
      </c>
      <c r="E503" s="37" t="s">
        <v>147</v>
      </c>
      <c r="F503" s="37"/>
    </row>
    <row r="504" spans="1:7" x14ac:dyDescent="0.25">
      <c r="A504" s="36" t="s">
        <v>992</v>
      </c>
      <c r="B504" s="31" t="s">
        <v>991</v>
      </c>
      <c r="C504" s="37">
        <v>6</v>
      </c>
      <c r="D504" s="31" t="s">
        <v>189</v>
      </c>
      <c r="E504" s="37" t="s">
        <v>147</v>
      </c>
      <c r="F504" s="37" t="s">
        <v>153</v>
      </c>
    </row>
    <row r="505" spans="1:7" x14ac:dyDescent="0.25">
      <c r="A505" s="36" t="s">
        <v>993</v>
      </c>
      <c r="C505" s="37">
        <v>8</v>
      </c>
      <c r="D505" s="31" t="s">
        <v>189</v>
      </c>
      <c r="E505" s="37" t="s">
        <v>147</v>
      </c>
      <c r="F505" s="37" t="s">
        <v>222</v>
      </c>
    </row>
    <row r="506" spans="1:7" x14ac:dyDescent="0.25">
      <c r="A506" s="36" t="s">
        <v>995</v>
      </c>
      <c r="B506" s="31" t="s">
        <v>994</v>
      </c>
      <c r="C506" s="37">
        <v>8</v>
      </c>
      <c r="D506" s="31" t="s">
        <v>189</v>
      </c>
      <c r="E506" s="37" t="s">
        <v>147</v>
      </c>
      <c r="F506" s="37" t="s">
        <v>195</v>
      </c>
    </row>
    <row r="507" spans="1:7" x14ac:dyDescent="0.25">
      <c r="A507" s="36" t="s">
        <v>997</v>
      </c>
      <c r="B507" s="31" t="s">
        <v>996</v>
      </c>
      <c r="C507" s="37">
        <v>7</v>
      </c>
      <c r="D507" s="31" t="s">
        <v>189</v>
      </c>
      <c r="E507" s="37" t="s">
        <v>147</v>
      </c>
      <c r="F507" s="37" t="s">
        <v>222</v>
      </c>
    </row>
    <row r="508" spans="1:7" x14ac:dyDescent="0.25">
      <c r="A508" s="36" t="s">
        <v>999</v>
      </c>
      <c r="B508" s="31" t="s">
        <v>998</v>
      </c>
      <c r="C508" s="37">
        <v>10</v>
      </c>
      <c r="D508" s="31" t="s">
        <v>189</v>
      </c>
      <c r="E508" s="37" t="s">
        <v>147</v>
      </c>
      <c r="F508" s="37" t="s">
        <v>222</v>
      </c>
      <c r="G508" s="31" t="s">
        <v>203</v>
      </c>
    </row>
    <row r="509" spans="1:7" x14ac:dyDescent="0.25">
      <c r="A509" s="37" t="s">
        <v>1001</v>
      </c>
      <c r="B509" s="40" t="s">
        <v>1000</v>
      </c>
      <c r="C509" s="37">
        <v>8</v>
      </c>
      <c r="D509" s="40" t="s">
        <v>189</v>
      </c>
      <c r="E509" s="37" t="s">
        <v>147</v>
      </c>
      <c r="F509" s="37" t="s">
        <v>208</v>
      </c>
      <c r="G509" s="40" t="s">
        <v>182</v>
      </c>
    </row>
    <row r="510" spans="1:7" x14ac:dyDescent="0.25">
      <c r="A510" s="36" t="s">
        <v>1002</v>
      </c>
      <c r="C510" s="37"/>
      <c r="D510" s="32" t="s">
        <v>189</v>
      </c>
      <c r="E510" s="37" t="s">
        <v>147</v>
      </c>
      <c r="F510" s="37"/>
    </row>
    <row r="511" spans="1:7" x14ac:dyDescent="0.25">
      <c r="A511" s="36" t="s">
        <v>1004</v>
      </c>
      <c r="B511" s="31" t="s">
        <v>1003</v>
      </c>
      <c r="C511" s="37"/>
      <c r="D511" s="32" t="s">
        <v>189</v>
      </c>
      <c r="E511" s="37" t="s">
        <v>147</v>
      </c>
      <c r="F511" s="37"/>
    </row>
    <row r="512" spans="1:7" x14ac:dyDescent="0.25">
      <c r="A512" s="36" t="s">
        <v>1006</v>
      </c>
      <c r="B512" s="31" t="s">
        <v>1005</v>
      </c>
      <c r="C512" s="37">
        <v>9</v>
      </c>
      <c r="D512" s="31" t="s">
        <v>189</v>
      </c>
      <c r="E512" s="37" t="s">
        <v>147</v>
      </c>
      <c r="F512" s="37" t="s">
        <v>222</v>
      </c>
      <c r="G512" s="31" t="s">
        <v>203</v>
      </c>
    </row>
    <row r="513" spans="1:7" x14ac:dyDescent="0.25">
      <c r="A513" s="36" t="s">
        <v>1008</v>
      </c>
      <c r="B513" s="31" t="s">
        <v>1007</v>
      </c>
      <c r="C513" s="37">
        <v>4</v>
      </c>
      <c r="D513" s="31" t="s">
        <v>189</v>
      </c>
      <c r="E513" s="37" t="s">
        <v>147</v>
      </c>
      <c r="F513" s="37" t="s">
        <v>170</v>
      </c>
    </row>
    <row r="514" spans="1:7" x14ac:dyDescent="0.25">
      <c r="A514" s="36" t="s">
        <v>1010</v>
      </c>
      <c r="B514" s="31" t="s">
        <v>1009</v>
      </c>
      <c r="C514" s="37">
        <v>9</v>
      </c>
      <c r="D514" s="31" t="s">
        <v>189</v>
      </c>
      <c r="E514" s="37" t="s">
        <v>147</v>
      </c>
      <c r="F514" s="37" t="s">
        <v>163</v>
      </c>
      <c r="G514" s="31" t="s">
        <v>144</v>
      </c>
    </row>
    <row r="515" spans="1:7" x14ac:dyDescent="0.25">
      <c r="A515" s="36" t="s">
        <v>1012</v>
      </c>
      <c r="B515" s="31" t="s">
        <v>1011</v>
      </c>
      <c r="C515" s="37">
        <v>6</v>
      </c>
      <c r="D515" s="31" t="s">
        <v>189</v>
      </c>
      <c r="E515" s="37" t="s">
        <v>147</v>
      </c>
      <c r="F515" s="37" t="s">
        <v>148</v>
      </c>
      <c r="G515" s="31" t="s">
        <v>182</v>
      </c>
    </row>
    <row r="516" spans="1:7" x14ac:dyDescent="0.25">
      <c r="A516" s="36" t="s">
        <v>1014</v>
      </c>
      <c r="B516" s="31" t="s">
        <v>1013</v>
      </c>
      <c r="C516" s="37">
        <v>4</v>
      </c>
      <c r="D516" s="31" t="s">
        <v>189</v>
      </c>
      <c r="E516" s="37" t="s">
        <v>147</v>
      </c>
      <c r="F516" s="37" t="s">
        <v>181</v>
      </c>
    </row>
    <row r="517" spans="1:7" x14ac:dyDescent="0.25">
      <c r="A517" s="36" t="s">
        <v>1016</v>
      </c>
      <c r="B517" s="31" t="s">
        <v>1015</v>
      </c>
      <c r="C517" s="37">
        <v>3</v>
      </c>
      <c r="D517" s="31" t="s">
        <v>189</v>
      </c>
      <c r="E517" s="37" t="s">
        <v>147</v>
      </c>
      <c r="F517" s="37" t="s">
        <v>355</v>
      </c>
    </row>
    <row r="518" spans="1:7" x14ac:dyDescent="0.25">
      <c r="A518" s="36" t="s">
        <v>1018</v>
      </c>
      <c r="B518" s="31" t="s">
        <v>1017</v>
      </c>
      <c r="C518" s="37">
        <v>3</v>
      </c>
      <c r="D518" s="31" t="s">
        <v>189</v>
      </c>
      <c r="E518" s="37" t="s">
        <v>147</v>
      </c>
      <c r="F518" s="37" t="s">
        <v>156</v>
      </c>
    </row>
    <row r="519" spans="1:7" x14ac:dyDescent="0.25">
      <c r="A519" s="36" t="s">
        <v>1020</v>
      </c>
      <c r="B519" s="31" t="s">
        <v>1019</v>
      </c>
      <c r="C519" s="37">
        <v>8</v>
      </c>
      <c r="D519" s="31" t="s">
        <v>189</v>
      </c>
      <c r="E519" s="37" t="s">
        <v>147</v>
      </c>
      <c r="F519" s="37" t="s">
        <v>355</v>
      </c>
      <c r="G519" s="31" t="s">
        <v>203</v>
      </c>
    </row>
    <row r="520" spans="1:7" x14ac:dyDescent="0.25">
      <c r="A520" s="36" t="s">
        <v>1022</v>
      </c>
      <c r="B520" s="31" t="s">
        <v>1021</v>
      </c>
      <c r="C520" s="37">
        <v>4</v>
      </c>
      <c r="D520" s="31" t="s">
        <v>189</v>
      </c>
      <c r="E520" s="37" t="s">
        <v>147</v>
      </c>
      <c r="F520" s="37" t="s">
        <v>208</v>
      </c>
    </row>
    <row r="521" spans="1:7" x14ac:dyDescent="0.25">
      <c r="A521" s="36" t="s">
        <v>1024</v>
      </c>
      <c r="B521" s="31" t="s">
        <v>1023</v>
      </c>
      <c r="C521" s="37">
        <v>6</v>
      </c>
      <c r="D521" s="31" t="s">
        <v>189</v>
      </c>
      <c r="E521" s="37" t="s">
        <v>147</v>
      </c>
      <c r="F521" s="37" t="s">
        <v>148</v>
      </c>
    </row>
    <row r="522" spans="1:7" x14ac:dyDescent="0.25">
      <c r="A522" s="36" t="s">
        <v>1026</v>
      </c>
      <c r="B522" s="31" t="s">
        <v>1025</v>
      </c>
      <c r="C522" s="37">
        <v>9</v>
      </c>
      <c r="D522" s="31" t="s">
        <v>189</v>
      </c>
      <c r="E522" s="37" t="s">
        <v>147</v>
      </c>
      <c r="F522" s="37" t="s">
        <v>222</v>
      </c>
    </row>
    <row r="523" spans="1:7" x14ac:dyDescent="0.25">
      <c r="A523" s="36" t="s">
        <v>1028</v>
      </c>
      <c r="B523" s="31" t="s">
        <v>1027</v>
      </c>
      <c r="C523" s="37"/>
      <c r="D523" s="32" t="s">
        <v>189</v>
      </c>
      <c r="E523" s="37" t="s">
        <v>147</v>
      </c>
      <c r="F523" s="37"/>
      <c r="G523" s="31" t="s">
        <v>203</v>
      </c>
    </row>
    <row r="524" spans="1:7" x14ac:dyDescent="0.25">
      <c r="A524" s="36" t="s">
        <v>1030</v>
      </c>
      <c r="B524" s="31" t="s">
        <v>1029</v>
      </c>
      <c r="C524" s="37">
        <v>8</v>
      </c>
      <c r="D524" s="32" t="s">
        <v>189</v>
      </c>
      <c r="E524" s="37" t="s">
        <v>147</v>
      </c>
      <c r="F524" s="37" t="s">
        <v>222</v>
      </c>
    </row>
    <row r="525" spans="1:7" x14ac:dyDescent="0.25">
      <c r="A525" s="36" t="s">
        <v>1032</v>
      </c>
      <c r="B525" s="31" t="s">
        <v>1031</v>
      </c>
      <c r="C525" s="37">
        <v>5</v>
      </c>
      <c r="D525" s="32" t="s">
        <v>189</v>
      </c>
      <c r="E525" s="37" t="s">
        <v>147</v>
      </c>
      <c r="F525" s="37" t="s">
        <v>160</v>
      </c>
    </row>
    <row r="526" spans="1:7" x14ac:dyDescent="0.25">
      <c r="A526" s="36" t="s">
        <v>1034</v>
      </c>
      <c r="B526" s="31" t="s">
        <v>1033</v>
      </c>
      <c r="C526" s="37">
        <v>8</v>
      </c>
      <c r="D526" s="32" t="s">
        <v>189</v>
      </c>
      <c r="E526" s="37" t="s">
        <v>147</v>
      </c>
      <c r="F526" s="37" t="s">
        <v>160</v>
      </c>
    </row>
    <row r="527" spans="1:7" x14ac:dyDescent="0.25">
      <c r="A527" s="36" t="s">
        <v>1036</v>
      </c>
      <c r="B527" s="31" t="s">
        <v>1035</v>
      </c>
      <c r="C527" s="37"/>
      <c r="D527" s="32" t="s">
        <v>189</v>
      </c>
      <c r="E527" s="37" t="s">
        <v>147</v>
      </c>
      <c r="F527" s="37"/>
      <c r="G527" s="31" t="s">
        <v>203</v>
      </c>
    </row>
    <row r="528" spans="1:7" x14ac:dyDescent="0.25">
      <c r="A528" s="36" t="s">
        <v>1038</v>
      </c>
      <c r="B528" s="31" t="s">
        <v>1037</v>
      </c>
      <c r="C528" s="37">
        <v>5</v>
      </c>
      <c r="D528" s="31" t="s">
        <v>189</v>
      </c>
      <c r="E528" s="37" t="s">
        <v>147</v>
      </c>
      <c r="F528" s="37" t="s">
        <v>160</v>
      </c>
    </row>
    <row r="529" spans="1:7" x14ac:dyDescent="0.25">
      <c r="A529" s="36" t="s">
        <v>1040</v>
      </c>
      <c r="B529" s="31" t="s">
        <v>1039</v>
      </c>
      <c r="C529" s="37">
        <v>4</v>
      </c>
      <c r="D529" s="31" t="s">
        <v>189</v>
      </c>
      <c r="E529" s="37" t="s">
        <v>147</v>
      </c>
      <c r="F529" s="37" t="s">
        <v>222</v>
      </c>
    </row>
    <row r="530" spans="1:7" x14ac:dyDescent="0.25">
      <c r="A530" s="36" t="s">
        <v>1041</v>
      </c>
      <c r="C530" s="37">
        <v>4</v>
      </c>
      <c r="D530" s="31" t="s">
        <v>189</v>
      </c>
      <c r="E530" s="37" t="s">
        <v>147</v>
      </c>
      <c r="F530" s="37" t="s">
        <v>160</v>
      </c>
    </row>
    <row r="531" spans="1:7" x14ac:dyDescent="0.25">
      <c r="A531" s="36" t="s">
        <v>1043</v>
      </c>
      <c r="B531" s="31" t="s">
        <v>1042</v>
      </c>
      <c r="C531" s="37">
        <v>4</v>
      </c>
      <c r="D531" s="31" t="s">
        <v>189</v>
      </c>
      <c r="E531" s="37" t="s">
        <v>147</v>
      </c>
      <c r="F531" s="37" t="s">
        <v>160</v>
      </c>
    </row>
    <row r="532" spans="1:7" x14ac:dyDescent="0.25">
      <c r="A532" s="36" t="s">
        <v>1045</v>
      </c>
      <c r="B532" s="31" t="s">
        <v>1044</v>
      </c>
      <c r="C532" s="37">
        <v>7</v>
      </c>
      <c r="D532" s="31" t="s">
        <v>189</v>
      </c>
      <c r="E532" s="37" t="s">
        <v>147</v>
      </c>
      <c r="F532" s="37" t="s">
        <v>222</v>
      </c>
    </row>
    <row r="533" spans="1:7" x14ac:dyDescent="0.25">
      <c r="A533" s="36" t="s">
        <v>1047</v>
      </c>
      <c r="B533" s="31" t="s">
        <v>1046</v>
      </c>
      <c r="C533" s="37">
        <v>5</v>
      </c>
      <c r="D533" s="31" t="s">
        <v>189</v>
      </c>
      <c r="E533" s="37" t="s">
        <v>147</v>
      </c>
      <c r="F533" s="37" t="s">
        <v>355</v>
      </c>
    </row>
    <row r="534" spans="1:7" x14ac:dyDescent="0.25">
      <c r="A534" s="36" t="s">
        <v>1049</v>
      </c>
      <c r="B534" s="31" t="s">
        <v>1048</v>
      </c>
      <c r="C534" s="37">
        <v>9</v>
      </c>
      <c r="D534" s="31" t="s">
        <v>189</v>
      </c>
      <c r="E534" s="37" t="s">
        <v>147</v>
      </c>
      <c r="F534" s="37" t="s">
        <v>160</v>
      </c>
      <c r="G534" s="31" t="s">
        <v>182</v>
      </c>
    </row>
    <row r="535" spans="1:7" x14ac:dyDescent="0.25">
      <c r="A535" s="36" t="s">
        <v>1051</v>
      </c>
      <c r="B535" s="31" t="s">
        <v>1050</v>
      </c>
      <c r="C535" s="37">
        <v>5</v>
      </c>
      <c r="D535" s="31" t="s">
        <v>189</v>
      </c>
      <c r="E535" s="37" t="s">
        <v>147</v>
      </c>
      <c r="F535" s="37" t="s">
        <v>222</v>
      </c>
    </row>
    <row r="536" spans="1:7" x14ac:dyDescent="0.25">
      <c r="A536" s="36" t="s">
        <v>1053</v>
      </c>
      <c r="B536" s="31" t="s">
        <v>1052</v>
      </c>
      <c r="C536" s="37">
        <v>6</v>
      </c>
      <c r="D536" s="31" t="s">
        <v>189</v>
      </c>
      <c r="E536" s="37" t="s">
        <v>147</v>
      </c>
      <c r="F536" s="37" t="s">
        <v>222</v>
      </c>
    </row>
    <row r="537" spans="1:7" x14ac:dyDescent="0.25">
      <c r="A537" s="36" t="s">
        <v>1055</v>
      </c>
      <c r="B537" s="31" t="s">
        <v>1054</v>
      </c>
      <c r="C537" s="37">
        <v>9</v>
      </c>
      <c r="D537" s="31" t="s">
        <v>189</v>
      </c>
      <c r="E537" s="37" t="s">
        <v>147</v>
      </c>
      <c r="F537" s="37" t="s">
        <v>222</v>
      </c>
      <c r="G537" s="31" t="s">
        <v>182</v>
      </c>
    </row>
    <row r="538" spans="1:7" x14ac:dyDescent="0.25">
      <c r="A538" s="36" t="s">
        <v>1056</v>
      </c>
      <c r="C538" s="37">
        <v>9</v>
      </c>
      <c r="D538" s="31" t="s">
        <v>189</v>
      </c>
      <c r="E538" s="37" t="s">
        <v>147</v>
      </c>
      <c r="F538" s="37" t="s">
        <v>222</v>
      </c>
    </row>
    <row r="539" spans="1:7" x14ac:dyDescent="0.25">
      <c r="A539" s="36" t="s">
        <v>1058</v>
      </c>
      <c r="B539" s="31" t="s">
        <v>1057</v>
      </c>
      <c r="C539" s="37">
        <v>7</v>
      </c>
      <c r="D539" s="31" t="s">
        <v>189</v>
      </c>
      <c r="E539" s="37" t="s">
        <v>147</v>
      </c>
      <c r="F539" s="37" t="s">
        <v>195</v>
      </c>
    </row>
    <row r="540" spans="1:7" x14ac:dyDescent="0.25">
      <c r="A540" s="36" t="s">
        <v>1060</v>
      </c>
      <c r="B540" s="31" t="s">
        <v>1059</v>
      </c>
      <c r="C540" s="37">
        <v>10</v>
      </c>
      <c r="D540" s="31" t="s">
        <v>189</v>
      </c>
      <c r="E540" s="37" t="s">
        <v>147</v>
      </c>
      <c r="F540" s="37" t="s">
        <v>160</v>
      </c>
      <c r="G540" s="31" t="s">
        <v>182</v>
      </c>
    </row>
    <row r="541" spans="1:7" x14ac:dyDescent="0.25">
      <c r="A541" s="36" t="s">
        <v>1061</v>
      </c>
      <c r="B541" s="31" t="s">
        <v>1059</v>
      </c>
      <c r="C541" s="37"/>
      <c r="D541" s="31" t="s">
        <v>189</v>
      </c>
      <c r="E541" s="37" t="s">
        <v>147</v>
      </c>
      <c r="F541" s="37" t="s">
        <v>160</v>
      </c>
      <c r="G541" s="31" t="s">
        <v>182</v>
      </c>
    </row>
    <row r="542" spans="1:7" x14ac:dyDescent="0.25">
      <c r="A542" s="36" t="s">
        <v>1062</v>
      </c>
      <c r="C542" s="37">
        <v>9</v>
      </c>
      <c r="D542" s="31" t="s">
        <v>189</v>
      </c>
      <c r="E542" s="37" t="s">
        <v>147</v>
      </c>
      <c r="F542" s="37" t="s">
        <v>160</v>
      </c>
    </row>
    <row r="543" spans="1:7" x14ac:dyDescent="0.25">
      <c r="A543" s="36" t="s">
        <v>1064</v>
      </c>
      <c r="B543" s="31" t="s">
        <v>1063</v>
      </c>
      <c r="C543" s="37">
        <v>9</v>
      </c>
      <c r="D543" s="31" t="s">
        <v>189</v>
      </c>
      <c r="E543" s="37" t="s">
        <v>147</v>
      </c>
      <c r="F543" s="37" t="s">
        <v>195</v>
      </c>
    </row>
    <row r="544" spans="1:7" x14ac:dyDescent="0.25">
      <c r="A544" s="36" t="s">
        <v>1066</v>
      </c>
      <c r="B544" s="31" t="s">
        <v>1065</v>
      </c>
      <c r="C544" s="37">
        <v>7</v>
      </c>
      <c r="D544" s="31" t="s">
        <v>189</v>
      </c>
      <c r="E544" s="37" t="s">
        <v>147</v>
      </c>
      <c r="F544" s="37" t="s">
        <v>195</v>
      </c>
    </row>
    <row r="545" spans="1:7" x14ac:dyDescent="0.25">
      <c r="A545" s="36" t="s">
        <v>1068</v>
      </c>
      <c r="B545" s="31" t="s">
        <v>1067</v>
      </c>
      <c r="C545" s="37">
        <v>5</v>
      </c>
      <c r="D545" s="31" t="s">
        <v>189</v>
      </c>
      <c r="E545" s="37" t="s">
        <v>147</v>
      </c>
      <c r="F545" s="37" t="s">
        <v>208</v>
      </c>
    </row>
    <row r="546" spans="1:7" x14ac:dyDescent="0.25">
      <c r="A546" s="36" t="s">
        <v>1070</v>
      </c>
      <c r="B546" s="31" t="s">
        <v>1069</v>
      </c>
      <c r="C546" s="37">
        <v>9</v>
      </c>
      <c r="D546" s="31" t="s">
        <v>189</v>
      </c>
      <c r="E546" s="37" t="s">
        <v>147</v>
      </c>
      <c r="F546" s="37" t="s">
        <v>222</v>
      </c>
    </row>
    <row r="547" spans="1:7" x14ac:dyDescent="0.25">
      <c r="A547" s="36" t="s">
        <v>1072</v>
      </c>
      <c r="B547" s="31" t="s">
        <v>1071</v>
      </c>
      <c r="C547" s="37">
        <v>9</v>
      </c>
      <c r="D547" s="31" t="s">
        <v>189</v>
      </c>
      <c r="E547" s="37" t="s">
        <v>147</v>
      </c>
      <c r="F547" s="37" t="s">
        <v>195</v>
      </c>
    </row>
    <row r="548" spans="1:7" x14ac:dyDescent="0.25">
      <c r="A548" s="36" t="s">
        <v>1073</v>
      </c>
      <c r="C548" s="37">
        <v>4</v>
      </c>
      <c r="D548" s="31" t="s">
        <v>189</v>
      </c>
      <c r="E548" s="37" t="s">
        <v>147</v>
      </c>
      <c r="F548" s="37" t="s">
        <v>160</v>
      </c>
      <c r="G548" s="31" t="s">
        <v>223</v>
      </c>
    </row>
    <row r="549" spans="1:7" x14ac:dyDescent="0.25">
      <c r="A549" s="36" t="s">
        <v>1075</v>
      </c>
      <c r="B549" s="31" t="s">
        <v>1074</v>
      </c>
      <c r="C549" s="37">
        <v>4</v>
      </c>
      <c r="D549" s="31" t="s">
        <v>189</v>
      </c>
      <c r="E549" s="37" t="s">
        <v>147</v>
      </c>
      <c r="F549" s="37" t="s">
        <v>160</v>
      </c>
      <c r="G549" s="31" t="s">
        <v>223</v>
      </c>
    </row>
    <row r="550" spans="1:7" x14ac:dyDescent="0.25">
      <c r="A550" s="36" t="s">
        <v>1077</v>
      </c>
      <c r="B550" s="31" t="s">
        <v>1076</v>
      </c>
      <c r="C550" s="37">
        <v>6</v>
      </c>
      <c r="D550" s="31" t="s">
        <v>189</v>
      </c>
      <c r="E550" s="37" t="s">
        <v>147</v>
      </c>
      <c r="F550" s="37" t="s">
        <v>222</v>
      </c>
    </row>
    <row r="551" spans="1:7" x14ac:dyDescent="0.25">
      <c r="A551" s="36" t="s">
        <v>1079</v>
      </c>
      <c r="B551" s="31" t="s">
        <v>1078</v>
      </c>
      <c r="C551" s="37">
        <v>8</v>
      </c>
      <c r="D551" s="31" t="s">
        <v>189</v>
      </c>
      <c r="E551" s="37" t="s">
        <v>147</v>
      </c>
      <c r="F551" s="37" t="s">
        <v>222</v>
      </c>
      <c r="G551" s="31" t="s">
        <v>223</v>
      </c>
    </row>
    <row r="552" spans="1:7" x14ac:dyDescent="0.25">
      <c r="A552" s="36" t="s">
        <v>1081</v>
      </c>
      <c r="C552" s="37">
        <v>10</v>
      </c>
      <c r="D552" s="31" t="s">
        <v>1080</v>
      </c>
      <c r="E552" s="37" t="s">
        <v>147</v>
      </c>
      <c r="F552" s="37" t="s">
        <v>222</v>
      </c>
    </row>
    <row r="553" spans="1:7" x14ac:dyDescent="0.25">
      <c r="A553" s="36" t="s">
        <v>1083</v>
      </c>
      <c r="B553" s="31" t="s">
        <v>1082</v>
      </c>
      <c r="C553" s="37">
        <v>8</v>
      </c>
      <c r="D553" s="31" t="s">
        <v>189</v>
      </c>
      <c r="E553" s="37" t="s">
        <v>147</v>
      </c>
      <c r="F553" s="37" t="s">
        <v>195</v>
      </c>
    </row>
    <row r="554" spans="1:7" x14ac:dyDescent="0.25">
      <c r="A554" s="36" t="s">
        <v>1085</v>
      </c>
      <c r="B554" s="31" t="s">
        <v>1084</v>
      </c>
      <c r="C554" s="37">
        <v>6</v>
      </c>
      <c r="D554" s="31" t="s">
        <v>189</v>
      </c>
      <c r="E554" s="37" t="s">
        <v>147</v>
      </c>
      <c r="F554" s="37" t="s">
        <v>208</v>
      </c>
    </row>
    <row r="555" spans="1:7" x14ac:dyDescent="0.25">
      <c r="A555" s="36" t="s">
        <v>1087</v>
      </c>
      <c r="B555" s="31" t="s">
        <v>1086</v>
      </c>
      <c r="C555" s="37">
        <v>10</v>
      </c>
      <c r="D555" s="31" t="s">
        <v>189</v>
      </c>
      <c r="E555" s="37" t="s">
        <v>147</v>
      </c>
      <c r="F555" s="37" t="s">
        <v>148</v>
      </c>
      <c r="G555" s="31" t="s">
        <v>203</v>
      </c>
    </row>
    <row r="556" spans="1:7" x14ac:dyDescent="0.25">
      <c r="A556" s="36" t="s">
        <v>1089</v>
      </c>
      <c r="B556" s="31" t="s">
        <v>1088</v>
      </c>
      <c r="C556" s="37">
        <v>4</v>
      </c>
      <c r="D556" s="31" t="s">
        <v>189</v>
      </c>
      <c r="E556" s="37" t="s">
        <v>147</v>
      </c>
      <c r="F556" s="37" t="s">
        <v>160</v>
      </c>
    </row>
    <row r="557" spans="1:7" x14ac:dyDescent="0.25">
      <c r="A557" s="36" t="s">
        <v>1091</v>
      </c>
      <c r="B557" s="31" t="s">
        <v>1090</v>
      </c>
      <c r="C557" s="37">
        <v>8</v>
      </c>
      <c r="D557" s="31" t="s">
        <v>189</v>
      </c>
      <c r="E557" s="37" t="s">
        <v>147</v>
      </c>
      <c r="F557" s="37" t="s">
        <v>222</v>
      </c>
      <c r="G557" s="31" t="s">
        <v>203</v>
      </c>
    </row>
    <row r="558" spans="1:7" x14ac:dyDescent="0.25">
      <c r="A558" s="36" t="s">
        <v>1093</v>
      </c>
      <c r="B558" s="31" t="s">
        <v>1092</v>
      </c>
      <c r="C558" s="37">
        <v>3</v>
      </c>
      <c r="D558" s="31" t="s">
        <v>189</v>
      </c>
      <c r="E558" s="37" t="s">
        <v>147</v>
      </c>
      <c r="F558" s="37" t="s">
        <v>964</v>
      </c>
    </row>
    <row r="559" spans="1:7" x14ac:dyDescent="0.25">
      <c r="A559" s="36" t="s">
        <v>1095</v>
      </c>
      <c r="B559" s="31" t="s">
        <v>1094</v>
      </c>
      <c r="C559" s="37"/>
      <c r="D559" s="32" t="s">
        <v>189</v>
      </c>
      <c r="E559" s="37" t="s">
        <v>147</v>
      </c>
      <c r="F559" s="37"/>
    </row>
    <row r="560" spans="1:7" x14ac:dyDescent="0.25">
      <c r="A560" s="36" t="s">
        <v>1096</v>
      </c>
      <c r="B560" s="31" t="s">
        <v>1094</v>
      </c>
      <c r="C560" s="37"/>
      <c r="D560" s="32" t="s">
        <v>189</v>
      </c>
      <c r="E560" s="37" t="s">
        <v>147</v>
      </c>
      <c r="F560" s="37"/>
    </row>
    <row r="561" spans="1:7" x14ac:dyDescent="0.25">
      <c r="A561" s="36" t="s">
        <v>1098</v>
      </c>
      <c r="B561" s="31" t="s">
        <v>1097</v>
      </c>
      <c r="C561" s="37">
        <v>7</v>
      </c>
      <c r="D561" s="32" t="s">
        <v>189</v>
      </c>
      <c r="E561" s="37" t="s">
        <v>147</v>
      </c>
      <c r="F561" s="37" t="s">
        <v>222</v>
      </c>
      <c r="G561" s="31" t="s">
        <v>203</v>
      </c>
    </row>
    <row r="562" spans="1:7" x14ac:dyDescent="0.25">
      <c r="A562" s="36" t="s">
        <v>1100</v>
      </c>
      <c r="B562" s="31" t="s">
        <v>1099</v>
      </c>
      <c r="C562" s="37">
        <v>4</v>
      </c>
      <c r="D562" s="32" t="s">
        <v>189</v>
      </c>
      <c r="E562" s="37" t="s">
        <v>147</v>
      </c>
      <c r="F562" s="37" t="s">
        <v>148</v>
      </c>
    </row>
    <row r="563" spans="1:7" x14ac:dyDescent="0.25">
      <c r="A563" s="36" t="s">
        <v>1102</v>
      </c>
      <c r="B563" s="31" t="s">
        <v>1101</v>
      </c>
      <c r="C563" s="37">
        <v>9</v>
      </c>
      <c r="D563" s="32" t="s">
        <v>189</v>
      </c>
      <c r="E563" s="37" t="s">
        <v>147</v>
      </c>
      <c r="F563" s="37" t="s">
        <v>160</v>
      </c>
      <c r="G563" s="31" t="s">
        <v>182</v>
      </c>
    </row>
    <row r="564" spans="1:7" x14ac:dyDescent="0.25">
      <c r="A564" s="36" t="s">
        <v>1104</v>
      </c>
      <c r="B564" s="31" t="s">
        <v>1103</v>
      </c>
      <c r="C564" s="37"/>
      <c r="D564" s="32" t="s">
        <v>189</v>
      </c>
      <c r="E564" s="37" t="s">
        <v>147</v>
      </c>
      <c r="F564" s="37"/>
      <c r="G564" s="31" t="s">
        <v>203</v>
      </c>
    </row>
    <row r="565" spans="1:7" x14ac:dyDescent="0.25">
      <c r="A565" s="36" t="s">
        <v>1106</v>
      </c>
      <c r="B565" s="31" t="s">
        <v>1105</v>
      </c>
      <c r="C565" s="37">
        <v>9</v>
      </c>
      <c r="D565" s="31" t="s">
        <v>189</v>
      </c>
      <c r="E565" s="37" t="s">
        <v>147</v>
      </c>
      <c r="F565" s="37" t="s">
        <v>160</v>
      </c>
    </row>
    <row r="566" spans="1:7" x14ac:dyDescent="0.25">
      <c r="A566" s="36" t="s">
        <v>1108</v>
      </c>
      <c r="B566" s="31" t="s">
        <v>1107</v>
      </c>
      <c r="C566" s="37">
        <v>8</v>
      </c>
      <c r="D566" s="31" t="s">
        <v>189</v>
      </c>
      <c r="E566" s="37" t="s">
        <v>147</v>
      </c>
      <c r="F566" s="37" t="s">
        <v>222</v>
      </c>
    </row>
    <row r="567" spans="1:7" x14ac:dyDescent="0.25">
      <c r="A567" s="36" t="s">
        <v>1110</v>
      </c>
      <c r="B567" s="31" t="s">
        <v>1109</v>
      </c>
      <c r="C567" s="37">
        <v>6</v>
      </c>
      <c r="D567" s="31" t="s">
        <v>189</v>
      </c>
      <c r="E567" s="37" t="s">
        <v>147</v>
      </c>
      <c r="F567" s="37" t="s">
        <v>160</v>
      </c>
      <c r="G567" s="31" t="s">
        <v>203</v>
      </c>
    </row>
    <row r="568" spans="1:7" x14ac:dyDescent="0.25">
      <c r="A568" s="36" t="s">
        <v>1112</v>
      </c>
      <c r="B568" s="31" t="s">
        <v>1111</v>
      </c>
      <c r="C568" s="37">
        <v>1</v>
      </c>
      <c r="D568" s="31" t="s">
        <v>189</v>
      </c>
      <c r="E568" s="37" t="s">
        <v>147</v>
      </c>
      <c r="F568" s="37" t="s">
        <v>148</v>
      </c>
      <c r="G568" s="31" t="s">
        <v>144</v>
      </c>
    </row>
    <row r="569" spans="1:7" x14ac:dyDescent="0.25">
      <c r="A569" s="36" t="s">
        <v>1114</v>
      </c>
      <c r="B569" s="31" t="s">
        <v>1113</v>
      </c>
      <c r="C569" s="37">
        <v>9</v>
      </c>
      <c r="D569" s="31" t="s">
        <v>189</v>
      </c>
      <c r="E569" s="37" t="s">
        <v>147</v>
      </c>
      <c r="F569" s="37" t="s">
        <v>222</v>
      </c>
    </row>
    <row r="570" spans="1:7" x14ac:dyDescent="0.25">
      <c r="A570" s="36" t="s">
        <v>1116</v>
      </c>
      <c r="B570" s="31" t="s">
        <v>1115</v>
      </c>
      <c r="C570" s="37">
        <v>7</v>
      </c>
      <c r="D570" s="31" t="s">
        <v>189</v>
      </c>
      <c r="E570" s="37" t="s">
        <v>147</v>
      </c>
      <c r="F570" s="37" t="s">
        <v>160</v>
      </c>
    </row>
    <row r="571" spans="1:7" x14ac:dyDescent="0.25">
      <c r="A571" s="36" t="s">
        <v>1118</v>
      </c>
      <c r="B571" s="31" t="s">
        <v>1117</v>
      </c>
      <c r="C571" s="37">
        <v>7</v>
      </c>
      <c r="D571" s="31" t="s">
        <v>189</v>
      </c>
      <c r="E571" s="37" t="s">
        <v>147</v>
      </c>
      <c r="F571" s="37" t="s">
        <v>222</v>
      </c>
    </row>
    <row r="572" spans="1:7" x14ac:dyDescent="0.25">
      <c r="A572" s="36" t="s">
        <v>1120</v>
      </c>
      <c r="B572" s="31" t="s">
        <v>1119</v>
      </c>
      <c r="C572" s="37">
        <v>4</v>
      </c>
      <c r="D572" s="31" t="s">
        <v>189</v>
      </c>
      <c r="E572" s="37" t="s">
        <v>147</v>
      </c>
      <c r="F572" s="37" t="s">
        <v>195</v>
      </c>
    </row>
    <row r="573" spans="1:7" x14ac:dyDescent="0.25">
      <c r="A573" s="36" t="s">
        <v>1122</v>
      </c>
      <c r="B573" s="31" t="s">
        <v>1121</v>
      </c>
      <c r="C573" s="32">
        <v>3</v>
      </c>
      <c r="D573" s="31" t="s">
        <v>189</v>
      </c>
      <c r="E573" s="32" t="s">
        <v>147</v>
      </c>
      <c r="F573" s="32" t="s">
        <v>160</v>
      </c>
    </row>
    <row r="574" spans="1:7" x14ac:dyDescent="0.25">
      <c r="A574" s="36" t="s">
        <v>1124</v>
      </c>
      <c r="B574" s="31" t="s">
        <v>1123</v>
      </c>
      <c r="C574" s="37">
        <v>10</v>
      </c>
      <c r="D574" s="31" t="s">
        <v>189</v>
      </c>
      <c r="E574" s="37" t="s">
        <v>147</v>
      </c>
      <c r="F574" s="37" t="s">
        <v>160</v>
      </c>
      <c r="G574" s="31" t="s">
        <v>144</v>
      </c>
    </row>
    <row r="575" spans="1:7" x14ac:dyDescent="0.25">
      <c r="A575" s="36" t="s">
        <v>1126</v>
      </c>
      <c r="B575" s="31" t="s">
        <v>1125</v>
      </c>
      <c r="C575" s="37">
        <v>5</v>
      </c>
      <c r="D575" s="31" t="s">
        <v>189</v>
      </c>
      <c r="E575" s="37" t="s">
        <v>147</v>
      </c>
      <c r="F575" s="37" t="s">
        <v>148</v>
      </c>
    </row>
    <row r="576" spans="1:7" x14ac:dyDescent="0.25">
      <c r="A576" s="36" t="s">
        <v>1128</v>
      </c>
      <c r="B576" s="31" t="s">
        <v>1127</v>
      </c>
      <c r="C576" s="37">
        <v>8</v>
      </c>
      <c r="D576" s="31" t="s">
        <v>189</v>
      </c>
      <c r="E576" s="37" t="s">
        <v>147</v>
      </c>
      <c r="F576" s="37" t="s">
        <v>355</v>
      </c>
    </row>
    <row r="577" spans="1:7" x14ac:dyDescent="0.25">
      <c r="A577" s="36" t="s">
        <v>1130</v>
      </c>
      <c r="B577" s="31" t="s">
        <v>1129</v>
      </c>
      <c r="C577" s="37">
        <v>9</v>
      </c>
      <c r="D577" s="31" t="s">
        <v>189</v>
      </c>
      <c r="E577" s="37" t="s">
        <v>147</v>
      </c>
      <c r="F577" s="37" t="s">
        <v>208</v>
      </c>
      <c r="G577" s="31" t="s">
        <v>203</v>
      </c>
    </row>
    <row r="578" spans="1:7" x14ac:dyDescent="0.25">
      <c r="A578" s="36" t="s">
        <v>1132</v>
      </c>
      <c r="B578" s="31" t="s">
        <v>1131</v>
      </c>
      <c r="C578" s="37">
        <v>4</v>
      </c>
      <c r="D578" s="31" t="s">
        <v>189</v>
      </c>
      <c r="E578" s="37" t="s">
        <v>147</v>
      </c>
      <c r="F578" s="37" t="s">
        <v>355</v>
      </c>
    </row>
    <row r="579" spans="1:7" x14ac:dyDescent="0.25">
      <c r="A579" s="36" t="s">
        <v>1134</v>
      </c>
      <c r="B579" s="31" t="s">
        <v>1133</v>
      </c>
      <c r="C579" s="37">
        <v>5</v>
      </c>
      <c r="D579" s="31" t="s">
        <v>189</v>
      </c>
      <c r="E579" s="37" t="s">
        <v>147</v>
      </c>
      <c r="F579" s="37" t="s">
        <v>222</v>
      </c>
    </row>
    <row r="580" spans="1:7" x14ac:dyDescent="0.25">
      <c r="A580" s="36" t="s">
        <v>1136</v>
      </c>
      <c r="B580" s="31" t="s">
        <v>1135</v>
      </c>
      <c r="C580" s="37">
        <v>4</v>
      </c>
      <c r="D580" s="31" t="s">
        <v>189</v>
      </c>
      <c r="E580" s="37" t="s">
        <v>147</v>
      </c>
      <c r="F580" s="37" t="s">
        <v>378</v>
      </c>
    </row>
    <row r="581" spans="1:7" x14ac:dyDescent="0.25">
      <c r="A581" s="36" t="s">
        <v>1138</v>
      </c>
      <c r="B581" s="31" t="s">
        <v>1137</v>
      </c>
      <c r="C581" s="37">
        <v>5</v>
      </c>
      <c r="D581" s="31" t="s">
        <v>189</v>
      </c>
      <c r="E581" s="37" t="s">
        <v>147</v>
      </c>
      <c r="F581" s="37" t="s">
        <v>222</v>
      </c>
    </row>
    <row r="582" spans="1:7" x14ac:dyDescent="0.25">
      <c r="A582" s="36" t="s">
        <v>1140</v>
      </c>
      <c r="B582" s="31" t="s">
        <v>1139</v>
      </c>
      <c r="C582" s="37">
        <v>7</v>
      </c>
      <c r="D582" s="31" t="s">
        <v>189</v>
      </c>
      <c r="E582" s="37" t="s">
        <v>147</v>
      </c>
      <c r="F582" s="37" t="s">
        <v>170</v>
      </c>
    </row>
    <row r="583" spans="1:7" x14ac:dyDescent="0.25">
      <c r="A583" s="36" t="s">
        <v>1142</v>
      </c>
      <c r="B583" s="31" t="s">
        <v>1141</v>
      </c>
      <c r="C583" s="37">
        <v>4</v>
      </c>
      <c r="D583" s="31" t="s">
        <v>189</v>
      </c>
      <c r="E583" s="37" t="s">
        <v>147</v>
      </c>
      <c r="F583" s="37" t="s">
        <v>156</v>
      </c>
    </row>
    <row r="584" spans="1:7" x14ac:dyDescent="0.25">
      <c r="A584" s="36" t="s">
        <v>1144</v>
      </c>
      <c r="B584" s="31" t="s">
        <v>1143</v>
      </c>
      <c r="C584" s="37"/>
      <c r="D584" s="32" t="s">
        <v>189</v>
      </c>
      <c r="E584" s="37" t="s">
        <v>147</v>
      </c>
      <c r="F584" s="37"/>
      <c r="G584" s="31" t="s">
        <v>182</v>
      </c>
    </row>
    <row r="585" spans="1:7" x14ac:dyDescent="0.25">
      <c r="A585" s="36" t="s">
        <v>1146</v>
      </c>
      <c r="B585" s="31" t="s">
        <v>1145</v>
      </c>
      <c r="C585" s="37">
        <v>8</v>
      </c>
      <c r="D585" s="31" t="s">
        <v>189</v>
      </c>
      <c r="E585" s="37" t="s">
        <v>147</v>
      </c>
      <c r="F585" s="37" t="s">
        <v>222</v>
      </c>
    </row>
    <row r="586" spans="1:7" x14ac:dyDescent="0.25">
      <c r="A586" s="36" t="s">
        <v>1148</v>
      </c>
      <c r="B586" s="31" t="s">
        <v>1147</v>
      </c>
      <c r="C586" s="37">
        <v>7</v>
      </c>
      <c r="D586" s="31" t="s">
        <v>189</v>
      </c>
      <c r="E586" s="37" t="s">
        <v>147</v>
      </c>
      <c r="F586" s="37" t="s">
        <v>819</v>
      </c>
    </row>
    <row r="587" spans="1:7" x14ac:dyDescent="0.25">
      <c r="A587" s="36" t="s">
        <v>1150</v>
      </c>
      <c r="B587" s="31" t="s">
        <v>1149</v>
      </c>
      <c r="D587" s="32" t="s">
        <v>189</v>
      </c>
      <c r="E587" s="37" t="s">
        <v>147</v>
      </c>
      <c r="F587" s="37"/>
    </row>
    <row r="588" spans="1:7" x14ac:dyDescent="0.25">
      <c r="A588" s="36" t="s">
        <v>1151</v>
      </c>
      <c r="C588" s="37">
        <v>10</v>
      </c>
      <c r="D588" s="32" t="s">
        <v>189</v>
      </c>
      <c r="E588" s="37" t="s">
        <v>147</v>
      </c>
      <c r="F588" s="37" t="s">
        <v>156</v>
      </c>
    </row>
    <row r="589" spans="1:7" x14ac:dyDescent="0.25">
      <c r="A589" s="36" t="s">
        <v>1153</v>
      </c>
      <c r="B589" s="31" t="s">
        <v>1152</v>
      </c>
      <c r="C589" s="37"/>
      <c r="D589" s="32" t="s">
        <v>189</v>
      </c>
      <c r="E589" s="37" t="s">
        <v>147</v>
      </c>
      <c r="F589" s="37"/>
      <c r="G589" s="31" t="s">
        <v>203</v>
      </c>
    </row>
    <row r="590" spans="1:7" x14ac:dyDescent="0.25">
      <c r="A590" s="36" t="s">
        <v>1154</v>
      </c>
      <c r="C590" s="37">
        <v>4</v>
      </c>
      <c r="D590" s="32" t="s">
        <v>189</v>
      </c>
      <c r="E590" s="37" t="s">
        <v>147</v>
      </c>
      <c r="F590" s="37" t="s">
        <v>148</v>
      </c>
    </row>
    <row r="591" spans="1:7" x14ac:dyDescent="0.25">
      <c r="A591" s="36" t="s">
        <v>1156</v>
      </c>
      <c r="B591" s="31" t="s">
        <v>1155</v>
      </c>
      <c r="C591" s="37">
        <v>4</v>
      </c>
      <c r="D591" s="32" t="s">
        <v>189</v>
      </c>
      <c r="E591" s="37" t="s">
        <v>147</v>
      </c>
      <c r="F591" s="37" t="s">
        <v>253</v>
      </c>
    </row>
    <row r="592" spans="1:7" x14ac:dyDescent="0.25">
      <c r="A592" s="36" t="s">
        <v>1158</v>
      </c>
      <c r="B592" s="31" t="s">
        <v>1157</v>
      </c>
      <c r="C592" s="37">
        <v>4</v>
      </c>
      <c r="D592" s="32" t="s">
        <v>189</v>
      </c>
      <c r="E592" s="37" t="s">
        <v>147</v>
      </c>
      <c r="F592" s="37" t="s">
        <v>170</v>
      </c>
    </row>
    <row r="593" spans="1:7" x14ac:dyDescent="0.25">
      <c r="A593" s="36" t="s">
        <v>1160</v>
      </c>
      <c r="B593" s="31" t="s">
        <v>1159</v>
      </c>
      <c r="C593" s="37">
        <v>6</v>
      </c>
      <c r="D593" s="32" t="s">
        <v>189</v>
      </c>
      <c r="E593" s="37" t="s">
        <v>147</v>
      </c>
      <c r="F593" s="37" t="s">
        <v>208</v>
      </c>
    </row>
    <row r="594" spans="1:7" ht="14.4" x14ac:dyDescent="0.3">
      <c r="A594" s="60" t="s">
        <v>4907</v>
      </c>
      <c r="C594" s="32"/>
      <c r="D594" s="32" t="s">
        <v>189</v>
      </c>
      <c r="E594" s="37" t="s">
        <v>147</v>
      </c>
      <c r="F594" s="32"/>
    </row>
    <row r="595" spans="1:7" x14ac:dyDescent="0.25">
      <c r="A595" s="36" t="s">
        <v>1162</v>
      </c>
      <c r="B595" s="31" t="s">
        <v>1161</v>
      </c>
      <c r="C595" s="37">
        <v>4</v>
      </c>
      <c r="D595" s="31" t="s">
        <v>189</v>
      </c>
      <c r="E595" s="37" t="s">
        <v>147</v>
      </c>
      <c r="F595" s="37" t="s">
        <v>208</v>
      </c>
    </row>
    <row r="596" spans="1:7" x14ac:dyDescent="0.25">
      <c r="A596" s="36" t="s">
        <v>1164</v>
      </c>
      <c r="B596" s="31" t="s">
        <v>1163</v>
      </c>
      <c r="C596" s="37">
        <v>10</v>
      </c>
      <c r="D596" s="31" t="s">
        <v>189</v>
      </c>
      <c r="E596" s="37" t="s">
        <v>147</v>
      </c>
      <c r="F596" s="37" t="s">
        <v>222</v>
      </c>
      <c r="G596" s="31" t="s">
        <v>182</v>
      </c>
    </row>
    <row r="597" spans="1:7" x14ac:dyDescent="0.25">
      <c r="A597" s="36" t="s">
        <v>1165</v>
      </c>
      <c r="C597" s="37">
        <v>2</v>
      </c>
      <c r="D597" s="31" t="s">
        <v>189</v>
      </c>
      <c r="E597" s="37" t="s">
        <v>147</v>
      </c>
      <c r="F597" s="37" t="s">
        <v>222</v>
      </c>
    </row>
    <row r="598" spans="1:7" x14ac:dyDescent="0.25">
      <c r="A598" s="36" t="s">
        <v>1167</v>
      </c>
      <c r="B598" s="31" t="s">
        <v>1166</v>
      </c>
      <c r="C598" s="37">
        <v>3</v>
      </c>
      <c r="D598" s="31" t="s">
        <v>189</v>
      </c>
      <c r="E598" s="37" t="s">
        <v>147</v>
      </c>
      <c r="F598" s="37" t="s">
        <v>195</v>
      </c>
    </row>
    <row r="599" spans="1:7" x14ac:dyDescent="0.25">
      <c r="A599" s="36" t="s">
        <v>1169</v>
      </c>
      <c r="B599" s="31" t="s">
        <v>1168</v>
      </c>
      <c r="C599" s="37">
        <v>5</v>
      </c>
      <c r="D599" s="31" t="s">
        <v>189</v>
      </c>
      <c r="E599" s="37" t="s">
        <v>147</v>
      </c>
      <c r="F599" s="37" t="s">
        <v>222</v>
      </c>
    </row>
    <row r="600" spans="1:7" x14ac:dyDescent="0.25">
      <c r="A600" s="36" t="s">
        <v>1171</v>
      </c>
      <c r="B600" s="31" t="s">
        <v>1170</v>
      </c>
      <c r="C600" s="37">
        <v>9</v>
      </c>
      <c r="D600" s="31" t="s">
        <v>189</v>
      </c>
      <c r="E600" s="37" t="s">
        <v>147</v>
      </c>
      <c r="F600" s="37" t="s">
        <v>222</v>
      </c>
    </row>
    <row r="601" spans="1:7" x14ac:dyDescent="0.25">
      <c r="A601" s="36" t="s">
        <v>1172</v>
      </c>
      <c r="C601" s="37"/>
      <c r="D601" s="32" t="s">
        <v>189</v>
      </c>
      <c r="E601" s="37" t="s">
        <v>147</v>
      </c>
      <c r="F601" s="37"/>
    </row>
    <row r="602" spans="1:7" x14ac:dyDescent="0.25">
      <c r="A602" s="36" t="s">
        <v>1174</v>
      </c>
      <c r="B602" s="31" t="s">
        <v>1173</v>
      </c>
      <c r="C602" s="37"/>
      <c r="D602" s="32" t="s">
        <v>189</v>
      </c>
      <c r="E602" s="37" t="s">
        <v>147</v>
      </c>
      <c r="F602" s="37"/>
      <c r="G602" s="31" t="s">
        <v>144</v>
      </c>
    </row>
    <row r="603" spans="1:7" x14ac:dyDescent="0.25">
      <c r="A603" s="36" t="s">
        <v>1176</v>
      </c>
      <c r="B603" s="31" t="s">
        <v>1175</v>
      </c>
      <c r="C603" s="37">
        <v>5</v>
      </c>
      <c r="D603" s="32" t="s">
        <v>189</v>
      </c>
      <c r="E603" s="37" t="s">
        <v>147</v>
      </c>
      <c r="F603" s="37" t="s">
        <v>355</v>
      </c>
    </row>
    <row r="604" spans="1:7" x14ac:dyDescent="0.25">
      <c r="A604" s="36" t="s">
        <v>1177</v>
      </c>
      <c r="C604" s="37">
        <v>4</v>
      </c>
      <c r="D604" s="32" t="s">
        <v>189</v>
      </c>
      <c r="E604" s="37" t="s">
        <v>147</v>
      </c>
      <c r="F604" s="37" t="s">
        <v>964</v>
      </c>
    </row>
    <row r="605" spans="1:7" x14ac:dyDescent="0.25">
      <c r="A605" s="36" t="s">
        <v>1179</v>
      </c>
      <c r="B605" s="31" t="s">
        <v>1178</v>
      </c>
      <c r="C605" s="37"/>
      <c r="D605" s="32" t="s">
        <v>189</v>
      </c>
      <c r="E605" s="37" t="s">
        <v>147</v>
      </c>
      <c r="F605" s="37"/>
    </row>
    <row r="606" spans="1:7" x14ac:dyDescent="0.25">
      <c r="A606" s="36" t="s">
        <v>1180</v>
      </c>
      <c r="B606" s="31" t="s">
        <v>1178</v>
      </c>
      <c r="C606" s="37"/>
      <c r="D606" s="32" t="s">
        <v>189</v>
      </c>
      <c r="E606" s="37" t="s">
        <v>147</v>
      </c>
      <c r="F606" s="37"/>
    </row>
    <row r="607" spans="1:7" x14ac:dyDescent="0.25">
      <c r="A607" s="36" t="s">
        <v>1182</v>
      </c>
      <c r="B607" s="31" t="s">
        <v>1181</v>
      </c>
      <c r="C607" s="37">
        <v>8</v>
      </c>
      <c r="D607" s="31" t="s">
        <v>189</v>
      </c>
      <c r="E607" s="37" t="s">
        <v>147</v>
      </c>
      <c r="F607" s="37" t="s">
        <v>222</v>
      </c>
    </row>
    <row r="608" spans="1:7" x14ac:dyDescent="0.25">
      <c r="A608" s="36" t="s">
        <v>1184</v>
      </c>
      <c r="B608" s="31" t="s">
        <v>1183</v>
      </c>
      <c r="C608" s="37">
        <v>7</v>
      </c>
      <c r="D608" s="31" t="s">
        <v>189</v>
      </c>
      <c r="E608" s="37" t="s">
        <v>147</v>
      </c>
      <c r="F608" s="37" t="s">
        <v>148</v>
      </c>
    </row>
    <row r="609" spans="1:7" x14ac:dyDescent="0.25">
      <c r="A609" s="36" t="s">
        <v>1186</v>
      </c>
      <c r="B609" s="31" t="s">
        <v>1185</v>
      </c>
      <c r="C609" s="37">
        <v>4</v>
      </c>
      <c r="D609" s="31" t="s">
        <v>189</v>
      </c>
      <c r="E609" s="37" t="s">
        <v>147</v>
      </c>
      <c r="F609" s="37" t="s">
        <v>160</v>
      </c>
    </row>
    <row r="610" spans="1:7" x14ac:dyDescent="0.25">
      <c r="A610" s="36" t="s">
        <v>1187</v>
      </c>
      <c r="B610" s="31" t="s">
        <v>1185</v>
      </c>
      <c r="C610" s="37">
        <v>4</v>
      </c>
      <c r="D610" s="31" t="s">
        <v>189</v>
      </c>
      <c r="E610" s="37" t="s">
        <v>147</v>
      </c>
      <c r="F610" s="37" t="s">
        <v>160</v>
      </c>
    </row>
    <row r="611" spans="1:7" x14ac:dyDescent="0.25">
      <c r="A611" s="36" t="s">
        <v>1188</v>
      </c>
      <c r="B611" s="31" t="s">
        <v>1185</v>
      </c>
      <c r="C611" s="32">
        <v>5</v>
      </c>
      <c r="D611" s="31" t="s">
        <v>189</v>
      </c>
      <c r="E611" s="32" t="s">
        <v>147</v>
      </c>
      <c r="F611" s="32" t="s">
        <v>160</v>
      </c>
    </row>
    <row r="612" spans="1:7" x14ac:dyDescent="0.25">
      <c r="A612" s="36" t="s">
        <v>1190</v>
      </c>
      <c r="B612" s="31" t="s">
        <v>1189</v>
      </c>
      <c r="C612" s="37">
        <v>10</v>
      </c>
      <c r="D612" s="31" t="s">
        <v>189</v>
      </c>
      <c r="E612" s="37" t="s">
        <v>147</v>
      </c>
      <c r="F612" s="37" t="s">
        <v>156</v>
      </c>
    </row>
    <row r="613" spans="1:7" x14ac:dyDescent="0.25">
      <c r="A613" s="36" t="s">
        <v>1191</v>
      </c>
      <c r="C613" s="37">
        <v>4</v>
      </c>
      <c r="D613" s="31" t="s">
        <v>189</v>
      </c>
      <c r="E613" s="37" t="s">
        <v>147</v>
      </c>
      <c r="F613" s="37" t="s">
        <v>222</v>
      </c>
    </row>
    <row r="614" spans="1:7" x14ac:dyDescent="0.25">
      <c r="A614" s="36" t="s">
        <v>1193</v>
      </c>
      <c r="B614" s="31" t="s">
        <v>1192</v>
      </c>
      <c r="C614" s="37">
        <v>4</v>
      </c>
      <c r="D614" s="31" t="s">
        <v>189</v>
      </c>
      <c r="E614" s="37" t="s">
        <v>147</v>
      </c>
      <c r="F614" s="37" t="s">
        <v>819</v>
      </c>
    </row>
    <row r="615" spans="1:7" x14ac:dyDescent="0.25">
      <c r="A615" s="36" t="s">
        <v>1195</v>
      </c>
      <c r="B615" s="31" t="s">
        <v>1194</v>
      </c>
      <c r="C615" s="37">
        <v>7</v>
      </c>
      <c r="D615" s="31" t="s">
        <v>189</v>
      </c>
      <c r="E615" s="37" t="s">
        <v>147</v>
      </c>
      <c r="F615" s="37" t="s">
        <v>222</v>
      </c>
      <c r="G615" s="31" t="s">
        <v>223</v>
      </c>
    </row>
    <row r="616" spans="1:7" x14ac:dyDescent="0.25">
      <c r="A616" s="36" t="s">
        <v>1197</v>
      </c>
      <c r="B616" s="31" t="s">
        <v>1196</v>
      </c>
      <c r="C616" s="37">
        <v>7</v>
      </c>
      <c r="D616" s="31" t="s">
        <v>189</v>
      </c>
      <c r="E616" s="37" t="s">
        <v>147</v>
      </c>
      <c r="F616" s="37" t="s">
        <v>195</v>
      </c>
    </row>
    <row r="617" spans="1:7" x14ac:dyDescent="0.25">
      <c r="A617" s="36" t="s">
        <v>1199</v>
      </c>
      <c r="B617" s="31" t="s">
        <v>1198</v>
      </c>
      <c r="C617" s="37">
        <v>6</v>
      </c>
      <c r="D617" s="31" t="s">
        <v>189</v>
      </c>
      <c r="E617" s="37" t="s">
        <v>147</v>
      </c>
      <c r="F617" s="37" t="s">
        <v>222</v>
      </c>
    </row>
    <row r="618" spans="1:7" x14ac:dyDescent="0.25">
      <c r="A618" s="36" t="s">
        <v>1201</v>
      </c>
      <c r="B618" s="31" t="s">
        <v>1200</v>
      </c>
      <c r="C618" s="37">
        <v>9</v>
      </c>
      <c r="D618" s="31" t="s">
        <v>189</v>
      </c>
      <c r="E618" s="37" t="s">
        <v>147</v>
      </c>
      <c r="F618" s="37" t="s">
        <v>222</v>
      </c>
      <c r="G618" s="31" t="s">
        <v>203</v>
      </c>
    </row>
    <row r="619" spans="1:7" x14ac:dyDescent="0.25">
      <c r="A619" s="36" t="s">
        <v>1203</v>
      </c>
      <c r="B619" s="31" t="s">
        <v>1202</v>
      </c>
      <c r="C619" s="37"/>
      <c r="D619" s="32" t="s">
        <v>189</v>
      </c>
      <c r="E619" s="37" t="s">
        <v>147</v>
      </c>
      <c r="F619" s="37"/>
    </row>
    <row r="620" spans="1:7" x14ac:dyDescent="0.25">
      <c r="A620" s="36" t="s">
        <v>1204</v>
      </c>
      <c r="B620" s="31" t="s">
        <v>1145</v>
      </c>
      <c r="C620" s="37">
        <v>7</v>
      </c>
      <c r="D620" s="31" t="s">
        <v>189</v>
      </c>
      <c r="E620" s="37" t="s">
        <v>147</v>
      </c>
      <c r="F620" s="37" t="s">
        <v>195</v>
      </c>
    </row>
    <row r="621" spans="1:7" x14ac:dyDescent="0.25">
      <c r="A621" s="36" t="s">
        <v>1206</v>
      </c>
      <c r="B621" s="31" t="s">
        <v>1205</v>
      </c>
      <c r="C621" s="37">
        <v>8</v>
      </c>
      <c r="D621" s="31" t="s">
        <v>189</v>
      </c>
      <c r="E621" s="37" t="s">
        <v>147</v>
      </c>
      <c r="F621" s="37" t="s">
        <v>222</v>
      </c>
    </row>
    <row r="622" spans="1:7" x14ac:dyDescent="0.25">
      <c r="A622" s="36" t="s">
        <v>1208</v>
      </c>
      <c r="B622" s="31" t="s">
        <v>1207</v>
      </c>
      <c r="C622" s="37">
        <v>6</v>
      </c>
      <c r="D622" s="31" t="s">
        <v>189</v>
      </c>
      <c r="E622" s="37" t="s">
        <v>147</v>
      </c>
      <c r="F622" s="37" t="s">
        <v>222</v>
      </c>
    </row>
    <row r="623" spans="1:7" x14ac:dyDescent="0.25">
      <c r="A623" s="36" t="s">
        <v>1209</v>
      </c>
      <c r="C623" s="37">
        <v>6</v>
      </c>
      <c r="D623" s="31" t="s">
        <v>189</v>
      </c>
      <c r="E623" s="37" t="s">
        <v>147</v>
      </c>
      <c r="F623" s="37" t="s">
        <v>222</v>
      </c>
    </row>
    <row r="624" spans="1:7" x14ac:dyDescent="0.25">
      <c r="A624" s="36" t="s">
        <v>1211</v>
      </c>
      <c r="B624" s="31" t="s">
        <v>1210</v>
      </c>
      <c r="C624" s="37">
        <v>6</v>
      </c>
      <c r="D624" s="31" t="s">
        <v>189</v>
      </c>
      <c r="E624" s="37" t="s">
        <v>147</v>
      </c>
      <c r="F624" s="37" t="s">
        <v>195</v>
      </c>
    </row>
    <row r="625" spans="1:7" x14ac:dyDescent="0.25">
      <c r="A625" s="36" t="s">
        <v>1213</v>
      </c>
      <c r="B625" s="31" t="s">
        <v>1212</v>
      </c>
      <c r="C625" s="37">
        <v>3</v>
      </c>
      <c r="D625" s="31" t="s">
        <v>189</v>
      </c>
      <c r="E625" s="37" t="s">
        <v>147</v>
      </c>
      <c r="F625" s="37" t="s">
        <v>222</v>
      </c>
    </row>
    <row r="626" spans="1:7" x14ac:dyDescent="0.25">
      <c r="A626" s="36" t="s">
        <v>1215</v>
      </c>
      <c r="B626" s="31" t="s">
        <v>1214</v>
      </c>
      <c r="C626" s="37">
        <v>9</v>
      </c>
      <c r="D626" s="31" t="s">
        <v>189</v>
      </c>
      <c r="E626" s="37" t="s">
        <v>147</v>
      </c>
      <c r="F626" s="37" t="s">
        <v>208</v>
      </c>
    </row>
    <row r="627" spans="1:7" x14ac:dyDescent="0.25">
      <c r="A627" s="36" t="s">
        <v>1217</v>
      </c>
      <c r="B627" s="31" t="s">
        <v>1216</v>
      </c>
      <c r="C627" s="37"/>
      <c r="D627" s="31" t="s">
        <v>189</v>
      </c>
      <c r="E627" s="37" t="s">
        <v>147</v>
      </c>
      <c r="F627" s="37" t="s">
        <v>160</v>
      </c>
    </row>
    <row r="628" spans="1:7" x14ac:dyDescent="0.25">
      <c r="A628" s="36" t="s">
        <v>1219</v>
      </c>
      <c r="B628" s="31" t="s">
        <v>1218</v>
      </c>
      <c r="C628" s="37"/>
      <c r="D628" s="32" t="s">
        <v>189</v>
      </c>
      <c r="E628" s="37" t="s">
        <v>147</v>
      </c>
      <c r="F628" s="37"/>
      <c r="G628" s="31" t="s">
        <v>203</v>
      </c>
    </row>
    <row r="629" spans="1:7" x14ac:dyDescent="0.25">
      <c r="A629" s="36" t="s">
        <v>1220</v>
      </c>
      <c r="B629" s="32" t="s">
        <v>1221</v>
      </c>
      <c r="C629" s="37">
        <v>6</v>
      </c>
      <c r="D629" s="31" t="s">
        <v>157</v>
      </c>
      <c r="E629" s="37" t="s">
        <v>147</v>
      </c>
      <c r="F629" s="37" t="s">
        <v>208</v>
      </c>
    </row>
    <row r="630" spans="1:7" x14ac:dyDescent="0.25">
      <c r="A630" s="36" t="s">
        <v>1222</v>
      </c>
      <c r="B630" s="31" t="s">
        <v>1221</v>
      </c>
      <c r="C630" s="37">
        <v>5</v>
      </c>
      <c r="D630" s="31" t="s">
        <v>157</v>
      </c>
      <c r="E630" s="37" t="s">
        <v>147</v>
      </c>
      <c r="F630" s="37" t="s">
        <v>173</v>
      </c>
    </row>
    <row r="631" spans="1:7" x14ac:dyDescent="0.25">
      <c r="A631" s="36" t="s">
        <v>1224</v>
      </c>
      <c r="B631" s="31" t="s">
        <v>1223</v>
      </c>
      <c r="C631" s="37">
        <v>0</v>
      </c>
      <c r="D631" s="31" t="s">
        <v>149</v>
      </c>
      <c r="E631" s="37" t="s">
        <v>152</v>
      </c>
      <c r="F631" s="37" t="s">
        <v>156</v>
      </c>
    </row>
    <row r="632" spans="1:7" x14ac:dyDescent="0.25">
      <c r="A632" s="36" t="s">
        <v>1226</v>
      </c>
      <c r="B632" s="31" t="s">
        <v>1225</v>
      </c>
      <c r="C632" s="37">
        <v>5</v>
      </c>
      <c r="D632" s="31" t="s">
        <v>157</v>
      </c>
      <c r="E632" s="37" t="s">
        <v>147</v>
      </c>
      <c r="F632" s="37" t="s">
        <v>208</v>
      </c>
    </row>
    <row r="633" spans="1:7" x14ac:dyDescent="0.25">
      <c r="A633" s="36" t="s">
        <v>1227</v>
      </c>
      <c r="C633" s="37">
        <v>5</v>
      </c>
      <c r="D633" s="31" t="s">
        <v>157</v>
      </c>
      <c r="E633" s="37" t="s">
        <v>147</v>
      </c>
      <c r="F633" s="37" t="s">
        <v>156</v>
      </c>
    </row>
    <row r="634" spans="1:7" x14ac:dyDescent="0.25">
      <c r="A634" s="36" t="s">
        <v>1229</v>
      </c>
      <c r="B634" s="31" t="s">
        <v>1228</v>
      </c>
      <c r="C634" s="37">
        <v>5</v>
      </c>
      <c r="D634" s="31" t="s">
        <v>157</v>
      </c>
      <c r="E634" s="37" t="s">
        <v>147</v>
      </c>
      <c r="F634" s="37" t="s">
        <v>160</v>
      </c>
    </row>
    <row r="635" spans="1:7" ht="14.4" x14ac:dyDescent="0.3">
      <c r="A635" s="60" t="s">
        <v>4908</v>
      </c>
      <c r="E635" s="32"/>
      <c r="F635" s="32"/>
    </row>
    <row r="636" spans="1:7" x14ac:dyDescent="0.25">
      <c r="A636" s="36" t="s">
        <v>1231</v>
      </c>
      <c r="B636" s="31" t="s">
        <v>1230</v>
      </c>
      <c r="C636" s="37">
        <v>6</v>
      </c>
      <c r="D636" s="31" t="s">
        <v>149</v>
      </c>
      <c r="E636" s="37" t="s">
        <v>147</v>
      </c>
      <c r="F636" s="37" t="s">
        <v>208</v>
      </c>
    </row>
    <row r="637" spans="1:7" x14ac:dyDescent="0.25">
      <c r="A637" s="36" t="s">
        <v>1233</v>
      </c>
      <c r="B637" s="31" t="s">
        <v>1232</v>
      </c>
      <c r="C637" s="37"/>
      <c r="D637" s="31" t="s">
        <v>149</v>
      </c>
      <c r="E637" s="37"/>
      <c r="F637" s="37"/>
      <c r="G637" s="31" t="s">
        <v>144</v>
      </c>
    </row>
    <row r="638" spans="1:7" x14ac:dyDescent="0.25">
      <c r="A638" s="36" t="s">
        <v>1235</v>
      </c>
      <c r="B638" s="31" t="s">
        <v>1234</v>
      </c>
      <c r="C638" s="37">
        <v>10</v>
      </c>
      <c r="D638" s="31" t="s">
        <v>149</v>
      </c>
      <c r="E638" s="37" t="s">
        <v>147</v>
      </c>
      <c r="F638" s="37" t="s">
        <v>160</v>
      </c>
    </row>
    <row r="639" spans="1:7" ht="14.4" x14ac:dyDescent="0.3">
      <c r="A639" s="60" t="s">
        <v>4909</v>
      </c>
      <c r="E639" s="32"/>
      <c r="F639" s="32"/>
    </row>
    <row r="640" spans="1:7" x14ac:dyDescent="0.25">
      <c r="A640" s="36" t="s">
        <v>1237</v>
      </c>
      <c r="B640" s="31" t="s">
        <v>1236</v>
      </c>
      <c r="D640" s="31" t="s">
        <v>157</v>
      </c>
      <c r="E640" s="37" t="s">
        <v>152</v>
      </c>
      <c r="F640" s="37" t="s">
        <v>156</v>
      </c>
    </row>
    <row r="641" spans="1:6" x14ac:dyDescent="0.25">
      <c r="A641" s="36" t="s">
        <v>1239</v>
      </c>
      <c r="B641" s="31" t="s">
        <v>1238</v>
      </c>
      <c r="C641" s="37">
        <v>8</v>
      </c>
      <c r="D641" s="31" t="s">
        <v>149</v>
      </c>
      <c r="E641" s="37" t="s">
        <v>147</v>
      </c>
      <c r="F641" s="37" t="s">
        <v>160</v>
      </c>
    </row>
    <row r="642" spans="1:6" x14ac:dyDescent="0.25">
      <c r="A642" s="36" t="s">
        <v>1240</v>
      </c>
      <c r="C642" s="37">
        <v>9</v>
      </c>
      <c r="D642" s="31" t="s">
        <v>157</v>
      </c>
      <c r="E642" s="37" t="s">
        <v>147</v>
      </c>
      <c r="F642" s="37" t="s">
        <v>160</v>
      </c>
    </row>
    <row r="643" spans="1:6" x14ac:dyDescent="0.25">
      <c r="A643" s="36" t="s">
        <v>1242</v>
      </c>
      <c r="B643" s="31" t="s">
        <v>1241</v>
      </c>
      <c r="C643" s="37"/>
      <c r="D643" s="31" t="s">
        <v>157</v>
      </c>
      <c r="E643" s="37"/>
      <c r="F643" s="37"/>
    </row>
    <row r="644" spans="1:6" x14ac:dyDescent="0.25">
      <c r="A644" s="36" t="s">
        <v>1244</v>
      </c>
      <c r="B644" s="31" t="s">
        <v>1243</v>
      </c>
      <c r="C644" s="37">
        <v>8</v>
      </c>
      <c r="D644" s="31" t="s">
        <v>157</v>
      </c>
      <c r="E644" s="37" t="s">
        <v>147</v>
      </c>
      <c r="F644" s="37" t="s">
        <v>160</v>
      </c>
    </row>
    <row r="645" spans="1:6" ht="14.4" x14ac:dyDescent="0.3">
      <c r="A645" s="60" t="s">
        <v>4910</v>
      </c>
      <c r="C645" s="32"/>
      <c r="E645" s="32"/>
      <c r="F645" s="32"/>
    </row>
    <row r="646" spans="1:6" x14ac:dyDescent="0.25">
      <c r="A646" s="36" t="s">
        <v>1247</v>
      </c>
      <c r="B646" s="31" t="s">
        <v>1246</v>
      </c>
      <c r="C646" s="37">
        <v>0</v>
      </c>
      <c r="D646" s="31" t="s">
        <v>1245</v>
      </c>
      <c r="E646" s="37" t="s">
        <v>152</v>
      </c>
      <c r="F646" s="37" t="s">
        <v>170</v>
      </c>
    </row>
    <row r="647" spans="1:6" x14ac:dyDescent="0.25">
      <c r="A647" s="36" t="s">
        <v>1249</v>
      </c>
      <c r="B647" s="31" t="s">
        <v>1248</v>
      </c>
      <c r="C647" s="37">
        <v>3</v>
      </c>
      <c r="D647" s="31" t="s">
        <v>1245</v>
      </c>
      <c r="E647" s="37" t="s">
        <v>147</v>
      </c>
      <c r="F647" s="37" t="s">
        <v>181</v>
      </c>
    </row>
    <row r="648" spans="1:6" ht="14.4" x14ac:dyDescent="0.3">
      <c r="A648" s="60" t="s">
        <v>4911</v>
      </c>
      <c r="C648" s="32"/>
      <c r="E648" s="32"/>
      <c r="F648" s="32"/>
    </row>
    <row r="649" spans="1:6" x14ac:dyDescent="0.25">
      <c r="A649" s="36" t="s">
        <v>1251</v>
      </c>
      <c r="B649" s="31" t="s">
        <v>1250</v>
      </c>
      <c r="C649" s="37">
        <v>3</v>
      </c>
      <c r="D649" s="31" t="s">
        <v>157</v>
      </c>
      <c r="E649" s="37" t="s">
        <v>147</v>
      </c>
      <c r="F649" s="37" t="s">
        <v>378</v>
      </c>
    </row>
    <row r="650" spans="1:6" x14ac:dyDescent="0.25">
      <c r="A650" s="36" t="s">
        <v>1253</v>
      </c>
      <c r="B650" s="31" t="s">
        <v>1252</v>
      </c>
      <c r="C650" s="37">
        <v>0</v>
      </c>
      <c r="D650" s="31" t="s">
        <v>189</v>
      </c>
      <c r="E650" s="37" t="s">
        <v>147</v>
      </c>
      <c r="F650" s="37" t="s">
        <v>170</v>
      </c>
    </row>
    <row r="651" spans="1:6" x14ac:dyDescent="0.25">
      <c r="A651" s="36" t="s">
        <v>1255</v>
      </c>
      <c r="B651" s="31" t="s">
        <v>1254</v>
      </c>
      <c r="C651" s="37"/>
      <c r="D651" s="31" t="s">
        <v>189</v>
      </c>
      <c r="E651" s="37"/>
      <c r="F651" s="37"/>
    </row>
    <row r="652" spans="1:6" ht="14.4" x14ac:dyDescent="0.3">
      <c r="A652" s="60" t="s">
        <v>4912</v>
      </c>
      <c r="C652" s="32"/>
      <c r="E652" s="32"/>
      <c r="F652" s="32"/>
    </row>
    <row r="653" spans="1:6" x14ac:dyDescent="0.25">
      <c r="A653" s="36" t="s">
        <v>1257</v>
      </c>
      <c r="B653" s="31" t="s">
        <v>1256</v>
      </c>
      <c r="C653" s="37">
        <v>0</v>
      </c>
      <c r="D653" s="31" t="s">
        <v>149</v>
      </c>
      <c r="E653" s="37" t="s">
        <v>152</v>
      </c>
      <c r="F653" s="37" t="s">
        <v>156</v>
      </c>
    </row>
    <row r="654" spans="1:6" x14ac:dyDescent="0.25">
      <c r="A654" s="36" t="s">
        <v>1259</v>
      </c>
      <c r="B654" s="31" t="s">
        <v>1258</v>
      </c>
      <c r="C654" s="37">
        <v>0</v>
      </c>
      <c r="D654" s="31" t="s">
        <v>149</v>
      </c>
      <c r="E654" s="37" t="s">
        <v>152</v>
      </c>
      <c r="F654" s="37" t="s">
        <v>156</v>
      </c>
    </row>
    <row r="655" spans="1:6" ht="14.4" x14ac:dyDescent="0.3">
      <c r="A655" s="60" t="s">
        <v>4913</v>
      </c>
      <c r="C655" s="32"/>
      <c r="E655" s="32"/>
      <c r="F655" s="32"/>
    </row>
    <row r="656" spans="1:6" x14ac:dyDescent="0.25">
      <c r="A656" s="36" t="s">
        <v>1260</v>
      </c>
      <c r="C656" s="37">
        <v>0</v>
      </c>
      <c r="D656" s="31" t="s">
        <v>149</v>
      </c>
      <c r="E656" s="37" t="s">
        <v>152</v>
      </c>
      <c r="F656" s="37" t="s">
        <v>160</v>
      </c>
    </row>
    <row r="657" spans="1:7" x14ac:dyDescent="0.25">
      <c r="A657" s="36" t="s">
        <v>1262</v>
      </c>
      <c r="B657" s="31" t="s">
        <v>1261</v>
      </c>
      <c r="C657" s="37">
        <v>0</v>
      </c>
      <c r="D657" s="31" t="s">
        <v>149</v>
      </c>
      <c r="E657" s="37" t="s">
        <v>152</v>
      </c>
      <c r="F657" s="37" t="s">
        <v>160</v>
      </c>
    </row>
    <row r="658" spans="1:7" x14ac:dyDescent="0.25">
      <c r="A658" s="36" t="s">
        <v>1264</v>
      </c>
      <c r="B658" s="31" t="s">
        <v>1263</v>
      </c>
      <c r="C658" s="37">
        <v>7</v>
      </c>
      <c r="D658" s="31" t="s">
        <v>157</v>
      </c>
      <c r="E658" s="37" t="s">
        <v>147</v>
      </c>
      <c r="F658" s="37" t="s">
        <v>222</v>
      </c>
    </row>
    <row r="659" spans="1:7" x14ac:dyDescent="0.25">
      <c r="A659" s="36" t="s">
        <v>1266</v>
      </c>
      <c r="B659" s="31" t="s">
        <v>1265</v>
      </c>
      <c r="C659" s="37">
        <v>5</v>
      </c>
      <c r="D659" s="31" t="s">
        <v>149</v>
      </c>
      <c r="E659" s="37" t="s">
        <v>147</v>
      </c>
      <c r="F659" s="37" t="s">
        <v>153</v>
      </c>
    </row>
    <row r="660" spans="1:7" x14ac:dyDescent="0.25">
      <c r="A660" s="36" t="s">
        <v>1267</v>
      </c>
      <c r="B660" s="31" t="s">
        <v>1265</v>
      </c>
      <c r="C660" s="37"/>
      <c r="D660" s="31" t="s">
        <v>149</v>
      </c>
      <c r="E660" s="37" t="s">
        <v>147</v>
      </c>
      <c r="F660" s="37" t="s">
        <v>160</v>
      </c>
    </row>
    <row r="661" spans="1:7" x14ac:dyDescent="0.25">
      <c r="A661" s="36" t="s">
        <v>1268</v>
      </c>
      <c r="B661" s="31" t="s">
        <v>1265</v>
      </c>
      <c r="C661" s="37"/>
      <c r="D661" s="31" t="s">
        <v>149</v>
      </c>
      <c r="E661" s="37" t="s">
        <v>147</v>
      </c>
      <c r="F661" s="37" t="s">
        <v>160</v>
      </c>
    </row>
    <row r="662" spans="1:7" x14ac:dyDescent="0.25">
      <c r="A662" s="36" t="s">
        <v>1270</v>
      </c>
      <c r="B662" s="31" t="s">
        <v>1269</v>
      </c>
      <c r="C662" s="37">
        <v>6</v>
      </c>
      <c r="D662" s="31" t="s">
        <v>149</v>
      </c>
      <c r="E662" s="37" t="s">
        <v>147</v>
      </c>
      <c r="F662" s="37" t="s">
        <v>153</v>
      </c>
    </row>
    <row r="663" spans="1:7" x14ac:dyDescent="0.25">
      <c r="A663" s="36" t="s">
        <v>1271</v>
      </c>
      <c r="C663" s="37">
        <v>0</v>
      </c>
      <c r="D663" s="31" t="s">
        <v>149</v>
      </c>
      <c r="E663" s="37" t="s">
        <v>152</v>
      </c>
      <c r="F663" s="37" t="s">
        <v>156</v>
      </c>
    </row>
    <row r="664" spans="1:7" x14ac:dyDescent="0.25">
      <c r="A664" s="36" t="s">
        <v>1273</v>
      </c>
      <c r="B664" s="31" t="s">
        <v>1272</v>
      </c>
      <c r="C664" s="32"/>
      <c r="D664" s="31" t="s">
        <v>149</v>
      </c>
      <c r="E664" s="37" t="s">
        <v>152</v>
      </c>
      <c r="F664" s="37" t="s">
        <v>178</v>
      </c>
    </row>
    <row r="665" spans="1:7" x14ac:dyDescent="0.25">
      <c r="A665" s="36" t="s">
        <v>1274</v>
      </c>
      <c r="C665" s="37">
        <v>0</v>
      </c>
      <c r="D665" s="31" t="s">
        <v>149</v>
      </c>
      <c r="E665" s="37" t="s">
        <v>147</v>
      </c>
      <c r="F665" s="37" t="s">
        <v>156</v>
      </c>
    </row>
    <row r="666" spans="1:7" x14ac:dyDescent="0.25">
      <c r="A666" s="36" t="s">
        <v>1276</v>
      </c>
      <c r="B666" s="31" t="s">
        <v>1275</v>
      </c>
      <c r="C666" s="37">
        <v>2</v>
      </c>
      <c r="D666" s="31" t="s">
        <v>149</v>
      </c>
      <c r="E666" s="37" t="s">
        <v>147</v>
      </c>
      <c r="F666" s="37" t="s">
        <v>192</v>
      </c>
    </row>
    <row r="667" spans="1:7" ht="14.4" x14ac:dyDescent="0.3">
      <c r="A667" s="60" t="s">
        <v>4914</v>
      </c>
      <c r="C667" s="32"/>
      <c r="E667" s="32"/>
      <c r="F667" s="32"/>
    </row>
    <row r="668" spans="1:7" x14ac:dyDescent="0.25">
      <c r="A668" s="36" t="s">
        <v>1278</v>
      </c>
      <c r="B668" s="31" t="s">
        <v>1277</v>
      </c>
      <c r="C668" s="37">
        <v>2</v>
      </c>
      <c r="D668" s="31" t="s">
        <v>262</v>
      </c>
      <c r="E668" s="37" t="s">
        <v>147</v>
      </c>
      <c r="F668" s="37" t="s">
        <v>222</v>
      </c>
    </row>
    <row r="669" spans="1:7" x14ac:dyDescent="0.25">
      <c r="A669" s="36" t="s">
        <v>1280</v>
      </c>
      <c r="B669" s="31" t="s">
        <v>1279</v>
      </c>
      <c r="C669" s="37">
        <v>10</v>
      </c>
      <c r="D669" s="31" t="s">
        <v>262</v>
      </c>
      <c r="E669" s="37" t="s">
        <v>147</v>
      </c>
      <c r="F669" s="37" t="s">
        <v>195</v>
      </c>
      <c r="G669" s="31" t="s">
        <v>223</v>
      </c>
    </row>
    <row r="670" spans="1:7" ht="14.4" x14ac:dyDescent="0.3">
      <c r="A670" s="60" t="s">
        <v>4915</v>
      </c>
      <c r="C670" s="32"/>
      <c r="E670" s="32"/>
      <c r="F670" s="32"/>
    </row>
    <row r="671" spans="1:7" x14ac:dyDescent="0.25">
      <c r="A671" s="36" t="s">
        <v>1282</v>
      </c>
      <c r="B671" s="31" t="s">
        <v>1281</v>
      </c>
      <c r="C671" s="32"/>
      <c r="D671" s="31" t="s">
        <v>149</v>
      </c>
      <c r="E671" s="37"/>
      <c r="F671" s="37"/>
    </row>
    <row r="672" spans="1:7" x14ac:dyDescent="0.25">
      <c r="A672" s="36" t="s">
        <v>1284</v>
      </c>
      <c r="B672" s="31" t="s">
        <v>1283</v>
      </c>
      <c r="C672" s="37">
        <v>2</v>
      </c>
      <c r="D672" s="31" t="s">
        <v>149</v>
      </c>
      <c r="E672" s="37" t="s">
        <v>147</v>
      </c>
      <c r="F672" s="37" t="s">
        <v>482</v>
      </c>
    </row>
    <row r="673" spans="1:7" x14ac:dyDescent="0.25">
      <c r="A673" s="36" t="s">
        <v>1286</v>
      </c>
      <c r="B673" s="31" t="s">
        <v>1285</v>
      </c>
      <c r="C673" s="37">
        <v>8</v>
      </c>
      <c r="D673" s="31" t="s">
        <v>368</v>
      </c>
      <c r="E673" s="37" t="s">
        <v>147</v>
      </c>
      <c r="F673" s="37" t="s">
        <v>195</v>
      </c>
    </row>
    <row r="674" spans="1:7" x14ac:dyDescent="0.25">
      <c r="A674" s="36" t="s">
        <v>1288</v>
      </c>
      <c r="B674" s="31" t="s">
        <v>1287</v>
      </c>
      <c r="C674" s="37"/>
      <c r="D674" s="31" t="s">
        <v>149</v>
      </c>
      <c r="E674" s="37"/>
      <c r="F674" s="37"/>
    </row>
    <row r="675" spans="1:7" x14ac:dyDescent="0.25">
      <c r="A675" s="36" t="s">
        <v>1290</v>
      </c>
      <c r="B675" s="31" t="s">
        <v>1289</v>
      </c>
      <c r="C675" s="37"/>
      <c r="D675" s="31" t="s">
        <v>149</v>
      </c>
      <c r="E675" s="37"/>
      <c r="F675" s="37"/>
      <c r="G675" s="31" t="s">
        <v>203</v>
      </c>
    </row>
    <row r="676" spans="1:7" x14ac:dyDescent="0.25">
      <c r="A676" s="36" t="s">
        <v>1293</v>
      </c>
      <c r="B676" s="31" t="s">
        <v>1292</v>
      </c>
      <c r="C676" s="37"/>
      <c r="D676" s="31" t="s">
        <v>1291</v>
      </c>
      <c r="E676" s="37"/>
      <c r="F676" s="37"/>
    </row>
    <row r="677" spans="1:7" x14ac:dyDescent="0.25">
      <c r="A677" s="36" t="s">
        <v>1294</v>
      </c>
      <c r="C677" s="37"/>
      <c r="E677" s="37"/>
      <c r="F677" s="37"/>
    </row>
    <row r="678" spans="1:7" x14ac:dyDescent="0.25">
      <c r="A678" s="36" t="s">
        <v>1296</v>
      </c>
      <c r="B678" s="31" t="s">
        <v>1295</v>
      </c>
      <c r="C678" s="37"/>
      <c r="D678" s="31" t="s">
        <v>1291</v>
      </c>
      <c r="E678" s="37"/>
      <c r="F678" s="37"/>
    </row>
    <row r="679" spans="1:7" x14ac:dyDescent="0.25">
      <c r="A679" s="36" t="s">
        <v>1298</v>
      </c>
      <c r="B679" s="31" t="s">
        <v>1297</v>
      </c>
      <c r="C679" s="37"/>
      <c r="D679" s="31" t="s">
        <v>1291</v>
      </c>
      <c r="E679" s="37"/>
      <c r="F679" s="37"/>
    </row>
    <row r="680" spans="1:7" x14ac:dyDescent="0.25">
      <c r="A680" s="36" t="s">
        <v>1301</v>
      </c>
      <c r="B680" s="31" t="s">
        <v>1300</v>
      </c>
      <c r="C680" s="37"/>
      <c r="D680" s="31" t="s">
        <v>1299</v>
      </c>
      <c r="E680" s="37"/>
      <c r="F680" s="37"/>
    </row>
    <row r="681" spans="1:7" x14ac:dyDescent="0.25">
      <c r="A681" s="36" t="s">
        <v>1303</v>
      </c>
      <c r="B681" s="31" t="s">
        <v>1302</v>
      </c>
      <c r="C681" s="37"/>
      <c r="D681" s="31" t="s">
        <v>1299</v>
      </c>
      <c r="E681" s="37"/>
      <c r="F681" s="37"/>
    </row>
    <row r="682" spans="1:7" x14ac:dyDescent="0.25">
      <c r="A682" s="36" t="s">
        <v>1305</v>
      </c>
      <c r="B682" s="31" t="s">
        <v>1304</v>
      </c>
      <c r="C682" s="32"/>
      <c r="D682" s="31" t="s">
        <v>1299</v>
      </c>
      <c r="E682" s="37"/>
      <c r="F682" s="37"/>
    </row>
    <row r="683" spans="1:7" x14ac:dyDescent="0.25">
      <c r="A683" s="36" t="s">
        <v>1306</v>
      </c>
      <c r="B683" s="31" t="s">
        <v>1300</v>
      </c>
      <c r="C683" s="37"/>
      <c r="D683" s="31" t="s">
        <v>1291</v>
      </c>
      <c r="E683" s="37"/>
      <c r="F683" s="37"/>
    </row>
    <row r="684" spans="1:7" x14ac:dyDescent="0.25">
      <c r="A684" s="36" t="s">
        <v>1308</v>
      </c>
      <c r="B684" s="31" t="s">
        <v>1307</v>
      </c>
      <c r="C684" s="37"/>
      <c r="D684" s="31" t="s">
        <v>1299</v>
      </c>
      <c r="E684" s="37"/>
      <c r="F684" s="37"/>
    </row>
    <row r="685" spans="1:7" ht="14.4" x14ac:dyDescent="0.3">
      <c r="A685" s="60" t="s">
        <v>4916</v>
      </c>
      <c r="E685" s="32"/>
      <c r="F685" s="32"/>
    </row>
    <row r="686" spans="1:7" x14ac:dyDescent="0.25">
      <c r="A686" s="36" t="s">
        <v>1309</v>
      </c>
      <c r="B686" s="31" t="s">
        <v>1300</v>
      </c>
      <c r="C686" s="37"/>
      <c r="D686" s="31" t="s">
        <v>1299</v>
      </c>
      <c r="E686" s="37"/>
      <c r="F686" s="37"/>
    </row>
    <row r="687" spans="1:7" x14ac:dyDescent="0.25">
      <c r="A687" s="36" t="s">
        <v>1310</v>
      </c>
      <c r="B687" s="31" t="s">
        <v>1300</v>
      </c>
      <c r="C687" s="32"/>
      <c r="D687" s="31" t="s">
        <v>1299</v>
      </c>
      <c r="E687" s="37"/>
      <c r="F687" s="37"/>
    </row>
    <row r="688" spans="1:7" x14ac:dyDescent="0.25">
      <c r="A688" s="36" t="s">
        <v>1312</v>
      </c>
      <c r="B688" s="31" t="s">
        <v>1311</v>
      </c>
      <c r="C688" s="37">
        <v>10</v>
      </c>
      <c r="D688" s="31" t="s">
        <v>149</v>
      </c>
      <c r="E688" s="37" t="s">
        <v>147</v>
      </c>
      <c r="F688" s="37" t="s">
        <v>160</v>
      </c>
    </row>
    <row r="689" spans="1:6" x14ac:dyDescent="0.25">
      <c r="A689" s="36" t="s">
        <v>1314</v>
      </c>
      <c r="B689" s="31" t="s">
        <v>1313</v>
      </c>
      <c r="C689" s="37">
        <v>0</v>
      </c>
      <c r="D689" s="31" t="s">
        <v>149</v>
      </c>
      <c r="E689" s="37" t="s">
        <v>152</v>
      </c>
      <c r="F689" s="37" t="s">
        <v>170</v>
      </c>
    </row>
    <row r="690" spans="1:6" x14ac:dyDescent="0.25">
      <c r="A690" s="36" t="s">
        <v>1316</v>
      </c>
      <c r="B690" s="31" t="s">
        <v>1315</v>
      </c>
      <c r="C690" s="37">
        <v>7</v>
      </c>
      <c r="D690" s="31" t="s">
        <v>149</v>
      </c>
      <c r="E690" s="37" t="s">
        <v>147</v>
      </c>
      <c r="F690" s="37" t="s">
        <v>222</v>
      </c>
    </row>
    <row r="691" spans="1:6" x14ac:dyDescent="0.25">
      <c r="A691" s="36" t="s">
        <v>1318</v>
      </c>
      <c r="B691" s="31" t="s">
        <v>1317</v>
      </c>
      <c r="C691" s="37">
        <v>0</v>
      </c>
      <c r="D691" s="31" t="s">
        <v>149</v>
      </c>
      <c r="E691" s="37" t="s">
        <v>152</v>
      </c>
      <c r="F691" s="37" t="s">
        <v>160</v>
      </c>
    </row>
    <row r="692" spans="1:6" ht="14.4" x14ac:dyDescent="0.3">
      <c r="A692" s="60" t="s">
        <v>4917</v>
      </c>
    </row>
    <row r="693" spans="1:6" x14ac:dyDescent="0.25">
      <c r="A693" s="36" t="s">
        <v>5437</v>
      </c>
      <c r="B693" s="31" t="s">
        <v>1319</v>
      </c>
      <c r="C693" s="39">
        <v>0</v>
      </c>
      <c r="D693" s="31" t="s">
        <v>149</v>
      </c>
      <c r="E693" s="37" t="s">
        <v>152</v>
      </c>
      <c r="F693" s="37" t="s">
        <v>202</v>
      </c>
    </row>
    <row r="694" spans="1:6" x14ac:dyDescent="0.25">
      <c r="A694" s="36" t="s">
        <v>1321</v>
      </c>
      <c r="B694" s="31" t="s">
        <v>1320</v>
      </c>
      <c r="C694" s="37">
        <v>2</v>
      </c>
      <c r="D694" s="31" t="s">
        <v>149</v>
      </c>
      <c r="E694" s="37" t="s">
        <v>147</v>
      </c>
      <c r="F694" s="37" t="s">
        <v>160</v>
      </c>
    </row>
    <row r="695" spans="1:6" x14ac:dyDescent="0.25">
      <c r="A695" s="36" t="s">
        <v>1322</v>
      </c>
      <c r="B695" s="31" t="s">
        <v>1320</v>
      </c>
      <c r="C695" s="37"/>
      <c r="D695" s="31" t="s">
        <v>149</v>
      </c>
      <c r="E695" s="37" t="s">
        <v>147</v>
      </c>
      <c r="F695" s="37" t="s">
        <v>160</v>
      </c>
    </row>
    <row r="696" spans="1:6" x14ac:dyDescent="0.25">
      <c r="A696" s="36" t="s">
        <v>1323</v>
      </c>
      <c r="B696" s="31" t="s">
        <v>1320</v>
      </c>
      <c r="C696" s="37"/>
      <c r="D696" s="31" t="s">
        <v>149</v>
      </c>
      <c r="E696" s="37" t="s">
        <v>147</v>
      </c>
      <c r="F696" s="37" t="s">
        <v>160</v>
      </c>
    </row>
    <row r="697" spans="1:6" x14ac:dyDescent="0.25">
      <c r="A697" s="36" t="s">
        <v>1324</v>
      </c>
      <c r="C697" s="31">
        <v>3</v>
      </c>
      <c r="D697" s="31" t="s">
        <v>149</v>
      </c>
      <c r="E697" s="31" t="s">
        <v>147</v>
      </c>
      <c r="F697" s="31" t="s">
        <v>160</v>
      </c>
    </row>
    <row r="698" spans="1:6" x14ac:dyDescent="0.25">
      <c r="A698" s="36" t="s">
        <v>1326</v>
      </c>
      <c r="B698" s="31" t="s">
        <v>1325</v>
      </c>
      <c r="C698" s="37">
        <v>3</v>
      </c>
      <c r="D698" s="31" t="s">
        <v>149</v>
      </c>
      <c r="E698" s="37" t="s">
        <v>147</v>
      </c>
      <c r="F698" s="37" t="s">
        <v>160</v>
      </c>
    </row>
    <row r="699" spans="1:6" x14ac:dyDescent="0.25">
      <c r="A699" s="36" t="s">
        <v>1328</v>
      </c>
      <c r="B699" s="31" t="s">
        <v>1327</v>
      </c>
      <c r="D699" s="31" t="s">
        <v>149</v>
      </c>
      <c r="E699" s="37"/>
      <c r="F699" s="37"/>
    </row>
    <row r="700" spans="1:6" x14ac:dyDescent="0.25">
      <c r="A700" s="36" t="s">
        <v>1330</v>
      </c>
      <c r="B700" s="31" t="s">
        <v>1329</v>
      </c>
      <c r="C700" s="32">
        <v>0</v>
      </c>
      <c r="D700" s="31" t="s">
        <v>149</v>
      </c>
      <c r="E700" s="37" t="s">
        <v>152</v>
      </c>
      <c r="F700" s="37" t="s">
        <v>148</v>
      </c>
    </row>
    <row r="701" spans="1:6" x14ac:dyDescent="0.25">
      <c r="A701" s="36" t="s">
        <v>1331</v>
      </c>
      <c r="B701" s="31" t="s">
        <v>1329</v>
      </c>
      <c r="C701" s="37">
        <v>0</v>
      </c>
      <c r="D701" s="31" t="s">
        <v>149</v>
      </c>
      <c r="E701" s="37" t="s">
        <v>152</v>
      </c>
      <c r="F701" s="37" t="s">
        <v>160</v>
      </c>
    </row>
    <row r="702" spans="1:6" x14ac:dyDescent="0.25">
      <c r="A702" s="36" t="s">
        <v>1332</v>
      </c>
      <c r="B702" s="31" t="s">
        <v>1329</v>
      </c>
      <c r="C702" s="32"/>
      <c r="D702" s="31" t="s">
        <v>149</v>
      </c>
      <c r="E702" s="37"/>
      <c r="F702" s="37"/>
    </row>
    <row r="703" spans="1:6" x14ac:dyDescent="0.25">
      <c r="A703" s="36" t="s">
        <v>1334</v>
      </c>
      <c r="B703" s="31" t="s">
        <v>1333</v>
      </c>
      <c r="C703" s="32"/>
      <c r="D703" s="31" t="s">
        <v>149</v>
      </c>
      <c r="E703" s="37"/>
      <c r="F703" s="37"/>
    </row>
    <row r="704" spans="1:6" x14ac:dyDescent="0.25">
      <c r="A704" s="36" t="s">
        <v>1336</v>
      </c>
      <c r="B704" s="31" t="s">
        <v>1335</v>
      </c>
      <c r="C704" s="37">
        <v>5</v>
      </c>
      <c r="D704" s="31" t="s">
        <v>149</v>
      </c>
      <c r="E704" s="37" t="s">
        <v>147</v>
      </c>
      <c r="F704" s="37" t="s">
        <v>160</v>
      </c>
    </row>
    <row r="705" spans="1:7" x14ac:dyDescent="0.25">
      <c r="A705" s="36" t="s">
        <v>1338</v>
      </c>
      <c r="B705" s="31" t="s">
        <v>1337</v>
      </c>
      <c r="C705" s="37">
        <v>3</v>
      </c>
      <c r="D705" s="31" t="s">
        <v>149</v>
      </c>
      <c r="E705" s="37" t="s">
        <v>147</v>
      </c>
      <c r="F705" s="37" t="s">
        <v>222</v>
      </c>
    </row>
    <row r="706" spans="1:7" x14ac:dyDescent="0.25">
      <c r="A706" s="36" t="s">
        <v>1339</v>
      </c>
      <c r="B706" s="31" t="s">
        <v>1337</v>
      </c>
      <c r="C706" s="32"/>
      <c r="D706" s="31" t="s">
        <v>149</v>
      </c>
      <c r="E706" s="37"/>
      <c r="F706" s="37"/>
    </row>
    <row r="707" spans="1:7" x14ac:dyDescent="0.25">
      <c r="A707" s="36" t="s">
        <v>1340</v>
      </c>
      <c r="B707" s="31" t="s">
        <v>1337</v>
      </c>
      <c r="C707" s="37">
        <v>0</v>
      </c>
      <c r="D707" s="31" t="s">
        <v>149</v>
      </c>
      <c r="E707" s="37" t="s">
        <v>152</v>
      </c>
      <c r="F707" s="37" t="s">
        <v>160</v>
      </c>
    </row>
    <row r="708" spans="1:7" x14ac:dyDescent="0.25">
      <c r="A708" s="36" t="s">
        <v>1342</v>
      </c>
      <c r="B708" s="31" t="s">
        <v>1341</v>
      </c>
      <c r="C708" s="37">
        <v>1</v>
      </c>
      <c r="D708" s="31" t="s">
        <v>149</v>
      </c>
      <c r="E708" s="37" t="s">
        <v>147</v>
      </c>
      <c r="F708" s="37" t="s">
        <v>160</v>
      </c>
    </row>
    <row r="709" spans="1:7" ht="14.4" x14ac:dyDescent="0.3">
      <c r="A709" s="60" t="s">
        <v>4918</v>
      </c>
      <c r="C709" s="32"/>
      <c r="E709" s="32"/>
      <c r="F709" s="32"/>
    </row>
    <row r="710" spans="1:7" x14ac:dyDescent="0.25">
      <c r="A710" s="36" t="s">
        <v>1344</v>
      </c>
      <c r="B710" s="31" t="s">
        <v>1343</v>
      </c>
      <c r="C710" s="37">
        <v>4</v>
      </c>
      <c r="D710" s="31" t="s">
        <v>149</v>
      </c>
      <c r="E710" s="37" t="s">
        <v>147</v>
      </c>
      <c r="F710" s="37" t="s">
        <v>160</v>
      </c>
    </row>
    <row r="711" spans="1:7" ht="14.4" x14ac:dyDescent="0.3">
      <c r="A711" s="60" t="s">
        <v>4919</v>
      </c>
      <c r="C711" s="32"/>
      <c r="E711" s="32"/>
      <c r="F711" s="32"/>
    </row>
    <row r="712" spans="1:7" x14ac:dyDescent="0.25">
      <c r="A712" s="36" t="s">
        <v>1345</v>
      </c>
      <c r="C712" s="37">
        <v>8</v>
      </c>
      <c r="D712" s="31" t="s">
        <v>368</v>
      </c>
      <c r="E712" s="37" t="s">
        <v>147</v>
      </c>
      <c r="F712" s="37" t="s">
        <v>160</v>
      </c>
    </row>
    <row r="713" spans="1:7" x14ac:dyDescent="0.25">
      <c r="A713" s="36" t="s">
        <v>1347</v>
      </c>
      <c r="B713" s="31" t="s">
        <v>1346</v>
      </c>
      <c r="C713" s="37">
        <v>8</v>
      </c>
      <c r="D713" s="31" t="s">
        <v>368</v>
      </c>
      <c r="E713" s="37" t="s">
        <v>147</v>
      </c>
      <c r="F713" s="37" t="s">
        <v>160</v>
      </c>
    </row>
    <row r="714" spans="1:7" x14ac:dyDescent="0.25">
      <c r="A714" s="36" t="s">
        <v>1349</v>
      </c>
      <c r="B714" s="31" t="s">
        <v>1348</v>
      </c>
      <c r="C714" s="37">
        <v>9</v>
      </c>
      <c r="D714" s="31" t="s">
        <v>149</v>
      </c>
      <c r="E714" s="37" t="s">
        <v>147</v>
      </c>
      <c r="F714" s="37" t="s">
        <v>222</v>
      </c>
    </row>
    <row r="715" spans="1:7" x14ac:dyDescent="0.25">
      <c r="A715" s="36" t="s">
        <v>1351</v>
      </c>
      <c r="B715" s="31" t="s">
        <v>1350</v>
      </c>
      <c r="C715" s="37">
        <v>10</v>
      </c>
      <c r="D715" s="31" t="s">
        <v>149</v>
      </c>
      <c r="E715" s="37" t="s">
        <v>147</v>
      </c>
      <c r="F715" s="37" t="s">
        <v>222</v>
      </c>
      <c r="G715" s="31" t="s">
        <v>144</v>
      </c>
    </row>
    <row r="716" spans="1:7" ht="14.4" x14ac:dyDescent="0.3">
      <c r="A716" s="60" t="s">
        <v>4920</v>
      </c>
      <c r="C716" s="32"/>
      <c r="E716" s="32"/>
      <c r="F716" s="32"/>
    </row>
    <row r="717" spans="1:7" x14ac:dyDescent="0.25">
      <c r="A717" s="36" t="s">
        <v>1353</v>
      </c>
      <c r="B717" s="31" t="s">
        <v>1352</v>
      </c>
      <c r="C717" s="37">
        <v>0</v>
      </c>
      <c r="D717" s="31" t="s">
        <v>149</v>
      </c>
      <c r="E717" s="37" t="s">
        <v>152</v>
      </c>
      <c r="F717" s="37" t="s">
        <v>156</v>
      </c>
    </row>
    <row r="718" spans="1:7" x14ac:dyDescent="0.25">
      <c r="A718" s="36" t="s">
        <v>1355</v>
      </c>
      <c r="B718" s="31" t="s">
        <v>1354</v>
      </c>
      <c r="C718" s="37">
        <v>7</v>
      </c>
      <c r="D718" s="31" t="s">
        <v>149</v>
      </c>
      <c r="E718" s="37" t="s">
        <v>147</v>
      </c>
      <c r="F718" s="37" t="s">
        <v>222</v>
      </c>
    </row>
    <row r="719" spans="1:7" x14ac:dyDescent="0.25">
      <c r="A719" s="36" t="s">
        <v>1356</v>
      </c>
      <c r="B719" s="31" t="s">
        <v>5390</v>
      </c>
      <c r="C719" s="37">
        <v>5</v>
      </c>
      <c r="D719" s="31" t="s">
        <v>149</v>
      </c>
      <c r="E719" s="37" t="s">
        <v>147</v>
      </c>
      <c r="F719" s="37" t="s">
        <v>222</v>
      </c>
    </row>
    <row r="720" spans="1:7" x14ac:dyDescent="0.25">
      <c r="A720" s="36" t="s">
        <v>1358</v>
      </c>
      <c r="B720" s="31" t="s">
        <v>1357</v>
      </c>
      <c r="C720" s="39">
        <v>5</v>
      </c>
      <c r="D720" s="31" t="s">
        <v>149</v>
      </c>
      <c r="E720" s="37"/>
      <c r="F720" s="37"/>
    </row>
    <row r="721" spans="1:7" ht="14.4" x14ac:dyDescent="0.3">
      <c r="A721" s="60" t="s">
        <v>4921</v>
      </c>
      <c r="B721" s="31" t="s">
        <v>5390</v>
      </c>
      <c r="C721" s="32"/>
      <c r="E721" s="32"/>
      <c r="F721" s="32"/>
    </row>
    <row r="722" spans="1:7" x14ac:dyDescent="0.25">
      <c r="A722" s="36" t="s">
        <v>1360</v>
      </c>
      <c r="B722" s="31" t="s">
        <v>1359</v>
      </c>
      <c r="C722" s="37">
        <v>5</v>
      </c>
      <c r="D722" s="31" t="s">
        <v>189</v>
      </c>
      <c r="E722" s="37" t="s">
        <v>147</v>
      </c>
      <c r="F722" s="37" t="s">
        <v>148</v>
      </c>
    </row>
    <row r="723" spans="1:7" x14ac:dyDescent="0.25">
      <c r="A723" s="36" t="s">
        <v>1362</v>
      </c>
      <c r="B723" s="31" t="s">
        <v>1361</v>
      </c>
      <c r="C723" s="37">
        <v>5</v>
      </c>
      <c r="D723" s="31" t="s">
        <v>189</v>
      </c>
      <c r="E723" s="37" t="s">
        <v>147</v>
      </c>
      <c r="F723" s="37" t="s">
        <v>355</v>
      </c>
    </row>
    <row r="724" spans="1:7" ht="14.4" x14ac:dyDescent="0.3">
      <c r="A724" s="60" t="s">
        <v>4922</v>
      </c>
      <c r="C724" s="32"/>
      <c r="E724" s="32"/>
      <c r="F724" s="32"/>
    </row>
    <row r="725" spans="1:7" x14ac:dyDescent="0.25">
      <c r="A725" s="36" t="s">
        <v>1363</v>
      </c>
      <c r="C725" s="37">
        <v>6</v>
      </c>
      <c r="D725" s="31" t="s">
        <v>149</v>
      </c>
      <c r="E725" s="37" t="s">
        <v>147</v>
      </c>
      <c r="F725" s="37" t="s">
        <v>253</v>
      </c>
    </row>
    <row r="726" spans="1:7" x14ac:dyDescent="0.25">
      <c r="A726" s="36" t="s">
        <v>1365</v>
      </c>
      <c r="B726" s="31" t="s">
        <v>1364</v>
      </c>
      <c r="C726" s="32"/>
      <c r="D726" s="31" t="s">
        <v>149</v>
      </c>
      <c r="E726" s="37"/>
      <c r="F726" s="37"/>
    </row>
    <row r="727" spans="1:7" x14ac:dyDescent="0.25">
      <c r="A727" s="36" t="s">
        <v>1366</v>
      </c>
      <c r="B727" s="31" t="s">
        <v>1367</v>
      </c>
      <c r="C727" s="37">
        <v>2</v>
      </c>
      <c r="D727" s="31" t="s">
        <v>149</v>
      </c>
      <c r="E727" s="37" t="s">
        <v>147</v>
      </c>
      <c r="F727" s="37" t="s">
        <v>178</v>
      </c>
    </row>
    <row r="728" spans="1:7" ht="14.4" x14ac:dyDescent="0.3">
      <c r="A728" s="60" t="s">
        <v>4923</v>
      </c>
      <c r="C728" s="32"/>
      <c r="E728" s="32"/>
      <c r="F728" s="32"/>
    </row>
    <row r="729" spans="1:7" x14ac:dyDescent="0.25">
      <c r="A729" s="36" t="s">
        <v>1369</v>
      </c>
      <c r="B729" s="31" t="s">
        <v>1368</v>
      </c>
      <c r="C729" s="32"/>
      <c r="D729" s="31" t="s">
        <v>149</v>
      </c>
      <c r="E729" s="37"/>
      <c r="F729" s="37"/>
    </row>
    <row r="730" spans="1:7" x14ac:dyDescent="0.25">
      <c r="A730" s="36" t="s">
        <v>1371</v>
      </c>
      <c r="B730" s="31" t="s">
        <v>1370</v>
      </c>
      <c r="C730" s="37">
        <v>6</v>
      </c>
      <c r="D730" s="31" t="s">
        <v>149</v>
      </c>
      <c r="E730" s="37" t="s">
        <v>147</v>
      </c>
      <c r="F730" s="37" t="s">
        <v>160</v>
      </c>
    </row>
    <row r="731" spans="1:7" x14ac:dyDescent="0.25">
      <c r="A731" s="36" t="s">
        <v>1373</v>
      </c>
      <c r="B731" s="31" t="s">
        <v>1372</v>
      </c>
      <c r="C731" s="32">
        <v>0</v>
      </c>
      <c r="D731" s="31" t="s">
        <v>149</v>
      </c>
      <c r="E731" s="37" t="s">
        <v>152</v>
      </c>
      <c r="F731" s="37" t="s">
        <v>156</v>
      </c>
    </row>
    <row r="732" spans="1:7" x14ac:dyDescent="0.25">
      <c r="A732" s="36" t="s">
        <v>1375</v>
      </c>
      <c r="B732" s="31" t="s">
        <v>1374</v>
      </c>
      <c r="C732" s="37">
        <v>4</v>
      </c>
      <c r="D732" s="31" t="s">
        <v>149</v>
      </c>
      <c r="E732" s="37" t="s">
        <v>147</v>
      </c>
      <c r="F732" s="37" t="s">
        <v>156</v>
      </c>
    </row>
    <row r="733" spans="1:7" x14ac:dyDescent="0.25">
      <c r="A733" s="36" t="s">
        <v>1377</v>
      </c>
      <c r="B733" s="31" t="s">
        <v>1376</v>
      </c>
      <c r="C733" s="37">
        <v>0</v>
      </c>
      <c r="D733" s="31" t="s">
        <v>149</v>
      </c>
      <c r="E733" s="37" t="s">
        <v>152</v>
      </c>
      <c r="F733" s="37" t="s">
        <v>208</v>
      </c>
    </row>
    <row r="734" spans="1:7" x14ac:dyDescent="0.25">
      <c r="A734" s="36" t="s">
        <v>1379</v>
      </c>
      <c r="B734" s="31" t="s">
        <v>1378</v>
      </c>
      <c r="C734" s="37">
        <v>6</v>
      </c>
      <c r="D734" s="31" t="s">
        <v>149</v>
      </c>
      <c r="E734" s="37" t="s">
        <v>147</v>
      </c>
      <c r="F734" s="37" t="s">
        <v>222</v>
      </c>
    </row>
    <row r="735" spans="1:7" x14ac:dyDescent="0.25">
      <c r="A735" s="36" t="s">
        <v>1380</v>
      </c>
      <c r="C735" s="37">
        <v>7</v>
      </c>
      <c r="D735" s="31" t="s">
        <v>149</v>
      </c>
      <c r="E735" s="37" t="s">
        <v>147</v>
      </c>
      <c r="F735" s="37" t="s">
        <v>160</v>
      </c>
    </row>
    <row r="736" spans="1:7" x14ac:dyDescent="0.25">
      <c r="A736" s="36" t="s">
        <v>1382</v>
      </c>
      <c r="B736" s="31" t="s">
        <v>1381</v>
      </c>
      <c r="C736" s="37">
        <v>7</v>
      </c>
      <c r="D736" s="31" t="s">
        <v>149</v>
      </c>
      <c r="E736" s="37" t="s">
        <v>147</v>
      </c>
      <c r="F736" s="37" t="s">
        <v>160</v>
      </c>
      <c r="G736" s="31" t="s">
        <v>203</v>
      </c>
    </row>
    <row r="737" spans="1:7" ht="14.4" x14ac:dyDescent="0.3">
      <c r="A737" s="60" t="s">
        <v>4924</v>
      </c>
      <c r="C737" s="32"/>
      <c r="E737" s="32"/>
      <c r="F737" s="32"/>
    </row>
    <row r="738" spans="1:7" x14ac:dyDescent="0.25">
      <c r="A738" s="36" t="s">
        <v>1384</v>
      </c>
      <c r="B738" s="31" t="s">
        <v>1383</v>
      </c>
      <c r="C738" s="39">
        <v>0</v>
      </c>
      <c r="D738" s="31" t="s">
        <v>149</v>
      </c>
      <c r="E738" s="37" t="s">
        <v>152</v>
      </c>
      <c r="F738" s="37" t="s">
        <v>153</v>
      </c>
    </row>
    <row r="739" spans="1:7" x14ac:dyDescent="0.25">
      <c r="A739" s="36" t="s">
        <v>1386</v>
      </c>
      <c r="B739" s="31" t="s">
        <v>1385</v>
      </c>
      <c r="C739" s="37">
        <v>10</v>
      </c>
      <c r="D739" s="31" t="s">
        <v>189</v>
      </c>
      <c r="E739" s="37" t="s">
        <v>147</v>
      </c>
      <c r="F739" s="37" t="s">
        <v>222</v>
      </c>
      <c r="G739" s="31" t="s">
        <v>203</v>
      </c>
    </row>
    <row r="740" spans="1:7" x14ac:dyDescent="0.25">
      <c r="A740" s="36" t="s">
        <v>1388</v>
      </c>
      <c r="B740" s="31" t="s">
        <v>1387</v>
      </c>
      <c r="C740" s="37">
        <v>8</v>
      </c>
      <c r="D740" s="31" t="s">
        <v>149</v>
      </c>
      <c r="E740" s="37" t="s">
        <v>147</v>
      </c>
      <c r="F740" s="37" t="s">
        <v>178</v>
      </c>
    </row>
    <row r="741" spans="1:7" ht="14.4" x14ac:dyDescent="0.3">
      <c r="A741" s="60" t="s">
        <v>4925</v>
      </c>
      <c r="C741" s="32"/>
      <c r="E741" s="32"/>
      <c r="F741" s="32"/>
    </row>
    <row r="742" spans="1:7" x14ac:dyDescent="0.25">
      <c r="A742" s="36" t="s">
        <v>1390</v>
      </c>
      <c r="B742" s="31" t="s">
        <v>1389</v>
      </c>
      <c r="C742" s="37">
        <v>6</v>
      </c>
      <c r="D742" s="31" t="s">
        <v>149</v>
      </c>
      <c r="E742" s="37" t="s">
        <v>147</v>
      </c>
      <c r="F742" s="37" t="s">
        <v>178</v>
      </c>
    </row>
    <row r="743" spans="1:7" x14ac:dyDescent="0.25">
      <c r="A743" s="36" t="s">
        <v>1392</v>
      </c>
      <c r="C743" s="37">
        <v>8</v>
      </c>
      <c r="D743" s="31" t="s">
        <v>1391</v>
      </c>
      <c r="E743" s="37" t="s">
        <v>147</v>
      </c>
      <c r="F743" s="37" t="s">
        <v>160</v>
      </c>
    </row>
    <row r="744" spans="1:7" x14ac:dyDescent="0.25">
      <c r="A744" s="36" t="s">
        <v>1394</v>
      </c>
      <c r="B744" s="31" t="s">
        <v>1393</v>
      </c>
      <c r="C744" s="37">
        <v>8</v>
      </c>
      <c r="D744" s="31" t="s">
        <v>1245</v>
      </c>
      <c r="E744" s="37" t="s">
        <v>147</v>
      </c>
      <c r="F744" s="37" t="s">
        <v>160</v>
      </c>
    </row>
    <row r="745" spans="1:7" ht="14.4" x14ac:dyDescent="0.3">
      <c r="A745" s="60" t="s">
        <v>4926</v>
      </c>
      <c r="C745" s="32"/>
      <c r="E745" s="32"/>
      <c r="F745" s="32"/>
    </row>
    <row r="746" spans="1:7" x14ac:dyDescent="0.25">
      <c r="A746" s="36" t="s">
        <v>1396</v>
      </c>
      <c r="B746" s="31" t="s">
        <v>1395</v>
      </c>
      <c r="C746" s="37">
        <v>4</v>
      </c>
      <c r="D746" s="31" t="s">
        <v>1245</v>
      </c>
      <c r="E746" s="37" t="s">
        <v>147</v>
      </c>
      <c r="F746" s="37" t="s">
        <v>208</v>
      </c>
    </row>
    <row r="747" spans="1:7" x14ac:dyDescent="0.25">
      <c r="A747" s="36" t="s">
        <v>1398</v>
      </c>
      <c r="B747" s="31" t="s">
        <v>1397</v>
      </c>
      <c r="C747" s="37">
        <v>7</v>
      </c>
      <c r="D747" s="31" t="s">
        <v>149</v>
      </c>
      <c r="E747" s="37" t="s">
        <v>147</v>
      </c>
      <c r="F747" s="37" t="s">
        <v>964</v>
      </c>
    </row>
    <row r="748" spans="1:7" x14ac:dyDescent="0.25">
      <c r="A748" s="36" t="s">
        <v>1400</v>
      </c>
      <c r="B748" s="31" t="s">
        <v>1399</v>
      </c>
      <c r="C748" s="37">
        <v>6</v>
      </c>
      <c r="D748" s="31" t="s">
        <v>149</v>
      </c>
      <c r="E748" s="37" t="s">
        <v>147</v>
      </c>
      <c r="F748" s="37" t="s">
        <v>208</v>
      </c>
    </row>
    <row r="749" spans="1:7" x14ac:dyDescent="0.25">
      <c r="A749" s="36" t="s">
        <v>1401</v>
      </c>
      <c r="C749" s="37">
        <v>6</v>
      </c>
      <c r="D749" s="31" t="s">
        <v>149</v>
      </c>
      <c r="E749" s="37" t="s">
        <v>147</v>
      </c>
      <c r="F749" s="37" t="s">
        <v>173</v>
      </c>
    </row>
    <row r="750" spans="1:7" x14ac:dyDescent="0.25">
      <c r="A750" s="36" t="s">
        <v>1403</v>
      </c>
      <c r="B750" s="31" t="s">
        <v>1402</v>
      </c>
      <c r="C750" s="37">
        <v>5</v>
      </c>
      <c r="D750" s="31" t="s">
        <v>149</v>
      </c>
      <c r="E750" s="37" t="s">
        <v>147</v>
      </c>
      <c r="F750" s="37" t="s">
        <v>156</v>
      </c>
    </row>
    <row r="751" spans="1:7" x14ac:dyDescent="0.25">
      <c r="A751" s="36" t="s">
        <v>1405</v>
      </c>
      <c r="B751" s="31" t="s">
        <v>1404</v>
      </c>
      <c r="C751" s="37">
        <v>6</v>
      </c>
      <c r="D751" s="31" t="s">
        <v>149</v>
      </c>
      <c r="E751" s="37" t="s">
        <v>147</v>
      </c>
      <c r="F751" s="37" t="s">
        <v>156</v>
      </c>
    </row>
    <row r="752" spans="1:7" x14ac:dyDescent="0.25">
      <c r="A752" s="36" t="s">
        <v>1406</v>
      </c>
      <c r="B752" s="31" t="s">
        <v>1404</v>
      </c>
      <c r="C752" s="37">
        <v>4</v>
      </c>
      <c r="D752" s="31" t="s">
        <v>149</v>
      </c>
      <c r="E752" s="37" t="s">
        <v>147</v>
      </c>
      <c r="F752" s="37" t="s">
        <v>178</v>
      </c>
    </row>
    <row r="753" spans="1:7" x14ac:dyDescent="0.25">
      <c r="A753" s="36" t="s">
        <v>1408</v>
      </c>
      <c r="B753" s="31" t="s">
        <v>1407</v>
      </c>
      <c r="C753" s="39">
        <v>0</v>
      </c>
      <c r="D753" s="31" t="s">
        <v>149</v>
      </c>
      <c r="E753" s="37" t="s">
        <v>152</v>
      </c>
      <c r="F753" s="37" t="s">
        <v>173</v>
      </c>
    </row>
    <row r="754" spans="1:7" x14ac:dyDescent="0.25">
      <c r="A754" s="36" t="s">
        <v>1410</v>
      </c>
      <c r="B754" s="31" t="s">
        <v>1409</v>
      </c>
      <c r="C754" s="37">
        <v>7</v>
      </c>
      <c r="D754" s="31" t="s">
        <v>149</v>
      </c>
      <c r="E754" s="37" t="s">
        <v>147</v>
      </c>
      <c r="F754" s="37" t="s">
        <v>208</v>
      </c>
      <c r="G754" s="31" t="s">
        <v>144</v>
      </c>
    </row>
    <row r="755" spans="1:7" ht="14.4" x14ac:dyDescent="0.3">
      <c r="A755" s="60" t="s">
        <v>4927</v>
      </c>
      <c r="C755" s="32"/>
      <c r="E755" s="32"/>
      <c r="F755" s="32"/>
    </row>
    <row r="756" spans="1:7" x14ac:dyDescent="0.25">
      <c r="A756" s="36" t="s">
        <v>1412</v>
      </c>
      <c r="B756" s="31" t="s">
        <v>1411</v>
      </c>
      <c r="C756" s="37">
        <v>4</v>
      </c>
      <c r="D756" s="31" t="s">
        <v>157</v>
      </c>
      <c r="E756" s="37" t="s">
        <v>147</v>
      </c>
      <c r="F756" s="37" t="s">
        <v>160</v>
      </c>
    </row>
    <row r="757" spans="1:7" x14ac:dyDescent="0.25">
      <c r="A757" s="36" t="s">
        <v>1414</v>
      </c>
      <c r="B757" s="31" t="s">
        <v>1413</v>
      </c>
      <c r="C757" s="39">
        <v>0</v>
      </c>
      <c r="D757" s="31" t="s">
        <v>149</v>
      </c>
      <c r="E757" s="37" t="s">
        <v>152</v>
      </c>
      <c r="F757" s="37" t="s">
        <v>148</v>
      </c>
    </row>
    <row r="758" spans="1:7" x14ac:dyDescent="0.25">
      <c r="A758" s="36" t="s">
        <v>1416</v>
      </c>
      <c r="B758" s="31" t="s">
        <v>1415</v>
      </c>
      <c r="C758" s="37">
        <v>0</v>
      </c>
      <c r="D758" s="31" t="s">
        <v>149</v>
      </c>
      <c r="E758" s="37" t="s">
        <v>152</v>
      </c>
      <c r="F758" s="37" t="s">
        <v>160</v>
      </c>
    </row>
    <row r="759" spans="1:7" x14ac:dyDescent="0.25">
      <c r="A759" s="36" t="s">
        <v>1418</v>
      </c>
      <c r="B759" s="31" t="s">
        <v>1417</v>
      </c>
      <c r="C759" s="37">
        <v>0</v>
      </c>
      <c r="D759" s="31" t="s">
        <v>149</v>
      </c>
      <c r="E759" s="37" t="s">
        <v>152</v>
      </c>
      <c r="F759" s="37" t="s">
        <v>160</v>
      </c>
    </row>
    <row r="760" spans="1:7" x14ac:dyDescent="0.25">
      <c r="A760" s="36" t="s">
        <v>1420</v>
      </c>
      <c r="B760" s="31" t="s">
        <v>1419</v>
      </c>
      <c r="C760" s="37">
        <v>0</v>
      </c>
      <c r="D760" s="31" t="s">
        <v>149</v>
      </c>
      <c r="E760" s="37" t="s">
        <v>147</v>
      </c>
      <c r="F760" s="37" t="s">
        <v>378</v>
      </c>
    </row>
    <row r="761" spans="1:7" x14ac:dyDescent="0.25">
      <c r="A761" s="36" t="s">
        <v>1422</v>
      </c>
      <c r="B761" s="31" t="s">
        <v>1421</v>
      </c>
      <c r="C761" s="37">
        <v>0</v>
      </c>
      <c r="D761" s="31" t="s">
        <v>149</v>
      </c>
      <c r="E761" s="37" t="s">
        <v>147</v>
      </c>
      <c r="F761" s="37" t="s">
        <v>160</v>
      </c>
    </row>
    <row r="762" spans="1:7" ht="14.4" x14ac:dyDescent="0.3">
      <c r="A762" s="60" t="s">
        <v>4928</v>
      </c>
      <c r="C762" s="32"/>
      <c r="E762" s="32"/>
      <c r="F762" s="32"/>
    </row>
    <row r="763" spans="1:7" x14ac:dyDescent="0.25">
      <c r="A763" s="36" t="s">
        <v>1424</v>
      </c>
      <c r="B763" s="31" t="s">
        <v>1423</v>
      </c>
      <c r="C763" s="37">
        <v>7</v>
      </c>
      <c r="D763" s="31" t="s">
        <v>149</v>
      </c>
      <c r="E763" s="37" t="s">
        <v>147</v>
      </c>
      <c r="F763" s="37" t="s">
        <v>148</v>
      </c>
    </row>
    <row r="764" spans="1:7" x14ac:dyDescent="0.25">
      <c r="A764" s="36" t="s">
        <v>1426</v>
      </c>
      <c r="B764" s="31" t="s">
        <v>1425</v>
      </c>
      <c r="C764" s="37">
        <v>7</v>
      </c>
      <c r="D764" s="31" t="s">
        <v>149</v>
      </c>
      <c r="E764" s="37" t="s">
        <v>147</v>
      </c>
      <c r="F764" s="37" t="s">
        <v>153</v>
      </c>
    </row>
    <row r="765" spans="1:7" x14ac:dyDescent="0.25">
      <c r="A765" s="36" t="s">
        <v>1427</v>
      </c>
      <c r="B765" s="31" t="s">
        <v>1425</v>
      </c>
      <c r="C765" s="37"/>
      <c r="D765" s="31" t="s">
        <v>149</v>
      </c>
      <c r="E765" s="37" t="s">
        <v>147</v>
      </c>
      <c r="F765" s="37" t="s">
        <v>160</v>
      </c>
    </row>
    <row r="766" spans="1:7" x14ac:dyDescent="0.25">
      <c r="A766" s="36" t="s">
        <v>1428</v>
      </c>
      <c r="B766" s="31" t="s">
        <v>1425</v>
      </c>
      <c r="C766" s="37"/>
      <c r="D766" s="31" t="s">
        <v>149</v>
      </c>
      <c r="E766" s="37" t="s">
        <v>147</v>
      </c>
      <c r="F766" s="37" t="s">
        <v>160</v>
      </c>
    </row>
    <row r="767" spans="1:7" x14ac:dyDescent="0.25">
      <c r="A767" s="36" t="s">
        <v>1429</v>
      </c>
      <c r="C767" s="37">
        <v>8</v>
      </c>
      <c r="D767" s="31" t="s">
        <v>149</v>
      </c>
      <c r="E767" s="37" t="s">
        <v>147</v>
      </c>
      <c r="F767" s="37" t="s">
        <v>160</v>
      </c>
    </row>
    <row r="768" spans="1:7" x14ac:dyDescent="0.25">
      <c r="A768" s="36" t="s">
        <v>1431</v>
      </c>
      <c r="B768" s="31" t="s">
        <v>1430</v>
      </c>
      <c r="C768" s="32">
        <v>8</v>
      </c>
      <c r="D768" s="31" t="s">
        <v>149</v>
      </c>
      <c r="E768" s="32" t="s">
        <v>147</v>
      </c>
      <c r="F768" s="32" t="s">
        <v>160</v>
      </c>
    </row>
    <row r="769" spans="1:7" ht="14.4" x14ac:dyDescent="0.3">
      <c r="A769" s="60" t="s">
        <v>4929</v>
      </c>
      <c r="C769" s="32"/>
      <c r="E769" s="32"/>
      <c r="F769" s="32"/>
    </row>
    <row r="770" spans="1:7" x14ac:dyDescent="0.25">
      <c r="A770" s="36" t="s">
        <v>1432</v>
      </c>
      <c r="C770" s="31">
        <v>9</v>
      </c>
      <c r="D770" s="31" t="s">
        <v>149</v>
      </c>
      <c r="E770" s="32" t="s">
        <v>147</v>
      </c>
      <c r="F770" s="32" t="s">
        <v>156</v>
      </c>
    </row>
    <row r="771" spans="1:7" x14ac:dyDescent="0.25">
      <c r="A771" s="36" t="s">
        <v>1434</v>
      </c>
      <c r="B771" s="31" t="s">
        <v>1433</v>
      </c>
      <c r="C771" s="37">
        <v>8</v>
      </c>
      <c r="D771" s="31" t="s">
        <v>149</v>
      </c>
      <c r="E771" s="37" t="s">
        <v>147</v>
      </c>
      <c r="F771" s="37" t="s">
        <v>482</v>
      </c>
    </row>
    <row r="772" spans="1:7" x14ac:dyDescent="0.25">
      <c r="A772" s="36" t="s">
        <v>1436</v>
      </c>
      <c r="B772" s="31" t="s">
        <v>1435</v>
      </c>
      <c r="C772" s="37">
        <v>6</v>
      </c>
      <c r="D772" s="31" t="s">
        <v>149</v>
      </c>
      <c r="E772" s="37" t="s">
        <v>147</v>
      </c>
      <c r="F772" s="37" t="s">
        <v>163</v>
      </c>
    </row>
    <row r="773" spans="1:7" x14ac:dyDescent="0.25">
      <c r="A773" s="36" t="s">
        <v>1438</v>
      </c>
      <c r="B773" s="31" t="s">
        <v>1437</v>
      </c>
      <c r="C773" s="39">
        <v>0</v>
      </c>
      <c r="D773" s="31" t="s">
        <v>149</v>
      </c>
      <c r="E773" s="37" t="s">
        <v>152</v>
      </c>
      <c r="F773" s="37" t="s">
        <v>156</v>
      </c>
    </row>
    <row r="774" spans="1:7" x14ac:dyDescent="0.25">
      <c r="A774" s="36" t="s">
        <v>1440</v>
      </c>
      <c r="B774" s="31" t="s">
        <v>1439</v>
      </c>
      <c r="C774" s="32">
        <v>8</v>
      </c>
      <c r="D774" s="31" t="s">
        <v>149</v>
      </c>
      <c r="E774" s="32" t="s">
        <v>147</v>
      </c>
      <c r="F774" s="32" t="s">
        <v>160</v>
      </c>
    </row>
    <row r="775" spans="1:7" ht="14.4" x14ac:dyDescent="0.3">
      <c r="A775" s="60" t="s">
        <v>4930</v>
      </c>
      <c r="C775" s="32"/>
      <c r="E775" s="32"/>
      <c r="F775" s="32"/>
    </row>
    <row r="776" spans="1:7" x14ac:dyDescent="0.25">
      <c r="A776" s="36" t="s">
        <v>1442</v>
      </c>
      <c r="B776" s="31" t="s">
        <v>1441</v>
      </c>
      <c r="C776" s="32">
        <v>0</v>
      </c>
      <c r="D776" s="31" t="s">
        <v>149</v>
      </c>
      <c r="E776" s="37" t="s">
        <v>152</v>
      </c>
      <c r="F776" s="37" t="s">
        <v>378</v>
      </c>
    </row>
    <row r="777" spans="1:7" x14ac:dyDescent="0.25">
      <c r="A777" s="36" t="s">
        <v>1443</v>
      </c>
      <c r="C777" s="37">
        <v>3</v>
      </c>
      <c r="D777" s="31" t="s">
        <v>149</v>
      </c>
      <c r="E777" s="37" t="s">
        <v>147</v>
      </c>
      <c r="F777" s="37" t="s">
        <v>178</v>
      </c>
    </row>
    <row r="778" spans="1:7" x14ac:dyDescent="0.25">
      <c r="A778" s="36" t="s">
        <v>1445</v>
      </c>
      <c r="B778" s="31" t="s">
        <v>1444</v>
      </c>
      <c r="C778" s="32"/>
      <c r="D778" s="31" t="s">
        <v>149</v>
      </c>
      <c r="E778" s="32" t="s">
        <v>147</v>
      </c>
      <c r="F778" s="32" t="s">
        <v>160</v>
      </c>
    </row>
    <row r="779" spans="1:7" x14ac:dyDescent="0.25">
      <c r="A779" s="36" t="s">
        <v>1447</v>
      </c>
      <c r="B779" s="31" t="s">
        <v>1446</v>
      </c>
      <c r="C779" s="32"/>
      <c r="D779" s="31" t="s">
        <v>149</v>
      </c>
      <c r="E779" s="32" t="s">
        <v>147</v>
      </c>
      <c r="F779" s="32" t="s">
        <v>160</v>
      </c>
    </row>
    <row r="780" spans="1:7" ht="14.4" x14ac:dyDescent="0.3">
      <c r="A780" s="60" t="s">
        <v>4931</v>
      </c>
      <c r="C780" s="32"/>
      <c r="E780" s="32"/>
      <c r="F780" s="32"/>
    </row>
    <row r="781" spans="1:7" x14ac:dyDescent="0.25">
      <c r="A781" s="36" t="s">
        <v>1449</v>
      </c>
      <c r="B781" s="31" t="s">
        <v>1448</v>
      </c>
      <c r="C781" s="32"/>
      <c r="D781" s="31" t="s">
        <v>149</v>
      </c>
      <c r="E781" s="37"/>
      <c r="F781" s="37"/>
      <c r="G781" s="31" t="s">
        <v>223</v>
      </c>
    </row>
    <row r="782" spans="1:7" x14ac:dyDescent="0.25">
      <c r="A782" s="36" t="s">
        <v>1451</v>
      </c>
      <c r="B782" s="31" t="s">
        <v>1450</v>
      </c>
      <c r="C782" s="32">
        <v>7</v>
      </c>
      <c r="D782" s="31" t="s">
        <v>157</v>
      </c>
      <c r="E782" s="32" t="s">
        <v>147</v>
      </c>
      <c r="F782" s="32" t="s">
        <v>208</v>
      </c>
    </row>
    <row r="783" spans="1:7" x14ac:dyDescent="0.25">
      <c r="A783" s="36" t="s">
        <v>1452</v>
      </c>
      <c r="B783" s="32" t="s">
        <v>1453</v>
      </c>
      <c r="C783" s="37">
        <v>4</v>
      </c>
      <c r="D783" s="31" t="s">
        <v>157</v>
      </c>
      <c r="E783" s="37" t="s">
        <v>147</v>
      </c>
      <c r="F783" s="37" t="s">
        <v>819</v>
      </c>
    </row>
    <row r="784" spans="1:7" x14ac:dyDescent="0.25">
      <c r="A784" s="36" t="s">
        <v>1454</v>
      </c>
      <c r="B784" s="31" t="s">
        <v>1453</v>
      </c>
      <c r="C784" s="32"/>
      <c r="D784" s="31" t="s">
        <v>157</v>
      </c>
      <c r="E784" s="37"/>
      <c r="F784" s="37"/>
    </row>
    <row r="785" spans="1:7" x14ac:dyDescent="0.25">
      <c r="A785" s="36" t="s">
        <v>1457</v>
      </c>
      <c r="B785" s="31" t="s">
        <v>1456</v>
      </c>
      <c r="C785" s="37">
        <v>6</v>
      </c>
      <c r="D785" s="31" t="s">
        <v>1455</v>
      </c>
      <c r="E785" s="37" t="s">
        <v>147</v>
      </c>
      <c r="F785" s="37" t="s">
        <v>208</v>
      </c>
    </row>
    <row r="786" spans="1:7" x14ac:dyDescent="0.25">
      <c r="A786" s="36" t="s">
        <v>1459</v>
      </c>
      <c r="B786" s="31" t="s">
        <v>1458</v>
      </c>
      <c r="C786" s="32">
        <v>0</v>
      </c>
      <c r="D786" s="31" t="s">
        <v>157</v>
      </c>
      <c r="E786" s="32" t="s">
        <v>152</v>
      </c>
      <c r="F786" s="32" t="s">
        <v>208</v>
      </c>
      <c r="G786" s="31" t="s">
        <v>223</v>
      </c>
    </row>
    <row r="787" spans="1:7" x14ac:dyDescent="0.25">
      <c r="A787" s="36" t="s">
        <v>1461</v>
      </c>
      <c r="B787" s="31" t="s">
        <v>1460</v>
      </c>
      <c r="C787" s="37">
        <v>2</v>
      </c>
      <c r="D787" s="31" t="s">
        <v>157</v>
      </c>
      <c r="E787" s="37" t="s">
        <v>147</v>
      </c>
      <c r="F787" s="37" t="s">
        <v>501</v>
      </c>
    </row>
    <row r="788" spans="1:7" x14ac:dyDescent="0.25">
      <c r="A788" s="36" t="s">
        <v>1463</v>
      </c>
      <c r="B788" s="31" t="s">
        <v>1462</v>
      </c>
      <c r="C788" s="32">
        <v>7</v>
      </c>
      <c r="D788" s="31" t="s">
        <v>157</v>
      </c>
      <c r="E788" s="32" t="s">
        <v>147</v>
      </c>
      <c r="F788" s="32" t="s">
        <v>160</v>
      </c>
    </row>
    <row r="789" spans="1:7" x14ac:dyDescent="0.25">
      <c r="A789" s="36" t="s">
        <v>1465</v>
      </c>
      <c r="B789" s="31" t="s">
        <v>1464</v>
      </c>
      <c r="C789" s="37">
        <v>3</v>
      </c>
      <c r="D789" s="31" t="s">
        <v>157</v>
      </c>
      <c r="E789" s="37" t="s">
        <v>147</v>
      </c>
      <c r="F789" s="37" t="s">
        <v>253</v>
      </c>
    </row>
    <row r="790" spans="1:7" ht="14.4" x14ac:dyDescent="0.3">
      <c r="A790" s="60" t="s">
        <v>4932</v>
      </c>
    </row>
    <row r="791" spans="1:7" x14ac:dyDescent="0.25">
      <c r="A791" s="36" t="s">
        <v>1467</v>
      </c>
      <c r="B791" s="31" t="s">
        <v>1466</v>
      </c>
      <c r="D791" s="31" t="s">
        <v>149</v>
      </c>
      <c r="E791" s="37"/>
      <c r="F791" s="37"/>
    </row>
    <row r="792" spans="1:7" x14ac:dyDescent="0.25">
      <c r="A792" s="36" t="s">
        <v>1468</v>
      </c>
      <c r="C792" s="31">
        <v>4</v>
      </c>
      <c r="D792" s="31" t="s">
        <v>149</v>
      </c>
      <c r="E792" s="31" t="s">
        <v>147</v>
      </c>
      <c r="F792" s="31" t="s">
        <v>160</v>
      </c>
    </row>
    <row r="793" spans="1:7" x14ac:dyDescent="0.25">
      <c r="A793" s="36" t="s">
        <v>1470</v>
      </c>
      <c r="B793" s="31" t="s">
        <v>1469</v>
      </c>
      <c r="D793" s="31" t="s">
        <v>149</v>
      </c>
      <c r="E793" s="37"/>
      <c r="F793" s="37"/>
    </row>
    <row r="794" spans="1:7" x14ac:dyDescent="0.25">
      <c r="A794" s="36" t="s">
        <v>1471</v>
      </c>
      <c r="C794" s="31">
        <v>4</v>
      </c>
      <c r="D794" s="31" t="s">
        <v>149</v>
      </c>
      <c r="E794" s="31" t="s">
        <v>147</v>
      </c>
      <c r="F794" s="31" t="s">
        <v>160</v>
      </c>
    </row>
    <row r="795" spans="1:7" x14ac:dyDescent="0.25">
      <c r="A795" s="36" t="s">
        <v>1473</v>
      </c>
      <c r="B795" s="31" t="s">
        <v>1472</v>
      </c>
      <c r="C795" s="32"/>
      <c r="D795" s="31" t="s">
        <v>149</v>
      </c>
      <c r="E795" s="37"/>
      <c r="F795" s="37"/>
    </row>
    <row r="796" spans="1:7" x14ac:dyDescent="0.25">
      <c r="A796" s="36" t="s">
        <v>1475</v>
      </c>
      <c r="B796" s="31" t="s">
        <v>1474</v>
      </c>
      <c r="C796" s="32"/>
      <c r="D796" s="31" t="s">
        <v>149</v>
      </c>
      <c r="E796" s="37"/>
      <c r="F796" s="37"/>
    </row>
    <row r="797" spans="1:7" ht="14.4" x14ac:dyDescent="0.3">
      <c r="A797" s="60" t="s">
        <v>4933</v>
      </c>
      <c r="C797" s="32"/>
      <c r="E797" s="32"/>
      <c r="F797" s="32"/>
    </row>
    <row r="798" spans="1:7" x14ac:dyDescent="0.25">
      <c r="A798" s="36" t="s">
        <v>1477</v>
      </c>
      <c r="B798" s="31" t="s">
        <v>1476</v>
      </c>
      <c r="C798" s="37">
        <v>3</v>
      </c>
      <c r="D798" s="31" t="s">
        <v>157</v>
      </c>
      <c r="E798" s="37" t="s">
        <v>147</v>
      </c>
      <c r="F798" s="37" t="s">
        <v>153</v>
      </c>
    </row>
    <row r="799" spans="1:7" x14ac:dyDescent="0.25">
      <c r="A799" s="36" t="s">
        <v>1478</v>
      </c>
      <c r="C799" s="37">
        <v>5</v>
      </c>
      <c r="D799" s="31" t="s">
        <v>157</v>
      </c>
      <c r="E799" s="37" t="s">
        <v>147</v>
      </c>
      <c r="F799" s="37" t="s">
        <v>170</v>
      </c>
    </row>
    <row r="800" spans="1:7" x14ac:dyDescent="0.25">
      <c r="A800" s="36" t="s">
        <v>1480</v>
      </c>
      <c r="B800" s="31" t="s">
        <v>1479</v>
      </c>
      <c r="C800" s="37">
        <v>5</v>
      </c>
      <c r="D800" s="31" t="s">
        <v>157</v>
      </c>
      <c r="E800" s="37" t="s">
        <v>147</v>
      </c>
      <c r="F800" s="37" t="s">
        <v>160</v>
      </c>
    </row>
    <row r="801" spans="1:7" ht="14.4" x14ac:dyDescent="0.3">
      <c r="A801" s="60" t="s">
        <v>4934</v>
      </c>
      <c r="C801" s="32"/>
      <c r="E801" s="32"/>
      <c r="F801" s="32"/>
    </row>
    <row r="802" spans="1:7" x14ac:dyDescent="0.25">
      <c r="A802" s="36" t="s">
        <v>1482</v>
      </c>
      <c r="B802" s="31" t="s">
        <v>1481</v>
      </c>
      <c r="C802" s="37">
        <v>0</v>
      </c>
      <c r="D802" s="31" t="s">
        <v>149</v>
      </c>
      <c r="E802" s="37" t="s">
        <v>152</v>
      </c>
      <c r="F802" s="37" t="s">
        <v>160</v>
      </c>
    </row>
    <row r="803" spans="1:7" x14ac:dyDescent="0.25">
      <c r="A803" s="36" t="s">
        <v>1484</v>
      </c>
      <c r="B803" s="31" t="s">
        <v>1483</v>
      </c>
      <c r="C803" s="37">
        <v>5</v>
      </c>
      <c r="D803" s="31" t="s">
        <v>149</v>
      </c>
      <c r="E803" s="37" t="s">
        <v>147</v>
      </c>
      <c r="F803" s="37" t="s">
        <v>195</v>
      </c>
      <c r="G803" s="31" t="s">
        <v>182</v>
      </c>
    </row>
    <row r="804" spans="1:7" ht="14.4" x14ac:dyDescent="0.3">
      <c r="A804" s="60" t="s">
        <v>4935</v>
      </c>
      <c r="C804" s="32"/>
      <c r="E804" s="32"/>
      <c r="F804" s="32"/>
    </row>
    <row r="805" spans="1:7" x14ac:dyDescent="0.25">
      <c r="A805" s="36" t="s">
        <v>1486</v>
      </c>
      <c r="B805" s="31" t="s">
        <v>1485</v>
      </c>
      <c r="C805" s="37">
        <v>5</v>
      </c>
      <c r="D805" s="31" t="s">
        <v>157</v>
      </c>
      <c r="E805" s="37" t="s">
        <v>147</v>
      </c>
      <c r="F805" s="37" t="s">
        <v>160</v>
      </c>
      <c r="G805" s="31" t="s">
        <v>203</v>
      </c>
    </row>
    <row r="806" spans="1:7" x14ac:dyDescent="0.25">
      <c r="A806" s="36" t="s">
        <v>1488</v>
      </c>
      <c r="B806" s="31" t="s">
        <v>1487</v>
      </c>
      <c r="C806" s="37"/>
      <c r="D806" s="31" t="s">
        <v>157</v>
      </c>
      <c r="E806" s="37"/>
      <c r="F806" s="37"/>
    </row>
    <row r="807" spans="1:7" x14ac:dyDescent="0.25">
      <c r="A807" s="36" t="s">
        <v>1490</v>
      </c>
      <c r="B807" s="31" t="s">
        <v>1489</v>
      </c>
      <c r="C807" s="37"/>
      <c r="D807" s="31" t="s">
        <v>157</v>
      </c>
      <c r="E807" s="37" t="s">
        <v>147</v>
      </c>
      <c r="F807" s="37" t="s">
        <v>160</v>
      </c>
      <c r="G807" s="31" t="s">
        <v>149</v>
      </c>
    </row>
    <row r="808" spans="1:7" x14ac:dyDescent="0.25">
      <c r="A808" s="36" t="s">
        <v>1492</v>
      </c>
      <c r="B808" s="31" t="s">
        <v>1491</v>
      </c>
      <c r="C808" s="37">
        <v>5</v>
      </c>
      <c r="D808" s="31" t="s">
        <v>157</v>
      </c>
      <c r="E808" s="37" t="s">
        <v>147</v>
      </c>
      <c r="F808" s="37" t="s">
        <v>173</v>
      </c>
      <c r="G808" s="31" t="s">
        <v>203</v>
      </c>
    </row>
    <row r="809" spans="1:7" x14ac:dyDescent="0.25">
      <c r="A809" s="36" t="s">
        <v>1494</v>
      </c>
      <c r="B809" s="31" t="s">
        <v>1493</v>
      </c>
      <c r="C809" s="37">
        <v>2</v>
      </c>
      <c r="D809" s="31" t="s">
        <v>157</v>
      </c>
      <c r="E809" s="37" t="s">
        <v>147</v>
      </c>
      <c r="F809" s="37" t="s">
        <v>160</v>
      </c>
    </row>
    <row r="810" spans="1:7" x14ac:dyDescent="0.25">
      <c r="A810" s="36" t="s">
        <v>1496</v>
      </c>
      <c r="B810" s="31" t="s">
        <v>1495</v>
      </c>
      <c r="C810" s="37">
        <v>5</v>
      </c>
      <c r="D810" s="31" t="s">
        <v>157</v>
      </c>
      <c r="E810" s="37" t="s">
        <v>147</v>
      </c>
      <c r="F810" s="37" t="s">
        <v>160</v>
      </c>
    </row>
    <row r="811" spans="1:7" x14ac:dyDescent="0.25">
      <c r="A811" s="36" t="s">
        <v>1498</v>
      </c>
      <c r="B811" s="31" t="s">
        <v>1497</v>
      </c>
      <c r="C811" s="37">
        <v>1</v>
      </c>
      <c r="D811" s="31" t="s">
        <v>157</v>
      </c>
      <c r="E811" s="37" t="s">
        <v>147</v>
      </c>
      <c r="F811" s="37" t="s">
        <v>163</v>
      </c>
    </row>
    <row r="812" spans="1:7" x14ac:dyDescent="0.25">
      <c r="A812" s="36" t="s">
        <v>1500</v>
      </c>
      <c r="B812" s="31" t="s">
        <v>1499</v>
      </c>
      <c r="C812" s="37">
        <v>2</v>
      </c>
      <c r="D812" s="31" t="s">
        <v>157</v>
      </c>
      <c r="E812" s="37" t="s">
        <v>147</v>
      </c>
      <c r="F812" s="37" t="s">
        <v>160</v>
      </c>
    </row>
    <row r="813" spans="1:7" x14ac:dyDescent="0.25">
      <c r="A813" s="36" t="s">
        <v>1502</v>
      </c>
      <c r="B813" s="31" t="s">
        <v>1501</v>
      </c>
      <c r="C813" s="37">
        <v>4</v>
      </c>
      <c r="D813" s="31" t="s">
        <v>157</v>
      </c>
      <c r="E813" s="37" t="s">
        <v>147</v>
      </c>
      <c r="F813" s="37" t="s">
        <v>160</v>
      </c>
      <c r="G813" s="31" t="s">
        <v>149</v>
      </c>
    </row>
    <row r="814" spans="1:7" x14ac:dyDescent="0.25">
      <c r="A814" s="36" t="s">
        <v>1504</v>
      </c>
      <c r="B814" s="32" t="s">
        <v>1503</v>
      </c>
      <c r="C814" s="37"/>
      <c r="D814" s="32" t="s">
        <v>157</v>
      </c>
      <c r="E814" s="37"/>
      <c r="F814" s="37"/>
    </row>
    <row r="815" spans="1:7" ht="14.4" x14ac:dyDescent="0.3">
      <c r="A815" s="60" t="s">
        <v>4936</v>
      </c>
      <c r="E815" s="32"/>
      <c r="F815" s="32"/>
    </row>
    <row r="816" spans="1:7" x14ac:dyDescent="0.25">
      <c r="A816" s="36" t="s">
        <v>1506</v>
      </c>
      <c r="B816" s="31" t="s">
        <v>1505</v>
      </c>
      <c r="C816" s="37">
        <v>3</v>
      </c>
      <c r="D816" s="31" t="s">
        <v>157</v>
      </c>
      <c r="E816" s="37" t="s">
        <v>147</v>
      </c>
      <c r="F816" s="37" t="s">
        <v>160</v>
      </c>
    </row>
    <row r="817" spans="1:7" x14ac:dyDescent="0.25">
      <c r="A817" s="36" t="s">
        <v>1508</v>
      </c>
      <c r="B817" s="31" t="s">
        <v>1507</v>
      </c>
      <c r="C817" s="37"/>
      <c r="D817" s="31" t="s">
        <v>157</v>
      </c>
      <c r="E817" s="37"/>
      <c r="F817" s="37"/>
    </row>
    <row r="818" spans="1:7" x14ac:dyDescent="0.25">
      <c r="A818" s="36" t="s">
        <v>1509</v>
      </c>
      <c r="C818" s="37"/>
      <c r="D818" s="31" t="s">
        <v>149</v>
      </c>
      <c r="E818" s="37"/>
      <c r="F818" s="37"/>
    </row>
    <row r="819" spans="1:7" x14ac:dyDescent="0.25">
      <c r="A819" s="36" t="s">
        <v>1511</v>
      </c>
      <c r="B819" s="31" t="s">
        <v>1510</v>
      </c>
      <c r="C819" s="37">
        <v>8</v>
      </c>
      <c r="D819" s="31" t="s">
        <v>149</v>
      </c>
      <c r="E819" s="37" t="s">
        <v>147</v>
      </c>
      <c r="F819" s="37" t="s">
        <v>253</v>
      </c>
    </row>
    <row r="820" spans="1:7" ht="14.4" x14ac:dyDescent="0.3">
      <c r="A820" s="60" t="s">
        <v>4937</v>
      </c>
      <c r="C820" s="32"/>
      <c r="E820" s="32"/>
      <c r="F820" s="32"/>
    </row>
    <row r="821" spans="1:7" x14ac:dyDescent="0.25">
      <c r="A821" s="36" t="s">
        <v>1513</v>
      </c>
      <c r="B821" s="31" t="s">
        <v>1512</v>
      </c>
      <c r="C821" s="37">
        <v>0</v>
      </c>
      <c r="D821" s="31" t="s">
        <v>149</v>
      </c>
      <c r="E821" s="37" t="s">
        <v>152</v>
      </c>
      <c r="F821" s="37" t="s">
        <v>160</v>
      </c>
    </row>
    <row r="822" spans="1:7" x14ac:dyDescent="0.25">
      <c r="A822" s="36" t="s">
        <v>1515</v>
      </c>
      <c r="B822" s="31" t="s">
        <v>1514</v>
      </c>
      <c r="C822" s="37">
        <v>3</v>
      </c>
      <c r="D822" s="31" t="s">
        <v>149</v>
      </c>
      <c r="E822" s="37" t="s">
        <v>147</v>
      </c>
      <c r="F822" s="37" t="s">
        <v>160</v>
      </c>
      <c r="G822" s="31" t="s">
        <v>203</v>
      </c>
    </row>
    <row r="823" spans="1:7" x14ac:dyDescent="0.25">
      <c r="A823" s="36" t="s">
        <v>1517</v>
      </c>
      <c r="B823" s="31" t="s">
        <v>1516</v>
      </c>
      <c r="C823" s="37">
        <v>0</v>
      </c>
      <c r="D823" s="31" t="s">
        <v>149</v>
      </c>
      <c r="E823" s="37" t="s">
        <v>152</v>
      </c>
      <c r="F823" s="37" t="s">
        <v>160</v>
      </c>
    </row>
    <row r="824" spans="1:7" x14ac:dyDescent="0.25">
      <c r="A824" s="36" t="s">
        <v>1519</v>
      </c>
      <c r="B824" s="31" t="s">
        <v>1518</v>
      </c>
      <c r="C824" s="37">
        <v>10</v>
      </c>
      <c r="D824" s="31" t="s">
        <v>149</v>
      </c>
      <c r="E824" s="37" t="s">
        <v>147</v>
      </c>
      <c r="F824" s="37" t="s">
        <v>156</v>
      </c>
    </row>
    <row r="825" spans="1:7" x14ac:dyDescent="0.25">
      <c r="A825" s="36" t="s">
        <v>1521</v>
      </c>
      <c r="B825" s="31" t="s">
        <v>1520</v>
      </c>
      <c r="C825" s="37">
        <v>3</v>
      </c>
      <c r="D825" s="31" t="s">
        <v>149</v>
      </c>
      <c r="E825" s="37" t="s">
        <v>147</v>
      </c>
      <c r="F825" s="37" t="s">
        <v>208</v>
      </c>
    </row>
    <row r="826" spans="1:7" x14ac:dyDescent="0.25">
      <c r="A826" s="36" t="s">
        <v>1523</v>
      </c>
      <c r="B826" s="31" t="s">
        <v>1522</v>
      </c>
      <c r="C826" s="37">
        <v>3</v>
      </c>
      <c r="D826" s="31" t="s">
        <v>149</v>
      </c>
      <c r="E826" s="37" t="s">
        <v>147</v>
      </c>
      <c r="F826" s="37" t="s">
        <v>173</v>
      </c>
    </row>
    <row r="827" spans="1:7" x14ac:dyDescent="0.25">
      <c r="A827" s="36" t="s">
        <v>1525</v>
      </c>
      <c r="B827" s="31" t="s">
        <v>1524</v>
      </c>
      <c r="C827" s="37">
        <v>3</v>
      </c>
      <c r="D827" s="31" t="s">
        <v>149</v>
      </c>
      <c r="E827" s="37" t="s">
        <v>147</v>
      </c>
      <c r="F827" s="37" t="s">
        <v>178</v>
      </c>
    </row>
    <row r="828" spans="1:7" x14ac:dyDescent="0.25">
      <c r="A828" s="36" t="s">
        <v>1527</v>
      </c>
      <c r="B828" s="31" t="s">
        <v>1526</v>
      </c>
      <c r="C828" s="37">
        <v>3</v>
      </c>
      <c r="D828" s="31" t="s">
        <v>149</v>
      </c>
      <c r="E828" s="37" t="s">
        <v>147</v>
      </c>
      <c r="F828" s="37" t="s">
        <v>173</v>
      </c>
    </row>
    <row r="829" spans="1:7" x14ac:dyDescent="0.25">
      <c r="A829" s="36" t="s">
        <v>1528</v>
      </c>
      <c r="C829" s="37">
        <v>3</v>
      </c>
      <c r="D829" s="31" t="s">
        <v>149</v>
      </c>
      <c r="E829" s="37" t="s">
        <v>147</v>
      </c>
      <c r="F829" s="37" t="s">
        <v>253</v>
      </c>
    </row>
    <row r="830" spans="1:7" x14ac:dyDescent="0.25">
      <c r="A830" s="36" t="s">
        <v>1530</v>
      </c>
      <c r="B830" s="31" t="s">
        <v>1529</v>
      </c>
      <c r="C830" s="37"/>
      <c r="D830" s="31" t="s">
        <v>149</v>
      </c>
      <c r="E830" s="37"/>
      <c r="F830" s="37"/>
    </row>
    <row r="831" spans="1:7" x14ac:dyDescent="0.25">
      <c r="A831" s="36" t="s">
        <v>1532</v>
      </c>
      <c r="B831" s="31" t="s">
        <v>1531</v>
      </c>
      <c r="C831" s="37"/>
      <c r="D831" s="31" t="s">
        <v>149</v>
      </c>
      <c r="E831" s="37"/>
      <c r="F831" s="37"/>
      <c r="G831" s="31" t="s">
        <v>149</v>
      </c>
    </row>
    <row r="832" spans="1:7" x14ac:dyDescent="0.25">
      <c r="A832" s="36" t="s">
        <v>1533</v>
      </c>
      <c r="C832" s="37"/>
      <c r="D832" s="31" t="s">
        <v>149</v>
      </c>
      <c r="E832" s="37"/>
      <c r="F832" s="37"/>
    </row>
    <row r="833" spans="1:7" x14ac:dyDescent="0.25">
      <c r="A833" s="36" t="s">
        <v>1535</v>
      </c>
      <c r="B833" s="31" t="s">
        <v>1534</v>
      </c>
      <c r="C833" s="37"/>
      <c r="D833" s="31" t="s">
        <v>149</v>
      </c>
      <c r="E833" s="37"/>
      <c r="F833" s="37"/>
      <c r="G833" s="31" t="s">
        <v>149</v>
      </c>
    </row>
    <row r="834" spans="1:7" x14ac:dyDescent="0.25">
      <c r="A834" s="36" t="s">
        <v>1537</v>
      </c>
      <c r="B834" s="31" t="s">
        <v>1536</v>
      </c>
      <c r="C834" s="37"/>
      <c r="D834" s="31" t="s">
        <v>149</v>
      </c>
      <c r="E834" s="37"/>
      <c r="F834" s="37"/>
    </row>
    <row r="835" spans="1:7" x14ac:dyDescent="0.25">
      <c r="A835" s="36" t="s">
        <v>1539</v>
      </c>
      <c r="B835" s="31" t="s">
        <v>1538</v>
      </c>
      <c r="C835" s="37">
        <v>3</v>
      </c>
      <c r="D835" s="31" t="s">
        <v>149</v>
      </c>
      <c r="E835" s="37" t="s">
        <v>147</v>
      </c>
      <c r="F835" s="37" t="s">
        <v>253</v>
      </c>
      <c r="G835" s="31" t="s">
        <v>223</v>
      </c>
    </row>
    <row r="836" spans="1:7" ht="14.4" x14ac:dyDescent="0.3">
      <c r="A836" s="60" t="s">
        <v>4938</v>
      </c>
      <c r="C836" s="32"/>
      <c r="E836" s="32"/>
      <c r="F836" s="32"/>
    </row>
    <row r="837" spans="1:7" x14ac:dyDescent="0.25">
      <c r="A837" s="36" t="s">
        <v>1541</v>
      </c>
      <c r="B837" s="31" t="s">
        <v>1540</v>
      </c>
      <c r="C837" s="37">
        <v>0</v>
      </c>
      <c r="D837" s="31" t="s">
        <v>149</v>
      </c>
      <c r="E837" s="37" t="s">
        <v>147</v>
      </c>
      <c r="F837" s="37" t="s">
        <v>208</v>
      </c>
    </row>
    <row r="838" spans="1:7" x14ac:dyDescent="0.25">
      <c r="A838" s="36" t="s">
        <v>1543</v>
      </c>
      <c r="B838" s="31" t="s">
        <v>1542</v>
      </c>
      <c r="C838" s="37">
        <v>2</v>
      </c>
      <c r="D838" s="31" t="s">
        <v>149</v>
      </c>
      <c r="E838" s="37" t="s">
        <v>147</v>
      </c>
      <c r="F838" s="37" t="s">
        <v>156</v>
      </c>
    </row>
    <row r="839" spans="1:7" x14ac:dyDescent="0.25">
      <c r="A839" s="36" t="s">
        <v>1545</v>
      </c>
      <c r="B839" s="31" t="s">
        <v>1544</v>
      </c>
      <c r="C839" s="37"/>
      <c r="D839" s="31" t="s">
        <v>149</v>
      </c>
      <c r="E839" s="37"/>
      <c r="F839" s="37"/>
      <c r="G839" s="31" t="s">
        <v>203</v>
      </c>
    </row>
    <row r="840" spans="1:7" x14ac:dyDescent="0.25">
      <c r="A840" s="36" t="s">
        <v>1547</v>
      </c>
      <c r="B840" s="31" t="s">
        <v>1546</v>
      </c>
      <c r="C840" s="37">
        <v>0</v>
      </c>
      <c r="D840" s="31" t="s">
        <v>149</v>
      </c>
      <c r="E840" s="37" t="s">
        <v>152</v>
      </c>
      <c r="F840" s="37" t="s">
        <v>156</v>
      </c>
    </row>
    <row r="841" spans="1:7" ht="14.4" x14ac:dyDescent="0.3">
      <c r="A841" s="60" t="s">
        <v>4939</v>
      </c>
      <c r="C841" s="32"/>
      <c r="E841" s="32"/>
      <c r="F841" s="32"/>
    </row>
    <row r="842" spans="1:7" x14ac:dyDescent="0.25">
      <c r="A842" s="36" t="s">
        <v>1548</v>
      </c>
      <c r="C842" s="37"/>
      <c r="D842" s="31" t="s">
        <v>149</v>
      </c>
      <c r="E842" s="37"/>
      <c r="F842" s="37"/>
    </row>
    <row r="843" spans="1:7" x14ac:dyDescent="0.25">
      <c r="A843" s="36" t="s">
        <v>1550</v>
      </c>
      <c r="B843" s="31" t="s">
        <v>1549</v>
      </c>
      <c r="C843" s="37"/>
      <c r="D843" s="31" t="s">
        <v>149</v>
      </c>
      <c r="E843" s="37"/>
      <c r="F843" s="37"/>
    </row>
    <row r="844" spans="1:7" x14ac:dyDescent="0.25">
      <c r="A844" s="36" t="s">
        <v>1552</v>
      </c>
      <c r="B844" s="31" t="s">
        <v>1551</v>
      </c>
      <c r="C844" s="37">
        <v>8</v>
      </c>
      <c r="D844" s="31" t="s">
        <v>189</v>
      </c>
      <c r="E844" s="37" t="s">
        <v>147</v>
      </c>
      <c r="F844" s="37" t="s">
        <v>222</v>
      </c>
      <c r="G844" s="31" t="s">
        <v>182</v>
      </c>
    </row>
    <row r="845" spans="1:7" x14ac:dyDescent="0.25">
      <c r="A845" s="36" t="s">
        <v>1554</v>
      </c>
      <c r="B845" s="31" t="s">
        <v>1553</v>
      </c>
      <c r="C845" s="37">
        <v>4</v>
      </c>
      <c r="D845" s="31" t="s">
        <v>189</v>
      </c>
      <c r="E845" s="37" t="s">
        <v>147</v>
      </c>
      <c r="F845" s="37" t="s">
        <v>819</v>
      </c>
    </row>
    <row r="846" spans="1:7" x14ac:dyDescent="0.25">
      <c r="A846" s="36" t="s">
        <v>1556</v>
      </c>
      <c r="B846" s="31" t="s">
        <v>1555</v>
      </c>
      <c r="C846" s="37">
        <v>5</v>
      </c>
      <c r="D846" s="31" t="s">
        <v>189</v>
      </c>
      <c r="E846" s="37" t="s">
        <v>147</v>
      </c>
      <c r="F846" s="37" t="s">
        <v>355</v>
      </c>
    </row>
    <row r="847" spans="1:7" x14ac:dyDescent="0.25">
      <c r="A847" s="36" t="s">
        <v>1558</v>
      </c>
      <c r="B847" s="31" t="s">
        <v>1557</v>
      </c>
      <c r="C847" s="37">
        <v>2</v>
      </c>
      <c r="D847" s="31" t="s">
        <v>189</v>
      </c>
      <c r="E847" s="37" t="s">
        <v>147</v>
      </c>
      <c r="F847" s="37" t="s">
        <v>222</v>
      </c>
    </row>
    <row r="848" spans="1:7" x14ac:dyDescent="0.25">
      <c r="A848" s="36" t="s">
        <v>1559</v>
      </c>
      <c r="B848" s="31" t="s">
        <v>5386</v>
      </c>
      <c r="C848" s="37">
        <v>0</v>
      </c>
      <c r="D848" s="31" t="s">
        <v>189</v>
      </c>
      <c r="E848" s="37" t="s">
        <v>152</v>
      </c>
      <c r="F848" s="37" t="s">
        <v>148</v>
      </c>
    </row>
    <row r="849" spans="1:7" x14ac:dyDescent="0.25">
      <c r="A849" s="36" t="s">
        <v>1561</v>
      </c>
      <c r="B849" s="31" t="s">
        <v>1560</v>
      </c>
      <c r="C849" s="39">
        <v>0</v>
      </c>
      <c r="D849" s="31" t="s">
        <v>189</v>
      </c>
      <c r="E849" s="37" t="s">
        <v>152</v>
      </c>
      <c r="F849" s="37" t="s">
        <v>253</v>
      </c>
    </row>
    <row r="850" spans="1:7" x14ac:dyDescent="0.25">
      <c r="A850" s="36" t="s">
        <v>1563</v>
      </c>
      <c r="B850" s="31" t="s">
        <v>1562</v>
      </c>
      <c r="C850" s="37">
        <v>0</v>
      </c>
      <c r="D850" s="31" t="s">
        <v>189</v>
      </c>
      <c r="E850" s="37" t="s">
        <v>152</v>
      </c>
      <c r="F850" s="37"/>
    </row>
    <row r="851" spans="1:7" x14ac:dyDescent="0.25">
      <c r="A851" s="36" t="s">
        <v>1565</v>
      </c>
      <c r="B851" s="31" t="s">
        <v>1564</v>
      </c>
      <c r="C851" s="37">
        <v>6</v>
      </c>
      <c r="D851" s="31" t="s">
        <v>189</v>
      </c>
      <c r="E851" s="37" t="s">
        <v>147</v>
      </c>
      <c r="F851" s="37" t="s">
        <v>160</v>
      </c>
      <c r="G851" s="31" t="s">
        <v>223</v>
      </c>
    </row>
    <row r="852" spans="1:7" x14ac:dyDescent="0.25">
      <c r="A852" s="36" t="s">
        <v>1567</v>
      </c>
      <c r="B852" s="31" t="s">
        <v>1566</v>
      </c>
      <c r="C852" s="37">
        <v>6</v>
      </c>
      <c r="D852" s="31" t="s">
        <v>189</v>
      </c>
      <c r="E852" s="37" t="s">
        <v>147</v>
      </c>
      <c r="F852" s="37" t="s">
        <v>482</v>
      </c>
    </row>
    <row r="853" spans="1:7" x14ac:dyDescent="0.25">
      <c r="A853" s="36" t="s">
        <v>1568</v>
      </c>
      <c r="B853" s="31" t="s">
        <v>1566</v>
      </c>
      <c r="C853" s="37">
        <v>3</v>
      </c>
      <c r="D853" s="31" t="s">
        <v>189</v>
      </c>
      <c r="E853" s="37" t="s">
        <v>147</v>
      </c>
      <c r="F853" s="37" t="s">
        <v>160</v>
      </c>
    </row>
    <row r="854" spans="1:7" x14ac:dyDescent="0.25">
      <c r="A854" s="36" t="s">
        <v>1569</v>
      </c>
      <c r="B854" s="31" t="s">
        <v>1566</v>
      </c>
      <c r="C854" s="32">
        <v>3</v>
      </c>
      <c r="D854" s="31" t="s">
        <v>189</v>
      </c>
      <c r="E854" s="32" t="s">
        <v>147</v>
      </c>
      <c r="F854" s="32" t="s">
        <v>160</v>
      </c>
    </row>
    <row r="855" spans="1:7" x14ac:dyDescent="0.25">
      <c r="A855" s="36" t="s">
        <v>1571</v>
      </c>
      <c r="B855" s="31" t="s">
        <v>1570</v>
      </c>
      <c r="C855" s="37">
        <v>4</v>
      </c>
      <c r="D855" s="31" t="s">
        <v>189</v>
      </c>
      <c r="E855" s="37" t="s">
        <v>147</v>
      </c>
      <c r="F855" s="37" t="s">
        <v>148</v>
      </c>
    </row>
    <row r="856" spans="1:7" x14ac:dyDescent="0.25">
      <c r="A856" s="36" t="s">
        <v>1573</v>
      </c>
      <c r="B856" s="31" t="s">
        <v>1572</v>
      </c>
      <c r="C856" s="37">
        <v>5</v>
      </c>
      <c r="D856" s="31" t="s">
        <v>189</v>
      </c>
      <c r="E856" s="37" t="s">
        <v>147</v>
      </c>
      <c r="F856" s="37" t="s">
        <v>241</v>
      </c>
    </row>
    <row r="857" spans="1:7" ht="14.4" x14ac:dyDescent="0.3">
      <c r="A857" s="60" t="s">
        <v>4940</v>
      </c>
      <c r="C857" s="32"/>
      <c r="E857" s="32"/>
      <c r="F857" s="32"/>
    </row>
    <row r="858" spans="1:7" x14ac:dyDescent="0.25">
      <c r="A858" s="36" t="s">
        <v>1575</v>
      </c>
      <c r="B858" s="31" t="s">
        <v>1574</v>
      </c>
      <c r="C858" s="37">
        <v>2</v>
      </c>
      <c r="D858" s="31" t="s">
        <v>189</v>
      </c>
      <c r="E858" s="37" t="s">
        <v>147</v>
      </c>
      <c r="F858" s="37" t="s">
        <v>195</v>
      </c>
    </row>
    <row r="859" spans="1:7" x14ac:dyDescent="0.25">
      <c r="A859" s="36" t="s">
        <v>1577</v>
      </c>
      <c r="B859" s="31" t="s">
        <v>1576</v>
      </c>
      <c r="C859" s="37">
        <v>2</v>
      </c>
      <c r="D859" s="31" t="s">
        <v>189</v>
      </c>
      <c r="E859" s="37" t="s">
        <v>147</v>
      </c>
      <c r="F859" s="37" t="s">
        <v>148</v>
      </c>
    </row>
    <row r="860" spans="1:7" x14ac:dyDescent="0.25">
      <c r="A860" s="36" t="s">
        <v>1579</v>
      </c>
      <c r="B860" s="31" t="s">
        <v>1578</v>
      </c>
      <c r="C860" s="32">
        <v>5</v>
      </c>
      <c r="D860" s="31" t="s">
        <v>189</v>
      </c>
      <c r="E860" s="37" t="s">
        <v>147</v>
      </c>
      <c r="F860" s="37" t="s">
        <v>160</v>
      </c>
    </row>
    <row r="861" spans="1:7" x14ac:dyDescent="0.25">
      <c r="A861" s="36" t="s">
        <v>1581</v>
      </c>
      <c r="B861" s="31" t="s">
        <v>1580</v>
      </c>
      <c r="C861" s="37">
        <v>8</v>
      </c>
      <c r="D861" s="31" t="s">
        <v>149</v>
      </c>
      <c r="E861" s="37" t="s">
        <v>147</v>
      </c>
      <c r="F861" s="37" t="s">
        <v>148</v>
      </c>
    </row>
    <row r="862" spans="1:7" x14ac:dyDescent="0.25">
      <c r="A862" s="36" t="s">
        <v>1583</v>
      </c>
      <c r="B862" s="31" t="s">
        <v>1582</v>
      </c>
      <c r="C862" s="37">
        <v>9</v>
      </c>
      <c r="D862" s="31" t="s">
        <v>149</v>
      </c>
      <c r="E862" s="37" t="s">
        <v>147</v>
      </c>
      <c r="F862" s="37" t="s">
        <v>355</v>
      </c>
      <c r="G862" s="31" t="s">
        <v>182</v>
      </c>
    </row>
    <row r="863" spans="1:7" x14ac:dyDescent="0.25">
      <c r="A863" s="36" t="s">
        <v>1585</v>
      </c>
      <c r="B863" s="31" t="s">
        <v>1584</v>
      </c>
      <c r="C863" s="37">
        <v>10</v>
      </c>
      <c r="D863" s="31" t="s">
        <v>149</v>
      </c>
      <c r="E863" s="37" t="s">
        <v>147</v>
      </c>
      <c r="F863" s="37" t="s">
        <v>222</v>
      </c>
      <c r="G863" s="31" t="s">
        <v>203</v>
      </c>
    </row>
    <row r="864" spans="1:7" x14ac:dyDescent="0.25">
      <c r="A864" s="36" t="s">
        <v>1587</v>
      </c>
      <c r="B864" s="31" t="s">
        <v>1586</v>
      </c>
      <c r="C864" s="37">
        <v>8</v>
      </c>
      <c r="D864" s="31" t="s">
        <v>149</v>
      </c>
      <c r="E864" s="37" t="s">
        <v>147</v>
      </c>
      <c r="F864" s="37" t="s">
        <v>278</v>
      </c>
    </row>
    <row r="865" spans="1:7" x14ac:dyDescent="0.25">
      <c r="A865" s="36" t="s">
        <v>1588</v>
      </c>
      <c r="B865" s="31" t="s">
        <v>1586</v>
      </c>
      <c r="C865" s="37">
        <v>9</v>
      </c>
      <c r="D865" s="31" t="s">
        <v>149</v>
      </c>
      <c r="E865" s="37" t="s">
        <v>147</v>
      </c>
      <c r="F865" s="37" t="s">
        <v>160</v>
      </c>
    </row>
    <row r="866" spans="1:7" x14ac:dyDescent="0.25">
      <c r="A866" s="36" t="s">
        <v>1589</v>
      </c>
      <c r="B866" s="31" t="s">
        <v>1586</v>
      </c>
      <c r="C866" s="37">
        <v>8</v>
      </c>
      <c r="D866" s="31" t="s">
        <v>149</v>
      </c>
      <c r="E866" s="37" t="s">
        <v>147</v>
      </c>
      <c r="F866" s="37" t="s">
        <v>278</v>
      </c>
    </row>
    <row r="867" spans="1:7" x14ac:dyDescent="0.25">
      <c r="A867" s="36" t="s">
        <v>1591</v>
      </c>
      <c r="B867" s="31" t="s">
        <v>1590</v>
      </c>
      <c r="C867" s="37">
        <v>8</v>
      </c>
      <c r="D867" s="31" t="s">
        <v>149</v>
      </c>
      <c r="E867" s="37" t="s">
        <v>147</v>
      </c>
      <c r="F867" s="37" t="s">
        <v>355</v>
      </c>
    </row>
    <row r="868" spans="1:7" ht="14.4" x14ac:dyDescent="0.3">
      <c r="A868" s="60" t="s">
        <v>4941</v>
      </c>
      <c r="E868" s="32"/>
      <c r="F868" s="32"/>
    </row>
    <row r="869" spans="1:7" x14ac:dyDescent="0.25">
      <c r="A869" s="36" t="s">
        <v>1593</v>
      </c>
      <c r="B869" s="31" t="s">
        <v>1592</v>
      </c>
      <c r="C869" s="37">
        <v>9</v>
      </c>
      <c r="D869" s="31" t="s">
        <v>149</v>
      </c>
      <c r="E869" s="37" t="s">
        <v>147</v>
      </c>
      <c r="F869" s="37" t="s">
        <v>148</v>
      </c>
    </row>
    <row r="870" spans="1:7" x14ac:dyDescent="0.25">
      <c r="A870" s="36" t="s">
        <v>1595</v>
      </c>
      <c r="B870" s="31" t="s">
        <v>1594</v>
      </c>
      <c r="C870" s="37">
        <v>8</v>
      </c>
      <c r="D870" s="31" t="s">
        <v>149</v>
      </c>
      <c r="E870" s="37" t="s">
        <v>147</v>
      </c>
      <c r="F870" s="37" t="s">
        <v>163</v>
      </c>
    </row>
    <row r="871" spans="1:7" x14ac:dyDescent="0.25">
      <c r="A871" s="36" t="s">
        <v>1597</v>
      </c>
      <c r="B871" s="31" t="s">
        <v>1596</v>
      </c>
      <c r="C871" s="37">
        <v>6</v>
      </c>
      <c r="D871" s="31" t="s">
        <v>149</v>
      </c>
      <c r="E871" s="37" t="s">
        <v>147</v>
      </c>
      <c r="F871" s="37" t="s">
        <v>156</v>
      </c>
    </row>
    <row r="872" spans="1:7" x14ac:dyDescent="0.25">
      <c r="A872" s="36" t="s">
        <v>1599</v>
      </c>
      <c r="B872" s="31" t="s">
        <v>1598</v>
      </c>
      <c r="C872" s="37">
        <v>9</v>
      </c>
      <c r="D872" s="31" t="s">
        <v>149</v>
      </c>
      <c r="E872" s="37" t="s">
        <v>147</v>
      </c>
      <c r="F872" s="37" t="s">
        <v>160</v>
      </c>
      <c r="G872" s="31" t="s">
        <v>223</v>
      </c>
    </row>
    <row r="873" spans="1:7" x14ac:dyDescent="0.25">
      <c r="A873" s="36" t="s">
        <v>1601</v>
      </c>
      <c r="B873" s="31" t="s">
        <v>1600</v>
      </c>
      <c r="C873" s="37">
        <v>6</v>
      </c>
      <c r="D873" s="31" t="s">
        <v>149</v>
      </c>
      <c r="E873" s="37" t="s">
        <v>147</v>
      </c>
      <c r="F873" s="37" t="s">
        <v>148</v>
      </c>
    </row>
    <row r="874" spans="1:7" ht="14.4" x14ac:dyDescent="0.3">
      <c r="A874" s="60" t="s">
        <v>4942</v>
      </c>
      <c r="E874" s="32"/>
      <c r="F874" s="32"/>
    </row>
    <row r="875" spans="1:7" x14ac:dyDescent="0.25">
      <c r="A875" s="36" t="s">
        <v>1603</v>
      </c>
      <c r="B875" s="31" t="s">
        <v>1602</v>
      </c>
      <c r="C875" s="37">
        <v>7</v>
      </c>
      <c r="D875" s="31" t="s">
        <v>149</v>
      </c>
      <c r="E875" s="37" t="s">
        <v>147</v>
      </c>
      <c r="F875" s="37" t="s">
        <v>160</v>
      </c>
      <c r="G875" s="31" t="s">
        <v>223</v>
      </c>
    </row>
    <row r="876" spans="1:7" x14ac:dyDescent="0.25">
      <c r="A876" s="36" t="s">
        <v>1605</v>
      </c>
      <c r="B876" s="31" t="s">
        <v>1604</v>
      </c>
      <c r="C876" s="37">
        <v>10</v>
      </c>
      <c r="D876" s="31" t="s">
        <v>149</v>
      </c>
      <c r="E876" s="37" t="s">
        <v>147</v>
      </c>
      <c r="F876" s="37" t="s">
        <v>160</v>
      </c>
    </row>
    <row r="877" spans="1:7" x14ac:dyDescent="0.25">
      <c r="A877" s="36" t="s">
        <v>1607</v>
      </c>
      <c r="B877" s="31" t="s">
        <v>1606</v>
      </c>
      <c r="C877" s="39">
        <v>0</v>
      </c>
      <c r="D877" s="31" t="s">
        <v>189</v>
      </c>
      <c r="E877" s="37" t="s">
        <v>152</v>
      </c>
      <c r="F877" s="37" t="s">
        <v>178</v>
      </c>
    </row>
    <row r="878" spans="1:7" x14ac:dyDescent="0.25">
      <c r="A878" s="36" t="s">
        <v>1609</v>
      </c>
      <c r="B878" s="31" t="s">
        <v>1608</v>
      </c>
      <c r="C878" s="32">
        <v>8</v>
      </c>
      <c r="D878" s="31" t="s">
        <v>149</v>
      </c>
      <c r="E878" s="32" t="s">
        <v>147</v>
      </c>
      <c r="F878" s="32" t="s">
        <v>160</v>
      </c>
    </row>
    <row r="879" spans="1:7" x14ac:dyDescent="0.25">
      <c r="A879" s="36" t="s">
        <v>1610</v>
      </c>
      <c r="B879" s="31" t="s">
        <v>1608</v>
      </c>
      <c r="C879" s="37"/>
      <c r="D879" s="31" t="s">
        <v>149</v>
      </c>
      <c r="E879" s="37" t="s">
        <v>147</v>
      </c>
      <c r="F879" s="37" t="s">
        <v>160</v>
      </c>
    </row>
    <row r="880" spans="1:7" x14ac:dyDescent="0.25">
      <c r="A880" s="36" t="s">
        <v>1612</v>
      </c>
      <c r="B880" s="31" t="s">
        <v>1611</v>
      </c>
      <c r="C880" s="37">
        <v>0</v>
      </c>
      <c r="D880" s="31" t="s">
        <v>149</v>
      </c>
      <c r="E880" s="37" t="s">
        <v>152</v>
      </c>
      <c r="F880" s="37" t="s">
        <v>160</v>
      </c>
      <c r="G880" s="31" t="s">
        <v>203</v>
      </c>
    </row>
    <row r="881" spans="1:7" x14ac:dyDescent="0.25">
      <c r="A881" s="36" t="s">
        <v>1614</v>
      </c>
      <c r="B881" s="31" t="s">
        <v>1613</v>
      </c>
      <c r="C881" s="37"/>
      <c r="D881" s="31" t="s">
        <v>149</v>
      </c>
      <c r="E881" s="37"/>
      <c r="F881" s="37"/>
    </row>
    <row r="882" spans="1:7" x14ac:dyDescent="0.25">
      <c r="A882" s="36" t="s">
        <v>1615</v>
      </c>
      <c r="C882" s="37">
        <v>7</v>
      </c>
      <c r="D882" s="31" t="s">
        <v>149</v>
      </c>
      <c r="E882" s="37" t="s">
        <v>147</v>
      </c>
      <c r="F882" s="37" t="s">
        <v>160</v>
      </c>
    </row>
    <row r="883" spans="1:7" x14ac:dyDescent="0.25">
      <c r="A883" s="36" t="s">
        <v>1617</v>
      </c>
      <c r="B883" s="31" t="s">
        <v>1616</v>
      </c>
      <c r="C883" s="37">
        <v>7</v>
      </c>
      <c r="D883" s="31" t="s">
        <v>149</v>
      </c>
      <c r="E883" s="37" t="s">
        <v>147</v>
      </c>
      <c r="F883" s="37" t="s">
        <v>160</v>
      </c>
    </row>
    <row r="884" spans="1:7" ht="14.4" x14ac:dyDescent="0.3">
      <c r="A884" s="60" t="s">
        <v>4943</v>
      </c>
      <c r="C884" s="32"/>
      <c r="E884" s="32"/>
      <c r="F884" s="32"/>
    </row>
    <row r="885" spans="1:7" x14ac:dyDescent="0.25">
      <c r="A885" s="36" t="s">
        <v>1618</v>
      </c>
      <c r="C885" s="37">
        <v>8</v>
      </c>
      <c r="D885" s="31" t="s">
        <v>149</v>
      </c>
      <c r="E885" s="37" t="s">
        <v>147</v>
      </c>
      <c r="F885" s="37" t="s">
        <v>160</v>
      </c>
    </row>
    <row r="886" spans="1:7" x14ac:dyDescent="0.25">
      <c r="A886" s="36" t="s">
        <v>1620</v>
      </c>
      <c r="B886" s="31" t="s">
        <v>1619</v>
      </c>
      <c r="C886" s="37">
        <v>8</v>
      </c>
      <c r="D886" s="31" t="s">
        <v>149</v>
      </c>
      <c r="E886" s="37" t="s">
        <v>147</v>
      </c>
      <c r="F886" s="37" t="s">
        <v>160</v>
      </c>
    </row>
    <row r="887" spans="1:7" x14ac:dyDescent="0.25">
      <c r="A887" s="36" t="s">
        <v>1622</v>
      </c>
      <c r="B887" s="31" t="s">
        <v>1621</v>
      </c>
      <c r="C887" s="37">
        <v>4</v>
      </c>
      <c r="D887" s="31" t="s">
        <v>189</v>
      </c>
      <c r="E887" s="37" t="s">
        <v>147</v>
      </c>
      <c r="F887" s="37" t="s">
        <v>160</v>
      </c>
    </row>
    <row r="888" spans="1:7" x14ac:dyDescent="0.25">
      <c r="A888" s="36" t="s">
        <v>1624</v>
      </c>
      <c r="B888" s="31" t="s">
        <v>1623</v>
      </c>
      <c r="C888" s="37">
        <v>9</v>
      </c>
      <c r="D888" s="31" t="s">
        <v>157</v>
      </c>
      <c r="E888" s="37" t="s">
        <v>147</v>
      </c>
      <c r="F888" s="37" t="s">
        <v>148</v>
      </c>
    </row>
    <row r="889" spans="1:7" ht="14.4" x14ac:dyDescent="0.3">
      <c r="A889" s="60" t="s">
        <v>4944</v>
      </c>
      <c r="C889" s="32"/>
      <c r="E889" s="32"/>
      <c r="F889" s="32"/>
    </row>
    <row r="890" spans="1:7" x14ac:dyDescent="0.25">
      <c r="A890" s="36" t="s">
        <v>1626</v>
      </c>
      <c r="B890" s="31" t="s">
        <v>1625</v>
      </c>
      <c r="C890" s="32">
        <v>0</v>
      </c>
      <c r="D890" s="31" t="s">
        <v>149</v>
      </c>
      <c r="E890" s="37" t="s">
        <v>152</v>
      </c>
      <c r="F890" s="37" t="s">
        <v>160</v>
      </c>
    </row>
    <row r="891" spans="1:7" x14ac:dyDescent="0.25">
      <c r="A891" s="36" t="s">
        <v>1628</v>
      </c>
      <c r="B891" s="31" t="s">
        <v>1627</v>
      </c>
      <c r="C891" s="37"/>
      <c r="D891" s="31" t="s">
        <v>149</v>
      </c>
      <c r="E891" s="37"/>
      <c r="F891" s="37"/>
    </row>
    <row r="892" spans="1:7" x14ac:dyDescent="0.25">
      <c r="A892" s="36" t="s">
        <v>1630</v>
      </c>
      <c r="B892" s="31" t="s">
        <v>1629</v>
      </c>
      <c r="C892" s="32">
        <v>0</v>
      </c>
      <c r="D892" s="31" t="s">
        <v>149</v>
      </c>
      <c r="E892" s="37" t="s">
        <v>152</v>
      </c>
      <c r="F892" s="37" t="s">
        <v>170</v>
      </c>
    </row>
    <row r="893" spans="1:7" x14ac:dyDescent="0.25">
      <c r="A893" s="36" t="s">
        <v>1632</v>
      </c>
      <c r="B893" s="31" t="s">
        <v>1631</v>
      </c>
      <c r="C893" s="37">
        <v>8</v>
      </c>
      <c r="D893" s="31" t="s">
        <v>157</v>
      </c>
      <c r="E893" s="37" t="s">
        <v>147</v>
      </c>
      <c r="F893" s="37" t="s">
        <v>222</v>
      </c>
      <c r="G893" s="31" t="s">
        <v>203</v>
      </c>
    </row>
    <row r="894" spans="1:7" x14ac:dyDescent="0.25">
      <c r="A894" s="36" t="s">
        <v>1633</v>
      </c>
      <c r="B894" s="31" t="s">
        <v>1631</v>
      </c>
      <c r="C894" s="37"/>
      <c r="D894" s="31" t="s">
        <v>157</v>
      </c>
      <c r="E894" s="37" t="s">
        <v>147</v>
      </c>
      <c r="F894" s="37" t="s">
        <v>160</v>
      </c>
      <c r="G894" s="31" t="s">
        <v>203</v>
      </c>
    </row>
    <row r="895" spans="1:7" x14ac:dyDescent="0.25">
      <c r="A895" s="36" t="s">
        <v>1634</v>
      </c>
      <c r="C895" s="37">
        <v>7</v>
      </c>
      <c r="D895" s="31" t="s">
        <v>149</v>
      </c>
      <c r="E895" s="37" t="s">
        <v>147</v>
      </c>
      <c r="F895" s="37" t="s">
        <v>160</v>
      </c>
    </row>
    <row r="896" spans="1:7" x14ac:dyDescent="0.25">
      <c r="A896" s="36" t="s">
        <v>1636</v>
      </c>
      <c r="B896" s="31" t="s">
        <v>1635</v>
      </c>
      <c r="C896" s="37">
        <v>7</v>
      </c>
      <c r="D896" s="31" t="s">
        <v>149</v>
      </c>
      <c r="E896" s="37" t="s">
        <v>147</v>
      </c>
      <c r="F896" s="37" t="s">
        <v>160</v>
      </c>
    </row>
    <row r="897" spans="1:7" x14ac:dyDescent="0.25">
      <c r="A897" s="36" t="s">
        <v>1638</v>
      </c>
      <c r="B897" s="31" t="s">
        <v>1637</v>
      </c>
      <c r="C897" s="37">
        <v>8</v>
      </c>
      <c r="D897" s="31" t="s">
        <v>149</v>
      </c>
      <c r="E897" s="37" t="s">
        <v>147</v>
      </c>
      <c r="F897" s="37" t="s">
        <v>173</v>
      </c>
      <c r="G897" s="31" t="s">
        <v>203</v>
      </c>
    </row>
    <row r="898" spans="1:7" x14ac:dyDescent="0.25">
      <c r="A898" s="36" t="s">
        <v>1639</v>
      </c>
      <c r="C898" s="37">
        <v>8</v>
      </c>
      <c r="D898" s="31" t="s">
        <v>189</v>
      </c>
      <c r="E898" s="37" t="s">
        <v>147</v>
      </c>
      <c r="F898" s="37" t="s">
        <v>355</v>
      </c>
    </row>
    <row r="899" spans="1:7" x14ac:dyDescent="0.25">
      <c r="A899" s="36" t="s">
        <v>1641</v>
      </c>
      <c r="B899" s="31" t="s">
        <v>1640</v>
      </c>
      <c r="C899" s="37">
        <v>10</v>
      </c>
      <c r="D899" s="31" t="s">
        <v>189</v>
      </c>
      <c r="E899" s="37" t="s">
        <v>147</v>
      </c>
      <c r="F899" s="37" t="s">
        <v>160</v>
      </c>
    </row>
    <row r="900" spans="1:7" x14ac:dyDescent="0.25">
      <c r="A900" s="36" t="s">
        <v>1643</v>
      </c>
      <c r="B900" s="31" t="s">
        <v>1642</v>
      </c>
      <c r="C900" s="37"/>
      <c r="D900" s="31" t="s">
        <v>189</v>
      </c>
      <c r="E900" s="37"/>
      <c r="F900" s="37"/>
      <c r="G900" s="31" t="s">
        <v>182</v>
      </c>
    </row>
    <row r="901" spans="1:7" ht="14.4" x14ac:dyDescent="0.3">
      <c r="A901" s="60" t="s">
        <v>4945</v>
      </c>
      <c r="C901" s="32"/>
      <c r="E901" s="32"/>
      <c r="F901" s="32"/>
    </row>
    <row r="902" spans="1:7" x14ac:dyDescent="0.25">
      <c r="A902" s="36" t="s">
        <v>1645</v>
      </c>
      <c r="B902" s="31" t="s">
        <v>1644</v>
      </c>
      <c r="C902" s="37"/>
      <c r="D902" s="31" t="s">
        <v>149</v>
      </c>
      <c r="E902" s="37"/>
      <c r="F902" s="37"/>
      <c r="G902" s="31" t="s">
        <v>149</v>
      </c>
    </row>
    <row r="903" spans="1:7" x14ac:dyDescent="0.25">
      <c r="A903" s="36" t="s">
        <v>1646</v>
      </c>
      <c r="C903" s="37">
        <v>0</v>
      </c>
      <c r="D903" s="31" t="s">
        <v>149</v>
      </c>
      <c r="E903" s="37" t="s">
        <v>147</v>
      </c>
      <c r="F903" s="37" t="s">
        <v>160</v>
      </c>
    </row>
    <row r="904" spans="1:7" x14ac:dyDescent="0.25">
      <c r="A904" s="36" t="s">
        <v>1648</v>
      </c>
      <c r="B904" s="31" t="s">
        <v>1647</v>
      </c>
      <c r="C904" s="37">
        <v>0</v>
      </c>
      <c r="D904" s="31" t="s">
        <v>149</v>
      </c>
      <c r="E904" s="37" t="s">
        <v>147</v>
      </c>
      <c r="F904" s="37" t="s">
        <v>160</v>
      </c>
    </row>
    <row r="905" spans="1:7" x14ac:dyDescent="0.25">
      <c r="A905" s="36" t="s">
        <v>1650</v>
      </c>
      <c r="B905" s="31" t="s">
        <v>1649</v>
      </c>
      <c r="C905" s="37">
        <v>0</v>
      </c>
      <c r="D905" s="31" t="s">
        <v>149</v>
      </c>
      <c r="E905" s="37" t="s">
        <v>152</v>
      </c>
      <c r="F905" s="37" t="s">
        <v>160</v>
      </c>
    </row>
    <row r="906" spans="1:7" ht="14.4" x14ac:dyDescent="0.3">
      <c r="A906" s="60" t="s">
        <v>4946</v>
      </c>
      <c r="C906" s="32"/>
      <c r="E906" s="32"/>
      <c r="F906" s="32"/>
    </row>
    <row r="907" spans="1:7" x14ac:dyDescent="0.25">
      <c r="A907" s="36" t="s">
        <v>1652</v>
      </c>
      <c r="B907" s="31" t="s">
        <v>1651</v>
      </c>
      <c r="C907" s="37">
        <v>8</v>
      </c>
      <c r="D907" s="31" t="s">
        <v>149</v>
      </c>
      <c r="E907" s="37" t="s">
        <v>147</v>
      </c>
      <c r="F907" s="37" t="s">
        <v>202</v>
      </c>
      <c r="G907" s="31" t="s">
        <v>203</v>
      </c>
    </row>
    <row r="908" spans="1:7" x14ac:dyDescent="0.25">
      <c r="A908" s="36" t="s">
        <v>1654</v>
      </c>
      <c r="B908" s="31" t="s">
        <v>1653</v>
      </c>
      <c r="C908" s="37">
        <v>4</v>
      </c>
      <c r="D908" s="31" t="s">
        <v>149</v>
      </c>
      <c r="E908" s="37" t="s">
        <v>147</v>
      </c>
      <c r="F908" s="37" t="s">
        <v>202</v>
      </c>
    </row>
    <row r="909" spans="1:7" x14ac:dyDescent="0.25">
      <c r="A909" s="36" t="s">
        <v>1655</v>
      </c>
      <c r="C909" s="37">
        <v>7</v>
      </c>
      <c r="D909" s="31" t="s">
        <v>149</v>
      </c>
      <c r="E909" s="37" t="s">
        <v>147</v>
      </c>
      <c r="F909" s="37" t="s">
        <v>160</v>
      </c>
    </row>
    <row r="910" spans="1:7" x14ac:dyDescent="0.25">
      <c r="A910" s="36" t="s">
        <v>1657</v>
      </c>
      <c r="B910" s="31" t="s">
        <v>1656</v>
      </c>
      <c r="C910" s="37"/>
      <c r="D910" s="31" t="s">
        <v>149</v>
      </c>
      <c r="E910" s="37" t="s">
        <v>147</v>
      </c>
      <c r="F910" s="37" t="s">
        <v>160</v>
      </c>
      <c r="G910" s="31" t="s">
        <v>182</v>
      </c>
    </row>
    <row r="911" spans="1:7" x14ac:dyDescent="0.25">
      <c r="A911" s="36" t="s">
        <v>1659</v>
      </c>
      <c r="B911" s="31" t="s">
        <v>1658</v>
      </c>
      <c r="C911" s="37"/>
      <c r="D911" s="31" t="s">
        <v>149</v>
      </c>
      <c r="E911" s="37"/>
      <c r="F911" s="37"/>
    </row>
    <row r="912" spans="1:7" x14ac:dyDescent="0.25">
      <c r="A912" s="36" t="s">
        <v>1661</v>
      </c>
      <c r="B912" s="31" t="s">
        <v>1660</v>
      </c>
      <c r="C912" s="32">
        <v>7</v>
      </c>
      <c r="D912" s="31" t="s">
        <v>149</v>
      </c>
      <c r="E912" s="32" t="s">
        <v>147</v>
      </c>
      <c r="F912" s="32" t="s">
        <v>160</v>
      </c>
    </row>
    <row r="913" spans="1:7" x14ac:dyDescent="0.25">
      <c r="A913" s="36" t="s">
        <v>1663</v>
      </c>
      <c r="B913" s="31" t="s">
        <v>1662</v>
      </c>
      <c r="C913" s="37"/>
      <c r="D913" s="31" t="s">
        <v>149</v>
      </c>
      <c r="E913" s="37"/>
      <c r="F913" s="37"/>
      <c r="G913" s="31" t="s">
        <v>182</v>
      </c>
    </row>
    <row r="914" spans="1:7" ht="14.4" x14ac:dyDescent="0.3">
      <c r="A914" s="60" t="s">
        <v>4947</v>
      </c>
      <c r="C914" s="32"/>
      <c r="E914" s="32"/>
      <c r="F914" s="32"/>
    </row>
    <row r="915" spans="1:7" x14ac:dyDescent="0.25">
      <c r="A915" s="36" t="s">
        <v>1664</v>
      </c>
      <c r="C915" s="32">
        <v>0</v>
      </c>
      <c r="D915" s="31" t="s">
        <v>149</v>
      </c>
      <c r="E915" s="32" t="s">
        <v>152</v>
      </c>
      <c r="F915" s="32" t="s">
        <v>170</v>
      </c>
    </row>
    <row r="916" spans="1:7" x14ac:dyDescent="0.25">
      <c r="A916" s="36" t="s">
        <v>1666</v>
      </c>
      <c r="B916" s="31" t="s">
        <v>1665</v>
      </c>
      <c r="C916" s="32">
        <v>0</v>
      </c>
      <c r="D916" s="31" t="s">
        <v>149</v>
      </c>
      <c r="E916" s="32" t="s">
        <v>152</v>
      </c>
      <c r="F916" s="32" t="s">
        <v>160</v>
      </c>
    </row>
    <row r="917" spans="1:7" x14ac:dyDescent="0.25">
      <c r="A917" s="36" t="s">
        <v>1668</v>
      </c>
      <c r="B917" s="31" t="s">
        <v>1667</v>
      </c>
      <c r="C917" s="32">
        <v>10</v>
      </c>
      <c r="D917" s="31" t="s">
        <v>189</v>
      </c>
      <c r="E917" s="32" t="s">
        <v>147</v>
      </c>
      <c r="F917" s="32" t="s">
        <v>208</v>
      </c>
      <c r="G917" s="31" t="s">
        <v>144</v>
      </c>
    </row>
    <row r="918" spans="1:7" x14ac:dyDescent="0.25">
      <c r="A918" s="36" t="s">
        <v>1670</v>
      </c>
      <c r="B918" s="31" t="s">
        <v>1669</v>
      </c>
      <c r="C918" s="32">
        <v>8</v>
      </c>
      <c r="D918" s="31" t="s">
        <v>149</v>
      </c>
      <c r="E918" s="32" t="s">
        <v>147</v>
      </c>
      <c r="F918" s="32" t="s">
        <v>160</v>
      </c>
      <c r="G918" s="31" t="s">
        <v>203</v>
      </c>
    </row>
    <row r="919" spans="1:7" x14ac:dyDescent="0.25">
      <c r="A919" s="36" t="s">
        <v>1672</v>
      </c>
      <c r="B919" s="31" t="s">
        <v>1671</v>
      </c>
      <c r="C919" s="37">
        <v>7</v>
      </c>
      <c r="D919" s="31" t="s">
        <v>149</v>
      </c>
      <c r="E919" s="37" t="s">
        <v>147</v>
      </c>
      <c r="F919" s="37" t="s">
        <v>160</v>
      </c>
    </row>
    <row r="920" spans="1:7" ht="14.4" x14ac:dyDescent="0.3">
      <c r="A920" s="60" t="s">
        <v>4948</v>
      </c>
      <c r="C920" s="32"/>
      <c r="E920" s="32"/>
      <c r="F920" s="32"/>
    </row>
    <row r="921" spans="1:7" x14ac:dyDescent="0.25">
      <c r="A921" s="36" t="s">
        <v>1673</v>
      </c>
      <c r="C921" s="37"/>
      <c r="D921" s="31" t="s">
        <v>189</v>
      </c>
      <c r="E921" s="37"/>
      <c r="F921" s="37"/>
    </row>
    <row r="922" spans="1:7" x14ac:dyDescent="0.25">
      <c r="A922" s="36" t="s">
        <v>1675</v>
      </c>
      <c r="B922" s="31" t="s">
        <v>1674</v>
      </c>
      <c r="C922" s="37"/>
      <c r="D922" s="31" t="s">
        <v>189</v>
      </c>
      <c r="E922" s="37"/>
      <c r="F922" s="37"/>
    </row>
    <row r="923" spans="1:7" x14ac:dyDescent="0.25">
      <c r="A923" s="36" t="s">
        <v>1677</v>
      </c>
      <c r="B923" s="31" t="s">
        <v>1676</v>
      </c>
      <c r="C923" s="37">
        <v>5</v>
      </c>
      <c r="D923" s="31" t="s">
        <v>189</v>
      </c>
      <c r="E923" s="37" t="s">
        <v>147</v>
      </c>
      <c r="F923" s="37" t="s">
        <v>208</v>
      </c>
    </row>
    <row r="924" spans="1:7" x14ac:dyDescent="0.25">
      <c r="A924" s="36" t="s">
        <v>1678</v>
      </c>
      <c r="B924" s="31" t="s">
        <v>1676</v>
      </c>
      <c r="C924" s="37"/>
      <c r="D924" s="31" t="s">
        <v>189</v>
      </c>
      <c r="E924" s="37"/>
      <c r="F924" s="37"/>
    </row>
    <row r="925" spans="1:7" x14ac:dyDescent="0.25">
      <c r="A925" s="36" t="s">
        <v>1679</v>
      </c>
      <c r="B925" s="31" t="s">
        <v>1676</v>
      </c>
      <c r="C925" s="37"/>
      <c r="D925" s="31" t="s">
        <v>189</v>
      </c>
      <c r="E925" s="37"/>
      <c r="F925" s="37"/>
    </row>
    <row r="926" spans="1:7" x14ac:dyDescent="0.25">
      <c r="A926" s="36" t="s">
        <v>1680</v>
      </c>
      <c r="B926" s="31" t="s">
        <v>1676</v>
      </c>
      <c r="C926" s="37"/>
      <c r="D926" s="31" t="s">
        <v>189</v>
      </c>
      <c r="E926" s="37"/>
      <c r="F926" s="37"/>
    </row>
    <row r="927" spans="1:7" x14ac:dyDescent="0.25">
      <c r="A927" s="36" t="s">
        <v>1682</v>
      </c>
      <c r="B927" s="31" t="s">
        <v>1681</v>
      </c>
      <c r="C927" s="37">
        <v>5</v>
      </c>
      <c r="D927" s="31" t="s">
        <v>189</v>
      </c>
      <c r="E927" s="37" t="s">
        <v>147</v>
      </c>
      <c r="F927" s="37" t="s">
        <v>241</v>
      </c>
    </row>
    <row r="928" spans="1:7" x14ac:dyDescent="0.25">
      <c r="A928" s="36" t="s">
        <v>1684</v>
      </c>
      <c r="B928" s="31" t="s">
        <v>1683</v>
      </c>
      <c r="C928" s="37">
        <v>4</v>
      </c>
      <c r="D928" s="31" t="s">
        <v>189</v>
      </c>
      <c r="E928" s="37" t="s">
        <v>147</v>
      </c>
      <c r="F928" s="37" t="s">
        <v>160</v>
      </c>
    </row>
    <row r="929" spans="1:7" x14ac:dyDescent="0.25">
      <c r="A929" s="36" t="s">
        <v>1686</v>
      </c>
      <c r="B929" s="31" t="s">
        <v>1685</v>
      </c>
      <c r="C929" s="37">
        <v>6</v>
      </c>
      <c r="D929" s="31" t="s">
        <v>189</v>
      </c>
      <c r="E929" s="37" t="s">
        <v>147</v>
      </c>
      <c r="F929" s="37" t="s">
        <v>156</v>
      </c>
    </row>
    <row r="930" spans="1:7" x14ac:dyDescent="0.25">
      <c r="A930" s="36" t="s">
        <v>1688</v>
      </c>
      <c r="B930" s="31" t="s">
        <v>1687</v>
      </c>
      <c r="C930" s="37">
        <v>10</v>
      </c>
      <c r="D930" s="31" t="s">
        <v>189</v>
      </c>
      <c r="E930" s="37" t="s">
        <v>147</v>
      </c>
      <c r="F930" s="37" t="s">
        <v>241</v>
      </c>
    </row>
    <row r="931" spans="1:7" x14ac:dyDescent="0.25">
      <c r="A931" s="36" t="s">
        <v>1690</v>
      </c>
      <c r="B931" s="31" t="s">
        <v>1689</v>
      </c>
      <c r="C931" s="37">
        <v>5</v>
      </c>
      <c r="D931" s="31" t="s">
        <v>189</v>
      </c>
      <c r="E931" s="37" t="s">
        <v>147</v>
      </c>
      <c r="F931" s="37" t="s">
        <v>160</v>
      </c>
    </row>
    <row r="932" spans="1:7" x14ac:dyDescent="0.25">
      <c r="A932" s="36" t="s">
        <v>1692</v>
      </c>
      <c r="B932" s="31" t="s">
        <v>1691</v>
      </c>
      <c r="C932" s="37">
        <v>3</v>
      </c>
      <c r="D932" s="31" t="s">
        <v>189</v>
      </c>
      <c r="E932" s="37" t="s">
        <v>147</v>
      </c>
      <c r="F932" s="37" t="s">
        <v>156</v>
      </c>
    </row>
    <row r="933" spans="1:7" x14ac:dyDescent="0.25">
      <c r="A933" s="36" t="s">
        <v>1693</v>
      </c>
      <c r="B933" s="31" t="s">
        <v>1691</v>
      </c>
      <c r="C933" s="37"/>
      <c r="D933" s="31" t="s">
        <v>189</v>
      </c>
      <c r="E933" s="37"/>
      <c r="F933" s="37"/>
    </row>
    <row r="934" spans="1:7" x14ac:dyDescent="0.25">
      <c r="A934" s="36" t="s">
        <v>1694</v>
      </c>
      <c r="B934" s="31" t="s">
        <v>1691</v>
      </c>
      <c r="C934" s="37"/>
      <c r="D934" s="31" t="s">
        <v>189</v>
      </c>
      <c r="E934" s="37"/>
      <c r="F934" s="37"/>
    </row>
    <row r="935" spans="1:7" x14ac:dyDescent="0.25">
      <c r="A935" s="36" t="s">
        <v>1696</v>
      </c>
      <c r="B935" s="31" t="s">
        <v>1695</v>
      </c>
      <c r="C935" s="37">
        <v>7</v>
      </c>
      <c r="D935" s="31" t="s">
        <v>189</v>
      </c>
      <c r="E935" s="37" t="s">
        <v>147</v>
      </c>
      <c r="F935" s="37" t="s">
        <v>178</v>
      </c>
    </row>
    <row r="936" spans="1:7" x14ac:dyDescent="0.25">
      <c r="A936" s="36" t="s">
        <v>1697</v>
      </c>
      <c r="B936" s="31" t="s">
        <v>1695</v>
      </c>
      <c r="C936" s="37"/>
      <c r="D936" s="31" t="s">
        <v>189</v>
      </c>
      <c r="E936" s="37"/>
      <c r="F936" s="37"/>
    </row>
    <row r="937" spans="1:7" x14ac:dyDescent="0.25">
      <c r="A937" s="36" t="s">
        <v>1699</v>
      </c>
      <c r="B937" s="31" t="s">
        <v>1698</v>
      </c>
      <c r="C937" s="32"/>
      <c r="D937" s="31" t="s">
        <v>189</v>
      </c>
      <c r="E937" s="37"/>
      <c r="F937" s="37"/>
    </row>
    <row r="938" spans="1:7" x14ac:dyDescent="0.25">
      <c r="A938" s="36" t="s">
        <v>1700</v>
      </c>
      <c r="B938" s="31" t="s">
        <v>1695</v>
      </c>
      <c r="C938" s="32"/>
      <c r="D938" s="31" t="s">
        <v>189</v>
      </c>
      <c r="E938" s="37"/>
      <c r="F938" s="37"/>
    </row>
    <row r="939" spans="1:7" x14ac:dyDescent="0.25">
      <c r="A939" s="36" t="s">
        <v>1702</v>
      </c>
      <c r="B939" s="31" t="s">
        <v>1701</v>
      </c>
      <c r="C939" s="37">
        <v>7</v>
      </c>
      <c r="D939" s="31" t="s">
        <v>189</v>
      </c>
      <c r="E939" s="37" t="s">
        <v>147</v>
      </c>
      <c r="F939" s="37" t="s">
        <v>160</v>
      </c>
    </row>
    <row r="940" spans="1:7" x14ac:dyDescent="0.25">
      <c r="A940" s="37" t="s">
        <v>1704</v>
      </c>
      <c r="B940" s="40" t="s">
        <v>1703</v>
      </c>
      <c r="C940" s="37">
        <v>8</v>
      </c>
      <c r="D940" s="40" t="s">
        <v>189</v>
      </c>
      <c r="E940" s="37" t="s">
        <v>147</v>
      </c>
      <c r="F940" s="37" t="s">
        <v>202</v>
      </c>
    </row>
    <row r="941" spans="1:7" ht="14.4" x14ac:dyDescent="0.3">
      <c r="A941" s="60" t="s">
        <v>4949</v>
      </c>
      <c r="C941" s="32"/>
      <c r="E941" s="32"/>
      <c r="F941" s="32"/>
    </row>
    <row r="942" spans="1:7" x14ac:dyDescent="0.25">
      <c r="A942" s="36" t="s">
        <v>1706</v>
      </c>
      <c r="B942" s="31" t="s">
        <v>1705</v>
      </c>
      <c r="C942" s="32">
        <v>10</v>
      </c>
      <c r="D942" s="31" t="s">
        <v>189</v>
      </c>
      <c r="E942" s="37" t="s">
        <v>147</v>
      </c>
      <c r="F942" s="37" t="s">
        <v>160</v>
      </c>
    </row>
    <row r="943" spans="1:7" x14ac:dyDescent="0.25">
      <c r="A943" s="36" t="s">
        <v>1708</v>
      </c>
      <c r="B943" s="31" t="s">
        <v>1707</v>
      </c>
      <c r="C943" s="37">
        <v>5</v>
      </c>
      <c r="D943" s="31" t="s">
        <v>189</v>
      </c>
      <c r="E943" s="37" t="s">
        <v>147</v>
      </c>
      <c r="F943" s="37" t="s">
        <v>160</v>
      </c>
    </row>
    <row r="944" spans="1:7" x14ac:dyDescent="0.25">
      <c r="A944" s="36" t="s">
        <v>1710</v>
      </c>
      <c r="B944" s="31" t="s">
        <v>1709</v>
      </c>
      <c r="C944" s="37">
        <v>5</v>
      </c>
      <c r="D944" s="31" t="s">
        <v>149</v>
      </c>
      <c r="E944" s="37" t="s">
        <v>147</v>
      </c>
      <c r="F944" s="37" t="s">
        <v>222</v>
      </c>
      <c r="G944" s="31" t="s">
        <v>149</v>
      </c>
    </row>
    <row r="945" spans="1:7" x14ac:dyDescent="0.25">
      <c r="A945" s="36" t="s">
        <v>1712</v>
      </c>
      <c r="B945" s="31" t="s">
        <v>1711</v>
      </c>
      <c r="C945" s="37">
        <v>6</v>
      </c>
      <c r="D945" s="31" t="s">
        <v>157</v>
      </c>
      <c r="E945" s="37" t="s">
        <v>147</v>
      </c>
      <c r="F945" s="37" t="s">
        <v>160</v>
      </c>
    </row>
    <row r="946" spans="1:7" x14ac:dyDescent="0.25">
      <c r="A946" s="36" t="s">
        <v>1714</v>
      </c>
      <c r="B946" s="31" t="s">
        <v>1713</v>
      </c>
      <c r="C946" s="37">
        <v>0</v>
      </c>
      <c r="D946" s="31" t="s">
        <v>149</v>
      </c>
      <c r="E946" s="37" t="s">
        <v>152</v>
      </c>
      <c r="F946" s="37" t="s">
        <v>160</v>
      </c>
    </row>
    <row r="947" spans="1:7" x14ac:dyDescent="0.25">
      <c r="A947" s="36" t="s">
        <v>1716</v>
      </c>
      <c r="B947" s="31" t="s">
        <v>1715</v>
      </c>
      <c r="C947" s="37">
        <v>2</v>
      </c>
      <c r="D947" s="31" t="s">
        <v>189</v>
      </c>
      <c r="E947" s="37" t="s">
        <v>147</v>
      </c>
      <c r="F947" s="37" t="s">
        <v>160</v>
      </c>
    </row>
    <row r="948" spans="1:7" x14ac:dyDescent="0.25">
      <c r="A948" s="36" t="s">
        <v>1718</v>
      </c>
      <c r="B948" s="31" t="s">
        <v>1717</v>
      </c>
      <c r="C948" s="39">
        <v>0</v>
      </c>
      <c r="D948" s="31" t="s">
        <v>189</v>
      </c>
      <c r="E948" s="37" t="s">
        <v>152</v>
      </c>
      <c r="F948" s="37" t="s">
        <v>156</v>
      </c>
    </row>
    <row r="949" spans="1:7" x14ac:dyDescent="0.25">
      <c r="A949" s="36" t="s">
        <v>1720</v>
      </c>
      <c r="B949" s="31" t="s">
        <v>1719</v>
      </c>
      <c r="C949" s="39">
        <v>0</v>
      </c>
      <c r="D949" s="31" t="s">
        <v>189</v>
      </c>
      <c r="E949" s="37" t="s">
        <v>152</v>
      </c>
      <c r="F949" s="37" t="s">
        <v>156</v>
      </c>
    </row>
    <row r="950" spans="1:7" ht="14.4" x14ac:dyDescent="0.3">
      <c r="A950" s="60" t="s">
        <v>4950</v>
      </c>
      <c r="C950" s="32"/>
      <c r="E950" s="32"/>
      <c r="F950" s="32"/>
    </row>
    <row r="951" spans="1:7" x14ac:dyDescent="0.25">
      <c r="A951" s="36" t="s">
        <v>1722</v>
      </c>
      <c r="B951" s="31" t="s">
        <v>1721</v>
      </c>
      <c r="C951" s="37">
        <v>4</v>
      </c>
      <c r="D951" s="31" t="s">
        <v>149</v>
      </c>
      <c r="E951" s="37" t="s">
        <v>147</v>
      </c>
      <c r="F951" s="37" t="s">
        <v>202</v>
      </c>
    </row>
    <row r="952" spans="1:7" x14ac:dyDescent="0.25">
      <c r="A952" s="36" t="s">
        <v>1724</v>
      </c>
      <c r="B952" s="31" t="s">
        <v>1723</v>
      </c>
      <c r="C952" s="37">
        <v>6</v>
      </c>
      <c r="D952" s="31" t="s">
        <v>149</v>
      </c>
      <c r="E952" s="37" t="s">
        <v>147</v>
      </c>
      <c r="F952" s="37" t="s">
        <v>241</v>
      </c>
    </row>
    <row r="953" spans="1:7" x14ac:dyDescent="0.25">
      <c r="A953" s="36" t="s">
        <v>1726</v>
      </c>
      <c r="B953" s="31" t="s">
        <v>1725</v>
      </c>
      <c r="C953" s="32"/>
      <c r="D953" s="31" t="s">
        <v>149</v>
      </c>
      <c r="E953" s="37"/>
      <c r="F953" s="37"/>
    </row>
    <row r="954" spans="1:7" x14ac:dyDescent="0.25">
      <c r="A954" s="36" t="s">
        <v>1728</v>
      </c>
      <c r="B954" s="31" t="s">
        <v>1727</v>
      </c>
      <c r="C954" s="37">
        <v>6</v>
      </c>
      <c r="D954" s="31" t="s">
        <v>149</v>
      </c>
      <c r="E954" s="37" t="s">
        <v>147</v>
      </c>
      <c r="F954" s="37" t="s">
        <v>160</v>
      </c>
    </row>
    <row r="955" spans="1:7" ht="14.4" x14ac:dyDescent="0.3">
      <c r="A955" s="60" t="s">
        <v>4951</v>
      </c>
      <c r="C955" s="32"/>
      <c r="E955" s="32"/>
      <c r="F955" s="32"/>
    </row>
    <row r="956" spans="1:7" x14ac:dyDescent="0.25">
      <c r="A956" s="36" t="s">
        <v>1730</v>
      </c>
      <c r="B956" s="31" t="s">
        <v>1729</v>
      </c>
      <c r="C956" s="37">
        <v>7</v>
      </c>
      <c r="D956" s="31" t="s">
        <v>149</v>
      </c>
      <c r="E956" s="37" t="s">
        <v>147</v>
      </c>
      <c r="F956" s="37" t="s">
        <v>160</v>
      </c>
    </row>
    <row r="957" spans="1:7" x14ac:dyDescent="0.25">
      <c r="A957" s="36" t="s">
        <v>1732</v>
      </c>
      <c r="B957" s="31" t="s">
        <v>1731</v>
      </c>
      <c r="C957" s="37"/>
      <c r="D957" s="31" t="s">
        <v>149</v>
      </c>
      <c r="E957" s="37" t="s">
        <v>147</v>
      </c>
      <c r="F957" s="37" t="s">
        <v>160</v>
      </c>
    </row>
    <row r="958" spans="1:7" x14ac:dyDescent="0.25">
      <c r="A958" s="36" t="s">
        <v>1734</v>
      </c>
      <c r="B958" s="31" t="s">
        <v>1733</v>
      </c>
      <c r="C958" s="37"/>
      <c r="D958" s="31" t="s">
        <v>149</v>
      </c>
      <c r="E958" s="37" t="s">
        <v>147</v>
      </c>
      <c r="F958" s="37" t="s">
        <v>160</v>
      </c>
    </row>
    <row r="959" spans="1:7" x14ac:dyDescent="0.25">
      <c r="A959" s="36" t="s">
        <v>1736</v>
      </c>
      <c r="B959" s="31" t="s">
        <v>1735</v>
      </c>
      <c r="C959" s="37">
        <v>10</v>
      </c>
      <c r="D959" s="31" t="s">
        <v>149</v>
      </c>
      <c r="E959" s="37" t="s">
        <v>147</v>
      </c>
      <c r="F959" s="37" t="s">
        <v>378</v>
      </c>
      <c r="G959" s="31" t="s">
        <v>182</v>
      </c>
    </row>
    <row r="960" spans="1:7" x14ac:dyDescent="0.25">
      <c r="A960" s="36" t="s">
        <v>1738</v>
      </c>
      <c r="B960" s="31" t="s">
        <v>1737</v>
      </c>
      <c r="C960" s="37">
        <v>0</v>
      </c>
      <c r="D960" s="31" t="s">
        <v>149</v>
      </c>
      <c r="E960" s="37" t="s">
        <v>152</v>
      </c>
      <c r="F960" s="37" t="s">
        <v>170</v>
      </c>
    </row>
    <row r="961" spans="1:7" x14ac:dyDescent="0.25">
      <c r="A961" s="36" t="s">
        <v>1740</v>
      </c>
      <c r="B961" s="31" t="s">
        <v>1739</v>
      </c>
      <c r="C961" s="37">
        <v>8</v>
      </c>
      <c r="D961" s="31" t="s">
        <v>157</v>
      </c>
      <c r="E961" s="37" t="s">
        <v>147</v>
      </c>
      <c r="F961" s="37" t="s">
        <v>208</v>
      </c>
    </row>
    <row r="962" spans="1:7" x14ac:dyDescent="0.25">
      <c r="A962" s="36" t="s">
        <v>1742</v>
      </c>
      <c r="B962" s="31" t="s">
        <v>1741</v>
      </c>
      <c r="C962" s="37">
        <v>6</v>
      </c>
      <c r="D962" s="31" t="s">
        <v>189</v>
      </c>
      <c r="E962" s="37" t="s">
        <v>147</v>
      </c>
      <c r="F962" s="37" t="s">
        <v>148</v>
      </c>
    </row>
    <row r="963" spans="1:7" x14ac:dyDescent="0.25">
      <c r="A963" s="36" t="s">
        <v>1744</v>
      </c>
      <c r="B963" s="31" t="s">
        <v>1743</v>
      </c>
      <c r="C963" s="32"/>
      <c r="D963" s="31" t="s">
        <v>149</v>
      </c>
      <c r="E963" s="37"/>
      <c r="F963" s="37"/>
      <c r="G963" s="31" t="s">
        <v>223</v>
      </c>
    </row>
    <row r="964" spans="1:7" x14ac:dyDescent="0.25">
      <c r="A964" s="36" t="s">
        <v>1746</v>
      </c>
      <c r="B964" s="31" t="s">
        <v>1745</v>
      </c>
      <c r="C964" s="37">
        <v>10</v>
      </c>
      <c r="D964" s="31" t="s">
        <v>149</v>
      </c>
      <c r="E964" s="37" t="s">
        <v>147</v>
      </c>
      <c r="F964" s="37" t="s">
        <v>178</v>
      </c>
      <c r="G964" s="31" t="s">
        <v>144</v>
      </c>
    </row>
    <row r="965" spans="1:7" ht="14.4" x14ac:dyDescent="0.3">
      <c r="A965" s="60" t="s">
        <v>4952</v>
      </c>
      <c r="C965" s="32"/>
      <c r="E965" s="32"/>
      <c r="F965" s="32"/>
    </row>
    <row r="966" spans="1:7" ht="14.4" x14ac:dyDescent="0.3">
      <c r="A966" s="60" t="s">
        <v>4953</v>
      </c>
      <c r="C966" s="32"/>
      <c r="E966" s="32"/>
      <c r="F966" s="32"/>
    </row>
    <row r="967" spans="1:7" x14ac:dyDescent="0.25">
      <c r="A967" s="36" t="s">
        <v>1748</v>
      </c>
      <c r="B967" s="31" t="s">
        <v>1747</v>
      </c>
      <c r="C967" s="37">
        <v>5</v>
      </c>
      <c r="D967" s="31" t="s">
        <v>149</v>
      </c>
      <c r="E967" s="37" t="s">
        <v>147</v>
      </c>
      <c r="F967" s="37" t="s">
        <v>253</v>
      </c>
    </row>
    <row r="968" spans="1:7" x14ac:dyDescent="0.25">
      <c r="A968" s="36" t="s">
        <v>1749</v>
      </c>
      <c r="B968" s="31" t="s">
        <v>1747</v>
      </c>
      <c r="C968" s="37"/>
      <c r="D968" s="31" t="s">
        <v>149</v>
      </c>
      <c r="E968" s="37" t="s">
        <v>147</v>
      </c>
      <c r="F968" s="37" t="s">
        <v>160</v>
      </c>
    </row>
    <row r="969" spans="1:7" x14ac:dyDescent="0.25">
      <c r="A969" s="36" t="s">
        <v>1750</v>
      </c>
      <c r="B969" s="31" t="s">
        <v>1747</v>
      </c>
      <c r="C969" s="37"/>
      <c r="D969" s="31" t="s">
        <v>149</v>
      </c>
      <c r="E969" s="37" t="s">
        <v>147</v>
      </c>
      <c r="F969" s="37" t="s">
        <v>160</v>
      </c>
    </row>
    <row r="970" spans="1:7" x14ac:dyDescent="0.25">
      <c r="A970" s="36" t="s">
        <v>1752</v>
      </c>
      <c r="B970" s="31" t="s">
        <v>1751</v>
      </c>
      <c r="C970" s="37">
        <v>10</v>
      </c>
      <c r="D970" s="31" t="s">
        <v>149</v>
      </c>
      <c r="E970" s="37" t="s">
        <v>147</v>
      </c>
      <c r="F970" s="37" t="s">
        <v>160</v>
      </c>
      <c r="G970" s="31" t="s">
        <v>203</v>
      </c>
    </row>
    <row r="971" spans="1:7" x14ac:dyDescent="0.25">
      <c r="A971" s="36" t="s">
        <v>1754</v>
      </c>
      <c r="B971" s="31" t="s">
        <v>1753</v>
      </c>
      <c r="C971" s="37">
        <v>10</v>
      </c>
      <c r="D971" s="31" t="s">
        <v>149</v>
      </c>
      <c r="E971" s="37" t="s">
        <v>147</v>
      </c>
      <c r="F971" s="37" t="s">
        <v>160</v>
      </c>
      <c r="G971" s="31" t="s">
        <v>144</v>
      </c>
    </row>
    <row r="972" spans="1:7" x14ac:dyDescent="0.25">
      <c r="A972" s="36" t="s">
        <v>1756</v>
      </c>
      <c r="B972" s="31" t="s">
        <v>1755</v>
      </c>
      <c r="C972" s="37">
        <v>0</v>
      </c>
      <c r="D972" s="31" t="s">
        <v>149</v>
      </c>
      <c r="E972" s="37" t="s">
        <v>152</v>
      </c>
      <c r="F972" s="37" t="s">
        <v>160</v>
      </c>
    </row>
    <row r="973" spans="1:7" x14ac:dyDescent="0.25">
      <c r="A973" s="36" t="s">
        <v>1758</v>
      </c>
      <c r="B973" s="31" t="s">
        <v>1757</v>
      </c>
      <c r="C973" s="32"/>
      <c r="D973" s="31" t="s">
        <v>149</v>
      </c>
      <c r="E973" s="37"/>
      <c r="F973" s="37"/>
      <c r="G973" s="31" t="s">
        <v>144</v>
      </c>
    </row>
    <row r="974" spans="1:7" x14ac:dyDescent="0.25">
      <c r="A974" s="36" t="s">
        <v>1760</v>
      </c>
      <c r="B974" s="31" t="s">
        <v>1759</v>
      </c>
      <c r="C974" s="37">
        <v>5</v>
      </c>
      <c r="D974" s="31" t="s">
        <v>149</v>
      </c>
      <c r="E974" s="37" t="s">
        <v>147</v>
      </c>
      <c r="F974" s="37" t="s">
        <v>160</v>
      </c>
    </row>
    <row r="975" spans="1:7" ht="14.4" x14ac:dyDescent="0.3">
      <c r="A975" s="60" t="s">
        <v>4954</v>
      </c>
      <c r="C975" s="32"/>
      <c r="E975" s="32"/>
      <c r="F975" s="32"/>
    </row>
    <row r="976" spans="1:7" x14ac:dyDescent="0.25">
      <c r="A976" s="36" t="s">
        <v>1762</v>
      </c>
      <c r="B976" s="31" t="s">
        <v>1761</v>
      </c>
      <c r="C976" s="37">
        <v>3</v>
      </c>
      <c r="D976" s="31" t="s">
        <v>149</v>
      </c>
      <c r="E976" s="37" t="s">
        <v>147</v>
      </c>
      <c r="F976" s="37" t="s">
        <v>156</v>
      </c>
    </row>
    <row r="977" spans="1:7" x14ac:dyDescent="0.25">
      <c r="A977" s="36" t="s">
        <v>1764</v>
      </c>
      <c r="B977" s="31" t="s">
        <v>1763</v>
      </c>
      <c r="C977" s="37">
        <v>10</v>
      </c>
      <c r="D977" s="31" t="s">
        <v>149</v>
      </c>
      <c r="E977" s="37" t="s">
        <v>147</v>
      </c>
      <c r="F977" s="37" t="s">
        <v>195</v>
      </c>
      <c r="G977" s="31" t="s">
        <v>203</v>
      </c>
    </row>
    <row r="978" spans="1:7" x14ac:dyDescent="0.25">
      <c r="A978" s="36" t="s">
        <v>1766</v>
      </c>
      <c r="B978" s="31" t="s">
        <v>1765</v>
      </c>
      <c r="C978" s="37">
        <v>8</v>
      </c>
      <c r="D978" s="31" t="s">
        <v>149</v>
      </c>
      <c r="E978" s="37" t="s">
        <v>147</v>
      </c>
      <c r="F978" s="37" t="s">
        <v>222</v>
      </c>
    </row>
    <row r="979" spans="1:7" x14ac:dyDescent="0.25">
      <c r="A979" s="36" t="s">
        <v>1768</v>
      </c>
      <c r="B979" s="31" t="s">
        <v>1767</v>
      </c>
      <c r="C979" s="37">
        <v>10</v>
      </c>
      <c r="D979" s="31" t="s">
        <v>149</v>
      </c>
      <c r="E979" s="37" t="s">
        <v>147</v>
      </c>
      <c r="F979" s="37" t="s">
        <v>222</v>
      </c>
      <c r="G979" s="31" t="s">
        <v>203</v>
      </c>
    </row>
    <row r="980" spans="1:7" x14ac:dyDescent="0.25">
      <c r="A980" s="36" t="s">
        <v>1770</v>
      </c>
      <c r="B980" s="31" t="s">
        <v>1769</v>
      </c>
      <c r="C980" s="37">
        <v>8</v>
      </c>
      <c r="D980" s="31" t="s">
        <v>149</v>
      </c>
      <c r="E980" s="37" t="s">
        <v>147</v>
      </c>
      <c r="F980" s="37" t="s">
        <v>195</v>
      </c>
    </row>
    <row r="981" spans="1:7" ht="14.4" x14ac:dyDescent="0.3">
      <c r="A981" s="60" t="s">
        <v>4955</v>
      </c>
    </row>
    <row r="982" spans="1:7" x14ac:dyDescent="0.25">
      <c r="A982" s="36" t="s">
        <v>1772</v>
      </c>
      <c r="B982" s="31" t="s">
        <v>1771</v>
      </c>
      <c r="D982" s="31" t="s">
        <v>149</v>
      </c>
      <c r="E982" s="37"/>
      <c r="F982" s="37"/>
    </row>
    <row r="983" spans="1:7" x14ac:dyDescent="0.25">
      <c r="A983" s="36" t="s">
        <v>1774</v>
      </c>
      <c r="B983" s="31" t="s">
        <v>1773</v>
      </c>
      <c r="C983" s="37">
        <v>6</v>
      </c>
      <c r="D983" s="31" t="s">
        <v>149</v>
      </c>
      <c r="E983" s="37" t="s">
        <v>147</v>
      </c>
      <c r="F983" s="37" t="s">
        <v>501</v>
      </c>
    </row>
    <row r="984" spans="1:7" x14ac:dyDescent="0.25">
      <c r="A984" s="36" t="s">
        <v>1776</v>
      </c>
      <c r="B984" s="31" t="s">
        <v>1775</v>
      </c>
      <c r="C984" s="37">
        <v>7</v>
      </c>
      <c r="D984" s="31" t="s">
        <v>149</v>
      </c>
      <c r="E984" s="37" t="s">
        <v>147</v>
      </c>
      <c r="F984" s="37" t="s">
        <v>222</v>
      </c>
    </row>
    <row r="985" spans="1:7" x14ac:dyDescent="0.25">
      <c r="A985" s="36" t="s">
        <v>1778</v>
      </c>
      <c r="B985" s="31" t="s">
        <v>1777</v>
      </c>
      <c r="C985" s="37">
        <v>8</v>
      </c>
      <c r="D985" s="31" t="s">
        <v>149</v>
      </c>
      <c r="E985" s="37" t="s">
        <v>147</v>
      </c>
      <c r="F985" s="37" t="s">
        <v>173</v>
      </c>
    </row>
    <row r="986" spans="1:7" x14ac:dyDescent="0.25">
      <c r="A986" s="36" t="s">
        <v>1779</v>
      </c>
      <c r="C986" s="37">
        <v>10</v>
      </c>
      <c r="D986" s="31" t="s">
        <v>149</v>
      </c>
      <c r="E986" s="37" t="s">
        <v>147</v>
      </c>
      <c r="F986" s="37" t="s">
        <v>160</v>
      </c>
    </row>
    <row r="987" spans="1:7" x14ac:dyDescent="0.25">
      <c r="A987" s="36" t="s">
        <v>1781</v>
      </c>
      <c r="B987" s="31" t="s">
        <v>1780</v>
      </c>
      <c r="C987" s="37">
        <v>10</v>
      </c>
      <c r="D987" s="31" t="s">
        <v>149</v>
      </c>
      <c r="E987" s="37" t="s">
        <v>147</v>
      </c>
      <c r="F987" s="37" t="s">
        <v>160</v>
      </c>
    </row>
    <row r="988" spans="1:7" x14ac:dyDescent="0.25">
      <c r="A988" s="36" t="s">
        <v>1783</v>
      </c>
      <c r="B988" s="31" t="s">
        <v>1782</v>
      </c>
      <c r="C988" s="37">
        <v>10</v>
      </c>
      <c r="D988" s="31" t="s">
        <v>149</v>
      </c>
      <c r="E988" s="37" t="s">
        <v>147</v>
      </c>
      <c r="F988" s="37" t="s">
        <v>208</v>
      </c>
      <c r="G988" s="31" t="s">
        <v>203</v>
      </c>
    </row>
    <row r="989" spans="1:7" x14ac:dyDescent="0.25">
      <c r="A989" s="36" t="s">
        <v>1785</v>
      </c>
      <c r="B989" s="31" t="s">
        <v>1784</v>
      </c>
      <c r="C989" s="37">
        <v>7</v>
      </c>
      <c r="D989" s="31" t="s">
        <v>149</v>
      </c>
      <c r="E989" s="37" t="s">
        <v>147</v>
      </c>
      <c r="F989" s="37" t="s">
        <v>208</v>
      </c>
    </row>
    <row r="990" spans="1:7" x14ac:dyDescent="0.25">
      <c r="A990" s="36" t="s">
        <v>1787</v>
      </c>
      <c r="B990" s="31" t="s">
        <v>1786</v>
      </c>
      <c r="C990" s="37">
        <v>10</v>
      </c>
      <c r="D990" s="31" t="s">
        <v>149</v>
      </c>
      <c r="E990" s="37" t="s">
        <v>147</v>
      </c>
      <c r="F990" s="37" t="s">
        <v>156</v>
      </c>
      <c r="G990" s="31" t="s">
        <v>144</v>
      </c>
    </row>
    <row r="991" spans="1:7" ht="14.4" x14ac:dyDescent="0.3">
      <c r="A991" s="60" t="s">
        <v>4956</v>
      </c>
      <c r="C991" s="32"/>
      <c r="E991" s="32"/>
      <c r="F991" s="32"/>
    </row>
    <row r="992" spans="1:7" x14ac:dyDescent="0.25">
      <c r="A992" s="36" t="s">
        <v>1789</v>
      </c>
      <c r="B992" s="31" t="s">
        <v>1788</v>
      </c>
      <c r="C992" s="37">
        <v>10</v>
      </c>
      <c r="D992" s="31" t="s">
        <v>149</v>
      </c>
      <c r="E992" s="37" t="s">
        <v>147</v>
      </c>
      <c r="F992" s="37" t="s">
        <v>148</v>
      </c>
    </row>
    <row r="993" spans="1:7" x14ac:dyDescent="0.25">
      <c r="A993" s="36" t="s">
        <v>1791</v>
      </c>
      <c r="B993" s="31" t="s">
        <v>1790</v>
      </c>
      <c r="C993" s="37">
        <v>10</v>
      </c>
      <c r="D993" s="31" t="s">
        <v>149</v>
      </c>
      <c r="E993" s="37" t="s">
        <v>147</v>
      </c>
      <c r="F993" s="37" t="s">
        <v>208</v>
      </c>
    </row>
    <row r="994" spans="1:7" x14ac:dyDescent="0.25">
      <c r="A994" s="36" t="s">
        <v>1793</v>
      </c>
      <c r="B994" s="31" t="s">
        <v>1792</v>
      </c>
      <c r="C994" s="37">
        <v>10</v>
      </c>
      <c r="D994" s="31" t="s">
        <v>149</v>
      </c>
      <c r="E994" s="37" t="s">
        <v>147</v>
      </c>
      <c r="F994" s="37" t="s">
        <v>492</v>
      </c>
    </row>
    <row r="995" spans="1:7" x14ac:dyDescent="0.25">
      <c r="A995" s="36" t="s">
        <v>1794</v>
      </c>
      <c r="C995" s="37">
        <v>8</v>
      </c>
      <c r="D995" s="31" t="s">
        <v>189</v>
      </c>
      <c r="E995" s="37" t="s">
        <v>147</v>
      </c>
      <c r="F995" s="37" t="s">
        <v>222</v>
      </c>
    </row>
    <row r="996" spans="1:7" x14ac:dyDescent="0.25">
      <c r="A996" s="36" t="s">
        <v>1796</v>
      </c>
      <c r="B996" s="31" t="s">
        <v>1795</v>
      </c>
      <c r="C996" s="37">
        <v>9</v>
      </c>
      <c r="D996" s="31" t="s">
        <v>189</v>
      </c>
      <c r="E996" s="37" t="s">
        <v>147</v>
      </c>
      <c r="F996" s="37" t="s">
        <v>160</v>
      </c>
    </row>
    <row r="997" spans="1:7" x14ac:dyDescent="0.25">
      <c r="A997" s="36" t="s">
        <v>1798</v>
      </c>
      <c r="B997" s="31" t="s">
        <v>1797</v>
      </c>
      <c r="C997" s="37">
        <v>0</v>
      </c>
      <c r="D997" s="31" t="s">
        <v>149</v>
      </c>
      <c r="E997" s="37" t="s">
        <v>152</v>
      </c>
      <c r="F997" s="37" t="s">
        <v>156</v>
      </c>
    </row>
    <row r="998" spans="1:7" x14ac:dyDescent="0.25">
      <c r="A998" s="36" t="s">
        <v>1800</v>
      </c>
      <c r="B998" s="31" t="s">
        <v>1799</v>
      </c>
      <c r="C998" s="37">
        <v>0</v>
      </c>
      <c r="D998" s="31" t="s">
        <v>149</v>
      </c>
      <c r="E998" s="37" t="s">
        <v>152</v>
      </c>
      <c r="F998" s="37" t="s">
        <v>160</v>
      </c>
      <c r="G998" s="31" t="s">
        <v>149</v>
      </c>
    </row>
    <row r="999" spans="1:7" x14ac:dyDescent="0.25">
      <c r="A999" s="36" t="s">
        <v>1802</v>
      </c>
      <c r="B999" s="31" t="s">
        <v>1801</v>
      </c>
      <c r="C999" s="32"/>
      <c r="D999" s="31" t="s">
        <v>149</v>
      </c>
      <c r="E999" s="37"/>
      <c r="F999" s="37"/>
    </row>
    <row r="1000" spans="1:7" ht="14.4" x14ac:dyDescent="0.3">
      <c r="A1000" s="60" t="s">
        <v>4957</v>
      </c>
      <c r="C1000" s="32"/>
      <c r="E1000" s="32"/>
      <c r="F1000" s="32"/>
    </row>
    <row r="1001" spans="1:7" x14ac:dyDescent="0.25">
      <c r="A1001" s="36" t="s">
        <v>1804</v>
      </c>
      <c r="B1001" s="31" t="s">
        <v>1803</v>
      </c>
      <c r="C1001" s="39">
        <v>0</v>
      </c>
      <c r="D1001" s="31" t="s">
        <v>189</v>
      </c>
      <c r="E1001" s="37" t="s">
        <v>152</v>
      </c>
      <c r="F1001" s="37" t="s">
        <v>148</v>
      </c>
    </row>
    <row r="1002" spans="1:7" x14ac:dyDescent="0.25">
      <c r="A1002" s="36" t="s">
        <v>1806</v>
      </c>
      <c r="B1002" s="31" t="s">
        <v>1805</v>
      </c>
      <c r="C1002" s="37">
        <v>1</v>
      </c>
      <c r="D1002" s="31" t="s">
        <v>189</v>
      </c>
      <c r="E1002" s="37" t="s">
        <v>147</v>
      </c>
      <c r="F1002" s="37" t="s">
        <v>222</v>
      </c>
    </row>
    <row r="1003" spans="1:7" x14ac:dyDescent="0.25">
      <c r="A1003" s="36" t="s">
        <v>1807</v>
      </c>
      <c r="B1003" s="31" t="s">
        <v>1805</v>
      </c>
      <c r="C1003" s="37"/>
      <c r="D1003" s="31" t="s">
        <v>189</v>
      </c>
      <c r="E1003" s="37" t="s">
        <v>147</v>
      </c>
      <c r="F1003" s="37" t="s">
        <v>160</v>
      </c>
    </row>
    <row r="1004" spans="1:7" x14ac:dyDescent="0.25">
      <c r="A1004" s="36" t="s">
        <v>1808</v>
      </c>
      <c r="B1004" s="31" t="s">
        <v>1805</v>
      </c>
      <c r="C1004" s="37"/>
      <c r="D1004" s="31" t="s">
        <v>189</v>
      </c>
      <c r="E1004" s="37" t="s">
        <v>147</v>
      </c>
      <c r="F1004" s="37" t="s">
        <v>160</v>
      </c>
    </row>
    <row r="1005" spans="1:7" ht="14.4" x14ac:dyDescent="0.3">
      <c r="A1005" s="60" t="s">
        <v>4958</v>
      </c>
      <c r="C1005" s="32"/>
      <c r="E1005" s="32"/>
      <c r="F1005" s="32"/>
    </row>
    <row r="1006" spans="1:7" x14ac:dyDescent="0.25">
      <c r="A1006" s="36" t="s">
        <v>1810</v>
      </c>
      <c r="B1006" s="31" t="s">
        <v>1809</v>
      </c>
      <c r="C1006" s="37">
        <v>5</v>
      </c>
      <c r="D1006" s="31" t="s">
        <v>189</v>
      </c>
      <c r="E1006" s="37" t="s">
        <v>147</v>
      </c>
      <c r="F1006" s="37" t="s">
        <v>222</v>
      </c>
    </row>
    <row r="1007" spans="1:7" x14ac:dyDescent="0.25">
      <c r="A1007" s="36" t="s">
        <v>1812</v>
      </c>
      <c r="B1007" s="31" t="s">
        <v>1811</v>
      </c>
      <c r="C1007" s="37">
        <v>2</v>
      </c>
      <c r="D1007" s="31" t="s">
        <v>149</v>
      </c>
      <c r="E1007" s="37" t="s">
        <v>147</v>
      </c>
      <c r="F1007" s="37" t="s">
        <v>163</v>
      </c>
    </row>
    <row r="1008" spans="1:7" x14ac:dyDescent="0.25">
      <c r="A1008" s="36" t="s">
        <v>1814</v>
      </c>
      <c r="B1008" s="32" t="s">
        <v>1813</v>
      </c>
      <c r="C1008" s="37">
        <v>0</v>
      </c>
      <c r="D1008" s="32" t="s">
        <v>149</v>
      </c>
      <c r="E1008" s="37" t="s">
        <v>152</v>
      </c>
      <c r="F1008" s="37" t="s">
        <v>160</v>
      </c>
    </row>
    <row r="1009" spans="1:22" x14ac:dyDescent="0.25">
      <c r="A1009" s="36" t="s">
        <v>1816</v>
      </c>
      <c r="B1009" s="31" t="s">
        <v>1815</v>
      </c>
      <c r="C1009" s="39">
        <v>0</v>
      </c>
      <c r="D1009" s="31" t="s">
        <v>149</v>
      </c>
      <c r="E1009" s="37" t="s">
        <v>152</v>
      </c>
      <c r="F1009" s="37" t="s">
        <v>253</v>
      </c>
    </row>
    <row r="1010" spans="1:22" x14ac:dyDescent="0.25">
      <c r="A1010" s="36" t="s">
        <v>1818</v>
      </c>
      <c r="B1010" s="31" t="s">
        <v>1817</v>
      </c>
      <c r="C1010" s="39">
        <v>0</v>
      </c>
      <c r="D1010" s="31" t="s">
        <v>157</v>
      </c>
      <c r="E1010" s="37" t="s">
        <v>152</v>
      </c>
      <c r="F1010" s="37" t="s">
        <v>153</v>
      </c>
    </row>
    <row r="1011" spans="1:22" x14ac:dyDescent="0.25">
      <c r="A1011" s="36" t="s">
        <v>1820</v>
      </c>
      <c r="B1011" s="31" t="s">
        <v>1819</v>
      </c>
      <c r="C1011" s="32"/>
      <c r="D1011" s="31" t="s">
        <v>157</v>
      </c>
      <c r="E1011" s="37"/>
      <c r="F1011" s="37"/>
    </row>
    <row r="1012" spans="1:22" ht="14.4" x14ac:dyDescent="0.3">
      <c r="A1012" s="60" t="s">
        <v>4959</v>
      </c>
      <c r="C1012" s="32"/>
      <c r="E1012" s="32"/>
      <c r="F1012" s="32"/>
      <c r="O1012" s="37"/>
      <c r="P1012" s="37"/>
      <c r="Q1012" s="37"/>
      <c r="R1012" s="37"/>
      <c r="S1012" s="37"/>
      <c r="T1012" s="37"/>
      <c r="U1012" s="37"/>
      <c r="V1012" s="37"/>
    </row>
    <row r="1013" spans="1:22" x14ac:dyDescent="0.25">
      <c r="A1013" s="36" t="s">
        <v>1822</v>
      </c>
      <c r="B1013" s="31" t="s">
        <v>1821</v>
      </c>
      <c r="C1013" s="37">
        <v>9</v>
      </c>
      <c r="D1013" s="31" t="s">
        <v>262</v>
      </c>
      <c r="E1013" s="37" t="s">
        <v>147</v>
      </c>
      <c r="F1013" s="37" t="s">
        <v>222</v>
      </c>
      <c r="O1013" s="37"/>
      <c r="P1013" s="37"/>
      <c r="Q1013" s="37"/>
      <c r="R1013" s="37"/>
      <c r="S1013" s="37"/>
      <c r="T1013" s="37"/>
      <c r="U1013" s="37"/>
      <c r="V1013" s="37"/>
    </row>
    <row r="1014" spans="1:22" ht="14.4" x14ac:dyDescent="0.3">
      <c r="A1014" s="60" t="s">
        <v>4960</v>
      </c>
      <c r="C1014" s="32"/>
      <c r="E1014" s="32"/>
      <c r="F1014" s="32"/>
    </row>
    <row r="1015" spans="1:22" x14ac:dyDescent="0.25">
      <c r="A1015" s="36" t="s">
        <v>1824</v>
      </c>
      <c r="B1015" s="31" t="s">
        <v>1823</v>
      </c>
      <c r="C1015" s="37">
        <v>9</v>
      </c>
      <c r="D1015" s="31" t="s">
        <v>262</v>
      </c>
      <c r="E1015" s="37" t="s">
        <v>147</v>
      </c>
      <c r="F1015" s="37" t="s">
        <v>222</v>
      </c>
      <c r="G1015" s="31" t="s">
        <v>203</v>
      </c>
    </row>
    <row r="1016" spans="1:22" x14ac:dyDescent="0.25">
      <c r="A1016" s="36" t="s">
        <v>1826</v>
      </c>
      <c r="B1016" s="31" t="s">
        <v>1825</v>
      </c>
      <c r="C1016" s="37">
        <v>4</v>
      </c>
      <c r="D1016" s="32" t="s">
        <v>189</v>
      </c>
      <c r="E1016" s="37" t="s">
        <v>147</v>
      </c>
      <c r="F1016" s="37" t="s">
        <v>195</v>
      </c>
    </row>
    <row r="1017" spans="1:22" x14ac:dyDescent="0.25">
      <c r="A1017" s="36" t="s">
        <v>1828</v>
      </c>
      <c r="B1017" s="31" t="s">
        <v>1827</v>
      </c>
      <c r="C1017" s="32"/>
      <c r="D1017" s="31" t="s">
        <v>189</v>
      </c>
      <c r="E1017" s="37"/>
      <c r="F1017" s="37"/>
      <c r="G1017" s="31" t="s">
        <v>203</v>
      </c>
    </row>
    <row r="1018" spans="1:22" x14ac:dyDescent="0.25">
      <c r="A1018" s="36" t="s">
        <v>1830</v>
      </c>
      <c r="B1018" s="31" t="s">
        <v>1829</v>
      </c>
      <c r="C1018" s="37">
        <v>8</v>
      </c>
      <c r="D1018" s="31" t="s">
        <v>189</v>
      </c>
      <c r="E1018" s="37" t="s">
        <v>147</v>
      </c>
      <c r="F1018" s="37" t="s">
        <v>148</v>
      </c>
    </row>
    <row r="1019" spans="1:22" x14ac:dyDescent="0.25">
      <c r="A1019" s="36" t="s">
        <v>1831</v>
      </c>
      <c r="B1019" s="31" t="s">
        <v>1829</v>
      </c>
      <c r="C1019" s="32"/>
      <c r="D1019" s="32" t="s">
        <v>189</v>
      </c>
      <c r="E1019" s="37"/>
      <c r="F1019" s="37"/>
    </row>
    <row r="1020" spans="1:22" x14ac:dyDescent="0.25">
      <c r="A1020" s="36" t="s">
        <v>1832</v>
      </c>
      <c r="B1020" s="31" t="s">
        <v>1829</v>
      </c>
      <c r="C1020" s="37">
        <v>9</v>
      </c>
      <c r="D1020" s="31" t="s">
        <v>189</v>
      </c>
      <c r="E1020" s="37" t="s">
        <v>147</v>
      </c>
      <c r="F1020" s="37" t="s">
        <v>160</v>
      </c>
    </row>
    <row r="1021" spans="1:22" x14ac:dyDescent="0.25">
      <c r="A1021" s="36" t="s">
        <v>1834</v>
      </c>
      <c r="B1021" s="31" t="s">
        <v>1833</v>
      </c>
      <c r="C1021" s="37">
        <v>7</v>
      </c>
      <c r="D1021" s="31" t="s">
        <v>189</v>
      </c>
      <c r="E1021" s="37" t="s">
        <v>147</v>
      </c>
      <c r="F1021" s="37" t="s">
        <v>253</v>
      </c>
    </row>
    <row r="1022" spans="1:22" x14ac:dyDescent="0.25">
      <c r="A1022" s="36" t="s">
        <v>1836</v>
      </c>
      <c r="B1022" s="31" t="s">
        <v>1835</v>
      </c>
      <c r="C1022" s="37">
        <v>8</v>
      </c>
      <c r="D1022" s="31" t="s">
        <v>189</v>
      </c>
      <c r="E1022" s="37" t="s">
        <v>147</v>
      </c>
      <c r="F1022" s="37" t="s">
        <v>148</v>
      </c>
      <c r="G1022" s="31" t="s">
        <v>223</v>
      </c>
    </row>
    <row r="1023" spans="1:22" x14ac:dyDescent="0.25">
      <c r="A1023" s="36" t="s">
        <v>1838</v>
      </c>
      <c r="B1023" s="31" t="s">
        <v>1837</v>
      </c>
      <c r="C1023" s="37">
        <v>3</v>
      </c>
      <c r="D1023" s="31" t="s">
        <v>189</v>
      </c>
      <c r="E1023" s="37" t="s">
        <v>147</v>
      </c>
      <c r="F1023" s="37" t="s">
        <v>222</v>
      </c>
    </row>
    <row r="1024" spans="1:22" x14ac:dyDescent="0.25">
      <c r="A1024" s="36" t="s">
        <v>1839</v>
      </c>
      <c r="C1024" s="37">
        <v>8</v>
      </c>
      <c r="D1024" s="31" t="s">
        <v>189</v>
      </c>
      <c r="E1024" s="37" t="s">
        <v>147</v>
      </c>
      <c r="F1024" s="37" t="s">
        <v>160</v>
      </c>
    </row>
    <row r="1025" spans="1:7" x14ac:dyDescent="0.25">
      <c r="A1025" s="36" t="s">
        <v>1841</v>
      </c>
      <c r="B1025" s="31" t="s">
        <v>1840</v>
      </c>
      <c r="C1025" s="37">
        <v>8</v>
      </c>
      <c r="D1025" s="31" t="s">
        <v>189</v>
      </c>
      <c r="E1025" s="37" t="s">
        <v>147</v>
      </c>
      <c r="F1025" s="37" t="s">
        <v>160</v>
      </c>
      <c r="G1025" s="31" t="s">
        <v>182</v>
      </c>
    </row>
    <row r="1026" spans="1:7" x14ac:dyDescent="0.25">
      <c r="A1026" s="36" t="s">
        <v>1843</v>
      </c>
      <c r="B1026" s="31" t="s">
        <v>1842</v>
      </c>
      <c r="C1026" s="37">
        <v>6</v>
      </c>
      <c r="D1026" s="31" t="s">
        <v>189</v>
      </c>
      <c r="E1026" s="37" t="s">
        <v>147</v>
      </c>
      <c r="F1026" s="37" t="s">
        <v>148</v>
      </c>
    </row>
    <row r="1027" spans="1:7" x14ac:dyDescent="0.25">
      <c r="A1027" s="36" t="s">
        <v>1844</v>
      </c>
      <c r="C1027" s="37"/>
      <c r="D1027" s="31" t="s">
        <v>189</v>
      </c>
      <c r="E1027" s="37"/>
      <c r="F1027" s="37"/>
    </row>
    <row r="1028" spans="1:7" x14ac:dyDescent="0.25">
      <c r="A1028" s="36" t="s">
        <v>1846</v>
      </c>
      <c r="B1028" s="31" t="s">
        <v>1845</v>
      </c>
      <c r="C1028" s="37"/>
      <c r="D1028" s="31" t="s">
        <v>189</v>
      </c>
      <c r="E1028" s="37" t="s">
        <v>147</v>
      </c>
      <c r="F1028" s="37" t="s">
        <v>160</v>
      </c>
    </row>
    <row r="1029" spans="1:7" x14ac:dyDescent="0.25">
      <c r="A1029" s="36" t="s">
        <v>1847</v>
      </c>
      <c r="C1029" s="37">
        <v>8</v>
      </c>
      <c r="D1029" s="31" t="s">
        <v>189</v>
      </c>
      <c r="E1029" s="37" t="s">
        <v>147</v>
      </c>
      <c r="F1029" s="37" t="s">
        <v>222</v>
      </c>
      <c r="G1029" s="31" t="s">
        <v>223</v>
      </c>
    </row>
    <row r="1030" spans="1:7" x14ac:dyDescent="0.25">
      <c r="A1030" s="36" t="s">
        <v>1848</v>
      </c>
      <c r="C1030" s="37">
        <v>8</v>
      </c>
      <c r="D1030" s="31" t="s">
        <v>189</v>
      </c>
      <c r="E1030" s="37" t="s">
        <v>147</v>
      </c>
      <c r="F1030" s="37" t="s">
        <v>160</v>
      </c>
      <c r="G1030" s="31" t="s">
        <v>223</v>
      </c>
    </row>
    <row r="1031" spans="1:7" x14ac:dyDescent="0.25">
      <c r="A1031" s="36" t="s">
        <v>1850</v>
      </c>
      <c r="B1031" s="31" t="s">
        <v>1849</v>
      </c>
      <c r="C1031" s="37">
        <v>5</v>
      </c>
      <c r="D1031" s="31" t="s">
        <v>189</v>
      </c>
      <c r="E1031" s="37" t="s">
        <v>147</v>
      </c>
      <c r="F1031" s="37" t="s">
        <v>222</v>
      </c>
      <c r="G1031" s="31" t="s">
        <v>203</v>
      </c>
    </row>
    <row r="1032" spans="1:7" x14ac:dyDescent="0.25">
      <c r="A1032" s="36" t="s">
        <v>1852</v>
      </c>
      <c r="B1032" s="31" t="s">
        <v>1851</v>
      </c>
      <c r="C1032" s="37">
        <v>3</v>
      </c>
      <c r="D1032" s="31" t="s">
        <v>189</v>
      </c>
      <c r="E1032" s="37" t="s">
        <v>147</v>
      </c>
      <c r="F1032" s="37" t="s">
        <v>222</v>
      </c>
    </row>
    <row r="1033" spans="1:7" x14ac:dyDescent="0.25">
      <c r="A1033" s="36" t="s">
        <v>1854</v>
      </c>
      <c r="B1033" s="31" t="s">
        <v>1853</v>
      </c>
      <c r="C1033" s="37">
        <v>6</v>
      </c>
      <c r="D1033" s="31" t="s">
        <v>189</v>
      </c>
      <c r="E1033" s="37" t="s">
        <v>147</v>
      </c>
      <c r="F1033" s="37" t="s">
        <v>222</v>
      </c>
    </row>
    <row r="1034" spans="1:7" x14ac:dyDescent="0.25">
      <c r="A1034" s="36" t="s">
        <v>1856</v>
      </c>
      <c r="B1034" s="31" t="s">
        <v>1855</v>
      </c>
      <c r="C1034" s="37">
        <v>5</v>
      </c>
      <c r="D1034" s="31" t="s">
        <v>189</v>
      </c>
      <c r="E1034" s="37" t="s">
        <v>147</v>
      </c>
      <c r="F1034" s="37" t="s">
        <v>222</v>
      </c>
    </row>
    <row r="1035" spans="1:7" x14ac:dyDescent="0.25">
      <c r="A1035" s="36" t="s">
        <v>1858</v>
      </c>
      <c r="B1035" s="31" t="s">
        <v>1857</v>
      </c>
      <c r="C1035" s="37">
        <v>9</v>
      </c>
      <c r="D1035" s="32" t="s">
        <v>189</v>
      </c>
      <c r="E1035" s="37" t="s">
        <v>147</v>
      </c>
      <c r="F1035" s="37" t="s">
        <v>195</v>
      </c>
      <c r="G1035" s="31" t="s">
        <v>203</v>
      </c>
    </row>
    <row r="1036" spans="1:7" x14ac:dyDescent="0.25">
      <c r="A1036" s="36" t="s">
        <v>1860</v>
      </c>
      <c r="B1036" s="31" t="s">
        <v>1859</v>
      </c>
      <c r="C1036" s="37">
        <v>10</v>
      </c>
      <c r="D1036" s="31" t="s">
        <v>189</v>
      </c>
      <c r="E1036" s="37" t="s">
        <v>147</v>
      </c>
      <c r="F1036" s="37" t="s">
        <v>222</v>
      </c>
      <c r="G1036" s="31" t="s">
        <v>182</v>
      </c>
    </row>
    <row r="1037" spans="1:7" x14ac:dyDescent="0.25">
      <c r="A1037" s="36" t="s">
        <v>1862</v>
      </c>
      <c r="B1037" s="31" t="s">
        <v>1861</v>
      </c>
      <c r="C1037" s="37">
        <v>10</v>
      </c>
      <c r="D1037" s="31" t="s">
        <v>189</v>
      </c>
      <c r="E1037" s="37" t="s">
        <v>147</v>
      </c>
      <c r="F1037" s="37" t="s">
        <v>222</v>
      </c>
      <c r="G1037" s="31" t="s">
        <v>182</v>
      </c>
    </row>
    <row r="1038" spans="1:7" ht="14.4" x14ac:dyDescent="0.3">
      <c r="A1038" s="60" t="s">
        <v>4961</v>
      </c>
      <c r="C1038" s="32"/>
      <c r="E1038" s="32"/>
      <c r="F1038" s="32"/>
    </row>
    <row r="1039" spans="1:7" x14ac:dyDescent="0.25">
      <c r="A1039" s="36" t="s">
        <v>1864</v>
      </c>
      <c r="B1039" s="31" t="s">
        <v>1863</v>
      </c>
      <c r="C1039" s="37">
        <v>10</v>
      </c>
      <c r="D1039" s="31" t="s">
        <v>189</v>
      </c>
      <c r="E1039" s="37" t="s">
        <v>147</v>
      </c>
      <c r="F1039" s="37" t="s">
        <v>222</v>
      </c>
      <c r="G1039" s="31" t="s">
        <v>144</v>
      </c>
    </row>
    <row r="1040" spans="1:7" x14ac:dyDescent="0.25">
      <c r="A1040" s="36" t="s">
        <v>1866</v>
      </c>
      <c r="B1040" s="31" t="s">
        <v>1865</v>
      </c>
      <c r="C1040" s="37">
        <v>1</v>
      </c>
      <c r="D1040" s="31" t="s">
        <v>149</v>
      </c>
      <c r="E1040" s="37" t="s">
        <v>147</v>
      </c>
      <c r="F1040" s="37" t="s">
        <v>964</v>
      </c>
    </row>
    <row r="1041" spans="1:7" x14ac:dyDescent="0.25">
      <c r="A1041" s="36" t="s">
        <v>1868</v>
      </c>
      <c r="B1041" s="31" t="s">
        <v>1867</v>
      </c>
      <c r="C1041" s="37">
        <v>5</v>
      </c>
      <c r="D1041" s="31" t="s">
        <v>262</v>
      </c>
      <c r="E1041" s="37" t="s">
        <v>147</v>
      </c>
      <c r="F1041" s="37" t="s">
        <v>195</v>
      </c>
      <c r="G1041" s="31" t="s">
        <v>144</v>
      </c>
    </row>
    <row r="1042" spans="1:7" x14ac:dyDescent="0.25">
      <c r="A1042" s="36" t="s">
        <v>1870</v>
      </c>
      <c r="B1042" s="31" t="s">
        <v>1869</v>
      </c>
      <c r="C1042" s="37">
        <v>4</v>
      </c>
      <c r="D1042" s="31" t="s">
        <v>262</v>
      </c>
      <c r="E1042" s="37" t="s">
        <v>147</v>
      </c>
      <c r="F1042" s="37" t="s">
        <v>222</v>
      </c>
    </row>
    <row r="1043" spans="1:7" x14ac:dyDescent="0.25">
      <c r="A1043" s="36" t="s">
        <v>1872</v>
      </c>
      <c r="B1043" s="31" t="s">
        <v>1871</v>
      </c>
      <c r="C1043" s="37">
        <v>7</v>
      </c>
      <c r="D1043" s="31" t="s">
        <v>262</v>
      </c>
      <c r="E1043" s="37" t="s">
        <v>147</v>
      </c>
      <c r="F1043" s="37" t="s">
        <v>222</v>
      </c>
    </row>
    <row r="1044" spans="1:7" ht="14.4" x14ac:dyDescent="0.3">
      <c r="A1044" s="60" t="s">
        <v>4962</v>
      </c>
      <c r="C1044" s="32"/>
      <c r="E1044" s="32"/>
      <c r="F1044" s="32"/>
    </row>
    <row r="1045" spans="1:7" x14ac:dyDescent="0.25">
      <c r="A1045" s="36" t="s">
        <v>1873</v>
      </c>
      <c r="C1045" s="37">
        <v>3</v>
      </c>
      <c r="D1045" s="32" t="s">
        <v>189</v>
      </c>
      <c r="E1045" s="37" t="s">
        <v>147</v>
      </c>
      <c r="F1045" s="37" t="s">
        <v>202</v>
      </c>
    </row>
    <row r="1046" spans="1:7" x14ac:dyDescent="0.25">
      <c r="A1046" s="36" t="s">
        <v>1875</v>
      </c>
      <c r="B1046" s="31" t="s">
        <v>1874</v>
      </c>
      <c r="C1046" s="37"/>
      <c r="D1046" s="31" t="s">
        <v>189</v>
      </c>
      <c r="E1046" s="37"/>
      <c r="F1046" s="37"/>
    </row>
    <row r="1047" spans="1:7" x14ac:dyDescent="0.25">
      <c r="A1047" s="36" t="s">
        <v>1877</v>
      </c>
      <c r="B1047" s="31" t="s">
        <v>1876</v>
      </c>
      <c r="C1047" s="37">
        <v>6</v>
      </c>
      <c r="D1047" s="32" t="s">
        <v>189</v>
      </c>
      <c r="E1047" s="37" t="s">
        <v>147</v>
      </c>
      <c r="F1047" s="37" t="s">
        <v>208</v>
      </c>
    </row>
    <row r="1048" spans="1:7" x14ac:dyDescent="0.25">
      <c r="A1048" s="36" t="s">
        <v>1879</v>
      </c>
      <c r="B1048" s="31" t="s">
        <v>1878</v>
      </c>
      <c r="C1048" s="37">
        <v>5</v>
      </c>
      <c r="D1048" s="31" t="s">
        <v>189</v>
      </c>
      <c r="E1048" s="37" t="s">
        <v>147</v>
      </c>
      <c r="F1048" s="37" t="s">
        <v>160</v>
      </c>
    </row>
    <row r="1049" spans="1:7" x14ac:dyDescent="0.25">
      <c r="A1049" s="36" t="s">
        <v>1881</v>
      </c>
      <c r="B1049" s="31" t="s">
        <v>1880</v>
      </c>
      <c r="C1049" s="32">
        <v>6</v>
      </c>
      <c r="D1049" s="32" t="s">
        <v>189</v>
      </c>
      <c r="E1049" s="32" t="s">
        <v>147</v>
      </c>
      <c r="F1049" s="32" t="s">
        <v>156</v>
      </c>
    </row>
    <row r="1050" spans="1:7" x14ac:dyDescent="0.25">
      <c r="A1050" s="36" t="s">
        <v>1883</v>
      </c>
      <c r="B1050" s="31" t="s">
        <v>1882</v>
      </c>
      <c r="C1050" s="39">
        <v>0</v>
      </c>
      <c r="D1050" s="31" t="s">
        <v>189</v>
      </c>
      <c r="E1050" s="37" t="s">
        <v>152</v>
      </c>
      <c r="F1050" s="37" t="s">
        <v>178</v>
      </c>
    </row>
    <row r="1051" spans="1:7" x14ac:dyDescent="0.25">
      <c r="A1051" s="36" t="s">
        <v>1884</v>
      </c>
      <c r="C1051" s="32">
        <v>6</v>
      </c>
      <c r="D1051" s="32" t="s">
        <v>189</v>
      </c>
      <c r="E1051" s="37" t="s">
        <v>147</v>
      </c>
      <c r="F1051" s="37" t="s">
        <v>148</v>
      </c>
    </row>
    <row r="1052" spans="1:7" ht="14.4" x14ac:dyDescent="0.3">
      <c r="A1052" s="60" t="s">
        <v>4963</v>
      </c>
      <c r="C1052" s="32"/>
      <c r="E1052" s="32"/>
      <c r="F1052" s="32"/>
    </row>
    <row r="1053" spans="1:7" x14ac:dyDescent="0.25">
      <c r="A1053" s="36" t="s">
        <v>1885</v>
      </c>
      <c r="C1053" s="37">
        <v>5</v>
      </c>
      <c r="D1053" s="31" t="s">
        <v>189</v>
      </c>
      <c r="E1053" s="37" t="s">
        <v>147</v>
      </c>
      <c r="F1053" s="37" t="s">
        <v>173</v>
      </c>
    </row>
    <row r="1054" spans="1:7" x14ac:dyDescent="0.25">
      <c r="A1054" s="36" t="s">
        <v>1887</v>
      </c>
      <c r="B1054" s="31" t="s">
        <v>1886</v>
      </c>
      <c r="C1054" s="32">
        <v>4</v>
      </c>
      <c r="D1054" s="31" t="s">
        <v>189</v>
      </c>
      <c r="E1054" s="37" t="s">
        <v>147</v>
      </c>
      <c r="F1054" s="37" t="s">
        <v>160</v>
      </c>
    </row>
    <row r="1055" spans="1:7" x14ac:dyDescent="0.25">
      <c r="A1055" s="36" t="s">
        <v>1889</v>
      </c>
      <c r="B1055" s="31" t="s">
        <v>1888</v>
      </c>
      <c r="C1055" s="32">
        <v>4</v>
      </c>
      <c r="D1055" s="31" t="s">
        <v>189</v>
      </c>
      <c r="E1055" s="37" t="s">
        <v>147</v>
      </c>
      <c r="F1055" s="37" t="s">
        <v>160</v>
      </c>
    </row>
    <row r="1056" spans="1:7" x14ac:dyDescent="0.25">
      <c r="A1056" s="36" t="s">
        <v>1891</v>
      </c>
      <c r="B1056" s="31" t="s">
        <v>1890</v>
      </c>
      <c r="C1056" s="37">
        <v>5</v>
      </c>
      <c r="D1056" s="32" t="s">
        <v>189</v>
      </c>
      <c r="E1056" s="37" t="s">
        <v>147</v>
      </c>
      <c r="F1056" s="37" t="s">
        <v>156</v>
      </c>
    </row>
    <row r="1057" spans="1:7" x14ac:dyDescent="0.25">
      <c r="A1057" s="36" t="s">
        <v>1893</v>
      </c>
      <c r="B1057" s="31" t="s">
        <v>1892</v>
      </c>
      <c r="C1057" s="37">
        <v>4</v>
      </c>
      <c r="D1057" s="31" t="s">
        <v>189</v>
      </c>
      <c r="E1057" s="37" t="s">
        <v>147</v>
      </c>
      <c r="F1057" s="37" t="s">
        <v>163</v>
      </c>
    </row>
    <row r="1058" spans="1:7" x14ac:dyDescent="0.25">
      <c r="A1058" s="36" t="s">
        <v>1894</v>
      </c>
      <c r="C1058" s="37"/>
      <c r="D1058" s="31" t="s">
        <v>189</v>
      </c>
      <c r="E1058" s="37"/>
      <c r="F1058" s="37"/>
    </row>
    <row r="1059" spans="1:7" x14ac:dyDescent="0.25">
      <c r="A1059" s="36" t="s">
        <v>1896</v>
      </c>
      <c r="B1059" s="31" t="s">
        <v>1895</v>
      </c>
      <c r="C1059" s="32">
        <v>6</v>
      </c>
      <c r="D1059" s="31" t="s">
        <v>189</v>
      </c>
      <c r="E1059" s="37" t="s">
        <v>147</v>
      </c>
      <c r="F1059" s="37" t="s">
        <v>160</v>
      </c>
    </row>
    <row r="1060" spans="1:7" x14ac:dyDescent="0.25">
      <c r="A1060" s="36" t="s">
        <v>1898</v>
      </c>
      <c r="B1060" s="31" t="s">
        <v>1897</v>
      </c>
      <c r="C1060" s="37">
        <v>8</v>
      </c>
      <c r="D1060" s="31" t="s">
        <v>189</v>
      </c>
      <c r="E1060" s="37" t="s">
        <v>147</v>
      </c>
      <c r="F1060" s="37" t="s">
        <v>208</v>
      </c>
    </row>
    <row r="1061" spans="1:7" x14ac:dyDescent="0.25">
      <c r="A1061" s="36" t="s">
        <v>1900</v>
      </c>
      <c r="B1061" s="31" t="s">
        <v>1899</v>
      </c>
      <c r="C1061" s="37">
        <v>10</v>
      </c>
      <c r="D1061" s="31" t="s">
        <v>368</v>
      </c>
      <c r="E1061" s="37" t="s">
        <v>147</v>
      </c>
      <c r="F1061" s="37" t="s">
        <v>173</v>
      </c>
      <c r="G1061" s="31" t="s">
        <v>144</v>
      </c>
    </row>
    <row r="1062" spans="1:7" x14ac:dyDescent="0.25">
      <c r="A1062" s="36" t="s">
        <v>1902</v>
      </c>
      <c r="B1062" s="31" t="s">
        <v>1901</v>
      </c>
      <c r="C1062" s="37">
        <v>10</v>
      </c>
      <c r="D1062" s="31" t="s">
        <v>368</v>
      </c>
      <c r="E1062" s="37" t="s">
        <v>147</v>
      </c>
      <c r="F1062" s="37" t="s">
        <v>501</v>
      </c>
      <c r="G1062" s="31" t="s">
        <v>144</v>
      </c>
    </row>
    <row r="1063" spans="1:7" ht="14.4" x14ac:dyDescent="0.3">
      <c r="A1063" s="60" t="s">
        <v>4964</v>
      </c>
      <c r="C1063" s="32"/>
      <c r="E1063" s="32"/>
      <c r="F1063" s="32"/>
    </row>
    <row r="1064" spans="1:7" x14ac:dyDescent="0.25">
      <c r="A1064" s="36" t="s">
        <v>1904</v>
      </c>
      <c r="B1064" s="31" t="s">
        <v>1903</v>
      </c>
      <c r="C1064" s="37">
        <v>5</v>
      </c>
      <c r="D1064" s="31" t="s">
        <v>149</v>
      </c>
      <c r="E1064" s="37" t="s">
        <v>147</v>
      </c>
      <c r="F1064" s="37" t="s">
        <v>208</v>
      </c>
    </row>
    <row r="1065" spans="1:7" x14ac:dyDescent="0.25">
      <c r="A1065" s="36" t="s">
        <v>1906</v>
      </c>
      <c r="B1065" s="31" t="s">
        <v>1905</v>
      </c>
      <c r="C1065" s="32">
        <v>7</v>
      </c>
      <c r="D1065" s="31" t="s">
        <v>368</v>
      </c>
      <c r="E1065" s="32" t="s">
        <v>147</v>
      </c>
      <c r="F1065" s="32" t="s">
        <v>160</v>
      </c>
    </row>
    <row r="1066" spans="1:7" x14ac:dyDescent="0.25">
      <c r="A1066" s="36" t="s">
        <v>1908</v>
      </c>
      <c r="B1066" s="31" t="s">
        <v>1907</v>
      </c>
      <c r="C1066" s="37">
        <v>3</v>
      </c>
      <c r="D1066" s="31" t="s">
        <v>149</v>
      </c>
      <c r="E1066" s="37" t="s">
        <v>147</v>
      </c>
      <c r="F1066" s="37" t="s">
        <v>173</v>
      </c>
    </row>
    <row r="1067" spans="1:7" x14ac:dyDescent="0.25">
      <c r="A1067" s="36" t="s">
        <v>1909</v>
      </c>
      <c r="B1067" s="31" t="s">
        <v>1907</v>
      </c>
      <c r="C1067" s="37"/>
      <c r="D1067" s="32" t="s">
        <v>149</v>
      </c>
      <c r="E1067" s="37"/>
      <c r="F1067" s="37"/>
    </row>
    <row r="1068" spans="1:7" x14ac:dyDescent="0.25">
      <c r="A1068" s="36" t="s">
        <v>1910</v>
      </c>
      <c r="B1068" s="31" t="s">
        <v>1907</v>
      </c>
      <c r="C1068" s="32"/>
      <c r="D1068" s="31" t="s">
        <v>149</v>
      </c>
      <c r="E1068" s="37"/>
      <c r="F1068" s="37"/>
    </row>
    <row r="1069" spans="1:7" x14ac:dyDescent="0.25">
      <c r="A1069" s="36" t="s">
        <v>1911</v>
      </c>
      <c r="C1069" s="37">
        <v>3</v>
      </c>
      <c r="D1069" s="31" t="s">
        <v>149</v>
      </c>
      <c r="E1069" s="37" t="s">
        <v>147</v>
      </c>
      <c r="F1069" s="37" t="s">
        <v>148</v>
      </c>
    </row>
    <row r="1070" spans="1:7" x14ac:dyDescent="0.25">
      <c r="A1070" s="36" t="s">
        <v>1913</v>
      </c>
      <c r="B1070" s="31" t="s">
        <v>1912</v>
      </c>
      <c r="C1070" s="37">
        <v>3</v>
      </c>
      <c r="D1070" s="31" t="s">
        <v>149</v>
      </c>
      <c r="E1070" s="37" t="s">
        <v>147</v>
      </c>
      <c r="F1070" s="37" t="s">
        <v>178</v>
      </c>
    </row>
    <row r="1071" spans="1:7" x14ac:dyDescent="0.25">
      <c r="A1071" s="36" t="s">
        <v>1915</v>
      </c>
      <c r="B1071" s="31" t="s">
        <v>1914</v>
      </c>
      <c r="C1071" s="37">
        <v>3</v>
      </c>
      <c r="D1071" s="31" t="s">
        <v>149</v>
      </c>
      <c r="E1071" s="37" t="s">
        <v>147</v>
      </c>
      <c r="F1071" s="37" t="s">
        <v>222</v>
      </c>
    </row>
    <row r="1072" spans="1:7" x14ac:dyDescent="0.25">
      <c r="A1072" s="36" t="s">
        <v>1917</v>
      </c>
      <c r="B1072" s="31" t="s">
        <v>1916</v>
      </c>
      <c r="C1072" s="37">
        <v>3</v>
      </c>
      <c r="D1072" s="31" t="s">
        <v>149</v>
      </c>
      <c r="E1072" s="37" t="s">
        <v>147</v>
      </c>
      <c r="F1072" s="37" t="s">
        <v>178</v>
      </c>
    </row>
    <row r="1073" spans="1:6" x14ac:dyDescent="0.25">
      <c r="A1073" s="36" t="s">
        <v>1919</v>
      </c>
      <c r="B1073" s="31" t="s">
        <v>1918</v>
      </c>
      <c r="C1073" s="37">
        <v>7</v>
      </c>
      <c r="D1073" s="31" t="s">
        <v>149</v>
      </c>
      <c r="E1073" s="37" t="s">
        <v>147</v>
      </c>
      <c r="F1073" s="37" t="s">
        <v>222</v>
      </c>
    </row>
    <row r="1074" spans="1:6" x14ac:dyDescent="0.25">
      <c r="A1074" s="36" t="s">
        <v>1921</v>
      </c>
      <c r="B1074" s="31" t="s">
        <v>1920</v>
      </c>
      <c r="C1074" s="37">
        <v>7</v>
      </c>
      <c r="D1074" s="31" t="s">
        <v>149</v>
      </c>
      <c r="E1074" s="37" t="s">
        <v>147</v>
      </c>
      <c r="F1074" s="37" t="s">
        <v>222</v>
      </c>
    </row>
    <row r="1075" spans="1:6" ht="14.4" x14ac:dyDescent="0.3">
      <c r="A1075" s="60" t="s">
        <v>4965</v>
      </c>
      <c r="C1075" s="32"/>
      <c r="E1075" s="32"/>
      <c r="F1075" s="32"/>
    </row>
    <row r="1076" spans="1:6" x14ac:dyDescent="0.25">
      <c r="A1076" s="36" t="s">
        <v>1923</v>
      </c>
      <c r="B1076" s="31" t="s">
        <v>1922</v>
      </c>
      <c r="C1076" s="37">
        <v>8</v>
      </c>
      <c r="D1076" s="31" t="s">
        <v>149</v>
      </c>
      <c r="E1076" s="37" t="s">
        <v>147</v>
      </c>
      <c r="F1076" s="37" t="s">
        <v>222</v>
      </c>
    </row>
    <row r="1077" spans="1:6" x14ac:dyDescent="0.25">
      <c r="A1077" s="36" t="s">
        <v>1925</v>
      </c>
      <c r="B1077" s="31" t="s">
        <v>1924</v>
      </c>
      <c r="C1077" s="37"/>
      <c r="D1077" s="31" t="s">
        <v>149</v>
      </c>
      <c r="E1077" s="37" t="s">
        <v>147</v>
      </c>
      <c r="F1077" s="37" t="s">
        <v>160</v>
      </c>
    </row>
    <row r="1078" spans="1:6" x14ac:dyDescent="0.25">
      <c r="A1078" s="36" t="s">
        <v>1927</v>
      </c>
      <c r="B1078" s="31" t="s">
        <v>1926</v>
      </c>
      <c r="C1078" s="37">
        <v>0</v>
      </c>
      <c r="D1078" s="31" t="s">
        <v>149</v>
      </c>
      <c r="E1078" s="37" t="s">
        <v>152</v>
      </c>
      <c r="F1078" s="37" t="s">
        <v>156</v>
      </c>
    </row>
    <row r="1079" spans="1:6" x14ac:dyDescent="0.25">
      <c r="A1079" s="36" t="s">
        <v>1929</v>
      </c>
      <c r="B1079" s="31" t="s">
        <v>1928</v>
      </c>
      <c r="C1079" s="37">
        <v>1</v>
      </c>
      <c r="D1079" s="32" t="s">
        <v>149</v>
      </c>
      <c r="E1079" s="37" t="s">
        <v>147</v>
      </c>
      <c r="F1079" s="37" t="s">
        <v>208</v>
      </c>
    </row>
    <row r="1080" spans="1:6" x14ac:dyDescent="0.25">
      <c r="A1080" s="36" t="s">
        <v>1931</v>
      </c>
      <c r="B1080" s="31" t="s">
        <v>1930</v>
      </c>
      <c r="C1080" s="37">
        <v>7</v>
      </c>
      <c r="D1080" s="31" t="s">
        <v>149</v>
      </c>
      <c r="E1080" s="37" t="s">
        <v>147</v>
      </c>
      <c r="F1080" s="37" t="s">
        <v>222</v>
      </c>
    </row>
    <row r="1081" spans="1:6" x14ac:dyDescent="0.25">
      <c r="A1081" s="36" t="s">
        <v>1932</v>
      </c>
      <c r="C1081" s="37">
        <v>3</v>
      </c>
      <c r="D1081" s="31" t="s">
        <v>149</v>
      </c>
      <c r="E1081" s="37" t="s">
        <v>147</v>
      </c>
      <c r="F1081" s="37" t="s">
        <v>148</v>
      </c>
    </row>
    <row r="1082" spans="1:6" x14ac:dyDescent="0.25">
      <c r="A1082" s="36" t="s">
        <v>1934</v>
      </c>
      <c r="B1082" s="31" t="s">
        <v>1933</v>
      </c>
      <c r="C1082" s="37">
        <v>2</v>
      </c>
      <c r="D1082" s="31" t="s">
        <v>149</v>
      </c>
      <c r="E1082" s="37" t="s">
        <v>147</v>
      </c>
      <c r="F1082" s="37" t="s">
        <v>501</v>
      </c>
    </row>
    <row r="1083" spans="1:6" x14ac:dyDescent="0.25">
      <c r="A1083" s="36" t="s">
        <v>1936</v>
      </c>
      <c r="B1083" s="31" t="s">
        <v>1935</v>
      </c>
      <c r="C1083" s="37">
        <v>2</v>
      </c>
      <c r="D1083" s="31" t="s">
        <v>149</v>
      </c>
      <c r="E1083" s="37" t="s">
        <v>147</v>
      </c>
      <c r="F1083" s="37" t="s">
        <v>148</v>
      </c>
    </row>
    <row r="1084" spans="1:6" x14ac:dyDescent="0.25">
      <c r="A1084" s="36" t="s">
        <v>1938</v>
      </c>
      <c r="B1084" s="31" t="s">
        <v>1937</v>
      </c>
      <c r="C1084" s="37">
        <v>9</v>
      </c>
      <c r="D1084" s="31" t="s">
        <v>149</v>
      </c>
      <c r="E1084" s="37" t="s">
        <v>147</v>
      </c>
      <c r="F1084" s="37" t="s">
        <v>148</v>
      </c>
    </row>
    <row r="1085" spans="1:6" x14ac:dyDescent="0.25">
      <c r="A1085" s="36" t="s">
        <v>1940</v>
      </c>
      <c r="B1085" s="31" t="s">
        <v>1939</v>
      </c>
      <c r="C1085" s="37">
        <v>6</v>
      </c>
      <c r="D1085" s="31" t="s">
        <v>149</v>
      </c>
      <c r="E1085" s="37" t="s">
        <v>147</v>
      </c>
      <c r="F1085" s="37" t="s">
        <v>148</v>
      </c>
    </row>
    <row r="1086" spans="1:6" x14ac:dyDescent="0.25">
      <c r="A1086" s="36" t="s">
        <v>1942</v>
      </c>
      <c r="B1086" s="31" t="s">
        <v>1941</v>
      </c>
      <c r="C1086" s="37">
        <v>6</v>
      </c>
      <c r="D1086" s="32" t="s">
        <v>149</v>
      </c>
      <c r="E1086" s="37" t="s">
        <v>147</v>
      </c>
      <c r="F1086" s="37" t="s">
        <v>964</v>
      </c>
    </row>
    <row r="1087" spans="1:6" ht="14.4" x14ac:dyDescent="0.3">
      <c r="A1087" s="60" t="s">
        <v>4966</v>
      </c>
      <c r="C1087" s="32"/>
      <c r="E1087" s="32"/>
      <c r="F1087" s="32"/>
    </row>
    <row r="1088" spans="1:6" x14ac:dyDescent="0.25">
      <c r="A1088" s="36" t="s">
        <v>1944</v>
      </c>
      <c r="B1088" s="31" t="s">
        <v>1943</v>
      </c>
      <c r="C1088" s="37">
        <v>6</v>
      </c>
      <c r="D1088" s="32" t="s">
        <v>149</v>
      </c>
      <c r="E1088" s="37" t="s">
        <v>147</v>
      </c>
      <c r="F1088" s="37" t="s">
        <v>148</v>
      </c>
    </row>
    <row r="1089" spans="1:6" x14ac:dyDescent="0.25">
      <c r="A1089" s="36" t="s">
        <v>1945</v>
      </c>
      <c r="C1089" s="37">
        <v>7</v>
      </c>
      <c r="D1089" s="31" t="s">
        <v>149</v>
      </c>
      <c r="E1089" s="37" t="s">
        <v>147</v>
      </c>
      <c r="F1089" s="37" t="s">
        <v>148</v>
      </c>
    </row>
    <row r="1090" spans="1:6" x14ac:dyDescent="0.25">
      <c r="A1090" s="36" t="s">
        <v>1947</v>
      </c>
      <c r="B1090" s="31" t="s">
        <v>1946</v>
      </c>
      <c r="C1090" s="37">
        <v>6</v>
      </c>
      <c r="D1090" s="31" t="s">
        <v>149</v>
      </c>
      <c r="E1090" s="37" t="s">
        <v>147</v>
      </c>
      <c r="F1090" s="37" t="s">
        <v>253</v>
      </c>
    </row>
    <row r="1091" spans="1:6" x14ac:dyDescent="0.25">
      <c r="A1091" s="36" t="s">
        <v>1949</v>
      </c>
      <c r="B1091" s="31" t="s">
        <v>1948</v>
      </c>
      <c r="C1091" s="37">
        <v>2</v>
      </c>
      <c r="D1091" s="31" t="s">
        <v>149</v>
      </c>
      <c r="E1091" s="37" t="s">
        <v>147</v>
      </c>
      <c r="F1091" s="37" t="s">
        <v>148</v>
      </c>
    </row>
    <row r="1092" spans="1:6" x14ac:dyDescent="0.25">
      <c r="A1092" s="36" t="s">
        <v>1951</v>
      </c>
      <c r="B1092" s="31" t="s">
        <v>1950</v>
      </c>
      <c r="C1092" s="37">
        <v>7</v>
      </c>
      <c r="D1092" s="31" t="s">
        <v>149</v>
      </c>
      <c r="E1092" s="37" t="s">
        <v>147</v>
      </c>
      <c r="F1092" s="37" t="s">
        <v>222</v>
      </c>
    </row>
    <row r="1093" spans="1:6" x14ac:dyDescent="0.25">
      <c r="A1093" s="36" t="s">
        <v>1953</v>
      </c>
      <c r="B1093" s="31" t="s">
        <v>1952</v>
      </c>
      <c r="C1093" s="32">
        <v>3</v>
      </c>
      <c r="D1093" s="31" t="s">
        <v>149</v>
      </c>
      <c r="E1093" s="37" t="s">
        <v>147</v>
      </c>
      <c r="F1093" s="37" t="s">
        <v>148</v>
      </c>
    </row>
    <row r="1094" spans="1:6" x14ac:dyDescent="0.25">
      <c r="A1094" s="36" t="s">
        <v>1955</v>
      </c>
      <c r="B1094" s="31" t="s">
        <v>1954</v>
      </c>
      <c r="C1094" s="37">
        <v>5</v>
      </c>
      <c r="D1094" s="31" t="s">
        <v>149</v>
      </c>
      <c r="E1094" s="37" t="s">
        <v>147</v>
      </c>
      <c r="F1094" s="37" t="s">
        <v>964</v>
      </c>
    </row>
    <row r="1095" spans="1:6" x14ac:dyDescent="0.25">
      <c r="A1095" s="36" t="s">
        <v>1957</v>
      </c>
      <c r="B1095" s="31" t="s">
        <v>1956</v>
      </c>
      <c r="C1095" s="32"/>
      <c r="D1095" s="31" t="s">
        <v>189</v>
      </c>
      <c r="E1095" s="37" t="s">
        <v>152</v>
      </c>
      <c r="F1095" s="37" t="s">
        <v>156</v>
      </c>
    </row>
    <row r="1096" spans="1:6" x14ac:dyDescent="0.25">
      <c r="A1096" s="36" t="s">
        <v>1959</v>
      </c>
      <c r="B1096" s="31" t="s">
        <v>1958</v>
      </c>
      <c r="C1096" s="37">
        <v>5</v>
      </c>
      <c r="D1096" s="31" t="s">
        <v>189</v>
      </c>
      <c r="E1096" s="37" t="s">
        <v>147</v>
      </c>
      <c r="F1096" s="37" t="s">
        <v>148</v>
      </c>
    </row>
    <row r="1097" spans="1:6" x14ac:dyDescent="0.25">
      <c r="A1097" s="36" t="s">
        <v>1961</v>
      </c>
      <c r="B1097" s="31" t="s">
        <v>1960</v>
      </c>
      <c r="C1097" s="37">
        <v>4</v>
      </c>
      <c r="D1097" s="31" t="s">
        <v>189</v>
      </c>
      <c r="E1097" s="37" t="s">
        <v>147</v>
      </c>
      <c r="F1097" s="37" t="s">
        <v>222</v>
      </c>
    </row>
    <row r="1098" spans="1:6" x14ac:dyDescent="0.25">
      <c r="A1098" s="36" t="s">
        <v>1963</v>
      </c>
      <c r="B1098" s="31" t="s">
        <v>1962</v>
      </c>
      <c r="C1098" s="37">
        <v>0</v>
      </c>
      <c r="D1098" s="31" t="s">
        <v>189</v>
      </c>
      <c r="E1098" s="37" t="s">
        <v>152</v>
      </c>
      <c r="F1098" s="37" t="s">
        <v>160</v>
      </c>
    </row>
    <row r="1099" spans="1:6" x14ac:dyDescent="0.25">
      <c r="A1099" s="36" t="s">
        <v>1964</v>
      </c>
      <c r="C1099" s="37">
        <v>0</v>
      </c>
      <c r="D1099" s="31" t="s">
        <v>189</v>
      </c>
      <c r="E1099" s="37" t="s">
        <v>147</v>
      </c>
      <c r="F1099" s="37" t="s">
        <v>208</v>
      </c>
    </row>
    <row r="1100" spans="1:6" x14ac:dyDescent="0.25">
      <c r="A1100" s="36" t="s">
        <v>1966</v>
      </c>
      <c r="B1100" s="31" t="s">
        <v>1965</v>
      </c>
      <c r="C1100" s="37">
        <v>0</v>
      </c>
      <c r="D1100" s="32" t="s">
        <v>189</v>
      </c>
      <c r="E1100" s="37" t="s">
        <v>147</v>
      </c>
      <c r="F1100" s="37" t="s">
        <v>173</v>
      </c>
    </row>
    <row r="1101" spans="1:6" x14ac:dyDescent="0.25">
      <c r="A1101" s="36" t="s">
        <v>1967</v>
      </c>
      <c r="C1101" s="32"/>
      <c r="D1101" s="31" t="s">
        <v>189</v>
      </c>
      <c r="E1101" s="37" t="s">
        <v>152</v>
      </c>
      <c r="F1101" s="37" t="s">
        <v>156</v>
      </c>
    </row>
    <row r="1102" spans="1:6" x14ac:dyDescent="0.25">
      <c r="A1102" s="36" t="s">
        <v>1968</v>
      </c>
      <c r="C1102" s="37"/>
      <c r="D1102" s="31" t="s">
        <v>189</v>
      </c>
      <c r="E1102" s="37"/>
      <c r="F1102" s="37"/>
    </row>
    <row r="1103" spans="1:6" x14ac:dyDescent="0.25">
      <c r="A1103" s="36" t="s">
        <v>1969</v>
      </c>
      <c r="C1103" s="37">
        <v>0</v>
      </c>
      <c r="D1103" s="31" t="s">
        <v>189</v>
      </c>
      <c r="E1103" s="37" t="s">
        <v>152</v>
      </c>
      <c r="F1103" s="37" t="s">
        <v>160</v>
      </c>
    </row>
    <row r="1104" spans="1:6" x14ac:dyDescent="0.25">
      <c r="A1104" s="36" t="s">
        <v>1971</v>
      </c>
      <c r="B1104" s="31" t="s">
        <v>1970</v>
      </c>
      <c r="C1104" s="37">
        <v>3</v>
      </c>
      <c r="D1104" s="31" t="s">
        <v>189</v>
      </c>
      <c r="E1104" s="37" t="s">
        <v>147</v>
      </c>
      <c r="F1104" s="37" t="s">
        <v>170</v>
      </c>
    </row>
    <row r="1105" spans="1:7" ht="14.4" x14ac:dyDescent="0.3">
      <c r="A1105" s="60" t="s">
        <v>4967</v>
      </c>
      <c r="C1105" s="32"/>
      <c r="E1105" s="32"/>
      <c r="F1105" s="32"/>
    </row>
    <row r="1106" spans="1:7" x14ac:dyDescent="0.25">
      <c r="A1106" s="36" t="s">
        <v>1973</v>
      </c>
      <c r="B1106" s="31" t="s">
        <v>1972</v>
      </c>
      <c r="C1106" s="37">
        <v>0</v>
      </c>
      <c r="D1106" s="31" t="s">
        <v>189</v>
      </c>
      <c r="E1106" s="37" t="s">
        <v>152</v>
      </c>
      <c r="F1106" s="37" t="s">
        <v>160</v>
      </c>
    </row>
    <row r="1107" spans="1:7" x14ac:dyDescent="0.25">
      <c r="A1107" s="36" t="s">
        <v>1974</v>
      </c>
      <c r="C1107" s="37">
        <v>2</v>
      </c>
      <c r="D1107" s="31" t="s">
        <v>149</v>
      </c>
      <c r="E1107" s="37" t="s">
        <v>147</v>
      </c>
      <c r="F1107" s="37" t="s">
        <v>160</v>
      </c>
    </row>
    <row r="1108" spans="1:7" x14ac:dyDescent="0.25">
      <c r="A1108" s="36" t="s">
        <v>1976</v>
      </c>
      <c r="B1108" s="31" t="s">
        <v>1975</v>
      </c>
      <c r="C1108" s="37">
        <v>2</v>
      </c>
      <c r="D1108" s="32" t="s">
        <v>149</v>
      </c>
      <c r="E1108" s="37" t="s">
        <v>147</v>
      </c>
      <c r="F1108" s="37" t="s">
        <v>178</v>
      </c>
    </row>
    <row r="1109" spans="1:7" x14ac:dyDescent="0.25">
      <c r="A1109" s="36" t="s">
        <v>1977</v>
      </c>
      <c r="C1109" s="37">
        <v>8</v>
      </c>
      <c r="D1109" s="31" t="s">
        <v>149</v>
      </c>
      <c r="E1109" s="37" t="s">
        <v>147</v>
      </c>
      <c r="F1109" s="37" t="s">
        <v>173</v>
      </c>
    </row>
    <row r="1110" spans="1:7" x14ac:dyDescent="0.25">
      <c r="A1110" s="36" t="s">
        <v>1979</v>
      </c>
      <c r="B1110" s="31" t="s">
        <v>1978</v>
      </c>
      <c r="C1110" s="37"/>
      <c r="D1110" s="32" t="s">
        <v>149</v>
      </c>
      <c r="E1110" s="37" t="s">
        <v>147</v>
      </c>
      <c r="F1110" s="37" t="s">
        <v>160</v>
      </c>
      <c r="G1110" s="31" t="s">
        <v>144</v>
      </c>
    </row>
    <row r="1111" spans="1:7" x14ac:dyDescent="0.25">
      <c r="A1111" s="36" t="s">
        <v>1981</v>
      </c>
      <c r="B1111" s="31" t="s">
        <v>1980</v>
      </c>
      <c r="C1111" s="37">
        <v>0</v>
      </c>
      <c r="D1111" s="31" t="s">
        <v>149</v>
      </c>
      <c r="E1111" s="37" t="s">
        <v>147</v>
      </c>
      <c r="F1111" s="37" t="s">
        <v>202</v>
      </c>
    </row>
    <row r="1112" spans="1:7" x14ac:dyDescent="0.25">
      <c r="A1112" s="36" t="s">
        <v>1982</v>
      </c>
      <c r="C1112" s="37">
        <v>7</v>
      </c>
      <c r="D1112" s="31" t="s">
        <v>149</v>
      </c>
      <c r="E1112" s="37" t="s">
        <v>147</v>
      </c>
      <c r="F1112" s="37" t="s">
        <v>148</v>
      </c>
    </row>
    <row r="1113" spans="1:7" x14ac:dyDescent="0.25">
      <c r="A1113" s="36" t="s">
        <v>1984</v>
      </c>
      <c r="B1113" s="31" t="s">
        <v>1983</v>
      </c>
      <c r="C1113" s="37">
        <v>7</v>
      </c>
      <c r="D1113" s="31" t="s">
        <v>149</v>
      </c>
      <c r="E1113" s="37" t="s">
        <v>147</v>
      </c>
      <c r="F1113" s="37" t="s">
        <v>160</v>
      </c>
    </row>
    <row r="1114" spans="1:7" x14ac:dyDescent="0.25">
      <c r="A1114" s="36" t="s">
        <v>1986</v>
      </c>
      <c r="B1114" s="31" t="s">
        <v>1985</v>
      </c>
      <c r="C1114" s="37">
        <v>6</v>
      </c>
      <c r="D1114" s="31" t="s">
        <v>149</v>
      </c>
      <c r="E1114" s="37" t="s">
        <v>147</v>
      </c>
      <c r="F1114" s="37" t="s">
        <v>163</v>
      </c>
      <c r="G1114" s="31" t="s">
        <v>182</v>
      </c>
    </row>
    <row r="1115" spans="1:7" x14ac:dyDescent="0.25">
      <c r="A1115" s="36" t="s">
        <v>1987</v>
      </c>
      <c r="C1115" s="37">
        <v>2</v>
      </c>
      <c r="D1115" s="31" t="s">
        <v>149</v>
      </c>
      <c r="E1115" s="37" t="s">
        <v>147</v>
      </c>
      <c r="F1115" s="37" t="s">
        <v>148</v>
      </c>
    </row>
    <row r="1116" spans="1:7" x14ac:dyDescent="0.25">
      <c r="A1116" s="36" t="s">
        <v>1989</v>
      </c>
      <c r="B1116" s="31" t="s">
        <v>1988</v>
      </c>
      <c r="C1116" s="37">
        <v>2</v>
      </c>
      <c r="D1116" s="31" t="s">
        <v>149</v>
      </c>
      <c r="E1116" s="37" t="s">
        <v>147</v>
      </c>
      <c r="F1116" s="37" t="s">
        <v>253</v>
      </c>
    </row>
    <row r="1117" spans="1:7" x14ac:dyDescent="0.25">
      <c r="A1117" s="36" t="s">
        <v>1991</v>
      </c>
      <c r="B1117" s="31" t="s">
        <v>1990</v>
      </c>
      <c r="C1117" s="37">
        <v>6</v>
      </c>
      <c r="D1117" s="31" t="s">
        <v>149</v>
      </c>
      <c r="E1117" s="37" t="s">
        <v>147</v>
      </c>
      <c r="F1117" s="37" t="s">
        <v>156</v>
      </c>
    </row>
    <row r="1118" spans="1:7" x14ac:dyDescent="0.25">
      <c r="A1118" s="36" t="s">
        <v>1992</v>
      </c>
      <c r="B1118" s="32" t="s">
        <v>1990</v>
      </c>
      <c r="C1118" s="37">
        <v>4</v>
      </c>
      <c r="D1118" s="32" t="s">
        <v>149</v>
      </c>
      <c r="E1118" s="37" t="s">
        <v>147</v>
      </c>
      <c r="F1118" s="37" t="s">
        <v>160</v>
      </c>
    </row>
    <row r="1119" spans="1:7" x14ac:dyDescent="0.25">
      <c r="A1119" s="36" t="s">
        <v>1993</v>
      </c>
      <c r="B1119" s="31" t="s">
        <v>1990</v>
      </c>
      <c r="C1119" s="37"/>
      <c r="D1119" s="31" t="s">
        <v>149</v>
      </c>
      <c r="E1119" s="37"/>
      <c r="F1119" s="37"/>
      <c r="G1119" s="31" t="s">
        <v>223</v>
      </c>
    </row>
    <row r="1120" spans="1:7" ht="14.4" x14ac:dyDescent="0.3">
      <c r="A1120" s="60" t="s">
        <v>4968</v>
      </c>
      <c r="C1120" s="32"/>
      <c r="E1120" s="32"/>
      <c r="F1120" s="32"/>
    </row>
    <row r="1121" spans="1:6" x14ac:dyDescent="0.25">
      <c r="A1121" s="36" t="s">
        <v>1995</v>
      </c>
      <c r="B1121" s="31" t="s">
        <v>1994</v>
      </c>
      <c r="C1121" s="37">
        <v>2</v>
      </c>
      <c r="D1121" s="31" t="s">
        <v>149</v>
      </c>
      <c r="E1121" s="37" t="s">
        <v>147</v>
      </c>
      <c r="F1121" s="37" t="s">
        <v>202</v>
      </c>
    </row>
    <row r="1122" spans="1:6" x14ac:dyDescent="0.25">
      <c r="A1122" s="36" t="s">
        <v>1996</v>
      </c>
      <c r="B1122" s="31" t="s">
        <v>1994</v>
      </c>
      <c r="C1122" s="37"/>
      <c r="D1122" s="31" t="s">
        <v>149</v>
      </c>
      <c r="E1122" s="37" t="s">
        <v>147</v>
      </c>
      <c r="F1122" s="37" t="s">
        <v>160</v>
      </c>
    </row>
    <row r="1123" spans="1:6" x14ac:dyDescent="0.25">
      <c r="A1123" s="36" t="s">
        <v>1997</v>
      </c>
      <c r="B1123" s="31" t="s">
        <v>1994</v>
      </c>
      <c r="C1123" s="37"/>
      <c r="D1123" s="31" t="s">
        <v>149</v>
      </c>
      <c r="E1123" s="37" t="s">
        <v>147</v>
      </c>
      <c r="F1123" s="37" t="s">
        <v>160</v>
      </c>
    </row>
    <row r="1124" spans="1:6" x14ac:dyDescent="0.25">
      <c r="A1124" s="36" t="s">
        <v>1999</v>
      </c>
      <c r="B1124" s="31" t="s">
        <v>1998</v>
      </c>
      <c r="C1124" s="37">
        <v>9</v>
      </c>
      <c r="D1124" s="31" t="s">
        <v>262</v>
      </c>
      <c r="E1124" s="37" t="s">
        <v>147</v>
      </c>
      <c r="F1124" s="37" t="s">
        <v>195</v>
      </c>
    </row>
    <row r="1125" spans="1:6" x14ac:dyDescent="0.25">
      <c r="A1125" s="36" t="s">
        <v>2001</v>
      </c>
      <c r="B1125" s="31" t="s">
        <v>2000</v>
      </c>
      <c r="C1125" s="37">
        <v>0</v>
      </c>
      <c r="D1125" s="31" t="s">
        <v>189</v>
      </c>
      <c r="E1125" s="37" t="s">
        <v>152</v>
      </c>
      <c r="F1125" s="37" t="s">
        <v>160</v>
      </c>
    </row>
    <row r="1126" spans="1:6" x14ac:dyDescent="0.25">
      <c r="A1126" s="36" t="s">
        <v>2002</v>
      </c>
      <c r="C1126" s="37">
        <v>8</v>
      </c>
      <c r="D1126" s="32" t="s">
        <v>189</v>
      </c>
      <c r="E1126" s="37" t="s">
        <v>147</v>
      </c>
      <c r="F1126" s="37" t="s">
        <v>222</v>
      </c>
    </row>
    <row r="1127" spans="1:6" x14ac:dyDescent="0.25">
      <c r="A1127" s="36" t="s">
        <v>2004</v>
      </c>
      <c r="B1127" s="31" t="s">
        <v>2003</v>
      </c>
      <c r="C1127" s="37">
        <v>9</v>
      </c>
      <c r="D1127" s="31" t="s">
        <v>189</v>
      </c>
      <c r="E1127" s="37" t="s">
        <v>147</v>
      </c>
      <c r="F1127" s="37" t="s">
        <v>160</v>
      </c>
    </row>
    <row r="1128" spans="1:6" x14ac:dyDescent="0.25">
      <c r="A1128" s="36" t="s">
        <v>2006</v>
      </c>
      <c r="B1128" s="31" t="s">
        <v>2005</v>
      </c>
      <c r="C1128" s="37">
        <v>10</v>
      </c>
      <c r="D1128" s="31" t="s">
        <v>189</v>
      </c>
      <c r="E1128" s="37" t="s">
        <v>147</v>
      </c>
      <c r="F1128" s="37" t="s">
        <v>222</v>
      </c>
    </row>
    <row r="1129" spans="1:6" x14ac:dyDescent="0.25">
      <c r="A1129" s="36" t="s">
        <v>2008</v>
      </c>
      <c r="B1129" s="31" t="s">
        <v>2007</v>
      </c>
      <c r="C1129" s="37">
        <v>9</v>
      </c>
      <c r="D1129" s="31" t="s">
        <v>189</v>
      </c>
      <c r="E1129" s="37" t="s">
        <v>147</v>
      </c>
      <c r="F1129" s="37" t="s">
        <v>195</v>
      </c>
    </row>
    <row r="1130" spans="1:6" ht="14.4" x14ac:dyDescent="0.3">
      <c r="A1130" s="60" t="s">
        <v>4969</v>
      </c>
      <c r="E1130" s="32"/>
      <c r="F1130" s="32"/>
    </row>
    <row r="1131" spans="1:6" x14ac:dyDescent="0.25">
      <c r="A1131" s="36" t="s">
        <v>2010</v>
      </c>
      <c r="B1131" s="31" t="s">
        <v>2009</v>
      </c>
      <c r="C1131" s="37">
        <v>9</v>
      </c>
      <c r="D1131" s="32" t="s">
        <v>189</v>
      </c>
      <c r="E1131" s="37" t="s">
        <v>147</v>
      </c>
      <c r="F1131" s="37" t="s">
        <v>222</v>
      </c>
    </row>
    <row r="1132" spans="1:6" x14ac:dyDescent="0.25">
      <c r="A1132" s="36" t="s">
        <v>2012</v>
      </c>
      <c r="B1132" s="31" t="s">
        <v>2011</v>
      </c>
      <c r="C1132" s="37">
        <v>9</v>
      </c>
      <c r="D1132" s="31" t="s">
        <v>189</v>
      </c>
      <c r="E1132" s="37" t="s">
        <v>147</v>
      </c>
      <c r="F1132" s="37" t="s">
        <v>195</v>
      </c>
    </row>
    <row r="1133" spans="1:6" x14ac:dyDescent="0.25">
      <c r="A1133" s="36" t="s">
        <v>2014</v>
      </c>
      <c r="B1133" s="31" t="s">
        <v>2013</v>
      </c>
      <c r="C1133" s="37">
        <v>8</v>
      </c>
      <c r="D1133" s="31" t="s">
        <v>189</v>
      </c>
      <c r="E1133" s="37" t="s">
        <v>147</v>
      </c>
      <c r="F1133" s="37" t="s">
        <v>222</v>
      </c>
    </row>
    <row r="1134" spans="1:6" x14ac:dyDescent="0.25">
      <c r="A1134" s="36" t="s">
        <v>2016</v>
      </c>
      <c r="B1134" s="31" t="s">
        <v>2015</v>
      </c>
      <c r="C1134" s="37">
        <v>9</v>
      </c>
      <c r="D1134" s="31" t="s">
        <v>189</v>
      </c>
      <c r="E1134" s="37" t="s">
        <v>147</v>
      </c>
      <c r="F1134" s="37" t="s">
        <v>222</v>
      </c>
    </row>
    <row r="1135" spans="1:6" x14ac:dyDescent="0.25">
      <c r="A1135" s="36" t="s">
        <v>2018</v>
      </c>
      <c r="B1135" s="31" t="s">
        <v>2017</v>
      </c>
      <c r="C1135" s="37">
        <v>0</v>
      </c>
      <c r="D1135" s="31" t="s">
        <v>149</v>
      </c>
      <c r="E1135" s="37" t="s">
        <v>152</v>
      </c>
      <c r="F1135" s="37" t="s">
        <v>160</v>
      </c>
    </row>
    <row r="1136" spans="1:6" x14ac:dyDescent="0.25">
      <c r="A1136" s="36" t="s">
        <v>2020</v>
      </c>
      <c r="B1136" s="31" t="s">
        <v>2019</v>
      </c>
      <c r="C1136" s="37">
        <v>0</v>
      </c>
      <c r="D1136" s="31" t="s">
        <v>149</v>
      </c>
      <c r="E1136" s="37" t="s">
        <v>152</v>
      </c>
      <c r="F1136" s="37" t="s">
        <v>160</v>
      </c>
    </row>
    <row r="1137" spans="1:16384" x14ac:dyDescent="0.25">
      <c r="A1137" s="36" t="s">
        <v>2022</v>
      </c>
      <c r="B1137" s="31" t="s">
        <v>2021</v>
      </c>
      <c r="C1137" s="37">
        <v>9</v>
      </c>
      <c r="D1137" s="31" t="s">
        <v>149</v>
      </c>
      <c r="E1137" s="37" t="s">
        <v>147</v>
      </c>
      <c r="F1137" s="37" t="s">
        <v>278</v>
      </c>
      <c r="G1137" s="31" t="s">
        <v>203</v>
      </c>
    </row>
    <row r="1138" spans="1:16384" x14ac:dyDescent="0.25">
      <c r="A1138" s="36" t="s">
        <v>2024</v>
      </c>
      <c r="B1138" s="31" t="s">
        <v>2023</v>
      </c>
      <c r="C1138" s="37"/>
      <c r="D1138" s="32" t="s">
        <v>149</v>
      </c>
      <c r="E1138" s="37"/>
      <c r="F1138" s="37"/>
    </row>
    <row r="1139" spans="1:16384" x14ac:dyDescent="0.25">
      <c r="A1139" s="36" t="s">
        <v>2026</v>
      </c>
      <c r="B1139" s="31" t="s">
        <v>2025</v>
      </c>
      <c r="C1139" s="39">
        <v>0</v>
      </c>
      <c r="D1139" s="31" t="s">
        <v>149</v>
      </c>
      <c r="E1139" s="37" t="s">
        <v>152</v>
      </c>
      <c r="F1139" s="37" t="s">
        <v>156</v>
      </c>
    </row>
    <row r="1140" spans="1:16384" x14ac:dyDescent="0.25">
      <c r="A1140" s="36" t="s">
        <v>2028</v>
      </c>
      <c r="B1140" s="31" t="s">
        <v>2027</v>
      </c>
      <c r="C1140" s="37">
        <v>0</v>
      </c>
      <c r="D1140" s="31" t="s">
        <v>149</v>
      </c>
      <c r="E1140" s="37" t="s">
        <v>152</v>
      </c>
      <c r="F1140" s="37" t="s">
        <v>160</v>
      </c>
    </row>
    <row r="1141" spans="1:16384" ht="14.4" x14ac:dyDescent="0.3">
      <c r="A1141" s="60" t="s">
        <v>4970</v>
      </c>
      <c r="C1141" s="32"/>
      <c r="E1141" s="32"/>
      <c r="F1141" s="32"/>
    </row>
    <row r="1142" spans="1:16384" x14ac:dyDescent="0.25">
      <c r="A1142" s="36" t="s">
        <v>2030</v>
      </c>
      <c r="B1142" s="31" t="s">
        <v>2029</v>
      </c>
      <c r="C1142" s="37">
        <v>7</v>
      </c>
      <c r="D1142" s="31" t="s">
        <v>149</v>
      </c>
      <c r="E1142" s="37" t="s">
        <v>147</v>
      </c>
      <c r="F1142" s="37" t="s">
        <v>156</v>
      </c>
    </row>
    <row r="1143" spans="1:16384" x14ac:dyDescent="0.25">
      <c r="A1143" s="36" t="s">
        <v>2032</v>
      </c>
      <c r="B1143" s="31" t="s">
        <v>2031</v>
      </c>
      <c r="C1143" s="37"/>
      <c r="D1143" s="32" t="s">
        <v>149</v>
      </c>
      <c r="E1143" s="37"/>
      <c r="F1143" s="37"/>
    </row>
    <row r="1144" spans="1:16384" x14ac:dyDescent="0.25">
      <c r="A1144" s="36" t="s">
        <v>2033</v>
      </c>
      <c r="C1144" s="32">
        <v>7</v>
      </c>
      <c r="D1144" s="31" t="s">
        <v>149</v>
      </c>
      <c r="E1144" s="37" t="s">
        <v>147</v>
      </c>
      <c r="F1144" s="37" t="s">
        <v>160</v>
      </c>
    </row>
    <row r="1145" spans="1:16384" x14ac:dyDescent="0.25">
      <c r="A1145" s="36" t="s">
        <v>2035</v>
      </c>
      <c r="B1145" s="31" t="s">
        <v>2034</v>
      </c>
      <c r="C1145" s="37">
        <v>7</v>
      </c>
      <c r="D1145" s="31" t="s">
        <v>149</v>
      </c>
      <c r="E1145" s="37" t="s">
        <v>147</v>
      </c>
      <c r="F1145" s="37" t="s">
        <v>160</v>
      </c>
    </row>
    <row r="1146" spans="1:16384" x14ac:dyDescent="0.25">
      <c r="A1146" s="36" t="s">
        <v>2037</v>
      </c>
      <c r="B1146" s="31" t="s">
        <v>2036</v>
      </c>
      <c r="C1146" s="37">
        <v>5</v>
      </c>
      <c r="D1146" s="31" t="s">
        <v>149</v>
      </c>
      <c r="E1146" s="37" t="s">
        <v>147</v>
      </c>
      <c r="F1146" s="37" t="s">
        <v>178</v>
      </c>
      <c r="G1146" s="31" t="s">
        <v>144</v>
      </c>
    </row>
    <row r="1147" spans="1:16384" ht="14.4" x14ac:dyDescent="0.3">
      <c r="A1147" s="60" t="s">
        <v>4971</v>
      </c>
      <c r="C1147" s="32"/>
      <c r="E1147" s="32"/>
      <c r="F1147" s="32"/>
    </row>
    <row r="1148" spans="1:16384" x14ac:dyDescent="0.25">
      <c r="A1148" s="36" t="s">
        <v>2040</v>
      </c>
      <c r="B1148" s="31" t="s">
        <v>2039</v>
      </c>
      <c r="C1148" s="37"/>
      <c r="D1148" s="31" t="s">
        <v>2038</v>
      </c>
      <c r="E1148" s="37"/>
      <c r="F1148" s="37"/>
      <c r="G1148" s="31" t="s">
        <v>144</v>
      </c>
    </row>
    <row r="1149" spans="1:16384" s="97" customFormat="1" x14ac:dyDescent="0.25">
      <c r="A1149" s="36" t="s">
        <v>5438</v>
      </c>
      <c r="B1149" s="36"/>
      <c r="C1149" s="36"/>
      <c r="D1149" s="36"/>
      <c r="E1149" s="36"/>
      <c r="F1149" s="36"/>
      <c r="G1149" s="36"/>
      <c r="H1149" s="36"/>
      <c r="I1149" s="36"/>
      <c r="J1149" s="36"/>
      <c r="K1149" s="36"/>
      <c r="L1149" s="36"/>
      <c r="M1149" s="36"/>
      <c r="N1149" s="36"/>
      <c r="O1149" s="36"/>
      <c r="P1149" s="36"/>
      <c r="Q1149" s="36"/>
      <c r="R1149" s="36"/>
      <c r="S1149" s="36"/>
      <c r="T1149" s="36"/>
      <c r="U1149" s="36"/>
      <c r="V1149" s="36"/>
      <c r="W1149" s="36"/>
      <c r="X1149" s="36"/>
      <c r="Y1149" s="36"/>
      <c r="Z1149" s="36"/>
      <c r="AA1149" s="36"/>
      <c r="AB1149" s="36"/>
      <c r="AC1149" s="36"/>
      <c r="AD1149" s="36"/>
      <c r="AE1149" s="36"/>
      <c r="AF1149" s="36"/>
      <c r="AG1149" s="36"/>
      <c r="AH1149" s="36"/>
      <c r="AI1149" s="36"/>
      <c r="AJ1149" s="36"/>
      <c r="AK1149" s="36"/>
      <c r="AL1149" s="36"/>
      <c r="AM1149" s="36"/>
      <c r="AN1149" s="36"/>
      <c r="AO1149" s="36"/>
      <c r="AP1149" s="36"/>
      <c r="AQ1149" s="36"/>
      <c r="AR1149" s="36"/>
      <c r="AS1149" s="36"/>
      <c r="AT1149" s="36"/>
      <c r="AU1149" s="36"/>
      <c r="AV1149" s="36"/>
      <c r="AW1149" s="36"/>
      <c r="AX1149" s="36"/>
      <c r="AY1149" s="36"/>
      <c r="AZ1149" s="36"/>
      <c r="BA1149" s="36"/>
      <c r="BB1149" s="36"/>
      <c r="BC1149" s="36"/>
      <c r="BD1149" s="36"/>
      <c r="BE1149" s="36"/>
      <c r="BF1149" s="36"/>
      <c r="BG1149" s="36"/>
      <c r="BH1149" s="36"/>
      <c r="BI1149" s="36"/>
      <c r="BJ1149" s="36"/>
      <c r="BK1149" s="36"/>
      <c r="BL1149" s="36"/>
      <c r="BM1149" s="36"/>
      <c r="BN1149" s="36"/>
      <c r="BO1149" s="36"/>
      <c r="BP1149" s="36"/>
      <c r="BQ1149" s="36"/>
      <c r="BR1149" s="36"/>
      <c r="BS1149" s="36"/>
      <c r="BT1149" s="36"/>
      <c r="BU1149" s="36"/>
      <c r="BV1149" s="36"/>
      <c r="BW1149" s="36"/>
      <c r="BX1149" s="36"/>
      <c r="BY1149" s="36"/>
      <c r="BZ1149" s="36"/>
      <c r="CA1149" s="36"/>
      <c r="CB1149" s="36"/>
      <c r="CC1149" s="36"/>
      <c r="CD1149" s="36"/>
      <c r="CE1149" s="36"/>
      <c r="CF1149" s="36"/>
      <c r="CG1149" s="36"/>
      <c r="CH1149" s="36"/>
      <c r="CI1149" s="36"/>
      <c r="CJ1149" s="36"/>
      <c r="CK1149" s="36"/>
      <c r="CL1149" s="36"/>
      <c r="CM1149" s="36"/>
      <c r="CN1149" s="36"/>
      <c r="CO1149" s="36"/>
      <c r="CP1149" s="36"/>
      <c r="CQ1149" s="36"/>
      <c r="CR1149" s="36"/>
      <c r="CS1149" s="36"/>
      <c r="CT1149" s="36"/>
      <c r="CU1149" s="36"/>
      <c r="CV1149" s="36"/>
      <c r="CW1149" s="36"/>
      <c r="CX1149" s="36"/>
      <c r="CY1149" s="36"/>
      <c r="CZ1149" s="36"/>
      <c r="DA1149" s="36"/>
      <c r="DB1149" s="36"/>
      <c r="DC1149" s="36"/>
      <c r="DD1149" s="36"/>
      <c r="DE1149" s="36"/>
      <c r="DF1149" s="36"/>
      <c r="DG1149" s="36"/>
      <c r="DH1149" s="36"/>
      <c r="DI1149" s="36"/>
      <c r="DJ1149" s="36"/>
      <c r="DK1149" s="36"/>
      <c r="DL1149" s="36"/>
      <c r="DM1149" s="36"/>
      <c r="DN1149" s="36"/>
      <c r="DO1149" s="36"/>
      <c r="DP1149" s="36"/>
      <c r="DQ1149" s="36"/>
      <c r="DR1149" s="36"/>
      <c r="DS1149" s="36"/>
      <c r="DT1149" s="36"/>
      <c r="DU1149" s="36"/>
      <c r="DV1149" s="36"/>
      <c r="DW1149" s="36"/>
      <c r="DX1149" s="36"/>
      <c r="DY1149" s="36"/>
      <c r="DZ1149" s="36"/>
      <c r="EA1149" s="36"/>
      <c r="EB1149" s="36"/>
      <c r="EC1149" s="36"/>
      <c r="ED1149" s="36"/>
      <c r="EE1149" s="36"/>
      <c r="EF1149" s="36"/>
      <c r="EG1149" s="36"/>
      <c r="EH1149" s="36"/>
      <c r="EI1149" s="36"/>
      <c r="EJ1149" s="36"/>
      <c r="EK1149" s="36"/>
      <c r="EL1149" s="36"/>
      <c r="EM1149" s="36"/>
      <c r="EN1149" s="36"/>
      <c r="EO1149" s="36"/>
      <c r="EP1149" s="36"/>
      <c r="EQ1149" s="36"/>
      <c r="ER1149" s="36"/>
      <c r="ES1149" s="36"/>
      <c r="ET1149" s="36"/>
      <c r="EU1149" s="36"/>
      <c r="EV1149" s="36"/>
      <c r="EW1149" s="36"/>
      <c r="EX1149" s="36"/>
      <c r="EY1149" s="36"/>
      <c r="EZ1149" s="36"/>
      <c r="FA1149" s="36"/>
      <c r="FB1149" s="36"/>
      <c r="FC1149" s="36"/>
      <c r="FD1149" s="36"/>
      <c r="FE1149" s="36"/>
      <c r="FF1149" s="36"/>
      <c r="FG1149" s="36"/>
      <c r="FH1149" s="36"/>
      <c r="FI1149" s="36"/>
      <c r="FJ1149" s="36"/>
      <c r="FK1149" s="36"/>
      <c r="FL1149" s="36"/>
      <c r="FM1149" s="36"/>
      <c r="FN1149" s="36"/>
      <c r="FO1149" s="36"/>
      <c r="FP1149" s="36"/>
      <c r="FQ1149" s="36"/>
      <c r="FR1149" s="36"/>
      <c r="FS1149" s="36"/>
      <c r="FT1149" s="36"/>
      <c r="FU1149" s="36"/>
      <c r="FV1149" s="36"/>
      <c r="FW1149" s="36"/>
      <c r="FX1149" s="36"/>
      <c r="FY1149" s="36"/>
      <c r="FZ1149" s="36"/>
      <c r="GA1149" s="36"/>
      <c r="GB1149" s="36"/>
      <c r="GC1149" s="36"/>
      <c r="GD1149" s="36"/>
      <c r="GE1149" s="36"/>
      <c r="GF1149" s="36"/>
      <c r="GG1149" s="36"/>
      <c r="GH1149" s="36"/>
      <c r="GI1149" s="36"/>
      <c r="GJ1149" s="36"/>
      <c r="GK1149" s="36"/>
      <c r="GL1149" s="36"/>
      <c r="GM1149" s="36"/>
      <c r="GN1149" s="36"/>
      <c r="GO1149" s="36"/>
      <c r="GP1149" s="36"/>
      <c r="GQ1149" s="36"/>
      <c r="GR1149" s="36"/>
      <c r="GS1149" s="36"/>
      <c r="GT1149" s="36"/>
      <c r="GU1149" s="36"/>
      <c r="GV1149" s="36"/>
      <c r="GW1149" s="36"/>
      <c r="GX1149" s="36"/>
      <c r="GY1149" s="36"/>
      <c r="GZ1149" s="36"/>
      <c r="HA1149" s="36"/>
      <c r="HB1149" s="36"/>
      <c r="HC1149" s="36"/>
      <c r="HD1149" s="36"/>
      <c r="HE1149" s="36"/>
      <c r="HF1149" s="36"/>
      <c r="HG1149" s="36"/>
      <c r="HH1149" s="36"/>
      <c r="HI1149" s="36"/>
      <c r="HJ1149" s="36"/>
      <c r="HK1149" s="36"/>
      <c r="HL1149" s="36"/>
      <c r="HM1149" s="36"/>
      <c r="HN1149" s="36"/>
      <c r="HO1149" s="36"/>
      <c r="HP1149" s="36"/>
      <c r="HQ1149" s="36"/>
      <c r="HR1149" s="36"/>
      <c r="HS1149" s="36"/>
      <c r="HT1149" s="36"/>
      <c r="HU1149" s="36"/>
      <c r="HV1149" s="36"/>
      <c r="HW1149" s="36"/>
      <c r="HX1149" s="36"/>
      <c r="HY1149" s="36"/>
      <c r="HZ1149" s="36"/>
      <c r="IA1149" s="36"/>
      <c r="IB1149" s="36"/>
      <c r="IC1149" s="36"/>
      <c r="ID1149" s="36"/>
      <c r="IE1149" s="36"/>
      <c r="IF1149" s="36"/>
      <c r="IG1149" s="36"/>
      <c r="IH1149" s="36"/>
      <c r="II1149" s="36"/>
      <c r="IJ1149" s="36"/>
      <c r="IK1149" s="36"/>
      <c r="IL1149" s="36"/>
      <c r="IM1149" s="36"/>
      <c r="IN1149" s="36"/>
      <c r="IO1149" s="36"/>
      <c r="IP1149" s="36"/>
      <c r="IQ1149" s="36"/>
      <c r="IR1149" s="36"/>
      <c r="IS1149" s="36"/>
      <c r="IT1149" s="36"/>
      <c r="IU1149" s="36"/>
      <c r="IV1149" s="36"/>
      <c r="IW1149" s="36"/>
      <c r="IX1149" s="36"/>
      <c r="IY1149" s="36"/>
      <c r="IZ1149" s="36"/>
      <c r="JA1149" s="36"/>
      <c r="JB1149" s="36"/>
      <c r="JC1149" s="36"/>
      <c r="JD1149" s="36"/>
      <c r="JE1149" s="36"/>
      <c r="JF1149" s="36"/>
      <c r="JG1149" s="36"/>
      <c r="JH1149" s="36"/>
      <c r="JI1149" s="36"/>
      <c r="JJ1149" s="36"/>
      <c r="JK1149" s="36"/>
      <c r="JL1149" s="36"/>
      <c r="JM1149" s="36"/>
      <c r="JN1149" s="36"/>
      <c r="JO1149" s="36"/>
      <c r="JP1149" s="36"/>
      <c r="JQ1149" s="36"/>
      <c r="JR1149" s="36"/>
      <c r="JS1149" s="36"/>
      <c r="JT1149" s="36"/>
      <c r="JU1149" s="36"/>
      <c r="JV1149" s="36"/>
      <c r="JW1149" s="36"/>
      <c r="JX1149" s="36"/>
      <c r="JY1149" s="36"/>
      <c r="JZ1149" s="36"/>
      <c r="KA1149" s="36"/>
      <c r="KB1149" s="36"/>
      <c r="KC1149" s="36"/>
      <c r="KD1149" s="36"/>
      <c r="KE1149" s="36"/>
      <c r="KF1149" s="36"/>
      <c r="KG1149" s="36"/>
      <c r="KH1149" s="36"/>
      <c r="KI1149" s="36"/>
      <c r="KJ1149" s="36"/>
      <c r="KK1149" s="36"/>
      <c r="KL1149" s="36"/>
      <c r="KM1149" s="36"/>
      <c r="KN1149" s="36"/>
      <c r="KO1149" s="36"/>
      <c r="KP1149" s="36"/>
      <c r="KQ1149" s="36"/>
      <c r="KR1149" s="36"/>
      <c r="KS1149" s="36"/>
      <c r="KT1149" s="36"/>
      <c r="KU1149" s="36"/>
      <c r="KV1149" s="36"/>
      <c r="KW1149" s="36"/>
      <c r="KX1149" s="36"/>
      <c r="KY1149" s="36"/>
      <c r="KZ1149" s="36"/>
      <c r="LA1149" s="36"/>
      <c r="LB1149" s="36"/>
      <c r="LC1149" s="36"/>
      <c r="LD1149" s="36"/>
      <c r="LE1149" s="36"/>
      <c r="LF1149" s="36"/>
      <c r="LG1149" s="36"/>
      <c r="LH1149" s="36"/>
      <c r="LI1149" s="36"/>
      <c r="LJ1149" s="36"/>
      <c r="LK1149" s="36"/>
      <c r="LL1149" s="36"/>
      <c r="LM1149" s="36"/>
      <c r="LN1149" s="36"/>
      <c r="LO1149" s="36"/>
      <c r="LP1149" s="36"/>
      <c r="LQ1149" s="36"/>
      <c r="LR1149" s="36"/>
      <c r="LS1149" s="36"/>
      <c r="LT1149" s="36"/>
      <c r="LU1149" s="36"/>
      <c r="LV1149" s="36"/>
      <c r="LW1149" s="36"/>
      <c r="LX1149" s="36"/>
      <c r="LY1149" s="36"/>
      <c r="LZ1149" s="36"/>
      <c r="MA1149" s="36"/>
      <c r="MB1149" s="36"/>
      <c r="MC1149" s="36"/>
      <c r="MD1149" s="36"/>
      <c r="ME1149" s="36"/>
      <c r="MF1149" s="36"/>
      <c r="MG1149" s="36"/>
      <c r="MH1149" s="36"/>
      <c r="MI1149" s="36"/>
      <c r="MJ1149" s="36"/>
      <c r="MK1149" s="36"/>
      <c r="ML1149" s="36"/>
      <c r="MM1149" s="36"/>
      <c r="MN1149" s="36"/>
      <c r="MO1149" s="36"/>
      <c r="MP1149" s="36"/>
      <c r="MQ1149" s="36"/>
      <c r="MR1149" s="36"/>
      <c r="MS1149" s="36"/>
      <c r="MT1149" s="36"/>
      <c r="MU1149" s="36"/>
      <c r="MV1149" s="36"/>
      <c r="MW1149" s="36"/>
      <c r="MX1149" s="36"/>
      <c r="MY1149" s="36"/>
      <c r="MZ1149" s="36"/>
      <c r="NA1149" s="36"/>
      <c r="NB1149" s="36"/>
      <c r="NC1149" s="36"/>
      <c r="ND1149" s="36"/>
      <c r="NE1149" s="36"/>
      <c r="NF1149" s="36"/>
      <c r="NG1149" s="36"/>
      <c r="NH1149" s="36"/>
      <c r="NI1149" s="36"/>
      <c r="NJ1149" s="36"/>
      <c r="NK1149" s="36"/>
      <c r="NL1149" s="36"/>
      <c r="NM1149" s="36"/>
      <c r="NN1149" s="36"/>
      <c r="NO1149" s="36"/>
      <c r="NP1149" s="36"/>
      <c r="NQ1149" s="36"/>
      <c r="NR1149" s="36"/>
      <c r="NS1149" s="36"/>
      <c r="NT1149" s="36"/>
      <c r="NU1149" s="36"/>
      <c r="NV1149" s="36"/>
      <c r="NW1149" s="36"/>
      <c r="NX1149" s="36"/>
      <c r="NY1149" s="36"/>
      <c r="NZ1149" s="36"/>
      <c r="OA1149" s="36"/>
      <c r="OB1149" s="36"/>
      <c r="OC1149" s="36"/>
      <c r="OD1149" s="36"/>
      <c r="OE1149" s="36"/>
      <c r="OF1149" s="36"/>
      <c r="OG1149" s="36"/>
      <c r="OH1149" s="36"/>
      <c r="OI1149" s="36"/>
      <c r="OJ1149" s="36"/>
      <c r="OK1149" s="36"/>
      <c r="OL1149" s="36"/>
      <c r="OM1149" s="36"/>
      <c r="ON1149" s="36"/>
      <c r="OO1149" s="36"/>
      <c r="OP1149" s="36"/>
      <c r="OQ1149" s="36"/>
      <c r="OR1149" s="36"/>
      <c r="OS1149" s="36"/>
      <c r="OT1149" s="36"/>
      <c r="OU1149" s="36"/>
      <c r="OV1149" s="36"/>
      <c r="OW1149" s="36"/>
      <c r="OX1149" s="36"/>
      <c r="OY1149" s="36"/>
      <c r="OZ1149" s="36"/>
      <c r="PA1149" s="36"/>
      <c r="PB1149" s="36"/>
      <c r="PC1149" s="36"/>
      <c r="PD1149" s="36"/>
      <c r="PE1149" s="36"/>
      <c r="PF1149" s="36"/>
      <c r="PG1149" s="36"/>
      <c r="PH1149" s="36"/>
      <c r="PI1149" s="36"/>
      <c r="PJ1149" s="36"/>
      <c r="PK1149" s="36"/>
      <c r="PL1149" s="36"/>
      <c r="PM1149" s="36"/>
      <c r="PN1149" s="36"/>
      <c r="PO1149" s="36"/>
      <c r="PP1149" s="36"/>
      <c r="PQ1149" s="36"/>
      <c r="PR1149" s="36"/>
      <c r="PS1149" s="36"/>
      <c r="PT1149" s="36"/>
      <c r="PU1149" s="36"/>
      <c r="PV1149" s="36"/>
      <c r="PW1149" s="36"/>
      <c r="PX1149" s="36"/>
      <c r="PY1149" s="36"/>
      <c r="PZ1149" s="36"/>
      <c r="QA1149" s="36"/>
      <c r="QB1149" s="36"/>
      <c r="QC1149" s="36"/>
      <c r="QD1149" s="36"/>
      <c r="QE1149" s="36"/>
      <c r="QF1149" s="36"/>
      <c r="QG1149" s="36"/>
      <c r="QH1149" s="36"/>
      <c r="QI1149" s="36"/>
      <c r="QJ1149" s="36"/>
      <c r="QK1149" s="36"/>
      <c r="QL1149" s="36"/>
      <c r="QM1149" s="36"/>
      <c r="QN1149" s="36"/>
      <c r="QO1149" s="36"/>
      <c r="QP1149" s="36"/>
      <c r="QQ1149" s="36"/>
      <c r="QR1149" s="36"/>
      <c r="QS1149" s="36"/>
      <c r="QT1149" s="36"/>
      <c r="QU1149" s="36"/>
      <c r="QV1149" s="36"/>
      <c r="QW1149" s="36"/>
      <c r="QX1149" s="36"/>
      <c r="QY1149" s="36"/>
      <c r="QZ1149" s="36"/>
      <c r="RA1149" s="36"/>
      <c r="RB1149" s="36"/>
      <c r="RC1149" s="36"/>
      <c r="RD1149" s="36"/>
      <c r="RE1149" s="36"/>
      <c r="RF1149" s="36"/>
      <c r="RG1149" s="36"/>
      <c r="RH1149" s="36"/>
      <c r="RI1149" s="36"/>
      <c r="RJ1149" s="36"/>
      <c r="RK1149" s="36"/>
      <c r="RL1149" s="36"/>
      <c r="RM1149" s="36"/>
      <c r="RN1149" s="36"/>
      <c r="RO1149" s="36"/>
      <c r="RP1149" s="36"/>
      <c r="RQ1149" s="36"/>
      <c r="RR1149" s="36"/>
      <c r="RS1149" s="36"/>
      <c r="RT1149" s="36"/>
      <c r="RU1149" s="36"/>
      <c r="RV1149" s="36"/>
      <c r="RW1149" s="36"/>
      <c r="RX1149" s="36"/>
      <c r="RY1149" s="36"/>
      <c r="RZ1149" s="36"/>
      <c r="SA1149" s="36"/>
      <c r="SB1149" s="36"/>
      <c r="SC1149" s="36"/>
      <c r="SD1149" s="36"/>
      <c r="SE1149" s="36"/>
      <c r="SF1149" s="36"/>
      <c r="SG1149" s="36"/>
      <c r="SH1149" s="36"/>
      <c r="SI1149" s="36"/>
      <c r="SJ1149" s="36"/>
      <c r="SK1149" s="36"/>
      <c r="SL1149" s="36"/>
      <c r="SM1149" s="36"/>
      <c r="SN1149" s="36"/>
      <c r="SO1149" s="36"/>
      <c r="SP1149" s="36"/>
      <c r="SQ1149" s="36"/>
      <c r="SR1149" s="36"/>
      <c r="SS1149" s="36"/>
      <c r="ST1149" s="36"/>
      <c r="SU1149" s="36"/>
      <c r="SV1149" s="36"/>
      <c r="SW1149" s="36"/>
      <c r="SX1149" s="36"/>
      <c r="SY1149" s="36"/>
      <c r="SZ1149" s="36"/>
      <c r="TA1149" s="36"/>
      <c r="TB1149" s="36"/>
      <c r="TC1149" s="36"/>
      <c r="TD1149" s="36"/>
      <c r="TE1149" s="36"/>
      <c r="TF1149" s="36"/>
      <c r="TG1149" s="36"/>
      <c r="TH1149" s="36"/>
      <c r="TI1149" s="36"/>
      <c r="TJ1149" s="36"/>
      <c r="TK1149" s="36"/>
      <c r="TL1149" s="36"/>
      <c r="TM1149" s="36"/>
      <c r="TN1149" s="36"/>
      <c r="TO1149" s="36"/>
      <c r="TP1149" s="36"/>
      <c r="TQ1149" s="36"/>
      <c r="TR1149" s="36"/>
      <c r="TS1149" s="36"/>
      <c r="TT1149" s="36"/>
      <c r="TU1149" s="36"/>
      <c r="TV1149" s="36"/>
      <c r="TW1149" s="36"/>
      <c r="TX1149" s="36"/>
      <c r="TY1149" s="36"/>
      <c r="TZ1149" s="36"/>
      <c r="UA1149" s="36"/>
      <c r="UB1149" s="36"/>
      <c r="UC1149" s="36"/>
      <c r="UD1149" s="36"/>
      <c r="UE1149" s="36"/>
      <c r="UF1149" s="36"/>
      <c r="UG1149" s="36"/>
      <c r="UH1149" s="36"/>
      <c r="UI1149" s="36"/>
      <c r="UJ1149" s="36"/>
      <c r="UK1149" s="36"/>
      <c r="UL1149" s="36"/>
      <c r="UM1149" s="36"/>
      <c r="UN1149" s="36"/>
      <c r="UO1149" s="36"/>
      <c r="UP1149" s="36"/>
      <c r="UQ1149" s="36"/>
      <c r="UR1149" s="36"/>
      <c r="US1149" s="36"/>
      <c r="UT1149" s="36"/>
      <c r="UU1149" s="36"/>
      <c r="UV1149" s="36"/>
      <c r="UW1149" s="36"/>
      <c r="UX1149" s="36"/>
      <c r="UY1149" s="36"/>
      <c r="UZ1149" s="36"/>
      <c r="VA1149" s="36"/>
      <c r="VB1149" s="36"/>
      <c r="VC1149" s="36"/>
      <c r="VD1149" s="36"/>
      <c r="VE1149" s="36"/>
      <c r="VF1149" s="36"/>
      <c r="VG1149" s="36"/>
      <c r="VH1149" s="36"/>
      <c r="VI1149" s="36"/>
      <c r="VJ1149" s="36"/>
      <c r="VK1149" s="36"/>
      <c r="VL1149" s="36"/>
      <c r="VM1149" s="36"/>
      <c r="VN1149" s="36"/>
      <c r="VO1149" s="36"/>
      <c r="VP1149" s="36"/>
      <c r="VQ1149" s="36"/>
      <c r="VR1149" s="36"/>
      <c r="VS1149" s="36"/>
      <c r="VT1149" s="36"/>
      <c r="VU1149" s="36"/>
      <c r="VV1149" s="36"/>
      <c r="VW1149" s="36"/>
      <c r="VX1149" s="36"/>
      <c r="VY1149" s="36"/>
      <c r="VZ1149" s="36"/>
      <c r="WA1149" s="36"/>
      <c r="WB1149" s="36"/>
      <c r="WC1149" s="36"/>
      <c r="WD1149" s="36"/>
      <c r="WE1149" s="36"/>
      <c r="WF1149" s="36"/>
      <c r="WG1149" s="36"/>
      <c r="WH1149" s="36"/>
      <c r="WI1149" s="36"/>
      <c r="WJ1149" s="36"/>
      <c r="WK1149" s="36"/>
      <c r="WL1149" s="36"/>
      <c r="WM1149" s="36"/>
      <c r="WN1149" s="36"/>
      <c r="WO1149" s="36"/>
      <c r="WP1149" s="36"/>
      <c r="WQ1149" s="36"/>
      <c r="WR1149" s="36"/>
      <c r="WS1149" s="36"/>
      <c r="WT1149" s="36"/>
      <c r="WU1149" s="36"/>
      <c r="WV1149" s="36"/>
      <c r="WW1149" s="36"/>
      <c r="WX1149" s="36"/>
      <c r="WY1149" s="36"/>
      <c r="WZ1149" s="36"/>
      <c r="XA1149" s="36"/>
      <c r="XB1149" s="36"/>
      <c r="XC1149" s="36"/>
      <c r="XD1149" s="36"/>
      <c r="XE1149" s="36"/>
      <c r="XF1149" s="36"/>
      <c r="XG1149" s="36"/>
      <c r="XH1149" s="36"/>
      <c r="XI1149" s="36"/>
      <c r="XJ1149" s="36"/>
      <c r="XK1149" s="36"/>
      <c r="XL1149" s="36"/>
      <c r="XM1149" s="36"/>
      <c r="XN1149" s="36"/>
      <c r="XO1149" s="36"/>
      <c r="XP1149" s="36"/>
      <c r="XQ1149" s="36"/>
      <c r="XR1149" s="36"/>
      <c r="XS1149" s="36"/>
      <c r="XT1149" s="36"/>
      <c r="XU1149" s="36"/>
      <c r="XV1149" s="36"/>
      <c r="XW1149" s="36"/>
      <c r="XX1149" s="36"/>
      <c r="XY1149" s="36"/>
      <c r="XZ1149" s="36"/>
      <c r="YA1149" s="36"/>
      <c r="YB1149" s="36"/>
      <c r="YC1149" s="36"/>
      <c r="YD1149" s="36"/>
      <c r="YE1149" s="36"/>
      <c r="YF1149" s="36"/>
      <c r="YG1149" s="36"/>
      <c r="YH1149" s="36"/>
      <c r="YI1149" s="36"/>
      <c r="YJ1149" s="36"/>
      <c r="YK1149" s="36"/>
      <c r="YL1149" s="36"/>
      <c r="YM1149" s="36"/>
      <c r="YN1149" s="36"/>
      <c r="YO1149" s="36"/>
      <c r="YP1149" s="36"/>
      <c r="YQ1149" s="36"/>
      <c r="YR1149" s="36"/>
      <c r="YS1149" s="36"/>
      <c r="YT1149" s="36"/>
      <c r="YU1149" s="36"/>
      <c r="YV1149" s="36"/>
      <c r="YW1149" s="36"/>
      <c r="YX1149" s="36"/>
      <c r="YY1149" s="36"/>
      <c r="YZ1149" s="36"/>
      <c r="ZA1149" s="36"/>
      <c r="ZB1149" s="36"/>
      <c r="ZC1149" s="36"/>
      <c r="ZD1149" s="36"/>
      <c r="ZE1149" s="36"/>
      <c r="ZF1149" s="36"/>
      <c r="ZG1149" s="36"/>
      <c r="ZH1149" s="36"/>
      <c r="ZI1149" s="36"/>
      <c r="ZJ1149" s="36"/>
      <c r="ZK1149" s="36"/>
      <c r="ZL1149" s="36"/>
      <c r="ZM1149" s="36"/>
      <c r="ZN1149" s="36"/>
      <c r="ZO1149" s="36"/>
      <c r="ZP1149" s="36"/>
      <c r="ZQ1149" s="36"/>
      <c r="ZR1149" s="36"/>
      <c r="ZS1149" s="36"/>
      <c r="ZT1149" s="36"/>
      <c r="ZU1149" s="36"/>
      <c r="ZV1149" s="36"/>
      <c r="ZW1149" s="36"/>
      <c r="ZX1149" s="36"/>
      <c r="ZY1149" s="36"/>
      <c r="ZZ1149" s="36"/>
      <c r="AAA1149" s="36"/>
      <c r="AAB1149" s="36"/>
      <c r="AAC1149" s="36"/>
      <c r="AAD1149" s="36"/>
      <c r="AAE1149" s="36"/>
      <c r="AAF1149" s="36"/>
      <c r="AAG1149" s="36"/>
      <c r="AAH1149" s="36"/>
      <c r="AAI1149" s="36"/>
      <c r="AAJ1149" s="36"/>
      <c r="AAK1149" s="36"/>
      <c r="AAL1149" s="36"/>
      <c r="AAM1149" s="36"/>
      <c r="AAN1149" s="36"/>
      <c r="AAO1149" s="36"/>
      <c r="AAP1149" s="36"/>
      <c r="AAQ1149" s="36"/>
      <c r="AAR1149" s="36"/>
      <c r="AAS1149" s="36"/>
      <c r="AAT1149" s="36"/>
      <c r="AAU1149" s="36"/>
      <c r="AAV1149" s="36"/>
      <c r="AAW1149" s="36"/>
      <c r="AAX1149" s="36"/>
      <c r="AAY1149" s="36"/>
      <c r="AAZ1149" s="36"/>
      <c r="ABA1149" s="36"/>
      <c r="ABB1149" s="36"/>
      <c r="ABC1149" s="36"/>
      <c r="ABD1149" s="36"/>
      <c r="ABE1149" s="36"/>
      <c r="ABF1149" s="36"/>
      <c r="ABG1149" s="36"/>
      <c r="ABH1149" s="36"/>
      <c r="ABI1149" s="36"/>
      <c r="ABJ1149" s="36"/>
      <c r="ABK1149" s="36"/>
      <c r="ABL1149" s="36"/>
      <c r="ABM1149" s="36"/>
      <c r="ABN1149" s="36"/>
      <c r="ABO1149" s="36"/>
      <c r="ABP1149" s="36"/>
      <c r="ABQ1149" s="36"/>
      <c r="ABR1149" s="36"/>
      <c r="ABS1149" s="36"/>
      <c r="ABT1149" s="36"/>
      <c r="ABU1149" s="36"/>
      <c r="ABV1149" s="36"/>
      <c r="ABW1149" s="36"/>
      <c r="ABX1149" s="36"/>
      <c r="ABY1149" s="36"/>
      <c r="ABZ1149" s="36"/>
      <c r="ACA1149" s="36"/>
      <c r="ACB1149" s="36"/>
      <c r="ACC1149" s="36"/>
      <c r="ACD1149" s="36"/>
      <c r="ACE1149" s="36"/>
      <c r="ACF1149" s="36"/>
      <c r="ACG1149" s="36"/>
      <c r="ACH1149" s="36"/>
      <c r="ACI1149" s="36"/>
      <c r="ACJ1149" s="36"/>
      <c r="ACK1149" s="36"/>
      <c r="ACL1149" s="36"/>
      <c r="ACM1149" s="36"/>
      <c r="ACN1149" s="36"/>
      <c r="ACO1149" s="36"/>
      <c r="ACP1149" s="36"/>
      <c r="ACQ1149" s="36"/>
      <c r="ACR1149" s="36"/>
      <c r="ACS1149" s="36"/>
      <c r="ACT1149" s="36"/>
      <c r="ACU1149" s="36"/>
      <c r="ACV1149" s="36"/>
      <c r="ACW1149" s="36"/>
      <c r="ACX1149" s="36"/>
      <c r="ACY1149" s="36"/>
      <c r="ACZ1149" s="36"/>
      <c r="ADA1149" s="36"/>
      <c r="ADB1149" s="36"/>
      <c r="ADC1149" s="36"/>
      <c r="ADD1149" s="36"/>
      <c r="ADE1149" s="36"/>
      <c r="ADF1149" s="36"/>
      <c r="ADG1149" s="36"/>
      <c r="ADH1149" s="36"/>
      <c r="ADI1149" s="36"/>
      <c r="ADJ1149" s="36"/>
      <c r="ADK1149" s="36"/>
      <c r="ADL1149" s="36"/>
      <c r="ADM1149" s="36"/>
      <c r="ADN1149" s="36"/>
      <c r="ADO1149" s="36"/>
      <c r="ADP1149" s="36"/>
      <c r="ADQ1149" s="36"/>
      <c r="ADR1149" s="36"/>
      <c r="ADS1149" s="36"/>
      <c r="ADT1149" s="36"/>
      <c r="ADU1149" s="36"/>
      <c r="ADV1149" s="36"/>
      <c r="ADW1149" s="36"/>
      <c r="ADX1149" s="36"/>
      <c r="ADY1149" s="36"/>
      <c r="ADZ1149" s="36"/>
      <c r="AEA1149" s="36"/>
      <c r="AEB1149" s="36"/>
      <c r="AEC1149" s="36"/>
      <c r="AED1149" s="36"/>
      <c r="AEE1149" s="36"/>
      <c r="AEF1149" s="36"/>
      <c r="AEG1149" s="36"/>
      <c r="AEH1149" s="36"/>
      <c r="AEI1149" s="36"/>
      <c r="AEJ1149" s="36"/>
      <c r="AEK1149" s="36"/>
      <c r="AEL1149" s="36"/>
      <c r="AEM1149" s="36"/>
      <c r="AEN1149" s="36"/>
      <c r="AEO1149" s="36"/>
      <c r="AEP1149" s="36"/>
      <c r="AEQ1149" s="36"/>
      <c r="AER1149" s="36"/>
      <c r="AES1149" s="36"/>
      <c r="AET1149" s="36"/>
      <c r="AEU1149" s="36"/>
      <c r="AEV1149" s="36"/>
      <c r="AEW1149" s="36"/>
      <c r="AEX1149" s="36"/>
      <c r="AEY1149" s="36"/>
      <c r="AEZ1149" s="36"/>
      <c r="AFA1149" s="36"/>
      <c r="AFB1149" s="36"/>
      <c r="AFC1149" s="36"/>
      <c r="AFD1149" s="36"/>
      <c r="AFE1149" s="36"/>
      <c r="AFF1149" s="36"/>
      <c r="AFG1149" s="36"/>
      <c r="AFH1149" s="36"/>
      <c r="AFI1149" s="36"/>
      <c r="AFJ1149" s="36"/>
      <c r="AFK1149" s="36"/>
      <c r="AFL1149" s="36"/>
      <c r="AFM1149" s="36"/>
      <c r="AFN1149" s="36"/>
      <c r="AFO1149" s="36"/>
      <c r="AFP1149" s="36"/>
      <c r="AFQ1149" s="36"/>
      <c r="AFR1149" s="36"/>
      <c r="AFS1149" s="36"/>
      <c r="AFT1149" s="36"/>
      <c r="AFU1149" s="36"/>
      <c r="AFV1149" s="36"/>
      <c r="AFW1149" s="36"/>
      <c r="AFX1149" s="36"/>
      <c r="AFY1149" s="36"/>
      <c r="AFZ1149" s="36"/>
      <c r="AGA1149" s="36"/>
      <c r="AGB1149" s="36"/>
      <c r="AGC1149" s="36"/>
      <c r="AGD1149" s="36"/>
      <c r="AGE1149" s="36"/>
      <c r="AGF1149" s="36"/>
      <c r="AGG1149" s="36"/>
      <c r="AGH1149" s="36"/>
      <c r="AGI1149" s="36"/>
      <c r="AGJ1149" s="36"/>
      <c r="AGK1149" s="36"/>
      <c r="AGL1149" s="36"/>
      <c r="AGM1149" s="36"/>
      <c r="AGN1149" s="36"/>
      <c r="AGO1149" s="36"/>
      <c r="AGP1149" s="36"/>
      <c r="AGQ1149" s="36"/>
      <c r="AGR1149" s="36"/>
      <c r="AGS1149" s="36"/>
      <c r="AGT1149" s="36"/>
      <c r="AGU1149" s="36"/>
      <c r="AGV1149" s="36"/>
      <c r="AGW1149" s="36"/>
      <c r="AGX1149" s="36"/>
      <c r="AGY1149" s="36"/>
      <c r="AGZ1149" s="36"/>
      <c r="AHA1149" s="36"/>
      <c r="AHB1149" s="36"/>
      <c r="AHC1149" s="36"/>
      <c r="AHD1149" s="36"/>
      <c r="AHE1149" s="36"/>
      <c r="AHF1149" s="36"/>
      <c r="AHG1149" s="36"/>
      <c r="AHH1149" s="36"/>
      <c r="AHI1149" s="36"/>
      <c r="AHJ1149" s="36"/>
      <c r="AHK1149" s="36"/>
      <c r="AHL1149" s="36"/>
      <c r="AHM1149" s="36"/>
      <c r="AHN1149" s="36"/>
      <c r="AHO1149" s="36"/>
      <c r="AHP1149" s="36"/>
      <c r="AHQ1149" s="36"/>
      <c r="AHR1149" s="36"/>
      <c r="AHS1149" s="36"/>
      <c r="AHT1149" s="36"/>
      <c r="AHU1149" s="36"/>
      <c r="AHV1149" s="36"/>
      <c r="AHW1149" s="36"/>
      <c r="AHX1149" s="36"/>
      <c r="AHY1149" s="36"/>
      <c r="AHZ1149" s="36"/>
      <c r="AIA1149" s="36"/>
      <c r="AIB1149" s="36"/>
      <c r="AIC1149" s="36"/>
      <c r="AID1149" s="36"/>
      <c r="AIE1149" s="36"/>
      <c r="AIF1149" s="36"/>
      <c r="AIG1149" s="36"/>
      <c r="AIH1149" s="36"/>
      <c r="AII1149" s="36"/>
      <c r="AIJ1149" s="36"/>
      <c r="AIK1149" s="36"/>
      <c r="AIL1149" s="36"/>
      <c r="AIM1149" s="36"/>
      <c r="AIN1149" s="36"/>
      <c r="AIO1149" s="36"/>
      <c r="AIP1149" s="36"/>
      <c r="AIQ1149" s="36"/>
      <c r="AIR1149" s="36"/>
      <c r="AIS1149" s="36"/>
      <c r="AIT1149" s="36"/>
      <c r="AIU1149" s="36"/>
      <c r="AIV1149" s="36"/>
      <c r="AIW1149" s="36"/>
      <c r="AIX1149" s="36"/>
      <c r="AIY1149" s="36"/>
      <c r="AIZ1149" s="36"/>
      <c r="AJA1149" s="36"/>
      <c r="AJB1149" s="36"/>
      <c r="AJC1149" s="36"/>
      <c r="AJD1149" s="36"/>
      <c r="AJE1149" s="36"/>
      <c r="AJF1149" s="36"/>
      <c r="AJG1149" s="36"/>
      <c r="AJH1149" s="36"/>
      <c r="AJI1149" s="36"/>
      <c r="AJJ1149" s="36"/>
      <c r="AJK1149" s="36"/>
      <c r="AJL1149" s="36"/>
      <c r="AJM1149" s="36"/>
      <c r="AJN1149" s="36"/>
      <c r="AJO1149" s="36"/>
      <c r="AJP1149" s="36"/>
      <c r="AJQ1149" s="36"/>
      <c r="AJR1149" s="36"/>
      <c r="AJS1149" s="36"/>
      <c r="AJT1149" s="36"/>
      <c r="AJU1149" s="36"/>
      <c r="AJV1149" s="36"/>
      <c r="AJW1149" s="36"/>
      <c r="AJX1149" s="36"/>
      <c r="AJY1149" s="36"/>
      <c r="AJZ1149" s="36"/>
      <c r="AKA1149" s="36"/>
      <c r="AKB1149" s="36"/>
      <c r="AKC1149" s="36"/>
      <c r="AKD1149" s="36"/>
      <c r="AKE1149" s="36"/>
      <c r="AKF1149" s="36"/>
      <c r="AKG1149" s="36"/>
      <c r="AKH1149" s="36"/>
      <c r="AKI1149" s="36"/>
      <c r="AKJ1149" s="36"/>
      <c r="AKK1149" s="36"/>
      <c r="AKL1149" s="36"/>
      <c r="AKM1149" s="36"/>
      <c r="AKN1149" s="36"/>
      <c r="AKO1149" s="36"/>
      <c r="AKP1149" s="36"/>
      <c r="AKQ1149" s="36"/>
      <c r="AKR1149" s="36"/>
      <c r="AKS1149" s="36"/>
      <c r="AKT1149" s="36"/>
      <c r="AKU1149" s="36"/>
      <c r="AKV1149" s="36"/>
      <c r="AKW1149" s="36"/>
      <c r="AKX1149" s="36"/>
      <c r="AKY1149" s="36"/>
      <c r="AKZ1149" s="36"/>
      <c r="ALA1149" s="36"/>
      <c r="ALB1149" s="36"/>
      <c r="ALC1149" s="36"/>
      <c r="ALD1149" s="36"/>
      <c r="ALE1149" s="36"/>
      <c r="ALF1149" s="36"/>
      <c r="ALG1149" s="36"/>
      <c r="ALH1149" s="36"/>
      <c r="ALI1149" s="36"/>
      <c r="ALJ1149" s="36"/>
      <c r="ALK1149" s="36"/>
      <c r="ALL1149" s="36"/>
      <c r="ALM1149" s="36"/>
      <c r="ALN1149" s="36"/>
      <c r="ALO1149" s="36"/>
      <c r="ALP1149" s="36"/>
      <c r="ALQ1149" s="36"/>
      <c r="ALR1149" s="36"/>
      <c r="ALS1149" s="36"/>
      <c r="ALT1149" s="36"/>
      <c r="ALU1149" s="36"/>
      <c r="ALV1149" s="36"/>
      <c r="ALW1149" s="36"/>
      <c r="ALX1149" s="36"/>
      <c r="ALY1149" s="36"/>
      <c r="ALZ1149" s="36"/>
      <c r="AMA1149" s="36"/>
      <c r="AMB1149" s="36"/>
      <c r="AMC1149" s="36"/>
      <c r="AMD1149" s="36"/>
      <c r="AME1149" s="36"/>
      <c r="AMF1149" s="36"/>
      <c r="AMG1149" s="36"/>
      <c r="AMH1149" s="36"/>
      <c r="AMI1149" s="36"/>
      <c r="AMJ1149" s="36"/>
      <c r="AMK1149" s="36"/>
      <c r="AML1149" s="36"/>
      <c r="AMM1149" s="36"/>
      <c r="AMN1149" s="36"/>
      <c r="AMO1149" s="36"/>
      <c r="AMP1149" s="36"/>
      <c r="AMQ1149" s="36"/>
      <c r="AMR1149" s="36"/>
      <c r="AMS1149" s="36"/>
      <c r="AMT1149" s="36"/>
      <c r="AMU1149" s="36"/>
      <c r="AMV1149" s="36"/>
      <c r="AMW1149" s="36"/>
      <c r="AMX1149" s="36"/>
      <c r="AMY1149" s="36"/>
      <c r="AMZ1149" s="36"/>
      <c r="ANA1149" s="36"/>
      <c r="ANB1149" s="36"/>
      <c r="ANC1149" s="36"/>
      <c r="AND1149" s="36"/>
      <c r="ANE1149" s="36"/>
      <c r="ANF1149" s="36"/>
      <c r="ANG1149" s="36"/>
      <c r="ANH1149" s="36"/>
      <c r="ANI1149" s="36"/>
      <c r="ANJ1149" s="36"/>
      <c r="ANK1149" s="36"/>
      <c r="ANL1149" s="36"/>
      <c r="ANM1149" s="36"/>
      <c r="ANN1149" s="36"/>
      <c r="ANO1149" s="36"/>
      <c r="ANP1149" s="36"/>
      <c r="ANQ1149" s="36"/>
      <c r="ANR1149" s="36"/>
      <c r="ANS1149" s="36"/>
      <c r="ANT1149" s="36"/>
      <c r="ANU1149" s="36"/>
      <c r="ANV1149" s="36"/>
      <c r="ANW1149" s="36"/>
      <c r="ANX1149" s="36"/>
      <c r="ANY1149" s="36"/>
      <c r="ANZ1149" s="36"/>
      <c r="AOA1149" s="36"/>
      <c r="AOB1149" s="36"/>
      <c r="AOC1149" s="36"/>
      <c r="AOD1149" s="36"/>
      <c r="AOE1149" s="36"/>
      <c r="AOF1149" s="36"/>
      <c r="AOG1149" s="36"/>
      <c r="AOH1149" s="36"/>
      <c r="AOI1149" s="36"/>
      <c r="AOJ1149" s="36"/>
      <c r="AOK1149" s="36"/>
      <c r="AOL1149" s="36"/>
      <c r="AOM1149" s="36"/>
      <c r="AON1149" s="36"/>
      <c r="AOO1149" s="36"/>
      <c r="AOP1149" s="36"/>
      <c r="AOQ1149" s="36"/>
      <c r="AOR1149" s="36"/>
      <c r="AOS1149" s="36"/>
      <c r="AOT1149" s="36"/>
      <c r="AOU1149" s="36"/>
      <c r="AOV1149" s="36"/>
      <c r="AOW1149" s="36"/>
      <c r="AOX1149" s="36"/>
      <c r="AOY1149" s="36"/>
      <c r="AOZ1149" s="36"/>
      <c r="APA1149" s="36"/>
      <c r="APB1149" s="36"/>
      <c r="APC1149" s="36"/>
      <c r="APD1149" s="36"/>
      <c r="APE1149" s="36"/>
      <c r="APF1149" s="36"/>
      <c r="APG1149" s="36"/>
      <c r="APH1149" s="36"/>
      <c r="API1149" s="36"/>
      <c r="APJ1149" s="36"/>
      <c r="APK1149" s="36"/>
      <c r="APL1149" s="36"/>
      <c r="APM1149" s="36"/>
      <c r="APN1149" s="36"/>
      <c r="APO1149" s="36"/>
      <c r="APP1149" s="36"/>
      <c r="APQ1149" s="36"/>
      <c r="APR1149" s="36"/>
      <c r="APS1149" s="36"/>
      <c r="APT1149" s="36"/>
      <c r="APU1149" s="36"/>
      <c r="APV1149" s="36"/>
      <c r="APW1149" s="36"/>
      <c r="APX1149" s="36"/>
      <c r="APY1149" s="36"/>
      <c r="APZ1149" s="36"/>
      <c r="AQA1149" s="36"/>
      <c r="AQB1149" s="36"/>
      <c r="AQC1149" s="36"/>
      <c r="AQD1149" s="36"/>
      <c r="AQE1149" s="36"/>
      <c r="AQF1149" s="36"/>
      <c r="AQG1149" s="36"/>
      <c r="AQH1149" s="36"/>
      <c r="AQI1149" s="36"/>
      <c r="AQJ1149" s="36"/>
      <c r="AQK1149" s="36"/>
      <c r="AQL1149" s="36"/>
      <c r="AQM1149" s="36"/>
      <c r="AQN1149" s="36"/>
      <c r="AQO1149" s="36"/>
      <c r="AQP1149" s="36"/>
      <c r="AQQ1149" s="36"/>
      <c r="AQR1149" s="36"/>
      <c r="AQS1149" s="36"/>
      <c r="AQT1149" s="36"/>
      <c r="AQU1149" s="36"/>
      <c r="AQV1149" s="36"/>
      <c r="AQW1149" s="36"/>
      <c r="AQX1149" s="36"/>
      <c r="AQY1149" s="36"/>
      <c r="AQZ1149" s="36"/>
      <c r="ARA1149" s="36"/>
      <c r="ARB1149" s="36"/>
      <c r="ARC1149" s="36"/>
      <c r="ARD1149" s="36"/>
      <c r="ARE1149" s="36"/>
      <c r="ARF1149" s="36"/>
      <c r="ARG1149" s="36"/>
      <c r="ARH1149" s="36"/>
      <c r="ARI1149" s="36"/>
      <c r="ARJ1149" s="36"/>
      <c r="ARK1149" s="36"/>
      <c r="ARL1149" s="36"/>
      <c r="ARM1149" s="36"/>
      <c r="ARN1149" s="36"/>
      <c r="ARO1149" s="36"/>
      <c r="ARP1149" s="36"/>
      <c r="ARQ1149" s="36"/>
      <c r="ARR1149" s="36"/>
      <c r="ARS1149" s="36"/>
      <c r="ART1149" s="36"/>
      <c r="ARU1149" s="36"/>
      <c r="ARV1149" s="36"/>
      <c r="ARW1149" s="36"/>
      <c r="ARX1149" s="36"/>
      <c r="ARY1149" s="36"/>
      <c r="ARZ1149" s="36"/>
      <c r="ASA1149" s="36"/>
      <c r="ASB1149" s="36"/>
      <c r="ASC1149" s="36"/>
      <c r="ASD1149" s="36"/>
      <c r="ASE1149" s="36"/>
      <c r="ASF1149" s="36"/>
      <c r="ASG1149" s="36"/>
      <c r="ASH1149" s="36"/>
      <c r="ASI1149" s="36"/>
      <c r="ASJ1149" s="36"/>
      <c r="ASK1149" s="36"/>
      <c r="ASL1149" s="36"/>
      <c r="ASM1149" s="36"/>
      <c r="ASN1149" s="36"/>
      <c r="ASO1149" s="36"/>
      <c r="ASP1149" s="36"/>
      <c r="ASQ1149" s="36"/>
      <c r="ASR1149" s="36"/>
      <c r="ASS1149" s="36"/>
      <c r="AST1149" s="36"/>
      <c r="ASU1149" s="36"/>
      <c r="ASV1149" s="36"/>
      <c r="ASW1149" s="36"/>
      <c r="ASX1149" s="36"/>
      <c r="ASY1149" s="36"/>
      <c r="ASZ1149" s="36"/>
      <c r="ATA1149" s="36"/>
      <c r="ATB1149" s="36"/>
      <c r="ATC1149" s="36"/>
      <c r="ATD1149" s="36"/>
      <c r="ATE1149" s="36"/>
      <c r="ATF1149" s="36"/>
      <c r="ATG1149" s="36"/>
      <c r="ATH1149" s="36"/>
      <c r="ATI1149" s="36"/>
      <c r="ATJ1149" s="36"/>
      <c r="ATK1149" s="36"/>
      <c r="ATL1149" s="36"/>
      <c r="ATM1149" s="36"/>
      <c r="ATN1149" s="36"/>
      <c r="ATO1149" s="36"/>
      <c r="ATP1149" s="36"/>
      <c r="ATQ1149" s="36"/>
      <c r="ATR1149" s="36"/>
      <c r="ATS1149" s="36"/>
      <c r="ATT1149" s="36"/>
      <c r="ATU1149" s="36"/>
      <c r="ATV1149" s="36"/>
      <c r="ATW1149" s="36"/>
      <c r="ATX1149" s="36"/>
      <c r="ATY1149" s="36"/>
      <c r="ATZ1149" s="36"/>
      <c r="AUA1149" s="36"/>
      <c r="AUB1149" s="36"/>
      <c r="AUC1149" s="36"/>
      <c r="AUD1149" s="36"/>
      <c r="AUE1149" s="36"/>
      <c r="AUF1149" s="36"/>
      <c r="AUG1149" s="36"/>
      <c r="AUH1149" s="36"/>
      <c r="AUI1149" s="36"/>
      <c r="AUJ1149" s="36"/>
      <c r="AUK1149" s="36"/>
      <c r="AUL1149" s="36"/>
      <c r="AUM1149" s="36"/>
      <c r="AUN1149" s="36"/>
      <c r="AUO1149" s="36"/>
      <c r="AUP1149" s="36"/>
      <c r="AUQ1149" s="36"/>
      <c r="AUR1149" s="36"/>
      <c r="AUS1149" s="36"/>
      <c r="AUT1149" s="36"/>
      <c r="AUU1149" s="36"/>
      <c r="AUV1149" s="36"/>
      <c r="AUW1149" s="36"/>
      <c r="AUX1149" s="36"/>
      <c r="AUY1149" s="36"/>
      <c r="AUZ1149" s="36"/>
      <c r="AVA1149" s="36"/>
      <c r="AVB1149" s="36"/>
      <c r="AVC1149" s="36"/>
      <c r="AVD1149" s="36"/>
      <c r="AVE1149" s="36"/>
      <c r="AVF1149" s="36"/>
      <c r="AVG1149" s="36"/>
      <c r="AVH1149" s="36"/>
      <c r="AVI1149" s="36"/>
      <c r="AVJ1149" s="36"/>
      <c r="AVK1149" s="36"/>
      <c r="AVL1149" s="36"/>
      <c r="AVM1149" s="36"/>
      <c r="AVN1149" s="36"/>
      <c r="AVO1149" s="36"/>
      <c r="AVP1149" s="36"/>
      <c r="AVQ1149" s="36"/>
      <c r="AVR1149" s="36"/>
      <c r="AVS1149" s="36"/>
      <c r="AVT1149" s="36"/>
      <c r="AVU1149" s="36"/>
      <c r="AVV1149" s="36"/>
      <c r="AVW1149" s="36"/>
      <c r="AVX1149" s="36"/>
      <c r="AVY1149" s="36"/>
      <c r="AVZ1149" s="36"/>
      <c r="AWA1149" s="36"/>
      <c r="AWB1149" s="36"/>
      <c r="AWC1149" s="36"/>
      <c r="AWD1149" s="36"/>
      <c r="AWE1149" s="36"/>
      <c r="AWF1149" s="36"/>
      <c r="AWG1149" s="36"/>
      <c r="AWH1149" s="36"/>
      <c r="AWI1149" s="36"/>
      <c r="AWJ1149" s="36"/>
      <c r="AWK1149" s="36"/>
      <c r="AWL1149" s="36"/>
      <c r="AWM1149" s="36"/>
      <c r="AWN1149" s="36"/>
      <c r="AWO1149" s="36"/>
      <c r="AWP1149" s="36"/>
      <c r="AWQ1149" s="36"/>
      <c r="AWR1149" s="36"/>
      <c r="AWS1149" s="36"/>
      <c r="AWT1149" s="36"/>
      <c r="AWU1149" s="36"/>
      <c r="AWV1149" s="36"/>
      <c r="AWW1149" s="36"/>
      <c r="AWX1149" s="36"/>
      <c r="AWY1149" s="36"/>
      <c r="AWZ1149" s="36"/>
      <c r="AXA1149" s="36"/>
      <c r="AXB1149" s="36"/>
      <c r="AXC1149" s="36"/>
      <c r="AXD1149" s="36"/>
      <c r="AXE1149" s="36"/>
      <c r="AXF1149" s="36"/>
      <c r="AXG1149" s="36"/>
      <c r="AXH1149" s="36"/>
      <c r="AXI1149" s="36"/>
      <c r="AXJ1149" s="36"/>
      <c r="AXK1149" s="36"/>
      <c r="AXL1149" s="36"/>
      <c r="AXM1149" s="36"/>
      <c r="AXN1149" s="36"/>
      <c r="AXO1149" s="36"/>
      <c r="AXP1149" s="36"/>
      <c r="AXQ1149" s="36"/>
      <c r="AXR1149" s="36"/>
      <c r="AXS1149" s="36"/>
      <c r="AXT1149" s="36"/>
      <c r="AXU1149" s="36"/>
      <c r="AXV1149" s="36"/>
      <c r="AXW1149" s="36"/>
      <c r="AXX1149" s="36"/>
      <c r="AXY1149" s="36"/>
      <c r="AXZ1149" s="36"/>
      <c r="AYA1149" s="36"/>
      <c r="AYB1149" s="36"/>
      <c r="AYC1149" s="36"/>
      <c r="AYD1149" s="36"/>
      <c r="AYE1149" s="36"/>
      <c r="AYF1149" s="36"/>
      <c r="AYG1149" s="36"/>
      <c r="AYH1149" s="36"/>
      <c r="AYI1149" s="36"/>
      <c r="AYJ1149" s="36"/>
      <c r="AYK1149" s="36"/>
      <c r="AYL1149" s="36"/>
      <c r="AYM1149" s="36"/>
      <c r="AYN1149" s="36"/>
      <c r="AYO1149" s="36"/>
      <c r="AYP1149" s="36"/>
      <c r="AYQ1149" s="36"/>
      <c r="AYR1149" s="36"/>
      <c r="AYS1149" s="36"/>
      <c r="AYT1149" s="36"/>
      <c r="AYU1149" s="36"/>
      <c r="AYV1149" s="36"/>
      <c r="AYW1149" s="36"/>
      <c r="AYX1149" s="36"/>
      <c r="AYY1149" s="36"/>
      <c r="AYZ1149" s="36"/>
      <c r="AZA1149" s="36"/>
      <c r="AZB1149" s="36"/>
      <c r="AZC1149" s="36"/>
      <c r="AZD1149" s="36"/>
      <c r="AZE1149" s="36"/>
      <c r="AZF1149" s="36"/>
      <c r="AZG1149" s="36"/>
      <c r="AZH1149" s="36"/>
      <c r="AZI1149" s="36"/>
      <c r="AZJ1149" s="36"/>
      <c r="AZK1149" s="36"/>
      <c r="AZL1149" s="36"/>
      <c r="AZM1149" s="36"/>
      <c r="AZN1149" s="36"/>
      <c r="AZO1149" s="36"/>
      <c r="AZP1149" s="36"/>
      <c r="AZQ1149" s="36"/>
      <c r="AZR1149" s="36"/>
      <c r="AZS1149" s="36"/>
      <c r="AZT1149" s="36"/>
      <c r="AZU1149" s="36"/>
      <c r="AZV1149" s="36"/>
      <c r="AZW1149" s="36"/>
      <c r="AZX1149" s="36"/>
      <c r="AZY1149" s="36"/>
      <c r="AZZ1149" s="36"/>
      <c r="BAA1149" s="36"/>
      <c r="BAB1149" s="36"/>
      <c r="BAC1149" s="36"/>
      <c r="BAD1149" s="36"/>
      <c r="BAE1149" s="36"/>
      <c r="BAF1149" s="36"/>
      <c r="BAG1149" s="36"/>
      <c r="BAH1149" s="36"/>
      <c r="BAI1149" s="36"/>
      <c r="BAJ1149" s="36"/>
      <c r="BAK1149" s="36"/>
      <c r="BAL1149" s="36"/>
      <c r="BAM1149" s="36"/>
      <c r="BAN1149" s="36"/>
      <c r="BAO1149" s="36"/>
      <c r="BAP1149" s="36"/>
      <c r="BAQ1149" s="36"/>
      <c r="BAR1149" s="36"/>
      <c r="BAS1149" s="36"/>
      <c r="BAT1149" s="36"/>
      <c r="BAU1149" s="36"/>
      <c r="BAV1149" s="36"/>
      <c r="BAW1149" s="36"/>
      <c r="BAX1149" s="36"/>
      <c r="BAY1149" s="36"/>
      <c r="BAZ1149" s="36"/>
      <c r="BBA1149" s="36"/>
      <c r="BBB1149" s="36"/>
      <c r="BBC1149" s="36"/>
      <c r="BBD1149" s="36"/>
      <c r="BBE1149" s="36"/>
      <c r="BBF1149" s="36"/>
      <c r="BBG1149" s="36"/>
      <c r="BBH1149" s="36"/>
      <c r="BBI1149" s="36"/>
      <c r="BBJ1149" s="36"/>
      <c r="BBK1149" s="36"/>
      <c r="BBL1149" s="36"/>
      <c r="BBM1149" s="36"/>
      <c r="BBN1149" s="36"/>
      <c r="BBO1149" s="36"/>
      <c r="BBP1149" s="36"/>
      <c r="BBQ1149" s="36"/>
      <c r="BBR1149" s="36"/>
      <c r="BBS1149" s="36"/>
      <c r="BBT1149" s="36"/>
      <c r="BBU1149" s="36"/>
      <c r="BBV1149" s="36"/>
      <c r="BBW1149" s="36"/>
      <c r="BBX1149" s="36"/>
      <c r="BBY1149" s="36"/>
      <c r="BBZ1149" s="36"/>
      <c r="BCA1149" s="36"/>
      <c r="BCB1149" s="36"/>
      <c r="BCC1149" s="36"/>
      <c r="BCD1149" s="36"/>
      <c r="BCE1149" s="36"/>
      <c r="BCF1149" s="36"/>
      <c r="BCG1149" s="36"/>
      <c r="BCH1149" s="36"/>
      <c r="BCI1149" s="36"/>
      <c r="BCJ1149" s="36"/>
      <c r="BCK1149" s="36"/>
      <c r="BCL1149" s="36"/>
      <c r="BCM1149" s="36"/>
      <c r="BCN1149" s="36"/>
      <c r="BCO1149" s="36"/>
      <c r="BCP1149" s="36"/>
      <c r="BCQ1149" s="36"/>
      <c r="BCR1149" s="36"/>
      <c r="BCS1149" s="36"/>
      <c r="BCT1149" s="36"/>
      <c r="BCU1149" s="36"/>
      <c r="BCV1149" s="36"/>
      <c r="BCW1149" s="36"/>
      <c r="BCX1149" s="36"/>
      <c r="BCY1149" s="36"/>
      <c r="BCZ1149" s="36"/>
      <c r="BDA1149" s="36"/>
      <c r="BDB1149" s="36"/>
      <c r="BDC1149" s="36"/>
      <c r="BDD1149" s="36"/>
      <c r="BDE1149" s="36"/>
      <c r="BDF1149" s="36"/>
      <c r="BDG1149" s="36"/>
      <c r="BDH1149" s="36"/>
      <c r="BDI1149" s="36"/>
      <c r="BDJ1149" s="36"/>
      <c r="BDK1149" s="36"/>
      <c r="BDL1149" s="36"/>
      <c r="BDM1149" s="36"/>
      <c r="BDN1149" s="36"/>
      <c r="BDO1149" s="36"/>
      <c r="BDP1149" s="36"/>
      <c r="BDQ1149" s="36"/>
      <c r="BDR1149" s="36"/>
      <c r="BDS1149" s="36"/>
      <c r="BDT1149" s="36"/>
      <c r="BDU1149" s="36"/>
      <c r="BDV1149" s="36"/>
      <c r="BDW1149" s="36"/>
      <c r="BDX1149" s="36"/>
      <c r="BDY1149" s="36"/>
      <c r="BDZ1149" s="36"/>
      <c r="BEA1149" s="36"/>
      <c r="BEB1149" s="36"/>
      <c r="BEC1149" s="36"/>
      <c r="BED1149" s="36"/>
      <c r="BEE1149" s="36"/>
      <c r="BEF1149" s="36"/>
      <c r="BEG1149" s="36"/>
      <c r="BEH1149" s="36"/>
      <c r="BEI1149" s="36"/>
      <c r="BEJ1149" s="36"/>
      <c r="BEK1149" s="36"/>
      <c r="BEL1149" s="36"/>
      <c r="BEM1149" s="36"/>
      <c r="BEN1149" s="36"/>
      <c r="BEO1149" s="36"/>
      <c r="BEP1149" s="36"/>
      <c r="BEQ1149" s="36"/>
      <c r="BER1149" s="36"/>
      <c r="BES1149" s="36"/>
      <c r="BET1149" s="36"/>
      <c r="BEU1149" s="36"/>
      <c r="BEV1149" s="36"/>
      <c r="BEW1149" s="36"/>
      <c r="BEX1149" s="36"/>
      <c r="BEY1149" s="36"/>
      <c r="BEZ1149" s="36"/>
      <c r="BFA1149" s="36"/>
      <c r="BFB1149" s="36"/>
      <c r="BFC1149" s="36"/>
      <c r="BFD1149" s="36"/>
      <c r="BFE1149" s="36"/>
      <c r="BFF1149" s="36"/>
      <c r="BFG1149" s="36"/>
      <c r="BFH1149" s="36"/>
      <c r="BFI1149" s="36"/>
      <c r="BFJ1149" s="36"/>
      <c r="BFK1149" s="36"/>
      <c r="BFL1149" s="36"/>
      <c r="BFM1149" s="36"/>
      <c r="BFN1149" s="36"/>
      <c r="BFO1149" s="36"/>
      <c r="BFP1149" s="36"/>
      <c r="BFQ1149" s="36"/>
      <c r="BFR1149" s="36"/>
      <c r="BFS1149" s="36"/>
      <c r="BFT1149" s="36"/>
      <c r="BFU1149" s="36"/>
      <c r="BFV1149" s="36"/>
      <c r="BFW1149" s="36"/>
      <c r="BFX1149" s="36"/>
      <c r="BFY1149" s="36"/>
      <c r="BFZ1149" s="36"/>
      <c r="BGA1149" s="36"/>
      <c r="BGB1149" s="36"/>
      <c r="BGC1149" s="36"/>
      <c r="BGD1149" s="36"/>
      <c r="BGE1149" s="36"/>
      <c r="BGF1149" s="36"/>
      <c r="BGG1149" s="36"/>
      <c r="BGH1149" s="36"/>
      <c r="BGI1149" s="36"/>
      <c r="BGJ1149" s="36"/>
      <c r="BGK1149" s="36"/>
      <c r="BGL1149" s="36"/>
      <c r="BGM1149" s="36"/>
      <c r="BGN1149" s="36"/>
      <c r="BGO1149" s="36"/>
      <c r="BGP1149" s="36"/>
      <c r="BGQ1149" s="36"/>
      <c r="BGR1149" s="36"/>
      <c r="BGS1149" s="36"/>
      <c r="BGT1149" s="36"/>
      <c r="BGU1149" s="36"/>
      <c r="BGV1149" s="36"/>
      <c r="BGW1149" s="36"/>
      <c r="BGX1149" s="36"/>
      <c r="BGY1149" s="36"/>
      <c r="BGZ1149" s="36"/>
      <c r="BHA1149" s="36"/>
      <c r="BHB1149" s="36"/>
      <c r="BHC1149" s="36"/>
      <c r="BHD1149" s="36"/>
      <c r="BHE1149" s="36"/>
      <c r="BHF1149" s="36"/>
      <c r="BHG1149" s="36"/>
      <c r="BHH1149" s="36"/>
      <c r="BHI1149" s="36"/>
      <c r="BHJ1149" s="36"/>
      <c r="BHK1149" s="36"/>
      <c r="BHL1149" s="36"/>
      <c r="BHM1149" s="36"/>
      <c r="BHN1149" s="36"/>
      <c r="BHO1149" s="36"/>
      <c r="BHP1149" s="36"/>
      <c r="BHQ1149" s="36"/>
      <c r="BHR1149" s="36"/>
      <c r="BHS1149" s="36"/>
      <c r="BHT1149" s="36"/>
      <c r="BHU1149" s="36"/>
      <c r="BHV1149" s="36"/>
      <c r="BHW1149" s="36"/>
      <c r="BHX1149" s="36"/>
      <c r="BHY1149" s="36"/>
      <c r="BHZ1149" s="36"/>
      <c r="BIA1149" s="36"/>
      <c r="BIB1149" s="36"/>
      <c r="BIC1149" s="36"/>
      <c r="BID1149" s="36"/>
      <c r="BIE1149" s="36"/>
      <c r="BIF1149" s="36"/>
      <c r="BIG1149" s="36"/>
      <c r="BIH1149" s="36"/>
      <c r="BII1149" s="36"/>
      <c r="BIJ1149" s="36"/>
      <c r="BIK1149" s="36"/>
      <c r="BIL1149" s="36"/>
      <c r="BIM1149" s="36"/>
      <c r="BIN1149" s="36"/>
      <c r="BIO1149" s="36"/>
      <c r="BIP1149" s="36"/>
      <c r="BIQ1149" s="36"/>
      <c r="BIR1149" s="36"/>
      <c r="BIS1149" s="36"/>
      <c r="BIT1149" s="36"/>
      <c r="BIU1149" s="36"/>
      <c r="BIV1149" s="36"/>
      <c r="BIW1149" s="36"/>
      <c r="BIX1149" s="36"/>
      <c r="BIY1149" s="36"/>
      <c r="BIZ1149" s="36"/>
      <c r="BJA1149" s="36"/>
      <c r="BJB1149" s="36"/>
      <c r="BJC1149" s="36"/>
      <c r="BJD1149" s="36"/>
      <c r="BJE1149" s="36"/>
      <c r="BJF1149" s="36"/>
      <c r="BJG1149" s="36"/>
      <c r="BJH1149" s="36"/>
      <c r="BJI1149" s="36"/>
      <c r="BJJ1149" s="36"/>
      <c r="BJK1149" s="36"/>
      <c r="BJL1149" s="36"/>
      <c r="BJM1149" s="36"/>
      <c r="BJN1149" s="36"/>
      <c r="BJO1149" s="36"/>
      <c r="BJP1149" s="36"/>
      <c r="BJQ1149" s="36"/>
      <c r="BJR1149" s="36"/>
      <c r="BJS1149" s="36"/>
      <c r="BJT1149" s="36"/>
      <c r="BJU1149" s="36"/>
      <c r="BJV1149" s="36"/>
      <c r="BJW1149" s="36"/>
      <c r="BJX1149" s="36"/>
      <c r="BJY1149" s="36"/>
      <c r="BJZ1149" s="36"/>
      <c r="BKA1149" s="36"/>
      <c r="BKB1149" s="36"/>
      <c r="BKC1149" s="36"/>
      <c r="BKD1149" s="36"/>
      <c r="BKE1149" s="36"/>
      <c r="BKF1149" s="36"/>
      <c r="BKG1149" s="36"/>
      <c r="BKH1149" s="36"/>
      <c r="BKI1149" s="36"/>
      <c r="BKJ1149" s="36"/>
      <c r="BKK1149" s="36"/>
      <c r="BKL1149" s="36"/>
      <c r="BKM1149" s="36"/>
      <c r="BKN1149" s="36"/>
      <c r="BKO1149" s="36"/>
      <c r="BKP1149" s="36"/>
      <c r="BKQ1149" s="36"/>
      <c r="BKR1149" s="36"/>
      <c r="BKS1149" s="36"/>
      <c r="BKT1149" s="36"/>
      <c r="BKU1149" s="36"/>
      <c r="BKV1149" s="36"/>
      <c r="BKW1149" s="36"/>
      <c r="BKX1149" s="36"/>
      <c r="BKY1149" s="36"/>
      <c r="BKZ1149" s="36"/>
      <c r="BLA1149" s="36"/>
      <c r="BLB1149" s="36"/>
      <c r="BLC1149" s="36"/>
      <c r="BLD1149" s="36"/>
      <c r="BLE1149" s="36"/>
      <c r="BLF1149" s="36"/>
      <c r="BLG1149" s="36"/>
      <c r="BLH1149" s="36"/>
      <c r="BLI1149" s="36"/>
      <c r="BLJ1149" s="36"/>
      <c r="BLK1149" s="36"/>
      <c r="BLL1149" s="36"/>
      <c r="BLM1149" s="36"/>
      <c r="BLN1149" s="36"/>
      <c r="BLO1149" s="36"/>
      <c r="BLP1149" s="36"/>
      <c r="BLQ1149" s="36"/>
      <c r="BLR1149" s="36"/>
      <c r="BLS1149" s="36"/>
      <c r="BLT1149" s="36"/>
      <c r="BLU1149" s="36"/>
      <c r="BLV1149" s="36"/>
      <c r="BLW1149" s="36"/>
      <c r="BLX1149" s="36"/>
      <c r="BLY1149" s="36"/>
      <c r="BLZ1149" s="36"/>
      <c r="BMA1149" s="36"/>
      <c r="BMB1149" s="36"/>
      <c r="BMC1149" s="36"/>
      <c r="BMD1149" s="36"/>
      <c r="BME1149" s="36"/>
      <c r="BMF1149" s="36"/>
      <c r="BMG1149" s="36"/>
      <c r="BMH1149" s="36"/>
      <c r="BMI1149" s="36"/>
      <c r="BMJ1149" s="36"/>
      <c r="BMK1149" s="36"/>
      <c r="BML1149" s="36"/>
      <c r="BMM1149" s="36"/>
      <c r="BMN1149" s="36"/>
      <c r="BMO1149" s="36"/>
      <c r="BMP1149" s="36"/>
      <c r="BMQ1149" s="36"/>
      <c r="BMR1149" s="36"/>
      <c r="BMS1149" s="36"/>
      <c r="BMT1149" s="36"/>
      <c r="BMU1149" s="36"/>
      <c r="BMV1149" s="36"/>
      <c r="BMW1149" s="36"/>
      <c r="BMX1149" s="36"/>
      <c r="BMY1149" s="36"/>
      <c r="BMZ1149" s="36"/>
      <c r="BNA1149" s="36"/>
      <c r="BNB1149" s="36"/>
      <c r="BNC1149" s="36"/>
      <c r="BND1149" s="36"/>
      <c r="BNE1149" s="36"/>
      <c r="BNF1149" s="36"/>
      <c r="BNG1149" s="36"/>
      <c r="BNH1149" s="36"/>
      <c r="BNI1149" s="36"/>
      <c r="BNJ1149" s="36"/>
      <c r="BNK1149" s="36"/>
      <c r="BNL1149" s="36"/>
      <c r="BNM1149" s="36"/>
      <c r="BNN1149" s="36"/>
      <c r="BNO1149" s="36"/>
      <c r="BNP1149" s="36"/>
      <c r="BNQ1149" s="36"/>
      <c r="BNR1149" s="36"/>
      <c r="BNS1149" s="36"/>
      <c r="BNT1149" s="36"/>
      <c r="BNU1149" s="36"/>
      <c r="BNV1149" s="36"/>
      <c r="BNW1149" s="36"/>
      <c r="BNX1149" s="36"/>
      <c r="BNY1149" s="36"/>
      <c r="BNZ1149" s="36"/>
      <c r="BOA1149" s="36"/>
      <c r="BOB1149" s="36"/>
      <c r="BOC1149" s="36"/>
      <c r="BOD1149" s="36"/>
      <c r="BOE1149" s="36"/>
      <c r="BOF1149" s="36"/>
      <c r="BOG1149" s="36"/>
      <c r="BOH1149" s="36"/>
      <c r="BOI1149" s="36"/>
      <c r="BOJ1149" s="36"/>
      <c r="BOK1149" s="36"/>
      <c r="BOL1149" s="36"/>
      <c r="BOM1149" s="36"/>
      <c r="BON1149" s="36"/>
      <c r="BOO1149" s="36"/>
      <c r="BOP1149" s="36"/>
      <c r="BOQ1149" s="36"/>
      <c r="BOR1149" s="36"/>
      <c r="BOS1149" s="36"/>
      <c r="BOT1149" s="36"/>
      <c r="BOU1149" s="36"/>
      <c r="BOV1149" s="36"/>
      <c r="BOW1149" s="36"/>
      <c r="BOX1149" s="36"/>
      <c r="BOY1149" s="36"/>
      <c r="BOZ1149" s="36"/>
      <c r="BPA1149" s="36"/>
      <c r="BPB1149" s="36"/>
      <c r="BPC1149" s="36"/>
      <c r="BPD1149" s="36"/>
      <c r="BPE1149" s="36"/>
      <c r="BPF1149" s="36"/>
      <c r="BPG1149" s="36"/>
      <c r="BPH1149" s="36"/>
      <c r="BPI1149" s="36"/>
      <c r="BPJ1149" s="36"/>
      <c r="BPK1149" s="36"/>
      <c r="BPL1149" s="36"/>
      <c r="BPM1149" s="36"/>
      <c r="BPN1149" s="36"/>
      <c r="BPO1149" s="36"/>
      <c r="BPP1149" s="36"/>
      <c r="BPQ1149" s="36"/>
      <c r="BPR1149" s="36"/>
      <c r="BPS1149" s="36"/>
      <c r="BPT1149" s="36"/>
      <c r="BPU1149" s="36"/>
      <c r="BPV1149" s="36"/>
      <c r="BPW1149" s="36"/>
      <c r="BPX1149" s="36"/>
      <c r="BPY1149" s="36"/>
      <c r="BPZ1149" s="36"/>
      <c r="BQA1149" s="36"/>
      <c r="BQB1149" s="36"/>
      <c r="BQC1149" s="36"/>
      <c r="BQD1149" s="36"/>
      <c r="BQE1149" s="36"/>
      <c r="BQF1149" s="36"/>
      <c r="BQG1149" s="36"/>
      <c r="BQH1149" s="36"/>
      <c r="BQI1149" s="36"/>
      <c r="BQJ1149" s="36"/>
      <c r="BQK1149" s="36"/>
      <c r="BQL1149" s="36"/>
      <c r="BQM1149" s="36"/>
      <c r="BQN1149" s="36"/>
      <c r="BQO1149" s="36"/>
      <c r="BQP1149" s="36"/>
      <c r="BQQ1149" s="36"/>
      <c r="BQR1149" s="36"/>
      <c r="BQS1149" s="36"/>
      <c r="BQT1149" s="36"/>
      <c r="BQU1149" s="36"/>
      <c r="BQV1149" s="36"/>
      <c r="BQW1149" s="36"/>
      <c r="BQX1149" s="36"/>
      <c r="BQY1149" s="36"/>
      <c r="BQZ1149" s="36"/>
      <c r="BRA1149" s="36"/>
      <c r="BRB1149" s="36"/>
      <c r="BRC1149" s="36"/>
      <c r="BRD1149" s="36"/>
      <c r="BRE1149" s="36"/>
      <c r="BRF1149" s="36"/>
      <c r="BRG1149" s="36"/>
      <c r="BRH1149" s="36"/>
      <c r="BRI1149" s="36"/>
      <c r="BRJ1149" s="36"/>
      <c r="BRK1149" s="36"/>
      <c r="BRL1149" s="36"/>
      <c r="BRM1149" s="36"/>
      <c r="BRN1149" s="36"/>
      <c r="BRO1149" s="36"/>
      <c r="BRP1149" s="36"/>
      <c r="BRQ1149" s="36"/>
      <c r="BRR1149" s="36"/>
      <c r="BRS1149" s="36"/>
      <c r="BRT1149" s="36"/>
      <c r="BRU1149" s="36"/>
      <c r="BRV1149" s="36"/>
      <c r="BRW1149" s="36"/>
      <c r="BRX1149" s="36"/>
      <c r="BRY1149" s="36"/>
      <c r="BRZ1149" s="36"/>
      <c r="BSA1149" s="36"/>
      <c r="BSB1149" s="36"/>
      <c r="BSC1149" s="36"/>
      <c r="BSD1149" s="36"/>
      <c r="BSE1149" s="36"/>
      <c r="BSF1149" s="36"/>
      <c r="BSG1149" s="36"/>
      <c r="BSH1149" s="36"/>
      <c r="BSI1149" s="36"/>
      <c r="BSJ1149" s="36"/>
      <c r="BSK1149" s="36"/>
      <c r="BSL1149" s="36"/>
      <c r="BSM1149" s="36"/>
      <c r="BSN1149" s="36"/>
      <c r="BSO1149" s="36"/>
      <c r="BSP1149" s="36"/>
      <c r="BSQ1149" s="36"/>
      <c r="BSR1149" s="36"/>
      <c r="BSS1149" s="36"/>
      <c r="BST1149" s="36"/>
      <c r="BSU1149" s="36"/>
      <c r="BSV1149" s="36"/>
      <c r="BSW1149" s="36"/>
      <c r="BSX1149" s="36"/>
      <c r="BSY1149" s="36"/>
      <c r="BSZ1149" s="36"/>
      <c r="BTA1149" s="36"/>
      <c r="BTB1149" s="36"/>
      <c r="BTC1149" s="36"/>
      <c r="BTD1149" s="36"/>
      <c r="BTE1149" s="36"/>
      <c r="BTF1149" s="36"/>
      <c r="BTG1149" s="36"/>
      <c r="BTH1149" s="36"/>
      <c r="BTI1149" s="36"/>
      <c r="BTJ1149" s="36"/>
      <c r="BTK1149" s="36"/>
      <c r="BTL1149" s="36"/>
      <c r="BTM1149" s="36"/>
      <c r="BTN1149" s="36"/>
      <c r="BTO1149" s="36"/>
      <c r="BTP1149" s="36"/>
      <c r="BTQ1149" s="36"/>
      <c r="BTR1149" s="36"/>
      <c r="BTS1149" s="36"/>
      <c r="BTT1149" s="36"/>
      <c r="BTU1149" s="36"/>
      <c r="BTV1149" s="36"/>
      <c r="BTW1149" s="36"/>
      <c r="BTX1149" s="36"/>
      <c r="BTY1149" s="36"/>
      <c r="BTZ1149" s="36"/>
      <c r="BUA1149" s="36"/>
      <c r="BUB1149" s="36"/>
      <c r="BUC1149" s="36"/>
      <c r="BUD1149" s="36"/>
      <c r="BUE1149" s="36"/>
      <c r="BUF1149" s="36"/>
      <c r="BUG1149" s="36"/>
      <c r="BUH1149" s="36"/>
      <c r="BUI1149" s="36"/>
      <c r="BUJ1149" s="36"/>
      <c r="BUK1149" s="36"/>
      <c r="BUL1149" s="36"/>
      <c r="BUM1149" s="36"/>
      <c r="BUN1149" s="36"/>
      <c r="BUO1149" s="36"/>
      <c r="BUP1149" s="36"/>
      <c r="BUQ1149" s="36"/>
      <c r="BUR1149" s="36"/>
      <c r="BUS1149" s="36"/>
      <c r="BUT1149" s="36"/>
      <c r="BUU1149" s="36"/>
      <c r="BUV1149" s="36"/>
      <c r="BUW1149" s="36"/>
      <c r="BUX1149" s="36"/>
      <c r="BUY1149" s="36"/>
      <c r="BUZ1149" s="36"/>
      <c r="BVA1149" s="36"/>
      <c r="BVB1149" s="36"/>
      <c r="BVC1149" s="36"/>
      <c r="BVD1149" s="36"/>
      <c r="BVE1149" s="36"/>
      <c r="BVF1149" s="36"/>
      <c r="BVG1149" s="36"/>
      <c r="BVH1149" s="36"/>
      <c r="BVI1149" s="36"/>
      <c r="BVJ1149" s="36"/>
      <c r="BVK1149" s="36"/>
      <c r="BVL1149" s="36"/>
      <c r="BVM1149" s="36"/>
      <c r="BVN1149" s="36"/>
      <c r="BVO1149" s="36"/>
      <c r="BVP1149" s="36"/>
      <c r="BVQ1149" s="36"/>
      <c r="BVR1149" s="36"/>
      <c r="BVS1149" s="36"/>
      <c r="BVT1149" s="36"/>
      <c r="BVU1149" s="36"/>
      <c r="BVV1149" s="36"/>
      <c r="BVW1149" s="36"/>
      <c r="BVX1149" s="36"/>
      <c r="BVY1149" s="36"/>
      <c r="BVZ1149" s="36"/>
      <c r="BWA1149" s="36"/>
      <c r="BWB1149" s="36"/>
      <c r="BWC1149" s="36"/>
      <c r="BWD1149" s="36"/>
      <c r="BWE1149" s="36"/>
      <c r="BWF1149" s="36"/>
      <c r="BWG1149" s="36"/>
      <c r="BWH1149" s="36"/>
      <c r="BWI1149" s="36"/>
      <c r="BWJ1149" s="36"/>
      <c r="BWK1149" s="36"/>
      <c r="BWL1149" s="36"/>
      <c r="BWM1149" s="36"/>
      <c r="BWN1149" s="36"/>
      <c r="BWO1149" s="36"/>
      <c r="BWP1149" s="36"/>
      <c r="BWQ1149" s="36"/>
      <c r="BWR1149" s="36"/>
      <c r="BWS1149" s="36"/>
      <c r="BWT1149" s="36"/>
      <c r="BWU1149" s="36"/>
      <c r="BWV1149" s="36"/>
      <c r="BWW1149" s="36"/>
      <c r="BWX1149" s="36"/>
      <c r="BWY1149" s="36"/>
      <c r="BWZ1149" s="36"/>
      <c r="BXA1149" s="36"/>
      <c r="BXB1149" s="36"/>
      <c r="BXC1149" s="36"/>
      <c r="BXD1149" s="36"/>
      <c r="BXE1149" s="36"/>
      <c r="BXF1149" s="36"/>
      <c r="BXG1149" s="36"/>
      <c r="BXH1149" s="36"/>
      <c r="BXI1149" s="36"/>
      <c r="BXJ1149" s="36"/>
      <c r="BXK1149" s="36"/>
      <c r="BXL1149" s="36"/>
      <c r="BXM1149" s="36"/>
      <c r="BXN1149" s="36"/>
      <c r="BXO1149" s="36"/>
      <c r="BXP1149" s="36"/>
      <c r="BXQ1149" s="36"/>
      <c r="BXR1149" s="36"/>
      <c r="BXS1149" s="36"/>
      <c r="BXT1149" s="36"/>
      <c r="BXU1149" s="36"/>
      <c r="BXV1149" s="36"/>
      <c r="BXW1149" s="36"/>
      <c r="BXX1149" s="36"/>
      <c r="BXY1149" s="36"/>
      <c r="BXZ1149" s="36"/>
      <c r="BYA1149" s="36"/>
      <c r="BYB1149" s="36"/>
      <c r="BYC1149" s="36"/>
      <c r="BYD1149" s="36"/>
      <c r="BYE1149" s="36"/>
      <c r="BYF1149" s="36"/>
      <c r="BYG1149" s="36"/>
      <c r="BYH1149" s="36"/>
      <c r="BYI1149" s="36"/>
      <c r="BYJ1149" s="36"/>
      <c r="BYK1149" s="36"/>
      <c r="BYL1149" s="36"/>
      <c r="BYM1149" s="36"/>
      <c r="BYN1149" s="36"/>
      <c r="BYO1149" s="36"/>
      <c r="BYP1149" s="36"/>
      <c r="BYQ1149" s="36"/>
      <c r="BYR1149" s="36"/>
      <c r="BYS1149" s="36"/>
      <c r="BYT1149" s="36"/>
      <c r="BYU1149" s="36"/>
      <c r="BYV1149" s="36"/>
      <c r="BYW1149" s="36"/>
      <c r="BYX1149" s="36"/>
      <c r="BYY1149" s="36"/>
      <c r="BYZ1149" s="36"/>
      <c r="BZA1149" s="36"/>
      <c r="BZB1149" s="36"/>
      <c r="BZC1149" s="36"/>
      <c r="BZD1149" s="36"/>
      <c r="BZE1149" s="36"/>
      <c r="BZF1149" s="36"/>
      <c r="BZG1149" s="36"/>
      <c r="BZH1149" s="36"/>
      <c r="BZI1149" s="36"/>
      <c r="BZJ1149" s="36"/>
      <c r="BZK1149" s="36"/>
      <c r="BZL1149" s="36"/>
      <c r="BZM1149" s="36"/>
      <c r="BZN1149" s="36"/>
      <c r="BZO1149" s="36"/>
      <c r="BZP1149" s="36"/>
      <c r="BZQ1149" s="36"/>
      <c r="BZR1149" s="36"/>
      <c r="BZS1149" s="36"/>
      <c r="BZT1149" s="36"/>
      <c r="BZU1149" s="36"/>
      <c r="BZV1149" s="36"/>
      <c r="BZW1149" s="36"/>
      <c r="BZX1149" s="36"/>
      <c r="BZY1149" s="36"/>
      <c r="BZZ1149" s="36"/>
      <c r="CAA1149" s="36"/>
      <c r="CAB1149" s="36"/>
      <c r="CAC1149" s="36"/>
      <c r="CAD1149" s="36"/>
      <c r="CAE1149" s="36"/>
      <c r="CAF1149" s="36"/>
      <c r="CAG1149" s="36"/>
      <c r="CAH1149" s="36"/>
      <c r="CAI1149" s="36"/>
      <c r="CAJ1149" s="36"/>
      <c r="CAK1149" s="36"/>
      <c r="CAL1149" s="36"/>
      <c r="CAM1149" s="36"/>
      <c r="CAN1149" s="36"/>
      <c r="CAO1149" s="36"/>
      <c r="CAP1149" s="36"/>
      <c r="CAQ1149" s="36"/>
      <c r="CAR1149" s="36"/>
      <c r="CAS1149" s="36"/>
      <c r="CAT1149" s="36"/>
      <c r="CAU1149" s="36"/>
      <c r="CAV1149" s="36"/>
      <c r="CAW1149" s="36"/>
      <c r="CAX1149" s="36"/>
      <c r="CAY1149" s="36"/>
      <c r="CAZ1149" s="36"/>
      <c r="CBA1149" s="36"/>
      <c r="CBB1149" s="36"/>
      <c r="CBC1149" s="36"/>
      <c r="CBD1149" s="36"/>
      <c r="CBE1149" s="36"/>
      <c r="CBF1149" s="36"/>
      <c r="CBG1149" s="36"/>
      <c r="CBH1149" s="36"/>
      <c r="CBI1149" s="36"/>
      <c r="CBJ1149" s="36"/>
      <c r="CBK1149" s="36"/>
      <c r="CBL1149" s="36"/>
      <c r="CBM1149" s="36"/>
      <c r="CBN1149" s="36"/>
      <c r="CBO1149" s="36"/>
      <c r="CBP1149" s="36"/>
      <c r="CBQ1149" s="36"/>
      <c r="CBR1149" s="36"/>
      <c r="CBS1149" s="36"/>
      <c r="CBT1149" s="36"/>
      <c r="CBU1149" s="36"/>
      <c r="CBV1149" s="36"/>
      <c r="CBW1149" s="36"/>
      <c r="CBX1149" s="36"/>
      <c r="CBY1149" s="36"/>
      <c r="CBZ1149" s="36"/>
      <c r="CCA1149" s="36"/>
      <c r="CCB1149" s="36"/>
      <c r="CCC1149" s="36"/>
      <c r="CCD1149" s="36"/>
      <c r="CCE1149" s="36"/>
      <c r="CCF1149" s="36"/>
      <c r="CCG1149" s="36"/>
      <c r="CCH1149" s="36"/>
      <c r="CCI1149" s="36"/>
      <c r="CCJ1149" s="36"/>
      <c r="CCK1149" s="36"/>
      <c r="CCL1149" s="36"/>
      <c r="CCM1149" s="36"/>
      <c r="CCN1149" s="36"/>
      <c r="CCO1149" s="36"/>
      <c r="CCP1149" s="36"/>
      <c r="CCQ1149" s="36"/>
      <c r="CCR1149" s="36"/>
      <c r="CCS1149" s="36"/>
      <c r="CCT1149" s="36"/>
      <c r="CCU1149" s="36"/>
      <c r="CCV1149" s="36"/>
      <c r="CCW1149" s="36"/>
      <c r="CCX1149" s="36"/>
      <c r="CCY1149" s="36"/>
      <c r="CCZ1149" s="36"/>
      <c r="CDA1149" s="36"/>
      <c r="CDB1149" s="36"/>
      <c r="CDC1149" s="36"/>
      <c r="CDD1149" s="36"/>
      <c r="CDE1149" s="36"/>
      <c r="CDF1149" s="36"/>
      <c r="CDG1149" s="36"/>
      <c r="CDH1149" s="36"/>
      <c r="CDI1149" s="36"/>
      <c r="CDJ1149" s="36"/>
      <c r="CDK1149" s="36"/>
      <c r="CDL1149" s="36"/>
      <c r="CDM1149" s="36"/>
      <c r="CDN1149" s="36"/>
      <c r="CDO1149" s="36"/>
      <c r="CDP1149" s="36"/>
      <c r="CDQ1149" s="36"/>
      <c r="CDR1149" s="36"/>
      <c r="CDS1149" s="36"/>
      <c r="CDT1149" s="36"/>
      <c r="CDU1149" s="36"/>
      <c r="CDV1149" s="36"/>
      <c r="CDW1149" s="36"/>
      <c r="CDX1149" s="36"/>
      <c r="CDY1149" s="36"/>
      <c r="CDZ1149" s="36"/>
      <c r="CEA1149" s="36"/>
      <c r="CEB1149" s="36"/>
      <c r="CEC1149" s="36"/>
      <c r="CED1149" s="36"/>
      <c r="CEE1149" s="36"/>
      <c r="CEF1149" s="36"/>
      <c r="CEG1149" s="36"/>
      <c r="CEH1149" s="36"/>
      <c r="CEI1149" s="36"/>
      <c r="CEJ1149" s="36"/>
      <c r="CEK1149" s="36"/>
      <c r="CEL1149" s="36"/>
      <c r="CEM1149" s="36"/>
      <c r="CEN1149" s="36"/>
      <c r="CEO1149" s="36"/>
      <c r="CEP1149" s="36"/>
      <c r="CEQ1149" s="36"/>
      <c r="CER1149" s="36"/>
      <c r="CES1149" s="36"/>
      <c r="CET1149" s="36"/>
      <c r="CEU1149" s="36"/>
      <c r="CEV1149" s="36"/>
      <c r="CEW1149" s="36"/>
      <c r="CEX1149" s="36"/>
      <c r="CEY1149" s="36"/>
      <c r="CEZ1149" s="36"/>
      <c r="CFA1149" s="36"/>
      <c r="CFB1149" s="36"/>
      <c r="CFC1149" s="36"/>
      <c r="CFD1149" s="36"/>
      <c r="CFE1149" s="36"/>
      <c r="CFF1149" s="36"/>
      <c r="CFG1149" s="36"/>
      <c r="CFH1149" s="36"/>
      <c r="CFI1149" s="36"/>
      <c r="CFJ1149" s="36"/>
      <c r="CFK1149" s="36"/>
      <c r="CFL1149" s="36"/>
      <c r="CFM1149" s="36"/>
      <c r="CFN1149" s="36"/>
      <c r="CFO1149" s="36"/>
      <c r="CFP1149" s="36"/>
      <c r="CFQ1149" s="36"/>
      <c r="CFR1149" s="36"/>
      <c r="CFS1149" s="36"/>
      <c r="CFT1149" s="36"/>
      <c r="CFU1149" s="36"/>
      <c r="CFV1149" s="36"/>
      <c r="CFW1149" s="36"/>
      <c r="CFX1149" s="36"/>
      <c r="CFY1149" s="36"/>
      <c r="CFZ1149" s="36"/>
      <c r="CGA1149" s="36"/>
      <c r="CGB1149" s="36"/>
      <c r="CGC1149" s="36"/>
      <c r="CGD1149" s="36"/>
      <c r="CGE1149" s="36"/>
      <c r="CGF1149" s="36"/>
      <c r="CGG1149" s="36"/>
      <c r="CGH1149" s="36"/>
      <c r="CGI1149" s="36"/>
      <c r="CGJ1149" s="36"/>
      <c r="CGK1149" s="36"/>
      <c r="CGL1149" s="36"/>
      <c r="CGM1149" s="36"/>
      <c r="CGN1149" s="36"/>
      <c r="CGO1149" s="36"/>
      <c r="CGP1149" s="36"/>
      <c r="CGQ1149" s="36"/>
      <c r="CGR1149" s="36"/>
      <c r="CGS1149" s="36"/>
      <c r="CGT1149" s="36"/>
      <c r="CGU1149" s="36"/>
      <c r="CGV1149" s="36"/>
      <c r="CGW1149" s="36"/>
      <c r="CGX1149" s="36"/>
      <c r="CGY1149" s="36"/>
      <c r="CGZ1149" s="36"/>
      <c r="CHA1149" s="36"/>
      <c r="CHB1149" s="36"/>
      <c r="CHC1149" s="36"/>
      <c r="CHD1149" s="36"/>
      <c r="CHE1149" s="36"/>
      <c r="CHF1149" s="36"/>
      <c r="CHG1149" s="36"/>
      <c r="CHH1149" s="36"/>
      <c r="CHI1149" s="36"/>
      <c r="CHJ1149" s="36"/>
      <c r="CHK1149" s="36"/>
      <c r="CHL1149" s="36"/>
      <c r="CHM1149" s="36"/>
      <c r="CHN1149" s="36"/>
      <c r="CHO1149" s="36"/>
      <c r="CHP1149" s="36"/>
      <c r="CHQ1149" s="36"/>
      <c r="CHR1149" s="36"/>
      <c r="CHS1149" s="36"/>
      <c r="CHT1149" s="36"/>
      <c r="CHU1149" s="36"/>
      <c r="CHV1149" s="36"/>
      <c r="CHW1149" s="36"/>
      <c r="CHX1149" s="36"/>
      <c r="CHY1149" s="36"/>
      <c r="CHZ1149" s="36"/>
      <c r="CIA1149" s="36"/>
      <c r="CIB1149" s="36"/>
      <c r="CIC1149" s="36"/>
      <c r="CID1149" s="36"/>
      <c r="CIE1149" s="36"/>
      <c r="CIF1149" s="36"/>
      <c r="CIG1149" s="36"/>
      <c r="CIH1149" s="36"/>
      <c r="CII1149" s="36"/>
      <c r="CIJ1149" s="36"/>
      <c r="CIK1149" s="36"/>
      <c r="CIL1149" s="36"/>
      <c r="CIM1149" s="36"/>
      <c r="CIN1149" s="36"/>
      <c r="CIO1149" s="36"/>
      <c r="CIP1149" s="36"/>
      <c r="CIQ1149" s="36"/>
      <c r="CIR1149" s="36"/>
      <c r="CIS1149" s="36"/>
      <c r="CIT1149" s="36"/>
      <c r="CIU1149" s="36"/>
      <c r="CIV1149" s="36"/>
      <c r="CIW1149" s="36"/>
      <c r="CIX1149" s="36"/>
      <c r="CIY1149" s="36"/>
      <c r="CIZ1149" s="36"/>
      <c r="CJA1149" s="36"/>
      <c r="CJB1149" s="36"/>
      <c r="CJC1149" s="36"/>
      <c r="CJD1149" s="36"/>
      <c r="CJE1149" s="36"/>
      <c r="CJF1149" s="36"/>
      <c r="CJG1149" s="36"/>
      <c r="CJH1149" s="36"/>
      <c r="CJI1149" s="36"/>
      <c r="CJJ1149" s="36"/>
      <c r="CJK1149" s="36"/>
      <c r="CJL1149" s="36"/>
      <c r="CJM1149" s="36"/>
      <c r="CJN1149" s="36"/>
      <c r="CJO1149" s="36"/>
      <c r="CJP1149" s="36"/>
      <c r="CJQ1149" s="36"/>
      <c r="CJR1149" s="36"/>
      <c r="CJS1149" s="36"/>
      <c r="CJT1149" s="36"/>
      <c r="CJU1149" s="36"/>
      <c r="CJV1149" s="36"/>
      <c r="CJW1149" s="36"/>
      <c r="CJX1149" s="36"/>
      <c r="CJY1149" s="36"/>
      <c r="CJZ1149" s="36"/>
      <c r="CKA1149" s="36"/>
      <c r="CKB1149" s="36"/>
      <c r="CKC1149" s="36"/>
      <c r="CKD1149" s="36"/>
      <c r="CKE1149" s="36"/>
      <c r="CKF1149" s="36"/>
      <c r="CKG1149" s="36"/>
      <c r="CKH1149" s="36"/>
      <c r="CKI1149" s="36"/>
      <c r="CKJ1149" s="36"/>
      <c r="CKK1149" s="36"/>
      <c r="CKL1149" s="36"/>
      <c r="CKM1149" s="36"/>
      <c r="CKN1149" s="36"/>
      <c r="CKO1149" s="36"/>
      <c r="CKP1149" s="36"/>
      <c r="CKQ1149" s="36"/>
      <c r="CKR1149" s="36"/>
      <c r="CKS1149" s="36"/>
      <c r="CKT1149" s="36"/>
      <c r="CKU1149" s="36"/>
      <c r="CKV1149" s="36"/>
      <c r="CKW1149" s="36"/>
      <c r="CKX1149" s="36"/>
      <c r="CKY1149" s="36"/>
      <c r="CKZ1149" s="36"/>
      <c r="CLA1149" s="36"/>
      <c r="CLB1149" s="36"/>
      <c r="CLC1149" s="36"/>
      <c r="CLD1149" s="36"/>
      <c r="CLE1149" s="36"/>
      <c r="CLF1149" s="36"/>
      <c r="CLG1149" s="36"/>
      <c r="CLH1149" s="36"/>
      <c r="CLI1149" s="36"/>
      <c r="CLJ1149" s="36"/>
      <c r="CLK1149" s="36"/>
      <c r="CLL1149" s="36"/>
      <c r="CLM1149" s="36"/>
      <c r="CLN1149" s="36"/>
      <c r="CLO1149" s="36"/>
      <c r="CLP1149" s="36"/>
      <c r="CLQ1149" s="36"/>
      <c r="CLR1149" s="36"/>
      <c r="CLS1149" s="36"/>
      <c r="CLT1149" s="36"/>
      <c r="CLU1149" s="36"/>
      <c r="CLV1149" s="36"/>
      <c r="CLW1149" s="36"/>
      <c r="CLX1149" s="36"/>
      <c r="CLY1149" s="36"/>
      <c r="CLZ1149" s="36"/>
      <c r="CMA1149" s="36"/>
      <c r="CMB1149" s="36"/>
      <c r="CMC1149" s="36"/>
      <c r="CMD1149" s="36"/>
      <c r="CME1149" s="36"/>
      <c r="CMF1149" s="36"/>
      <c r="CMG1149" s="36"/>
      <c r="CMH1149" s="36"/>
      <c r="CMI1149" s="36"/>
      <c r="CMJ1149" s="36"/>
      <c r="CMK1149" s="36"/>
      <c r="CML1149" s="36"/>
      <c r="CMM1149" s="36"/>
      <c r="CMN1149" s="36"/>
      <c r="CMO1149" s="36"/>
      <c r="CMP1149" s="36"/>
      <c r="CMQ1149" s="36"/>
      <c r="CMR1149" s="36"/>
      <c r="CMS1149" s="36"/>
      <c r="CMT1149" s="36"/>
      <c r="CMU1149" s="36"/>
      <c r="CMV1149" s="36"/>
      <c r="CMW1149" s="36"/>
      <c r="CMX1149" s="36"/>
      <c r="CMY1149" s="36"/>
      <c r="CMZ1149" s="36"/>
      <c r="CNA1149" s="36"/>
      <c r="CNB1149" s="36"/>
      <c r="CNC1149" s="36"/>
      <c r="CND1149" s="36"/>
      <c r="CNE1149" s="36"/>
      <c r="CNF1149" s="36"/>
      <c r="CNG1149" s="36"/>
      <c r="CNH1149" s="36"/>
      <c r="CNI1149" s="36"/>
      <c r="CNJ1149" s="36"/>
      <c r="CNK1149" s="36"/>
      <c r="CNL1149" s="36"/>
      <c r="CNM1149" s="36"/>
      <c r="CNN1149" s="36"/>
      <c r="CNO1149" s="36"/>
      <c r="CNP1149" s="36"/>
      <c r="CNQ1149" s="36"/>
      <c r="CNR1149" s="36"/>
      <c r="CNS1149" s="36"/>
      <c r="CNT1149" s="36"/>
      <c r="CNU1149" s="36"/>
      <c r="CNV1149" s="36"/>
      <c r="CNW1149" s="36"/>
      <c r="CNX1149" s="36"/>
      <c r="CNY1149" s="36"/>
      <c r="CNZ1149" s="36"/>
      <c r="COA1149" s="36"/>
      <c r="COB1149" s="36"/>
      <c r="COC1149" s="36"/>
      <c r="COD1149" s="36"/>
      <c r="COE1149" s="36"/>
      <c r="COF1149" s="36"/>
      <c r="COG1149" s="36"/>
      <c r="COH1149" s="36"/>
      <c r="COI1149" s="36"/>
      <c r="COJ1149" s="36"/>
      <c r="COK1149" s="36"/>
      <c r="COL1149" s="36"/>
      <c r="COM1149" s="36"/>
      <c r="CON1149" s="36"/>
      <c r="COO1149" s="36"/>
      <c r="COP1149" s="36"/>
      <c r="COQ1149" s="36"/>
      <c r="COR1149" s="36"/>
      <c r="COS1149" s="36"/>
      <c r="COT1149" s="36"/>
      <c r="COU1149" s="36"/>
      <c r="COV1149" s="36"/>
      <c r="COW1149" s="36"/>
      <c r="COX1149" s="36"/>
      <c r="COY1149" s="36"/>
      <c r="COZ1149" s="36"/>
      <c r="CPA1149" s="36"/>
      <c r="CPB1149" s="36"/>
      <c r="CPC1149" s="36"/>
      <c r="CPD1149" s="36"/>
      <c r="CPE1149" s="36"/>
      <c r="CPF1149" s="36"/>
      <c r="CPG1149" s="36"/>
      <c r="CPH1149" s="36"/>
      <c r="CPI1149" s="36"/>
      <c r="CPJ1149" s="36"/>
      <c r="CPK1149" s="36"/>
      <c r="CPL1149" s="36"/>
      <c r="CPM1149" s="36"/>
      <c r="CPN1149" s="36"/>
      <c r="CPO1149" s="36"/>
      <c r="CPP1149" s="36"/>
      <c r="CPQ1149" s="36"/>
      <c r="CPR1149" s="36"/>
      <c r="CPS1149" s="36"/>
      <c r="CPT1149" s="36"/>
      <c r="CPU1149" s="36"/>
      <c r="CPV1149" s="36"/>
      <c r="CPW1149" s="36"/>
      <c r="CPX1149" s="36"/>
      <c r="CPY1149" s="36"/>
      <c r="CPZ1149" s="36"/>
      <c r="CQA1149" s="36"/>
      <c r="CQB1149" s="36"/>
      <c r="CQC1149" s="36"/>
      <c r="CQD1149" s="36"/>
      <c r="CQE1149" s="36"/>
      <c r="CQF1149" s="36"/>
      <c r="CQG1149" s="36"/>
      <c r="CQH1149" s="36"/>
      <c r="CQI1149" s="36"/>
      <c r="CQJ1149" s="36"/>
      <c r="CQK1149" s="36"/>
      <c r="CQL1149" s="36"/>
      <c r="CQM1149" s="36"/>
      <c r="CQN1149" s="36"/>
      <c r="CQO1149" s="36"/>
      <c r="CQP1149" s="36"/>
      <c r="CQQ1149" s="36"/>
      <c r="CQR1149" s="36"/>
      <c r="CQS1149" s="36"/>
      <c r="CQT1149" s="36"/>
      <c r="CQU1149" s="36"/>
      <c r="CQV1149" s="36"/>
      <c r="CQW1149" s="36"/>
      <c r="CQX1149" s="36"/>
      <c r="CQY1149" s="36"/>
      <c r="CQZ1149" s="36"/>
      <c r="CRA1149" s="36"/>
      <c r="CRB1149" s="36"/>
      <c r="CRC1149" s="36"/>
      <c r="CRD1149" s="36"/>
      <c r="CRE1149" s="36"/>
      <c r="CRF1149" s="36"/>
      <c r="CRG1149" s="36"/>
      <c r="CRH1149" s="36"/>
      <c r="CRI1149" s="36"/>
      <c r="CRJ1149" s="36"/>
      <c r="CRK1149" s="36"/>
      <c r="CRL1149" s="36"/>
      <c r="CRM1149" s="36"/>
      <c r="CRN1149" s="36"/>
      <c r="CRO1149" s="36"/>
      <c r="CRP1149" s="36"/>
      <c r="CRQ1149" s="36"/>
      <c r="CRR1149" s="36"/>
      <c r="CRS1149" s="36"/>
      <c r="CRT1149" s="36"/>
      <c r="CRU1149" s="36"/>
      <c r="CRV1149" s="36"/>
      <c r="CRW1149" s="36"/>
      <c r="CRX1149" s="36"/>
      <c r="CRY1149" s="36"/>
      <c r="CRZ1149" s="36"/>
      <c r="CSA1149" s="36"/>
      <c r="CSB1149" s="36"/>
      <c r="CSC1149" s="36"/>
      <c r="CSD1149" s="36"/>
      <c r="CSE1149" s="36"/>
      <c r="CSF1149" s="36"/>
      <c r="CSG1149" s="36"/>
      <c r="CSH1149" s="36"/>
      <c r="CSI1149" s="36"/>
      <c r="CSJ1149" s="36"/>
      <c r="CSK1149" s="36"/>
      <c r="CSL1149" s="36"/>
      <c r="CSM1149" s="36"/>
      <c r="CSN1149" s="36"/>
      <c r="CSO1149" s="36"/>
      <c r="CSP1149" s="36"/>
      <c r="CSQ1149" s="36"/>
      <c r="CSR1149" s="36"/>
      <c r="CSS1149" s="36"/>
      <c r="CST1149" s="36"/>
      <c r="CSU1149" s="36"/>
      <c r="CSV1149" s="36"/>
      <c r="CSW1149" s="36"/>
      <c r="CSX1149" s="36"/>
      <c r="CSY1149" s="36"/>
      <c r="CSZ1149" s="36"/>
      <c r="CTA1149" s="36"/>
      <c r="CTB1149" s="36"/>
      <c r="CTC1149" s="36"/>
      <c r="CTD1149" s="36"/>
      <c r="CTE1149" s="36"/>
      <c r="CTF1149" s="36"/>
      <c r="CTG1149" s="36"/>
      <c r="CTH1149" s="36"/>
      <c r="CTI1149" s="36"/>
      <c r="CTJ1149" s="36"/>
      <c r="CTK1149" s="36"/>
      <c r="CTL1149" s="36"/>
      <c r="CTM1149" s="36"/>
      <c r="CTN1149" s="36"/>
      <c r="CTO1149" s="36"/>
      <c r="CTP1149" s="36"/>
      <c r="CTQ1149" s="36"/>
      <c r="CTR1149" s="36"/>
      <c r="CTS1149" s="36"/>
      <c r="CTT1149" s="36"/>
      <c r="CTU1149" s="36"/>
      <c r="CTV1149" s="36"/>
      <c r="CTW1149" s="36"/>
      <c r="CTX1149" s="36"/>
      <c r="CTY1149" s="36"/>
      <c r="CTZ1149" s="36"/>
      <c r="CUA1149" s="36"/>
      <c r="CUB1149" s="36"/>
      <c r="CUC1149" s="36"/>
      <c r="CUD1149" s="36"/>
      <c r="CUE1149" s="36"/>
      <c r="CUF1149" s="36"/>
      <c r="CUG1149" s="36"/>
      <c r="CUH1149" s="36"/>
      <c r="CUI1149" s="36"/>
      <c r="CUJ1149" s="36"/>
      <c r="CUK1149" s="36"/>
      <c r="CUL1149" s="36"/>
      <c r="CUM1149" s="36"/>
      <c r="CUN1149" s="36"/>
      <c r="CUO1149" s="36"/>
      <c r="CUP1149" s="36"/>
      <c r="CUQ1149" s="36"/>
      <c r="CUR1149" s="36"/>
      <c r="CUS1149" s="36"/>
      <c r="CUT1149" s="36"/>
      <c r="CUU1149" s="36"/>
      <c r="CUV1149" s="36"/>
      <c r="CUW1149" s="36"/>
      <c r="CUX1149" s="36"/>
      <c r="CUY1149" s="36"/>
      <c r="CUZ1149" s="36"/>
      <c r="CVA1149" s="36"/>
      <c r="CVB1149" s="36"/>
      <c r="CVC1149" s="36"/>
      <c r="CVD1149" s="36"/>
      <c r="CVE1149" s="36"/>
      <c r="CVF1149" s="36"/>
      <c r="CVG1149" s="36"/>
      <c r="CVH1149" s="36"/>
      <c r="CVI1149" s="36"/>
      <c r="CVJ1149" s="36"/>
      <c r="CVK1149" s="36"/>
      <c r="CVL1149" s="36"/>
      <c r="CVM1149" s="36"/>
      <c r="CVN1149" s="36"/>
      <c r="CVO1149" s="36"/>
      <c r="CVP1149" s="36"/>
      <c r="CVQ1149" s="36"/>
      <c r="CVR1149" s="36"/>
      <c r="CVS1149" s="36"/>
      <c r="CVT1149" s="36"/>
      <c r="CVU1149" s="36"/>
      <c r="CVV1149" s="36"/>
      <c r="CVW1149" s="36"/>
      <c r="CVX1149" s="36"/>
      <c r="CVY1149" s="36"/>
      <c r="CVZ1149" s="36"/>
      <c r="CWA1149" s="36"/>
      <c r="CWB1149" s="36"/>
      <c r="CWC1149" s="36"/>
      <c r="CWD1149" s="36"/>
      <c r="CWE1149" s="36"/>
      <c r="CWF1149" s="36"/>
      <c r="CWG1149" s="36"/>
      <c r="CWH1149" s="36"/>
      <c r="CWI1149" s="36"/>
      <c r="CWJ1149" s="36"/>
      <c r="CWK1149" s="36"/>
      <c r="CWL1149" s="36"/>
      <c r="CWM1149" s="36"/>
      <c r="CWN1149" s="36"/>
      <c r="CWO1149" s="36"/>
      <c r="CWP1149" s="36"/>
      <c r="CWQ1149" s="36"/>
      <c r="CWR1149" s="36"/>
      <c r="CWS1149" s="36"/>
      <c r="CWT1149" s="36"/>
      <c r="CWU1149" s="36"/>
      <c r="CWV1149" s="36"/>
      <c r="CWW1149" s="36"/>
      <c r="CWX1149" s="36"/>
      <c r="CWY1149" s="36"/>
      <c r="CWZ1149" s="36"/>
      <c r="CXA1149" s="36"/>
      <c r="CXB1149" s="36"/>
      <c r="CXC1149" s="36"/>
      <c r="CXD1149" s="36"/>
      <c r="CXE1149" s="36"/>
      <c r="CXF1149" s="36"/>
      <c r="CXG1149" s="36"/>
      <c r="CXH1149" s="36"/>
      <c r="CXI1149" s="36"/>
      <c r="CXJ1149" s="36"/>
      <c r="CXK1149" s="36"/>
      <c r="CXL1149" s="36"/>
      <c r="CXM1149" s="36"/>
      <c r="CXN1149" s="36"/>
      <c r="CXO1149" s="36"/>
      <c r="CXP1149" s="36"/>
      <c r="CXQ1149" s="36"/>
      <c r="CXR1149" s="36"/>
      <c r="CXS1149" s="36"/>
      <c r="CXT1149" s="36"/>
      <c r="CXU1149" s="36"/>
      <c r="CXV1149" s="36"/>
      <c r="CXW1149" s="36"/>
      <c r="CXX1149" s="36"/>
      <c r="CXY1149" s="36"/>
      <c r="CXZ1149" s="36"/>
      <c r="CYA1149" s="36"/>
      <c r="CYB1149" s="36"/>
      <c r="CYC1149" s="36"/>
      <c r="CYD1149" s="36"/>
      <c r="CYE1149" s="36"/>
      <c r="CYF1149" s="36"/>
      <c r="CYG1149" s="36"/>
      <c r="CYH1149" s="36"/>
      <c r="CYI1149" s="36"/>
      <c r="CYJ1149" s="36"/>
      <c r="CYK1149" s="36"/>
      <c r="CYL1149" s="36"/>
      <c r="CYM1149" s="36"/>
      <c r="CYN1149" s="36"/>
      <c r="CYO1149" s="36"/>
      <c r="CYP1149" s="36"/>
      <c r="CYQ1149" s="36"/>
      <c r="CYR1149" s="36"/>
      <c r="CYS1149" s="36"/>
      <c r="CYT1149" s="36"/>
      <c r="CYU1149" s="36"/>
      <c r="CYV1149" s="36"/>
      <c r="CYW1149" s="36"/>
      <c r="CYX1149" s="36"/>
      <c r="CYY1149" s="36"/>
      <c r="CYZ1149" s="36"/>
      <c r="CZA1149" s="36"/>
      <c r="CZB1149" s="36"/>
      <c r="CZC1149" s="36"/>
      <c r="CZD1149" s="36"/>
      <c r="CZE1149" s="36"/>
      <c r="CZF1149" s="36"/>
      <c r="CZG1149" s="36"/>
      <c r="CZH1149" s="36"/>
      <c r="CZI1149" s="36"/>
      <c r="CZJ1149" s="36"/>
      <c r="CZK1149" s="36"/>
      <c r="CZL1149" s="36"/>
      <c r="CZM1149" s="36"/>
      <c r="CZN1149" s="36"/>
      <c r="CZO1149" s="36"/>
      <c r="CZP1149" s="36"/>
      <c r="CZQ1149" s="36"/>
      <c r="CZR1149" s="36"/>
      <c r="CZS1149" s="36"/>
      <c r="CZT1149" s="36"/>
      <c r="CZU1149" s="36"/>
      <c r="CZV1149" s="36"/>
      <c r="CZW1149" s="36"/>
      <c r="CZX1149" s="36"/>
      <c r="CZY1149" s="36"/>
      <c r="CZZ1149" s="36"/>
      <c r="DAA1149" s="36"/>
      <c r="DAB1149" s="36"/>
      <c r="DAC1149" s="36"/>
      <c r="DAD1149" s="36"/>
      <c r="DAE1149" s="36"/>
      <c r="DAF1149" s="36"/>
      <c r="DAG1149" s="36"/>
      <c r="DAH1149" s="36"/>
      <c r="DAI1149" s="36"/>
      <c r="DAJ1149" s="36"/>
      <c r="DAK1149" s="36"/>
      <c r="DAL1149" s="36"/>
      <c r="DAM1149" s="36"/>
      <c r="DAN1149" s="36"/>
      <c r="DAO1149" s="36"/>
      <c r="DAP1149" s="36"/>
      <c r="DAQ1149" s="36"/>
      <c r="DAR1149" s="36"/>
      <c r="DAS1149" s="36"/>
      <c r="DAT1149" s="36"/>
      <c r="DAU1149" s="36"/>
      <c r="DAV1149" s="36"/>
      <c r="DAW1149" s="36"/>
      <c r="DAX1149" s="36"/>
      <c r="DAY1149" s="36"/>
      <c r="DAZ1149" s="36"/>
      <c r="DBA1149" s="36"/>
      <c r="DBB1149" s="36"/>
      <c r="DBC1149" s="36"/>
      <c r="DBD1149" s="36"/>
      <c r="DBE1149" s="36"/>
      <c r="DBF1149" s="36"/>
      <c r="DBG1149" s="36"/>
      <c r="DBH1149" s="36"/>
      <c r="DBI1149" s="36"/>
      <c r="DBJ1149" s="36"/>
      <c r="DBK1149" s="36"/>
      <c r="DBL1149" s="36"/>
      <c r="DBM1149" s="36"/>
      <c r="DBN1149" s="36"/>
      <c r="DBO1149" s="36"/>
      <c r="DBP1149" s="36"/>
      <c r="DBQ1149" s="36"/>
      <c r="DBR1149" s="36"/>
      <c r="DBS1149" s="36"/>
      <c r="DBT1149" s="36"/>
      <c r="DBU1149" s="36"/>
      <c r="DBV1149" s="36"/>
      <c r="DBW1149" s="36"/>
      <c r="DBX1149" s="36"/>
      <c r="DBY1149" s="36"/>
      <c r="DBZ1149" s="36"/>
      <c r="DCA1149" s="36"/>
      <c r="DCB1149" s="36"/>
      <c r="DCC1149" s="36"/>
      <c r="DCD1149" s="36"/>
      <c r="DCE1149" s="36"/>
      <c r="DCF1149" s="36"/>
      <c r="DCG1149" s="36"/>
      <c r="DCH1149" s="36"/>
      <c r="DCI1149" s="36"/>
      <c r="DCJ1149" s="36"/>
      <c r="DCK1149" s="36"/>
      <c r="DCL1149" s="36"/>
      <c r="DCM1149" s="36"/>
      <c r="DCN1149" s="36"/>
      <c r="DCO1149" s="36"/>
      <c r="DCP1149" s="36"/>
      <c r="DCQ1149" s="36"/>
      <c r="DCR1149" s="36"/>
      <c r="DCS1149" s="36"/>
      <c r="DCT1149" s="36"/>
      <c r="DCU1149" s="36"/>
      <c r="DCV1149" s="36"/>
      <c r="DCW1149" s="36"/>
      <c r="DCX1149" s="36"/>
      <c r="DCY1149" s="36"/>
      <c r="DCZ1149" s="36"/>
      <c r="DDA1149" s="36"/>
      <c r="DDB1149" s="36"/>
      <c r="DDC1149" s="36"/>
      <c r="DDD1149" s="36"/>
      <c r="DDE1149" s="36"/>
      <c r="DDF1149" s="36"/>
      <c r="DDG1149" s="36"/>
      <c r="DDH1149" s="36"/>
      <c r="DDI1149" s="36"/>
      <c r="DDJ1149" s="36"/>
      <c r="DDK1149" s="36"/>
      <c r="DDL1149" s="36"/>
      <c r="DDM1149" s="36"/>
      <c r="DDN1149" s="36"/>
      <c r="DDO1149" s="36"/>
      <c r="DDP1149" s="36"/>
      <c r="DDQ1149" s="36"/>
      <c r="DDR1149" s="36"/>
      <c r="DDS1149" s="36"/>
      <c r="DDT1149" s="36"/>
      <c r="DDU1149" s="36"/>
      <c r="DDV1149" s="36"/>
      <c r="DDW1149" s="36"/>
      <c r="DDX1149" s="36"/>
      <c r="DDY1149" s="36"/>
      <c r="DDZ1149" s="36"/>
      <c r="DEA1149" s="36"/>
      <c r="DEB1149" s="36"/>
      <c r="DEC1149" s="36"/>
      <c r="DED1149" s="36"/>
      <c r="DEE1149" s="36"/>
      <c r="DEF1149" s="36"/>
      <c r="DEG1149" s="36"/>
      <c r="DEH1149" s="36"/>
      <c r="DEI1149" s="36"/>
      <c r="DEJ1149" s="36"/>
      <c r="DEK1149" s="36"/>
      <c r="DEL1149" s="36"/>
      <c r="DEM1149" s="36"/>
      <c r="DEN1149" s="36"/>
      <c r="DEO1149" s="36"/>
      <c r="DEP1149" s="36"/>
      <c r="DEQ1149" s="36"/>
      <c r="DER1149" s="36"/>
      <c r="DES1149" s="36"/>
      <c r="DET1149" s="36"/>
      <c r="DEU1149" s="36"/>
      <c r="DEV1149" s="36"/>
      <c r="DEW1149" s="36"/>
      <c r="DEX1149" s="36"/>
      <c r="DEY1149" s="36"/>
      <c r="DEZ1149" s="36"/>
      <c r="DFA1149" s="36"/>
      <c r="DFB1149" s="36"/>
      <c r="DFC1149" s="36"/>
      <c r="DFD1149" s="36"/>
      <c r="DFE1149" s="36"/>
      <c r="DFF1149" s="36"/>
      <c r="DFG1149" s="36"/>
      <c r="DFH1149" s="36"/>
      <c r="DFI1149" s="36"/>
      <c r="DFJ1149" s="36"/>
      <c r="DFK1149" s="36"/>
      <c r="DFL1149" s="36"/>
      <c r="DFM1149" s="36"/>
      <c r="DFN1149" s="36"/>
      <c r="DFO1149" s="36"/>
      <c r="DFP1149" s="36"/>
      <c r="DFQ1149" s="36"/>
      <c r="DFR1149" s="36"/>
      <c r="DFS1149" s="36"/>
      <c r="DFT1149" s="36"/>
      <c r="DFU1149" s="36"/>
      <c r="DFV1149" s="36"/>
      <c r="DFW1149" s="36"/>
      <c r="DFX1149" s="36"/>
      <c r="DFY1149" s="36"/>
      <c r="DFZ1149" s="36"/>
      <c r="DGA1149" s="36"/>
      <c r="DGB1149" s="36"/>
      <c r="DGC1149" s="36"/>
      <c r="DGD1149" s="36"/>
      <c r="DGE1149" s="36"/>
      <c r="DGF1149" s="36"/>
      <c r="DGG1149" s="36"/>
      <c r="DGH1149" s="36"/>
      <c r="DGI1149" s="36"/>
      <c r="DGJ1149" s="36"/>
      <c r="DGK1149" s="36"/>
      <c r="DGL1149" s="36"/>
      <c r="DGM1149" s="36"/>
      <c r="DGN1149" s="36"/>
      <c r="DGO1149" s="36"/>
      <c r="DGP1149" s="36"/>
      <c r="DGQ1149" s="36"/>
      <c r="DGR1149" s="36"/>
      <c r="DGS1149" s="36"/>
      <c r="DGT1149" s="36"/>
      <c r="DGU1149" s="36"/>
      <c r="DGV1149" s="36"/>
      <c r="DGW1149" s="36"/>
      <c r="DGX1149" s="36"/>
      <c r="DGY1149" s="36"/>
      <c r="DGZ1149" s="36"/>
      <c r="DHA1149" s="36"/>
      <c r="DHB1149" s="36"/>
      <c r="DHC1149" s="36"/>
      <c r="DHD1149" s="36"/>
      <c r="DHE1149" s="36"/>
      <c r="DHF1149" s="36"/>
      <c r="DHG1149" s="36"/>
      <c r="DHH1149" s="36"/>
      <c r="DHI1149" s="36"/>
      <c r="DHJ1149" s="36"/>
      <c r="DHK1149" s="36"/>
      <c r="DHL1149" s="36"/>
      <c r="DHM1149" s="36"/>
      <c r="DHN1149" s="36"/>
      <c r="DHO1149" s="36"/>
      <c r="DHP1149" s="36"/>
      <c r="DHQ1149" s="36"/>
      <c r="DHR1149" s="36"/>
      <c r="DHS1149" s="36"/>
      <c r="DHT1149" s="36"/>
      <c r="DHU1149" s="36"/>
      <c r="DHV1149" s="36"/>
      <c r="DHW1149" s="36"/>
      <c r="DHX1149" s="36"/>
      <c r="DHY1149" s="36"/>
      <c r="DHZ1149" s="36"/>
      <c r="DIA1149" s="36"/>
      <c r="DIB1149" s="36"/>
      <c r="DIC1149" s="36"/>
      <c r="DID1149" s="36"/>
      <c r="DIE1149" s="36"/>
      <c r="DIF1149" s="36"/>
      <c r="DIG1149" s="36"/>
      <c r="DIH1149" s="36"/>
      <c r="DII1149" s="36"/>
      <c r="DIJ1149" s="36"/>
      <c r="DIK1149" s="36"/>
      <c r="DIL1149" s="36"/>
      <c r="DIM1149" s="36"/>
      <c r="DIN1149" s="36"/>
      <c r="DIO1149" s="36"/>
      <c r="DIP1149" s="36"/>
      <c r="DIQ1149" s="36"/>
      <c r="DIR1149" s="36"/>
      <c r="DIS1149" s="36"/>
      <c r="DIT1149" s="36"/>
      <c r="DIU1149" s="36"/>
      <c r="DIV1149" s="36"/>
      <c r="DIW1149" s="36"/>
      <c r="DIX1149" s="36"/>
      <c r="DIY1149" s="36"/>
      <c r="DIZ1149" s="36"/>
      <c r="DJA1149" s="36"/>
      <c r="DJB1149" s="36"/>
      <c r="DJC1149" s="36"/>
      <c r="DJD1149" s="36"/>
      <c r="DJE1149" s="36"/>
      <c r="DJF1149" s="36"/>
      <c r="DJG1149" s="36"/>
      <c r="DJH1149" s="36"/>
      <c r="DJI1149" s="36"/>
      <c r="DJJ1149" s="36"/>
      <c r="DJK1149" s="36"/>
      <c r="DJL1149" s="36"/>
      <c r="DJM1149" s="36"/>
      <c r="DJN1149" s="36"/>
      <c r="DJO1149" s="36"/>
      <c r="DJP1149" s="36"/>
      <c r="DJQ1149" s="36"/>
      <c r="DJR1149" s="36"/>
      <c r="DJS1149" s="36"/>
      <c r="DJT1149" s="36"/>
      <c r="DJU1149" s="36"/>
      <c r="DJV1149" s="36"/>
      <c r="DJW1149" s="36"/>
      <c r="DJX1149" s="36"/>
      <c r="DJY1149" s="36"/>
      <c r="DJZ1149" s="36"/>
      <c r="DKA1149" s="36"/>
      <c r="DKB1149" s="36"/>
      <c r="DKC1149" s="36"/>
      <c r="DKD1149" s="36"/>
      <c r="DKE1149" s="36"/>
      <c r="DKF1149" s="36"/>
      <c r="DKG1149" s="36"/>
      <c r="DKH1149" s="36"/>
      <c r="DKI1149" s="36"/>
      <c r="DKJ1149" s="36"/>
      <c r="DKK1149" s="36"/>
      <c r="DKL1149" s="36"/>
      <c r="DKM1149" s="36"/>
      <c r="DKN1149" s="36"/>
      <c r="DKO1149" s="36"/>
      <c r="DKP1149" s="36"/>
      <c r="DKQ1149" s="36"/>
      <c r="DKR1149" s="36"/>
      <c r="DKS1149" s="36"/>
      <c r="DKT1149" s="36"/>
      <c r="DKU1149" s="36"/>
      <c r="DKV1149" s="36"/>
      <c r="DKW1149" s="36"/>
      <c r="DKX1149" s="36"/>
      <c r="DKY1149" s="36"/>
      <c r="DKZ1149" s="36"/>
      <c r="DLA1149" s="36"/>
      <c r="DLB1149" s="36"/>
      <c r="DLC1149" s="36"/>
      <c r="DLD1149" s="36"/>
      <c r="DLE1149" s="36"/>
      <c r="DLF1149" s="36"/>
      <c r="DLG1149" s="36"/>
      <c r="DLH1149" s="36"/>
      <c r="DLI1149" s="36"/>
      <c r="DLJ1149" s="36"/>
      <c r="DLK1149" s="36"/>
      <c r="DLL1149" s="36"/>
      <c r="DLM1149" s="36"/>
      <c r="DLN1149" s="36"/>
      <c r="DLO1149" s="36"/>
      <c r="DLP1149" s="36"/>
      <c r="DLQ1149" s="36"/>
      <c r="DLR1149" s="36"/>
      <c r="DLS1149" s="36"/>
      <c r="DLT1149" s="36"/>
      <c r="DLU1149" s="36"/>
      <c r="DLV1149" s="36"/>
      <c r="DLW1149" s="36"/>
      <c r="DLX1149" s="36"/>
      <c r="DLY1149" s="36"/>
      <c r="DLZ1149" s="36"/>
      <c r="DMA1149" s="36"/>
      <c r="DMB1149" s="36"/>
      <c r="DMC1149" s="36"/>
      <c r="DMD1149" s="36"/>
      <c r="DME1149" s="36"/>
      <c r="DMF1149" s="36"/>
      <c r="DMG1149" s="36"/>
      <c r="DMH1149" s="36"/>
      <c r="DMI1149" s="36"/>
      <c r="DMJ1149" s="36"/>
      <c r="DMK1149" s="36"/>
      <c r="DML1149" s="36"/>
      <c r="DMM1149" s="36"/>
      <c r="DMN1149" s="36"/>
      <c r="DMO1149" s="36"/>
      <c r="DMP1149" s="36"/>
      <c r="DMQ1149" s="36"/>
      <c r="DMR1149" s="36"/>
      <c r="DMS1149" s="36"/>
      <c r="DMT1149" s="36"/>
      <c r="DMU1149" s="36"/>
      <c r="DMV1149" s="36"/>
      <c r="DMW1149" s="36"/>
      <c r="DMX1149" s="36"/>
      <c r="DMY1149" s="36"/>
      <c r="DMZ1149" s="36"/>
      <c r="DNA1149" s="36"/>
      <c r="DNB1149" s="36"/>
      <c r="DNC1149" s="36"/>
      <c r="DND1149" s="36"/>
      <c r="DNE1149" s="36"/>
      <c r="DNF1149" s="36"/>
      <c r="DNG1149" s="36"/>
      <c r="DNH1149" s="36"/>
      <c r="DNI1149" s="36"/>
      <c r="DNJ1149" s="36"/>
      <c r="DNK1149" s="36"/>
      <c r="DNL1149" s="36"/>
      <c r="DNM1149" s="36"/>
      <c r="DNN1149" s="36"/>
      <c r="DNO1149" s="36"/>
      <c r="DNP1149" s="36"/>
      <c r="DNQ1149" s="36"/>
      <c r="DNR1149" s="36"/>
      <c r="DNS1149" s="36"/>
      <c r="DNT1149" s="36"/>
      <c r="DNU1149" s="36"/>
      <c r="DNV1149" s="36"/>
      <c r="DNW1149" s="36"/>
      <c r="DNX1149" s="36"/>
      <c r="DNY1149" s="36"/>
      <c r="DNZ1149" s="36"/>
      <c r="DOA1149" s="36"/>
      <c r="DOB1149" s="36"/>
      <c r="DOC1149" s="36"/>
      <c r="DOD1149" s="36"/>
      <c r="DOE1149" s="36"/>
      <c r="DOF1149" s="36"/>
      <c r="DOG1149" s="36"/>
      <c r="DOH1149" s="36"/>
      <c r="DOI1149" s="36"/>
      <c r="DOJ1149" s="36"/>
      <c r="DOK1149" s="36"/>
      <c r="DOL1149" s="36"/>
      <c r="DOM1149" s="36"/>
      <c r="DON1149" s="36"/>
      <c r="DOO1149" s="36"/>
      <c r="DOP1149" s="36"/>
      <c r="DOQ1149" s="36"/>
      <c r="DOR1149" s="36"/>
      <c r="DOS1149" s="36"/>
      <c r="DOT1149" s="36"/>
      <c r="DOU1149" s="36"/>
      <c r="DOV1149" s="36"/>
      <c r="DOW1149" s="36"/>
      <c r="DOX1149" s="36"/>
      <c r="DOY1149" s="36"/>
      <c r="DOZ1149" s="36"/>
      <c r="DPA1149" s="36"/>
      <c r="DPB1149" s="36"/>
      <c r="DPC1149" s="36"/>
      <c r="DPD1149" s="36"/>
      <c r="DPE1149" s="36"/>
      <c r="DPF1149" s="36"/>
      <c r="DPG1149" s="36"/>
      <c r="DPH1149" s="36"/>
      <c r="DPI1149" s="36"/>
      <c r="DPJ1149" s="36"/>
      <c r="DPK1149" s="36"/>
      <c r="DPL1149" s="36"/>
      <c r="DPM1149" s="36"/>
      <c r="DPN1149" s="36"/>
      <c r="DPO1149" s="36"/>
      <c r="DPP1149" s="36"/>
      <c r="DPQ1149" s="36"/>
      <c r="DPR1149" s="36"/>
      <c r="DPS1149" s="36"/>
      <c r="DPT1149" s="36"/>
      <c r="DPU1149" s="36"/>
      <c r="DPV1149" s="36"/>
      <c r="DPW1149" s="36"/>
      <c r="DPX1149" s="36"/>
      <c r="DPY1149" s="36"/>
      <c r="DPZ1149" s="36"/>
      <c r="DQA1149" s="36"/>
      <c r="DQB1149" s="36"/>
      <c r="DQC1149" s="36"/>
      <c r="DQD1149" s="36"/>
      <c r="DQE1149" s="36"/>
      <c r="DQF1149" s="36"/>
      <c r="DQG1149" s="36"/>
      <c r="DQH1149" s="36"/>
      <c r="DQI1149" s="36"/>
      <c r="DQJ1149" s="36"/>
      <c r="DQK1149" s="36"/>
      <c r="DQL1149" s="36"/>
      <c r="DQM1149" s="36"/>
      <c r="DQN1149" s="36"/>
      <c r="DQO1149" s="36"/>
      <c r="DQP1149" s="36"/>
      <c r="DQQ1149" s="36"/>
      <c r="DQR1149" s="36"/>
      <c r="DQS1149" s="36"/>
      <c r="DQT1149" s="36"/>
      <c r="DQU1149" s="36"/>
      <c r="DQV1149" s="36"/>
      <c r="DQW1149" s="36"/>
      <c r="DQX1149" s="36"/>
      <c r="DQY1149" s="36"/>
      <c r="DQZ1149" s="36"/>
      <c r="DRA1149" s="36"/>
      <c r="DRB1149" s="36"/>
      <c r="DRC1149" s="36"/>
      <c r="DRD1149" s="36"/>
      <c r="DRE1149" s="36"/>
      <c r="DRF1149" s="36"/>
      <c r="DRG1149" s="36"/>
      <c r="DRH1149" s="36"/>
      <c r="DRI1149" s="36"/>
      <c r="DRJ1149" s="36"/>
      <c r="DRK1149" s="36"/>
      <c r="DRL1149" s="36"/>
      <c r="DRM1149" s="36"/>
      <c r="DRN1149" s="36"/>
      <c r="DRO1149" s="36"/>
      <c r="DRP1149" s="36"/>
      <c r="DRQ1149" s="36"/>
      <c r="DRR1149" s="36"/>
      <c r="DRS1149" s="36"/>
      <c r="DRT1149" s="36"/>
      <c r="DRU1149" s="36"/>
      <c r="DRV1149" s="36"/>
      <c r="DRW1149" s="36"/>
      <c r="DRX1149" s="36"/>
      <c r="DRY1149" s="36"/>
      <c r="DRZ1149" s="36"/>
      <c r="DSA1149" s="36"/>
      <c r="DSB1149" s="36"/>
      <c r="DSC1149" s="36"/>
      <c r="DSD1149" s="36"/>
      <c r="DSE1149" s="36"/>
      <c r="DSF1149" s="36"/>
      <c r="DSG1149" s="36"/>
      <c r="DSH1149" s="36"/>
      <c r="DSI1149" s="36"/>
      <c r="DSJ1149" s="36"/>
      <c r="DSK1149" s="36"/>
      <c r="DSL1149" s="36"/>
      <c r="DSM1149" s="36"/>
      <c r="DSN1149" s="36"/>
      <c r="DSO1149" s="36"/>
      <c r="DSP1149" s="36"/>
      <c r="DSQ1149" s="36"/>
      <c r="DSR1149" s="36"/>
      <c r="DSS1149" s="36"/>
      <c r="DST1149" s="36"/>
      <c r="DSU1149" s="36"/>
      <c r="DSV1149" s="36"/>
      <c r="DSW1149" s="36"/>
      <c r="DSX1149" s="36"/>
      <c r="DSY1149" s="36"/>
      <c r="DSZ1149" s="36"/>
      <c r="DTA1149" s="36"/>
      <c r="DTB1149" s="36"/>
      <c r="DTC1149" s="36"/>
      <c r="DTD1149" s="36"/>
      <c r="DTE1149" s="36"/>
      <c r="DTF1149" s="36"/>
      <c r="DTG1149" s="36"/>
      <c r="DTH1149" s="36"/>
      <c r="DTI1149" s="36"/>
      <c r="DTJ1149" s="36"/>
      <c r="DTK1149" s="36"/>
      <c r="DTL1149" s="36"/>
      <c r="DTM1149" s="36"/>
      <c r="DTN1149" s="36"/>
      <c r="DTO1149" s="36"/>
      <c r="DTP1149" s="36"/>
      <c r="DTQ1149" s="36"/>
      <c r="DTR1149" s="36"/>
      <c r="DTS1149" s="36"/>
      <c r="DTT1149" s="36"/>
      <c r="DTU1149" s="36"/>
      <c r="DTV1149" s="36"/>
      <c r="DTW1149" s="36"/>
      <c r="DTX1149" s="36"/>
      <c r="DTY1149" s="36"/>
      <c r="DTZ1149" s="36"/>
      <c r="DUA1149" s="36"/>
      <c r="DUB1149" s="36"/>
      <c r="DUC1149" s="36"/>
      <c r="DUD1149" s="36"/>
      <c r="DUE1149" s="36"/>
      <c r="DUF1149" s="36"/>
      <c r="DUG1149" s="36"/>
      <c r="DUH1149" s="36"/>
      <c r="DUI1149" s="36"/>
      <c r="DUJ1149" s="36"/>
      <c r="DUK1149" s="36"/>
      <c r="DUL1149" s="36"/>
      <c r="DUM1149" s="36"/>
      <c r="DUN1149" s="36"/>
      <c r="DUO1149" s="36"/>
      <c r="DUP1149" s="36"/>
      <c r="DUQ1149" s="36"/>
      <c r="DUR1149" s="36"/>
      <c r="DUS1149" s="36"/>
      <c r="DUT1149" s="36"/>
      <c r="DUU1149" s="36"/>
      <c r="DUV1149" s="36"/>
      <c r="DUW1149" s="36"/>
      <c r="DUX1149" s="36"/>
      <c r="DUY1149" s="36"/>
      <c r="DUZ1149" s="36"/>
      <c r="DVA1149" s="36"/>
      <c r="DVB1149" s="36"/>
      <c r="DVC1149" s="36"/>
      <c r="DVD1149" s="36"/>
      <c r="DVE1149" s="36"/>
      <c r="DVF1149" s="36"/>
      <c r="DVG1149" s="36"/>
      <c r="DVH1149" s="36"/>
      <c r="DVI1149" s="36"/>
      <c r="DVJ1149" s="36"/>
      <c r="DVK1149" s="36"/>
      <c r="DVL1149" s="36"/>
      <c r="DVM1149" s="36"/>
      <c r="DVN1149" s="36"/>
      <c r="DVO1149" s="36"/>
      <c r="DVP1149" s="36"/>
      <c r="DVQ1149" s="36"/>
      <c r="DVR1149" s="36"/>
      <c r="DVS1149" s="36"/>
      <c r="DVT1149" s="36"/>
      <c r="DVU1149" s="36"/>
      <c r="DVV1149" s="36"/>
      <c r="DVW1149" s="36"/>
      <c r="DVX1149" s="36"/>
      <c r="DVY1149" s="36"/>
      <c r="DVZ1149" s="36"/>
      <c r="DWA1149" s="36"/>
      <c r="DWB1149" s="36"/>
      <c r="DWC1149" s="36"/>
      <c r="DWD1149" s="36"/>
      <c r="DWE1149" s="36"/>
      <c r="DWF1149" s="36"/>
      <c r="DWG1149" s="36"/>
      <c r="DWH1149" s="36"/>
      <c r="DWI1149" s="36"/>
      <c r="DWJ1149" s="36"/>
      <c r="DWK1149" s="36"/>
      <c r="DWL1149" s="36"/>
      <c r="DWM1149" s="36"/>
      <c r="DWN1149" s="36"/>
      <c r="DWO1149" s="36"/>
      <c r="DWP1149" s="36"/>
      <c r="DWQ1149" s="36"/>
      <c r="DWR1149" s="36"/>
      <c r="DWS1149" s="36"/>
      <c r="DWT1149" s="36"/>
      <c r="DWU1149" s="36"/>
      <c r="DWV1149" s="36"/>
      <c r="DWW1149" s="36"/>
      <c r="DWX1149" s="36"/>
      <c r="DWY1149" s="36"/>
      <c r="DWZ1149" s="36"/>
      <c r="DXA1149" s="36"/>
      <c r="DXB1149" s="36"/>
      <c r="DXC1149" s="36"/>
      <c r="DXD1149" s="36"/>
      <c r="DXE1149" s="36"/>
      <c r="DXF1149" s="36"/>
      <c r="DXG1149" s="36"/>
      <c r="DXH1149" s="36"/>
      <c r="DXI1149" s="36"/>
      <c r="DXJ1149" s="36"/>
      <c r="DXK1149" s="36"/>
      <c r="DXL1149" s="36"/>
      <c r="DXM1149" s="36"/>
      <c r="DXN1149" s="36"/>
      <c r="DXO1149" s="36"/>
      <c r="DXP1149" s="36"/>
      <c r="DXQ1149" s="36"/>
      <c r="DXR1149" s="36"/>
      <c r="DXS1149" s="36"/>
      <c r="DXT1149" s="36"/>
      <c r="DXU1149" s="36"/>
      <c r="DXV1149" s="36"/>
      <c r="DXW1149" s="36"/>
      <c r="DXX1149" s="36"/>
      <c r="DXY1149" s="36"/>
      <c r="DXZ1149" s="36"/>
      <c r="DYA1149" s="36"/>
      <c r="DYB1149" s="36"/>
      <c r="DYC1149" s="36"/>
      <c r="DYD1149" s="36"/>
      <c r="DYE1149" s="36"/>
      <c r="DYF1149" s="36"/>
      <c r="DYG1149" s="36"/>
      <c r="DYH1149" s="36"/>
      <c r="DYI1149" s="36"/>
      <c r="DYJ1149" s="36"/>
      <c r="DYK1149" s="36"/>
      <c r="DYL1149" s="36"/>
      <c r="DYM1149" s="36"/>
      <c r="DYN1149" s="36"/>
      <c r="DYO1149" s="36"/>
      <c r="DYP1149" s="36"/>
      <c r="DYQ1149" s="36"/>
      <c r="DYR1149" s="36"/>
      <c r="DYS1149" s="36"/>
      <c r="DYT1149" s="36"/>
      <c r="DYU1149" s="36"/>
      <c r="DYV1149" s="36"/>
      <c r="DYW1149" s="36"/>
      <c r="DYX1149" s="36"/>
      <c r="DYY1149" s="36"/>
      <c r="DYZ1149" s="36"/>
      <c r="DZA1149" s="36"/>
      <c r="DZB1149" s="36"/>
      <c r="DZC1149" s="36"/>
      <c r="DZD1149" s="36"/>
      <c r="DZE1149" s="36"/>
      <c r="DZF1149" s="36"/>
      <c r="DZG1149" s="36"/>
      <c r="DZH1149" s="36"/>
      <c r="DZI1149" s="36"/>
      <c r="DZJ1149" s="36"/>
      <c r="DZK1149" s="36"/>
      <c r="DZL1149" s="36"/>
      <c r="DZM1149" s="36"/>
      <c r="DZN1149" s="36"/>
      <c r="DZO1149" s="36"/>
      <c r="DZP1149" s="36"/>
      <c r="DZQ1149" s="36"/>
      <c r="DZR1149" s="36"/>
      <c r="DZS1149" s="36"/>
      <c r="DZT1149" s="36"/>
      <c r="DZU1149" s="36"/>
      <c r="DZV1149" s="36"/>
      <c r="DZW1149" s="36"/>
      <c r="DZX1149" s="36"/>
      <c r="DZY1149" s="36"/>
      <c r="DZZ1149" s="36"/>
      <c r="EAA1149" s="36"/>
      <c r="EAB1149" s="36"/>
      <c r="EAC1149" s="36"/>
      <c r="EAD1149" s="36"/>
      <c r="EAE1149" s="36"/>
      <c r="EAF1149" s="36"/>
      <c r="EAG1149" s="36"/>
      <c r="EAH1149" s="36"/>
      <c r="EAI1149" s="36"/>
      <c r="EAJ1149" s="36"/>
      <c r="EAK1149" s="36"/>
      <c r="EAL1149" s="36"/>
      <c r="EAM1149" s="36"/>
      <c r="EAN1149" s="36"/>
      <c r="EAO1149" s="36"/>
      <c r="EAP1149" s="36"/>
      <c r="EAQ1149" s="36"/>
      <c r="EAR1149" s="36"/>
      <c r="EAS1149" s="36"/>
      <c r="EAT1149" s="36"/>
      <c r="EAU1149" s="36"/>
      <c r="EAV1149" s="36"/>
      <c r="EAW1149" s="36"/>
      <c r="EAX1149" s="36"/>
      <c r="EAY1149" s="36"/>
      <c r="EAZ1149" s="36"/>
      <c r="EBA1149" s="36"/>
      <c r="EBB1149" s="36"/>
      <c r="EBC1149" s="36"/>
      <c r="EBD1149" s="36"/>
      <c r="EBE1149" s="36"/>
      <c r="EBF1149" s="36"/>
      <c r="EBG1149" s="36"/>
      <c r="EBH1149" s="36"/>
      <c r="EBI1149" s="36"/>
      <c r="EBJ1149" s="36"/>
      <c r="EBK1149" s="36"/>
      <c r="EBL1149" s="36"/>
      <c r="EBM1149" s="36"/>
      <c r="EBN1149" s="36"/>
      <c r="EBO1149" s="36"/>
      <c r="EBP1149" s="36"/>
      <c r="EBQ1149" s="36"/>
      <c r="EBR1149" s="36"/>
      <c r="EBS1149" s="36"/>
      <c r="EBT1149" s="36"/>
      <c r="EBU1149" s="36"/>
      <c r="EBV1149" s="36"/>
      <c r="EBW1149" s="36"/>
      <c r="EBX1149" s="36"/>
      <c r="EBY1149" s="36"/>
      <c r="EBZ1149" s="36"/>
      <c r="ECA1149" s="36"/>
      <c r="ECB1149" s="36"/>
      <c r="ECC1149" s="36"/>
      <c r="ECD1149" s="36"/>
      <c r="ECE1149" s="36"/>
      <c r="ECF1149" s="36"/>
      <c r="ECG1149" s="36"/>
      <c r="ECH1149" s="36"/>
      <c r="ECI1149" s="36"/>
      <c r="ECJ1149" s="36"/>
      <c r="ECK1149" s="36"/>
      <c r="ECL1149" s="36"/>
      <c r="ECM1149" s="36"/>
      <c r="ECN1149" s="36"/>
      <c r="ECO1149" s="36"/>
      <c r="ECP1149" s="36"/>
      <c r="ECQ1149" s="36"/>
      <c r="ECR1149" s="36"/>
      <c r="ECS1149" s="36"/>
      <c r="ECT1149" s="36"/>
      <c r="ECU1149" s="36"/>
      <c r="ECV1149" s="36"/>
      <c r="ECW1149" s="36"/>
      <c r="ECX1149" s="36"/>
      <c r="ECY1149" s="36"/>
      <c r="ECZ1149" s="36"/>
      <c r="EDA1149" s="36"/>
      <c r="EDB1149" s="36"/>
      <c r="EDC1149" s="36"/>
      <c r="EDD1149" s="36"/>
      <c r="EDE1149" s="36"/>
      <c r="EDF1149" s="36"/>
      <c r="EDG1149" s="36"/>
      <c r="EDH1149" s="36"/>
      <c r="EDI1149" s="36"/>
      <c r="EDJ1149" s="36"/>
      <c r="EDK1149" s="36"/>
      <c r="EDL1149" s="36"/>
      <c r="EDM1149" s="36"/>
      <c r="EDN1149" s="36"/>
      <c r="EDO1149" s="36"/>
      <c r="EDP1149" s="36"/>
      <c r="EDQ1149" s="36"/>
      <c r="EDR1149" s="36"/>
      <c r="EDS1149" s="36"/>
      <c r="EDT1149" s="36"/>
      <c r="EDU1149" s="36"/>
      <c r="EDV1149" s="36"/>
      <c r="EDW1149" s="36"/>
      <c r="EDX1149" s="36"/>
      <c r="EDY1149" s="36"/>
      <c r="EDZ1149" s="36"/>
      <c r="EEA1149" s="36"/>
      <c r="EEB1149" s="36"/>
      <c r="EEC1149" s="36"/>
      <c r="EED1149" s="36"/>
      <c r="EEE1149" s="36"/>
      <c r="EEF1149" s="36"/>
      <c r="EEG1149" s="36"/>
      <c r="EEH1149" s="36"/>
      <c r="EEI1149" s="36"/>
      <c r="EEJ1149" s="36"/>
      <c r="EEK1149" s="36"/>
      <c r="EEL1149" s="36"/>
      <c r="EEM1149" s="36"/>
      <c r="EEN1149" s="36"/>
      <c r="EEO1149" s="36"/>
      <c r="EEP1149" s="36"/>
      <c r="EEQ1149" s="36"/>
      <c r="EER1149" s="36"/>
      <c r="EES1149" s="36"/>
      <c r="EET1149" s="36"/>
      <c r="EEU1149" s="36"/>
      <c r="EEV1149" s="36"/>
      <c r="EEW1149" s="36"/>
      <c r="EEX1149" s="36"/>
      <c r="EEY1149" s="36"/>
      <c r="EEZ1149" s="36"/>
      <c r="EFA1149" s="36"/>
      <c r="EFB1149" s="36"/>
      <c r="EFC1149" s="36"/>
      <c r="EFD1149" s="36"/>
      <c r="EFE1149" s="36"/>
      <c r="EFF1149" s="36"/>
      <c r="EFG1149" s="36"/>
      <c r="EFH1149" s="36"/>
      <c r="EFI1149" s="36"/>
      <c r="EFJ1149" s="36"/>
      <c r="EFK1149" s="36"/>
      <c r="EFL1149" s="36"/>
      <c r="EFM1149" s="36"/>
      <c r="EFN1149" s="36"/>
      <c r="EFO1149" s="36"/>
      <c r="EFP1149" s="36"/>
      <c r="EFQ1149" s="36"/>
      <c r="EFR1149" s="36"/>
      <c r="EFS1149" s="36"/>
      <c r="EFT1149" s="36"/>
      <c r="EFU1149" s="36"/>
      <c r="EFV1149" s="36"/>
      <c r="EFW1149" s="36"/>
      <c r="EFX1149" s="36"/>
      <c r="EFY1149" s="36"/>
      <c r="EFZ1149" s="36"/>
      <c r="EGA1149" s="36"/>
      <c r="EGB1149" s="36"/>
      <c r="EGC1149" s="36"/>
      <c r="EGD1149" s="36"/>
      <c r="EGE1149" s="36"/>
      <c r="EGF1149" s="36"/>
      <c r="EGG1149" s="36"/>
      <c r="EGH1149" s="36"/>
      <c r="EGI1149" s="36"/>
      <c r="EGJ1149" s="36"/>
      <c r="EGK1149" s="36"/>
      <c r="EGL1149" s="36"/>
      <c r="EGM1149" s="36"/>
      <c r="EGN1149" s="36"/>
      <c r="EGO1149" s="36"/>
      <c r="EGP1149" s="36"/>
      <c r="EGQ1149" s="36"/>
      <c r="EGR1149" s="36"/>
      <c r="EGS1149" s="36"/>
      <c r="EGT1149" s="36"/>
      <c r="EGU1149" s="36"/>
      <c r="EGV1149" s="36"/>
      <c r="EGW1149" s="36"/>
      <c r="EGX1149" s="36"/>
      <c r="EGY1149" s="36"/>
      <c r="EGZ1149" s="36"/>
      <c r="EHA1149" s="36"/>
      <c r="EHB1149" s="36"/>
      <c r="EHC1149" s="36"/>
      <c r="EHD1149" s="36"/>
      <c r="EHE1149" s="36"/>
      <c r="EHF1149" s="36"/>
      <c r="EHG1149" s="36"/>
      <c r="EHH1149" s="36"/>
      <c r="EHI1149" s="36"/>
      <c r="EHJ1149" s="36"/>
      <c r="EHK1149" s="36"/>
      <c r="EHL1149" s="36"/>
      <c r="EHM1149" s="36"/>
      <c r="EHN1149" s="36"/>
      <c r="EHO1149" s="36"/>
      <c r="EHP1149" s="36"/>
      <c r="EHQ1149" s="36"/>
      <c r="EHR1149" s="36"/>
      <c r="EHS1149" s="36"/>
      <c r="EHT1149" s="36"/>
      <c r="EHU1149" s="36"/>
      <c r="EHV1149" s="36"/>
      <c r="EHW1149" s="36"/>
      <c r="EHX1149" s="36"/>
      <c r="EHY1149" s="36"/>
      <c r="EHZ1149" s="36"/>
      <c r="EIA1149" s="36"/>
      <c r="EIB1149" s="36"/>
      <c r="EIC1149" s="36"/>
      <c r="EID1149" s="36"/>
      <c r="EIE1149" s="36"/>
      <c r="EIF1149" s="36"/>
      <c r="EIG1149" s="36"/>
      <c r="EIH1149" s="36"/>
      <c r="EII1149" s="36"/>
      <c r="EIJ1149" s="36"/>
      <c r="EIK1149" s="36"/>
      <c r="EIL1149" s="36"/>
      <c r="EIM1149" s="36"/>
      <c r="EIN1149" s="36"/>
      <c r="EIO1149" s="36"/>
      <c r="EIP1149" s="36"/>
      <c r="EIQ1149" s="36"/>
      <c r="EIR1149" s="36"/>
      <c r="EIS1149" s="36"/>
      <c r="EIT1149" s="36"/>
      <c r="EIU1149" s="36"/>
      <c r="EIV1149" s="36"/>
      <c r="EIW1149" s="36"/>
      <c r="EIX1149" s="36"/>
      <c r="EIY1149" s="36"/>
      <c r="EIZ1149" s="36"/>
      <c r="EJA1149" s="36"/>
      <c r="EJB1149" s="36"/>
      <c r="EJC1149" s="36"/>
      <c r="EJD1149" s="36"/>
      <c r="EJE1149" s="36"/>
      <c r="EJF1149" s="36"/>
      <c r="EJG1149" s="36"/>
      <c r="EJH1149" s="36"/>
      <c r="EJI1149" s="36"/>
      <c r="EJJ1149" s="36"/>
      <c r="EJK1149" s="36"/>
      <c r="EJL1149" s="36"/>
      <c r="EJM1149" s="36"/>
      <c r="EJN1149" s="36"/>
      <c r="EJO1149" s="36"/>
      <c r="EJP1149" s="36"/>
      <c r="EJQ1149" s="36"/>
      <c r="EJR1149" s="36"/>
      <c r="EJS1149" s="36"/>
      <c r="EJT1149" s="36"/>
      <c r="EJU1149" s="36"/>
      <c r="EJV1149" s="36"/>
      <c r="EJW1149" s="36"/>
      <c r="EJX1149" s="36"/>
      <c r="EJY1149" s="36"/>
      <c r="EJZ1149" s="36"/>
      <c r="EKA1149" s="36"/>
      <c r="EKB1149" s="36"/>
      <c r="EKC1149" s="36"/>
      <c r="EKD1149" s="36"/>
      <c r="EKE1149" s="36"/>
      <c r="EKF1149" s="36"/>
      <c r="EKG1149" s="36"/>
      <c r="EKH1149" s="36"/>
      <c r="EKI1149" s="36"/>
      <c r="EKJ1149" s="36"/>
      <c r="EKK1149" s="36"/>
      <c r="EKL1149" s="36"/>
      <c r="EKM1149" s="36"/>
      <c r="EKN1149" s="36"/>
      <c r="EKO1149" s="36"/>
      <c r="EKP1149" s="36"/>
      <c r="EKQ1149" s="36"/>
      <c r="EKR1149" s="36"/>
      <c r="EKS1149" s="36"/>
      <c r="EKT1149" s="36"/>
      <c r="EKU1149" s="36"/>
      <c r="EKV1149" s="36"/>
      <c r="EKW1149" s="36"/>
      <c r="EKX1149" s="36"/>
      <c r="EKY1149" s="36"/>
      <c r="EKZ1149" s="36"/>
      <c r="ELA1149" s="36"/>
      <c r="ELB1149" s="36"/>
      <c r="ELC1149" s="36"/>
      <c r="ELD1149" s="36"/>
      <c r="ELE1149" s="36"/>
      <c r="ELF1149" s="36"/>
      <c r="ELG1149" s="36"/>
      <c r="ELH1149" s="36"/>
      <c r="ELI1149" s="36"/>
      <c r="ELJ1149" s="36"/>
      <c r="ELK1149" s="36"/>
      <c r="ELL1149" s="36"/>
      <c r="ELM1149" s="36"/>
      <c r="ELN1149" s="36"/>
      <c r="ELO1149" s="36"/>
      <c r="ELP1149" s="36"/>
      <c r="ELQ1149" s="36"/>
      <c r="ELR1149" s="36"/>
      <c r="ELS1149" s="36"/>
      <c r="ELT1149" s="36"/>
      <c r="ELU1149" s="36"/>
      <c r="ELV1149" s="36"/>
      <c r="ELW1149" s="36"/>
      <c r="ELX1149" s="36"/>
      <c r="ELY1149" s="36"/>
      <c r="ELZ1149" s="36"/>
      <c r="EMA1149" s="36"/>
      <c r="EMB1149" s="36"/>
      <c r="EMC1149" s="36"/>
      <c r="EMD1149" s="36"/>
      <c r="EME1149" s="36"/>
      <c r="EMF1149" s="36"/>
      <c r="EMG1149" s="36"/>
      <c r="EMH1149" s="36"/>
      <c r="EMI1149" s="36"/>
      <c r="EMJ1149" s="36"/>
      <c r="EMK1149" s="36"/>
      <c r="EML1149" s="36"/>
      <c r="EMM1149" s="36"/>
      <c r="EMN1149" s="36"/>
      <c r="EMO1149" s="36"/>
      <c r="EMP1149" s="36"/>
      <c r="EMQ1149" s="36"/>
      <c r="EMR1149" s="36"/>
      <c r="EMS1149" s="36"/>
      <c r="EMT1149" s="36"/>
      <c r="EMU1149" s="36"/>
      <c r="EMV1149" s="36"/>
      <c r="EMW1149" s="36"/>
      <c r="EMX1149" s="36"/>
      <c r="EMY1149" s="36"/>
      <c r="EMZ1149" s="36"/>
      <c r="ENA1149" s="36"/>
      <c r="ENB1149" s="36"/>
      <c r="ENC1149" s="36"/>
      <c r="END1149" s="36"/>
      <c r="ENE1149" s="36"/>
      <c r="ENF1149" s="36"/>
      <c r="ENG1149" s="36"/>
      <c r="ENH1149" s="36"/>
      <c r="ENI1149" s="36"/>
      <c r="ENJ1149" s="36"/>
      <c r="ENK1149" s="36"/>
      <c r="ENL1149" s="36"/>
      <c r="ENM1149" s="36"/>
      <c r="ENN1149" s="36"/>
      <c r="ENO1149" s="36"/>
      <c r="ENP1149" s="36"/>
      <c r="ENQ1149" s="36"/>
      <c r="ENR1149" s="36"/>
      <c r="ENS1149" s="36"/>
      <c r="ENT1149" s="36"/>
      <c r="ENU1149" s="36"/>
      <c r="ENV1149" s="36"/>
      <c r="ENW1149" s="36"/>
      <c r="ENX1149" s="36"/>
      <c r="ENY1149" s="36"/>
      <c r="ENZ1149" s="36"/>
      <c r="EOA1149" s="36"/>
      <c r="EOB1149" s="36"/>
      <c r="EOC1149" s="36"/>
      <c r="EOD1149" s="36"/>
      <c r="EOE1149" s="36"/>
      <c r="EOF1149" s="36"/>
      <c r="EOG1149" s="36"/>
      <c r="EOH1149" s="36"/>
      <c r="EOI1149" s="36"/>
      <c r="EOJ1149" s="36"/>
      <c r="EOK1149" s="36"/>
      <c r="EOL1149" s="36"/>
      <c r="EOM1149" s="36"/>
      <c r="EON1149" s="36"/>
      <c r="EOO1149" s="36"/>
      <c r="EOP1149" s="36"/>
      <c r="EOQ1149" s="36"/>
      <c r="EOR1149" s="36"/>
      <c r="EOS1149" s="36"/>
      <c r="EOT1149" s="36"/>
      <c r="EOU1149" s="36"/>
      <c r="EOV1149" s="36"/>
      <c r="EOW1149" s="36"/>
      <c r="EOX1149" s="36"/>
      <c r="EOY1149" s="36"/>
      <c r="EOZ1149" s="36"/>
      <c r="EPA1149" s="36"/>
      <c r="EPB1149" s="36"/>
      <c r="EPC1149" s="36"/>
      <c r="EPD1149" s="36"/>
      <c r="EPE1149" s="36"/>
      <c r="EPF1149" s="36"/>
      <c r="EPG1149" s="36"/>
      <c r="EPH1149" s="36"/>
      <c r="EPI1149" s="36"/>
      <c r="EPJ1149" s="36"/>
      <c r="EPK1149" s="36"/>
      <c r="EPL1149" s="36"/>
      <c r="EPM1149" s="36"/>
      <c r="EPN1149" s="36"/>
      <c r="EPO1149" s="36"/>
      <c r="EPP1149" s="36"/>
      <c r="EPQ1149" s="36"/>
      <c r="EPR1149" s="36"/>
      <c r="EPS1149" s="36"/>
      <c r="EPT1149" s="36"/>
      <c r="EPU1149" s="36"/>
      <c r="EPV1149" s="36"/>
      <c r="EPW1149" s="36"/>
      <c r="EPX1149" s="36"/>
      <c r="EPY1149" s="36"/>
      <c r="EPZ1149" s="36"/>
      <c r="EQA1149" s="36"/>
      <c r="EQB1149" s="36"/>
      <c r="EQC1149" s="36"/>
      <c r="EQD1149" s="36"/>
      <c r="EQE1149" s="36"/>
      <c r="EQF1149" s="36"/>
      <c r="EQG1149" s="36"/>
      <c r="EQH1149" s="36"/>
      <c r="EQI1149" s="36"/>
      <c r="EQJ1149" s="36"/>
      <c r="EQK1149" s="36"/>
      <c r="EQL1149" s="36"/>
      <c r="EQM1149" s="36"/>
      <c r="EQN1149" s="36"/>
      <c r="EQO1149" s="36"/>
      <c r="EQP1149" s="36"/>
      <c r="EQQ1149" s="36"/>
      <c r="EQR1149" s="36"/>
      <c r="EQS1149" s="36"/>
      <c r="EQT1149" s="36"/>
      <c r="EQU1149" s="36"/>
      <c r="EQV1149" s="36"/>
      <c r="EQW1149" s="36"/>
      <c r="EQX1149" s="36"/>
      <c r="EQY1149" s="36"/>
      <c r="EQZ1149" s="36"/>
      <c r="ERA1149" s="36"/>
      <c r="ERB1149" s="36"/>
      <c r="ERC1149" s="36"/>
      <c r="ERD1149" s="36"/>
      <c r="ERE1149" s="36"/>
      <c r="ERF1149" s="36"/>
      <c r="ERG1149" s="36"/>
      <c r="ERH1149" s="36"/>
      <c r="ERI1149" s="36"/>
      <c r="ERJ1149" s="36"/>
      <c r="ERK1149" s="36"/>
      <c r="ERL1149" s="36"/>
      <c r="ERM1149" s="36"/>
      <c r="ERN1149" s="36"/>
      <c r="ERO1149" s="36"/>
      <c r="ERP1149" s="36"/>
      <c r="ERQ1149" s="36"/>
      <c r="ERR1149" s="36"/>
      <c r="ERS1149" s="36"/>
      <c r="ERT1149" s="36"/>
      <c r="ERU1149" s="36"/>
      <c r="ERV1149" s="36"/>
      <c r="ERW1149" s="36"/>
      <c r="ERX1149" s="36"/>
      <c r="ERY1149" s="36"/>
      <c r="ERZ1149" s="36"/>
      <c r="ESA1149" s="36"/>
      <c r="ESB1149" s="36"/>
      <c r="ESC1149" s="36"/>
      <c r="ESD1149" s="36"/>
      <c r="ESE1149" s="36"/>
      <c r="ESF1149" s="36"/>
      <c r="ESG1149" s="36"/>
      <c r="ESH1149" s="36"/>
      <c r="ESI1149" s="36"/>
      <c r="ESJ1149" s="36"/>
      <c r="ESK1149" s="36"/>
      <c r="ESL1149" s="36"/>
      <c r="ESM1149" s="36"/>
      <c r="ESN1149" s="36"/>
      <c r="ESO1149" s="36"/>
      <c r="ESP1149" s="36"/>
      <c r="ESQ1149" s="36"/>
      <c r="ESR1149" s="36"/>
      <c r="ESS1149" s="36"/>
      <c r="EST1149" s="36"/>
      <c r="ESU1149" s="36"/>
      <c r="ESV1149" s="36"/>
      <c r="ESW1149" s="36"/>
      <c r="ESX1149" s="36"/>
      <c r="ESY1149" s="36"/>
      <c r="ESZ1149" s="36"/>
      <c r="ETA1149" s="36"/>
      <c r="ETB1149" s="36"/>
      <c r="ETC1149" s="36"/>
      <c r="ETD1149" s="36"/>
      <c r="ETE1149" s="36"/>
      <c r="ETF1149" s="36"/>
      <c r="ETG1149" s="36"/>
      <c r="ETH1149" s="36"/>
      <c r="ETI1149" s="36"/>
      <c r="ETJ1149" s="36"/>
      <c r="ETK1149" s="36"/>
      <c r="ETL1149" s="36"/>
      <c r="ETM1149" s="36"/>
      <c r="ETN1149" s="36"/>
      <c r="ETO1149" s="36"/>
      <c r="ETP1149" s="36"/>
      <c r="ETQ1149" s="36"/>
      <c r="ETR1149" s="36"/>
      <c r="ETS1149" s="36"/>
      <c r="ETT1149" s="36"/>
      <c r="ETU1149" s="36"/>
      <c r="ETV1149" s="36"/>
      <c r="ETW1149" s="36"/>
      <c r="ETX1149" s="36"/>
      <c r="ETY1149" s="36"/>
      <c r="ETZ1149" s="36"/>
      <c r="EUA1149" s="36"/>
      <c r="EUB1149" s="36"/>
      <c r="EUC1149" s="36"/>
      <c r="EUD1149" s="36"/>
      <c r="EUE1149" s="36"/>
      <c r="EUF1149" s="36"/>
      <c r="EUG1149" s="36"/>
      <c r="EUH1149" s="36"/>
      <c r="EUI1149" s="36"/>
      <c r="EUJ1149" s="36"/>
      <c r="EUK1149" s="36"/>
      <c r="EUL1149" s="36"/>
      <c r="EUM1149" s="36"/>
      <c r="EUN1149" s="36"/>
      <c r="EUO1149" s="36"/>
      <c r="EUP1149" s="36"/>
      <c r="EUQ1149" s="36"/>
      <c r="EUR1149" s="36"/>
      <c r="EUS1149" s="36"/>
      <c r="EUT1149" s="36"/>
      <c r="EUU1149" s="36"/>
      <c r="EUV1149" s="36"/>
      <c r="EUW1149" s="36"/>
      <c r="EUX1149" s="36"/>
      <c r="EUY1149" s="36"/>
      <c r="EUZ1149" s="36"/>
      <c r="EVA1149" s="36"/>
      <c r="EVB1149" s="36"/>
      <c r="EVC1149" s="36"/>
      <c r="EVD1149" s="36"/>
      <c r="EVE1149" s="36"/>
      <c r="EVF1149" s="36"/>
      <c r="EVG1149" s="36"/>
      <c r="EVH1149" s="36"/>
      <c r="EVI1149" s="36"/>
      <c r="EVJ1149" s="36"/>
      <c r="EVK1149" s="36"/>
      <c r="EVL1149" s="36"/>
      <c r="EVM1149" s="36"/>
      <c r="EVN1149" s="36"/>
      <c r="EVO1149" s="36"/>
      <c r="EVP1149" s="36"/>
      <c r="EVQ1149" s="36"/>
      <c r="EVR1149" s="36"/>
      <c r="EVS1149" s="36"/>
      <c r="EVT1149" s="36"/>
      <c r="EVU1149" s="36"/>
      <c r="EVV1149" s="36"/>
      <c r="EVW1149" s="36"/>
      <c r="EVX1149" s="36"/>
      <c r="EVY1149" s="36"/>
      <c r="EVZ1149" s="36"/>
      <c r="EWA1149" s="36"/>
      <c r="EWB1149" s="36"/>
      <c r="EWC1149" s="36"/>
      <c r="EWD1149" s="36"/>
      <c r="EWE1149" s="36"/>
      <c r="EWF1149" s="36"/>
      <c r="EWG1149" s="36"/>
      <c r="EWH1149" s="36"/>
      <c r="EWI1149" s="36"/>
      <c r="EWJ1149" s="36"/>
      <c r="EWK1149" s="36"/>
      <c r="EWL1149" s="36"/>
      <c r="EWM1149" s="36"/>
      <c r="EWN1149" s="36"/>
      <c r="EWO1149" s="36"/>
      <c r="EWP1149" s="36"/>
      <c r="EWQ1149" s="36"/>
      <c r="EWR1149" s="36"/>
      <c r="EWS1149" s="36"/>
      <c r="EWT1149" s="36"/>
      <c r="EWU1149" s="36"/>
      <c r="EWV1149" s="36"/>
      <c r="EWW1149" s="36"/>
      <c r="EWX1149" s="36"/>
      <c r="EWY1149" s="36"/>
      <c r="EWZ1149" s="36"/>
      <c r="EXA1149" s="36"/>
      <c r="EXB1149" s="36"/>
      <c r="EXC1149" s="36"/>
      <c r="EXD1149" s="36"/>
      <c r="EXE1149" s="36"/>
      <c r="EXF1149" s="36"/>
      <c r="EXG1149" s="36"/>
      <c r="EXH1149" s="36"/>
      <c r="EXI1149" s="36"/>
      <c r="EXJ1149" s="36"/>
      <c r="EXK1149" s="36"/>
      <c r="EXL1149" s="36"/>
      <c r="EXM1149" s="36"/>
      <c r="EXN1149" s="36"/>
      <c r="EXO1149" s="36"/>
      <c r="EXP1149" s="36"/>
      <c r="EXQ1149" s="36"/>
      <c r="EXR1149" s="36"/>
      <c r="EXS1149" s="36"/>
      <c r="EXT1149" s="36"/>
      <c r="EXU1149" s="36"/>
      <c r="EXV1149" s="36"/>
      <c r="EXW1149" s="36"/>
      <c r="EXX1149" s="36"/>
      <c r="EXY1149" s="36"/>
      <c r="EXZ1149" s="36"/>
      <c r="EYA1149" s="36"/>
      <c r="EYB1149" s="36"/>
      <c r="EYC1149" s="36"/>
      <c r="EYD1149" s="36"/>
      <c r="EYE1149" s="36"/>
      <c r="EYF1149" s="36"/>
      <c r="EYG1149" s="36"/>
      <c r="EYH1149" s="36"/>
      <c r="EYI1149" s="36"/>
      <c r="EYJ1149" s="36"/>
      <c r="EYK1149" s="36"/>
      <c r="EYL1149" s="36"/>
      <c r="EYM1149" s="36"/>
      <c r="EYN1149" s="36"/>
      <c r="EYO1149" s="36"/>
      <c r="EYP1149" s="36"/>
      <c r="EYQ1149" s="36"/>
      <c r="EYR1149" s="36"/>
      <c r="EYS1149" s="36"/>
      <c r="EYT1149" s="36"/>
      <c r="EYU1149" s="36"/>
      <c r="EYV1149" s="36"/>
      <c r="EYW1149" s="36"/>
      <c r="EYX1149" s="36"/>
      <c r="EYY1149" s="36"/>
      <c r="EYZ1149" s="36"/>
      <c r="EZA1149" s="36"/>
      <c r="EZB1149" s="36"/>
      <c r="EZC1149" s="36"/>
      <c r="EZD1149" s="36"/>
      <c r="EZE1149" s="36"/>
      <c r="EZF1149" s="36"/>
      <c r="EZG1149" s="36"/>
      <c r="EZH1149" s="36"/>
      <c r="EZI1149" s="36"/>
      <c r="EZJ1149" s="36"/>
      <c r="EZK1149" s="36"/>
      <c r="EZL1149" s="36"/>
      <c r="EZM1149" s="36"/>
      <c r="EZN1149" s="36"/>
      <c r="EZO1149" s="36"/>
      <c r="EZP1149" s="36"/>
      <c r="EZQ1149" s="36"/>
      <c r="EZR1149" s="36"/>
      <c r="EZS1149" s="36"/>
      <c r="EZT1149" s="36"/>
      <c r="EZU1149" s="36"/>
      <c r="EZV1149" s="36"/>
      <c r="EZW1149" s="36"/>
      <c r="EZX1149" s="36"/>
      <c r="EZY1149" s="36"/>
      <c r="EZZ1149" s="36"/>
      <c r="FAA1149" s="36"/>
      <c r="FAB1149" s="36"/>
      <c r="FAC1149" s="36"/>
      <c r="FAD1149" s="36"/>
      <c r="FAE1149" s="36"/>
      <c r="FAF1149" s="36"/>
      <c r="FAG1149" s="36"/>
      <c r="FAH1149" s="36"/>
      <c r="FAI1149" s="36"/>
      <c r="FAJ1149" s="36"/>
      <c r="FAK1149" s="36"/>
      <c r="FAL1149" s="36"/>
      <c r="FAM1149" s="36"/>
      <c r="FAN1149" s="36"/>
      <c r="FAO1149" s="36"/>
      <c r="FAP1149" s="36"/>
      <c r="FAQ1149" s="36"/>
      <c r="FAR1149" s="36"/>
      <c r="FAS1149" s="36"/>
      <c r="FAT1149" s="36"/>
      <c r="FAU1149" s="36"/>
      <c r="FAV1149" s="36"/>
      <c r="FAW1149" s="36"/>
      <c r="FAX1149" s="36"/>
      <c r="FAY1149" s="36"/>
      <c r="FAZ1149" s="36"/>
      <c r="FBA1149" s="36"/>
      <c r="FBB1149" s="36"/>
      <c r="FBC1149" s="36"/>
      <c r="FBD1149" s="36"/>
      <c r="FBE1149" s="36"/>
      <c r="FBF1149" s="36"/>
      <c r="FBG1149" s="36"/>
      <c r="FBH1149" s="36"/>
      <c r="FBI1149" s="36"/>
      <c r="FBJ1149" s="36"/>
      <c r="FBK1149" s="36"/>
      <c r="FBL1149" s="36"/>
      <c r="FBM1149" s="36"/>
      <c r="FBN1149" s="36"/>
      <c r="FBO1149" s="36"/>
      <c r="FBP1149" s="36"/>
      <c r="FBQ1149" s="36"/>
      <c r="FBR1149" s="36"/>
      <c r="FBS1149" s="36"/>
      <c r="FBT1149" s="36"/>
      <c r="FBU1149" s="36"/>
      <c r="FBV1149" s="36"/>
      <c r="FBW1149" s="36"/>
      <c r="FBX1149" s="36"/>
      <c r="FBY1149" s="36"/>
      <c r="FBZ1149" s="36"/>
      <c r="FCA1149" s="36"/>
      <c r="FCB1149" s="36"/>
      <c r="FCC1149" s="36"/>
      <c r="FCD1149" s="36"/>
      <c r="FCE1149" s="36"/>
      <c r="FCF1149" s="36"/>
      <c r="FCG1149" s="36"/>
      <c r="FCH1149" s="36"/>
      <c r="FCI1149" s="36"/>
      <c r="FCJ1149" s="36"/>
      <c r="FCK1149" s="36"/>
      <c r="FCL1149" s="36"/>
      <c r="FCM1149" s="36"/>
      <c r="FCN1149" s="36"/>
      <c r="FCO1149" s="36"/>
      <c r="FCP1149" s="36"/>
      <c r="FCQ1149" s="36"/>
      <c r="FCR1149" s="36"/>
      <c r="FCS1149" s="36"/>
      <c r="FCT1149" s="36"/>
      <c r="FCU1149" s="36"/>
      <c r="FCV1149" s="36"/>
      <c r="FCW1149" s="36"/>
      <c r="FCX1149" s="36"/>
      <c r="FCY1149" s="36"/>
      <c r="FCZ1149" s="36"/>
      <c r="FDA1149" s="36"/>
      <c r="FDB1149" s="36"/>
      <c r="FDC1149" s="36"/>
      <c r="FDD1149" s="36"/>
      <c r="FDE1149" s="36"/>
      <c r="FDF1149" s="36"/>
      <c r="FDG1149" s="36"/>
      <c r="FDH1149" s="36"/>
      <c r="FDI1149" s="36"/>
      <c r="FDJ1149" s="36"/>
      <c r="FDK1149" s="36"/>
      <c r="FDL1149" s="36"/>
      <c r="FDM1149" s="36"/>
      <c r="FDN1149" s="36"/>
      <c r="FDO1149" s="36"/>
      <c r="FDP1149" s="36"/>
      <c r="FDQ1149" s="36"/>
      <c r="FDR1149" s="36"/>
      <c r="FDS1149" s="36"/>
      <c r="FDT1149" s="36"/>
      <c r="FDU1149" s="36"/>
      <c r="FDV1149" s="36"/>
      <c r="FDW1149" s="36"/>
      <c r="FDX1149" s="36"/>
      <c r="FDY1149" s="36"/>
      <c r="FDZ1149" s="36"/>
      <c r="FEA1149" s="36"/>
      <c r="FEB1149" s="36"/>
      <c r="FEC1149" s="36"/>
      <c r="FED1149" s="36"/>
      <c r="FEE1149" s="36"/>
      <c r="FEF1149" s="36"/>
      <c r="FEG1149" s="36"/>
      <c r="FEH1149" s="36"/>
      <c r="FEI1149" s="36"/>
      <c r="FEJ1149" s="36"/>
      <c r="FEK1149" s="36"/>
      <c r="FEL1149" s="36"/>
      <c r="FEM1149" s="36"/>
      <c r="FEN1149" s="36"/>
      <c r="FEO1149" s="36"/>
      <c r="FEP1149" s="36"/>
      <c r="FEQ1149" s="36"/>
      <c r="FER1149" s="36"/>
      <c r="FES1149" s="36"/>
      <c r="FET1149" s="36"/>
      <c r="FEU1149" s="36"/>
      <c r="FEV1149" s="36"/>
      <c r="FEW1149" s="36"/>
      <c r="FEX1149" s="36"/>
      <c r="FEY1149" s="36"/>
      <c r="FEZ1149" s="36"/>
      <c r="FFA1149" s="36"/>
      <c r="FFB1149" s="36"/>
      <c r="FFC1149" s="36"/>
      <c r="FFD1149" s="36"/>
      <c r="FFE1149" s="36"/>
      <c r="FFF1149" s="36"/>
      <c r="FFG1149" s="36"/>
      <c r="FFH1149" s="36"/>
      <c r="FFI1149" s="36"/>
      <c r="FFJ1149" s="36"/>
      <c r="FFK1149" s="36"/>
      <c r="FFL1149" s="36"/>
      <c r="FFM1149" s="36"/>
      <c r="FFN1149" s="36"/>
      <c r="FFO1149" s="36"/>
      <c r="FFP1149" s="36"/>
      <c r="FFQ1149" s="36"/>
      <c r="FFR1149" s="36"/>
      <c r="FFS1149" s="36"/>
      <c r="FFT1149" s="36"/>
      <c r="FFU1149" s="36"/>
      <c r="FFV1149" s="36"/>
      <c r="FFW1149" s="36"/>
      <c r="FFX1149" s="36"/>
      <c r="FFY1149" s="36"/>
      <c r="FFZ1149" s="36"/>
      <c r="FGA1149" s="36"/>
      <c r="FGB1149" s="36"/>
      <c r="FGC1149" s="36"/>
      <c r="FGD1149" s="36"/>
      <c r="FGE1149" s="36"/>
      <c r="FGF1149" s="36"/>
      <c r="FGG1149" s="36"/>
      <c r="FGH1149" s="36"/>
      <c r="FGI1149" s="36"/>
      <c r="FGJ1149" s="36"/>
      <c r="FGK1149" s="36"/>
      <c r="FGL1149" s="36"/>
      <c r="FGM1149" s="36"/>
      <c r="FGN1149" s="36"/>
      <c r="FGO1149" s="36"/>
      <c r="FGP1149" s="36"/>
      <c r="FGQ1149" s="36"/>
      <c r="FGR1149" s="36"/>
      <c r="FGS1149" s="36"/>
      <c r="FGT1149" s="36"/>
      <c r="FGU1149" s="36"/>
      <c r="FGV1149" s="36"/>
      <c r="FGW1149" s="36"/>
      <c r="FGX1149" s="36"/>
      <c r="FGY1149" s="36"/>
      <c r="FGZ1149" s="36"/>
      <c r="FHA1149" s="36"/>
      <c r="FHB1149" s="36"/>
      <c r="FHC1149" s="36"/>
      <c r="FHD1149" s="36"/>
      <c r="FHE1149" s="36"/>
      <c r="FHF1149" s="36"/>
      <c r="FHG1149" s="36"/>
      <c r="FHH1149" s="36"/>
      <c r="FHI1149" s="36"/>
      <c r="FHJ1149" s="36"/>
      <c r="FHK1149" s="36"/>
      <c r="FHL1149" s="36"/>
      <c r="FHM1149" s="36"/>
      <c r="FHN1149" s="36"/>
      <c r="FHO1149" s="36"/>
      <c r="FHP1149" s="36"/>
      <c r="FHQ1149" s="36"/>
      <c r="FHR1149" s="36"/>
      <c r="FHS1149" s="36"/>
      <c r="FHT1149" s="36"/>
      <c r="FHU1149" s="36"/>
      <c r="FHV1149" s="36"/>
      <c r="FHW1149" s="36"/>
      <c r="FHX1149" s="36"/>
      <c r="FHY1149" s="36"/>
      <c r="FHZ1149" s="36"/>
      <c r="FIA1149" s="36"/>
      <c r="FIB1149" s="36"/>
      <c r="FIC1149" s="36"/>
      <c r="FID1149" s="36"/>
      <c r="FIE1149" s="36"/>
      <c r="FIF1149" s="36"/>
      <c r="FIG1149" s="36"/>
      <c r="FIH1149" s="36"/>
      <c r="FII1149" s="36"/>
      <c r="FIJ1149" s="36"/>
      <c r="FIK1149" s="36"/>
      <c r="FIL1149" s="36"/>
      <c r="FIM1149" s="36"/>
      <c r="FIN1149" s="36"/>
      <c r="FIO1149" s="36"/>
      <c r="FIP1149" s="36"/>
      <c r="FIQ1149" s="36"/>
      <c r="FIR1149" s="36"/>
      <c r="FIS1149" s="36"/>
      <c r="FIT1149" s="36"/>
      <c r="FIU1149" s="36"/>
      <c r="FIV1149" s="36"/>
      <c r="FIW1149" s="36"/>
      <c r="FIX1149" s="36"/>
      <c r="FIY1149" s="36"/>
      <c r="FIZ1149" s="36"/>
      <c r="FJA1149" s="36"/>
      <c r="FJB1149" s="36"/>
      <c r="FJC1149" s="36"/>
      <c r="FJD1149" s="36"/>
      <c r="FJE1149" s="36"/>
      <c r="FJF1149" s="36"/>
      <c r="FJG1149" s="36"/>
      <c r="FJH1149" s="36"/>
      <c r="FJI1149" s="36"/>
      <c r="FJJ1149" s="36"/>
      <c r="FJK1149" s="36"/>
      <c r="FJL1149" s="36"/>
      <c r="FJM1149" s="36"/>
      <c r="FJN1149" s="36"/>
      <c r="FJO1149" s="36"/>
      <c r="FJP1149" s="36"/>
      <c r="FJQ1149" s="36"/>
      <c r="FJR1149" s="36"/>
      <c r="FJS1149" s="36"/>
      <c r="FJT1149" s="36"/>
      <c r="FJU1149" s="36"/>
      <c r="FJV1149" s="36"/>
      <c r="FJW1149" s="36"/>
      <c r="FJX1149" s="36"/>
      <c r="FJY1149" s="36"/>
      <c r="FJZ1149" s="36"/>
      <c r="FKA1149" s="36"/>
      <c r="FKB1149" s="36"/>
      <c r="FKC1149" s="36"/>
      <c r="FKD1149" s="36"/>
      <c r="FKE1149" s="36"/>
      <c r="FKF1149" s="36"/>
      <c r="FKG1149" s="36"/>
      <c r="FKH1149" s="36"/>
      <c r="FKI1149" s="36"/>
      <c r="FKJ1149" s="36"/>
      <c r="FKK1149" s="36"/>
      <c r="FKL1149" s="36"/>
      <c r="FKM1149" s="36"/>
      <c r="FKN1149" s="36"/>
      <c r="FKO1149" s="36"/>
      <c r="FKP1149" s="36"/>
      <c r="FKQ1149" s="36"/>
      <c r="FKR1149" s="36"/>
      <c r="FKS1149" s="36"/>
      <c r="FKT1149" s="36"/>
      <c r="FKU1149" s="36"/>
      <c r="FKV1149" s="36"/>
      <c r="FKW1149" s="36"/>
      <c r="FKX1149" s="36"/>
      <c r="FKY1149" s="36"/>
      <c r="FKZ1149" s="36"/>
      <c r="FLA1149" s="36"/>
      <c r="FLB1149" s="36"/>
      <c r="FLC1149" s="36"/>
      <c r="FLD1149" s="36"/>
      <c r="FLE1149" s="36"/>
      <c r="FLF1149" s="36"/>
      <c r="FLG1149" s="36"/>
      <c r="FLH1149" s="36"/>
      <c r="FLI1149" s="36"/>
      <c r="FLJ1149" s="36"/>
      <c r="FLK1149" s="36"/>
      <c r="FLL1149" s="36"/>
      <c r="FLM1149" s="36"/>
      <c r="FLN1149" s="36"/>
      <c r="FLO1149" s="36"/>
      <c r="FLP1149" s="36"/>
      <c r="FLQ1149" s="36"/>
      <c r="FLR1149" s="36"/>
      <c r="FLS1149" s="36"/>
      <c r="FLT1149" s="36"/>
      <c r="FLU1149" s="36"/>
      <c r="FLV1149" s="36"/>
      <c r="FLW1149" s="36"/>
      <c r="FLX1149" s="36"/>
      <c r="FLY1149" s="36"/>
      <c r="FLZ1149" s="36"/>
      <c r="FMA1149" s="36"/>
      <c r="FMB1149" s="36"/>
      <c r="FMC1149" s="36"/>
      <c r="FMD1149" s="36"/>
      <c r="FME1149" s="36"/>
      <c r="FMF1149" s="36"/>
      <c r="FMG1149" s="36"/>
      <c r="FMH1149" s="36"/>
      <c r="FMI1149" s="36"/>
      <c r="FMJ1149" s="36"/>
      <c r="FMK1149" s="36"/>
      <c r="FML1149" s="36"/>
      <c r="FMM1149" s="36"/>
      <c r="FMN1149" s="36"/>
      <c r="FMO1149" s="36"/>
      <c r="FMP1149" s="36"/>
      <c r="FMQ1149" s="36"/>
      <c r="FMR1149" s="36"/>
      <c r="FMS1149" s="36"/>
      <c r="FMT1149" s="36"/>
      <c r="FMU1149" s="36"/>
      <c r="FMV1149" s="36"/>
      <c r="FMW1149" s="36"/>
      <c r="FMX1149" s="36"/>
      <c r="FMY1149" s="36"/>
      <c r="FMZ1149" s="36"/>
      <c r="FNA1149" s="36"/>
      <c r="FNB1149" s="36"/>
      <c r="FNC1149" s="36"/>
      <c r="FND1149" s="36"/>
      <c r="FNE1149" s="36"/>
      <c r="FNF1149" s="36"/>
      <c r="FNG1149" s="36"/>
      <c r="FNH1149" s="36"/>
      <c r="FNI1149" s="36"/>
      <c r="FNJ1149" s="36"/>
      <c r="FNK1149" s="36"/>
      <c r="FNL1149" s="36"/>
      <c r="FNM1149" s="36"/>
      <c r="FNN1149" s="36"/>
      <c r="FNO1149" s="36"/>
      <c r="FNP1149" s="36"/>
      <c r="FNQ1149" s="36"/>
      <c r="FNR1149" s="36"/>
      <c r="FNS1149" s="36"/>
      <c r="FNT1149" s="36"/>
      <c r="FNU1149" s="36"/>
      <c r="FNV1149" s="36"/>
      <c r="FNW1149" s="36"/>
      <c r="FNX1149" s="36"/>
      <c r="FNY1149" s="36"/>
      <c r="FNZ1149" s="36"/>
      <c r="FOA1149" s="36"/>
      <c r="FOB1149" s="36"/>
      <c r="FOC1149" s="36"/>
      <c r="FOD1149" s="36"/>
      <c r="FOE1149" s="36"/>
      <c r="FOF1149" s="36"/>
      <c r="FOG1149" s="36"/>
      <c r="FOH1149" s="36"/>
      <c r="FOI1149" s="36"/>
      <c r="FOJ1149" s="36"/>
      <c r="FOK1149" s="36"/>
      <c r="FOL1149" s="36"/>
      <c r="FOM1149" s="36"/>
      <c r="FON1149" s="36"/>
      <c r="FOO1149" s="36"/>
      <c r="FOP1149" s="36"/>
      <c r="FOQ1149" s="36"/>
      <c r="FOR1149" s="36"/>
      <c r="FOS1149" s="36"/>
      <c r="FOT1149" s="36"/>
      <c r="FOU1149" s="36"/>
      <c r="FOV1149" s="36"/>
      <c r="FOW1149" s="36"/>
      <c r="FOX1149" s="36"/>
      <c r="FOY1149" s="36"/>
      <c r="FOZ1149" s="36"/>
      <c r="FPA1149" s="36"/>
      <c r="FPB1149" s="36"/>
      <c r="FPC1149" s="36"/>
      <c r="FPD1149" s="36"/>
      <c r="FPE1149" s="36"/>
      <c r="FPF1149" s="36"/>
      <c r="FPG1149" s="36"/>
      <c r="FPH1149" s="36"/>
      <c r="FPI1149" s="36"/>
      <c r="FPJ1149" s="36"/>
      <c r="FPK1149" s="36"/>
      <c r="FPL1149" s="36"/>
      <c r="FPM1149" s="36"/>
      <c r="FPN1149" s="36"/>
      <c r="FPO1149" s="36"/>
      <c r="FPP1149" s="36"/>
      <c r="FPQ1149" s="36"/>
      <c r="FPR1149" s="36"/>
      <c r="FPS1149" s="36"/>
      <c r="FPT1149" s="36"/>
      <c r="FPU1149" s="36"/>
      <c r="FPV1149" s="36"/>
      <c r="FPW1149" s="36"/>
      <c r="FPX1149" s="36"/>
      <c r="FPY1149" s="36"/>
      <c r="FPZ1149" s="36"/>
      <c r="FQA1149" s="36"/>
      <c r="FQB1149" s="36"/>
      <c r="FQC1149" s="36"/>
      <c r="FQD1149" s="36"/>
      <c r="FQE1149" s="36"/>
      <c r="FQF1149" s="36"/>
      <c r="FQG1149" s="36"/>
      <c r="FQH1149" s="36"/>
      <c r="FQI1149" s="36"/>
      <c r="FQJ1149" s="36"/>
      <c r="FQK1149" s="36"/>
      <c r="FQL1149" s="36"/>
      <c r="FQM1149" s="36"/>
      <c r="FQN1149" s="36"/>
      <c r="FQO1149" s="36"/>
      <c r="FQP1149" s="36"/>
      <c r="FQQ1149" s="36"/>
      <c r="FQR1149" s="36"/>
      <c r="FQS1149" s="36"/>
      <c r="FQT1149" s="36"/>
      <c r="FQU1149" s="36"/>
      <c r="FQV1149" s="36"/>
      <c r="FQW1149" s="36"/>
      <c r="FQX1149" s="36"/>
      <c r="FQY1149" s="36"/>
      <c r="FQZ1149" s="36"/>
      <c r="FRA1149" s="36"/>
      <c r="FRB1149" s="36"/>
      <c r="FRC1149" s="36"/>
      <c r="FRD1149" s="36"/>
      <c r="FRE1149" s="36"/>
      <c r="FRF1149" s="36"/>
      <c r="FRG1149" s="36"/>
      <c r="FRH1149" s="36"/>
      <c r="FRI1149" s="36"/>
      <c r="FRJ1149" s="36"/>
      <c r="FRK1149" s="36"/>
      <c r="FRL1149" s="36"/>
      <c r="FRM1149" s="36"/>
      <c r="FRN1149" s="36"/>
      <c r="FRO1149" s="36"/>
      <c r="FRP1149" s="36"/>
      <c r="FRQ1149" s="36"/>
      <c r="FRR1149" s="36"/>
      <c r="FRS1149" s="36"/>
      <c r="FRT1149" s="36"/>
      <c r="FRU1149" s="36"/>
      <c r="FRV1149" s="36"/>
      <c r="FRW1149" s="36"/>
      <c r="FRX1149" s="36"/>
      <c r="FRY1149" s="36"/>
      <c r="FRZ1149" s="36"/>
      <c r="FSA1149" s="36"/>
      <c r="FSB1149" s="36"/>
      <c r="FSC1149" s="36"/>
      <c r="FSD1149" s="36"/>
      <c r="FSE1149" s="36"/>
      <c r="FSF1149" s="36"/>
      <c r="FSG1149" s="36"/>
      <c r="FSH1149" s="36"/>
      <c r="FSI1149" s="36"/>
      <c r="FSJ1149" s="36"/>
      <c r="FSK1149" s="36"/>
      <c r="FSL1149" s="36"/>
      <c r="FSM1149" s="36"/>
      <c r="FSN1149" s="36"/>
      <c r="FSO1149" s="36"/>
      <c r="FSP1149" s="36"/>
      <c r="FSQ1149" s="36"/>
      <c r="FSR1149" s="36"/>
      <c r="FSS1149" s="36"/>
      <c r="FST1149" s="36"/>
      <c r="FSU1149" s="36"/>
      <c r="FSV1149" s="36"/>
      <c r="FSW1149" s="36"/>
      <c r="FSX1149" s="36"/>
      <c r="FSY1149" s="36"/>
      <c r="FSZ1149" s="36"/>
      <c r="FTA1149" s="36"/>
      <c r="FTB1149" s="36"/>
      <c r="FTC1149" s="36"/>
      <c r="FTD1149" s="36"/>
      <c r="FTE1149" s="36"/>
      <c r="FTF1149" s="36"/>
      <c r="FTG1149" s="36"/>
      <c r="FTH1149" s="36"/>
      <c r="FTI1149" s="36"/>
      <c r="FTJ1149" s="36"/>
      <c r="FTK1149" s="36"/>
      <c r="FTL1149" s="36"/>
      <c r="FTM1149" s="36"/>
      <c r="FTN1149" s="36"/>
      <c r="FTO1149" s="36"/>
      <c r="FTP1149" s="36"/>
      <c r="FTQ1149" s="36"/>
      <c r="FTR1149" s="36"/>
      <c r="FTS1149" s="36"/>
      <c r="FTT1149" s="36"/>
      <c r="FTU1149" s="36"/>
      <c r="FTV1149" s="36"/>
      <c r="FTW1149" s="36"/>
      <c r="FTX1149" s="36"/>
      <c r="FTY1149" s="36"/>
      <c r="FTZ1149" s="36"/>
      <c r="FUA1149" s="36"/>
      <c r="FUB1149" s="36"/>
      <c r="FUC1149" s="36"/>
      <c r="FUD1149" s="36"/>
      <c r="FUE1149" s="36"/>
      <c r="FUF1149" s="36"/>
      <c r="FUG1149" s="36"/>
      <c r="FUH1149" s="36"/>
      <c r="FUI1149" s="36"/>
      <c r="FUJ1149" s="36"/>
      <c r="FUK1149" s="36"/>
      <c r="FUL1149" s="36"/>
      <c r="FUM1149" s="36"/>
      <c r="FUN1149" s="36"/>
      <c r="FUO1149" s="36"/>
      <c r="FUP1149" s="36"/>
      <c r="FUQ1149" s="36"/>
      <c r="FUR1149" s="36"/>
      <c r="FUS1149" s="36"/>
      <c r="FUT1149" s="36"/>
      <c r="FUU1149" s="36"/>
      <c r="FUV1149" s="36"/>
      <c r="FUW1149" s="36"/>
      <c r="FUX1149" s="36"/>
      <c r="FUY1149" s="36"/>
      <c r="FUZ1149" s="36"/>
      <c r="FVA1149" s="36"/>
      <c r="FVB1149" s="36"/>
      <c r="FVC1149" s="36"/>
      <c r="FVD1149" s="36"/>
      <c r="FVE1149" s="36"/>
      <c r="FVF1149" s="36"/>
      <c r="FVG1149" s="36"/>
      <c r="FVH1149" s="36"/>
      <c r="FVI1149" s="36"/>
      <c r="FVJ1149" s="36"/>
      <c r="FVK1149" s="36"/>
      <c r="FVL1149" s="36"/>
      <c r="FVM1149" s="36"/>
      <c r="FVN1149" s="36"/>
      <c r="FVO1149" s="36"/>
      <c r="FVP1149" s="36"/>
      <c r="FVQ1149" s="36"/>
      <c r="FVR1149" s="36"/>
      <c r="FVS1149" s="36"/>
      <c r="FVT1149" s="36"/>
      <c r="FVU1149" s="36"/>
      <c r="FVV1149" s="36"/>
      <c r="FVW1149" s="36"/>
      <c r="FVX1149" s="36"/>
      <c r="FVY1149" s="36"/>
      <c r="FVZ1149" s="36"/>
      <c r="FWA1149" s="36"/>
      <c r="FWB1149" s="36"/>
      <c r="FWC1149" s="36"/>
      <c r="FWD1149" s="36"/>
      <c r="FWE1149" s="36"/>
      <c r="FWF1149" s="36"/>
      <c r="FWG1149" s="36"/>
      <c r="FWH1149" s="36"/>
      <c r="FWI1149" s="36"/>
      <c r="FWJ1149" s="36"/>
      <c r="FWK1149" s="36"/>
      <c r="FWL1149" s="36"/>
      <c r="FWM1149" s="36"/>
      <c r="FWN1149" s="36"/>
      <c r="FWO1149" s="36"/>
      <c r="FWP1149" s="36"/>
      <c r="FWQ1149" s="36"/>
      <c r="FWR1149" s="36"/>
      <c r="FWS1149" s="36"/>
      <c r="FWT1149" s="36"/>
      <c r="FWU1149" s="36"/>
      <c r="FWV1149" s="36"/>
      <c r="FWW1149" s="36"/>
      <c r="FWX1149" s="36"/>
      <c r="FWY1149" s="36"/>
      <c r="FWZ1149" s="36"/>
      <c r="FXA1149" s="36"/>
      <c r="FXB1149" s="36"/>
      <c r="FXC1149" s="36"/>
      <c r="FXD1149" s="36"/>
      <c r="FXE1149" s="36"/>
      <c r="FXF1149" s="36"/>
      <c r="FXG1149" s="36"/>
      <c r="FXH1149" s="36"/>
      <c r="FXI1149" s="36"/>
      <c r="FXJ1149" s="36"/>
      <c r="FXK1149" s="36"/>
      <c r="FXL1149" s="36"/>
      <c r="FXM1149" s="36"/>
      <c r="FXN1149" s="36"/>
      <c r="FXO1149" s="36"/>
      <c r="FXP1149" s="36"/>
      <c r="FXQ1149" s="36"/>
      <c r="FXR1149" s="36"/>
      <c r="FXS1149" s="36"/>
      <c r="FXT1149" s="36"/>
      <c r="FXU1149" s="36"/>
      <c r="FXV1149" s="36"/>
      <c r="FXW1149" s="36"/>
      <c r="FXX1149" s="36"/>
      <c r="FXY1149" s="36"/>
      <c r="FXZ1149" s="36"/>
      <c r="FYA1149" s="36"/>
      <c r="FYB1149" s="36"/>
      <c r="FYC1149" s="36"/>
      <c r="FYD1149" s="36"/>
      <c r="FYE1149" s="36"/>
      <c r="FYF1149" s="36"/>
      <c r="FYG1149" s="36"/>
      <c r="FYH1149" s="36"/>
      <c r="FYI1149" s="36"/>
      <c r="FYJ1149" s="36"/>
      <c r="FYK1149" s="36"/>
      <c r="FYL1149" s="36"/>
      <c r="FYM1149" s="36"/>
      <c r="FYN1149" s="36"/>
      <c r="FYO1149" s="36"/>
      <c r="FYP1149" s="36"/>
      <c r="FYQ1149" s="36"/>
      <c r="FYR1149" s="36"/>
      <c r="FYS1149" s="36"/>
      <c r="FYT1149" s="36"/>
      <c r="FYU1149" s="36"/>
      <c r="FYV1149" s="36"/>
      <c r="FYW1149" s="36"/>
      <c r="FYX1149" s="36"/>
      <c r="FYY1149" s="36"/>
      <c r="FYZ1149" s="36"/>
      <c r="FZA1149" s="36"/>
      <c r="FZB1149" s="36"/>
      <c r="FZC1149" s="36"/>
      <c r="FZD1149" s="36"/>
      <c r="FZE1149" s="36"/>
      <c r="FZF1149" s="36"/>
      <c r="FZG1149" s="36"/>
      <c r="FZH1149" s="36"/>
      <c r="FZI1149" s="36"/>
      <c r="FZJ1149" s="36"/>
      <c r="FZK1149" s="36"/>
      <c r="FZL1149" s="36"/>
      <c r="FZM1149" s="36"/>
      <c r="FZN1149" s="36"/>
      <c r="FZO1149" s="36"/>
      <c r="FZP1149" s="36"/>
      <c r="FZQ1149" s="36"/>
      <c r="FZR1149" s="36"/>
      <c r="FZS1149" s="36"/>
      <c r="FZT1149" s="36"/>
      <c r="FZU1149" s="36"/>
      <c r="FZV1149" s="36"/>
      <c r="FZW1149" s="36"/>
      <c r="FZX1149" s="36"/>
      <c r="FZY1149" s="36"/>
      <c r="FZZ1149" s="36"/>
      <c r="GAA1149" s="36"/>
      <c r="GAB1149" s="36"/>
      <c r="GAC1149" s="36"/>
      <c r="GAD1149" s="36"/>
      <c r="GAE1149" s="36"/>
      <c r="GAF1149" s="36"/>
      <c r="GAG1149" s="36"/>
      <c r="GAH1149" s="36"/>
      <c r="GAI1149" s="36"/>
      <c r="GAJ1149" s="36"/>
      <c r="GAK1149" s="36"/>
      <c r="GAL1149" s="36"/>
      <c r="GAM1149" s="36"/>
      <c r="GAN1149" s="36"/>
      <c r="GAO1149" s="36"/>
      <c r="GAP1149" s="36"/>
      <c r="GAQ1149" s="36"/>
      <c r="GAR1149" s="36"/>
      <c r="GAS1149" s="36"/>
      <c r="GAT1149" s="36"/>
      <c r="GAU1149" s="36"/>
      <c r="GAV1149" s="36"/>
      <c r="GAW1149" s="36"/>
      <c r="GAX1149" s="36"/>
      <c r="GAY1149" s="36"/>
      <c r="GAZ1149" s="36"/>
      <c r="GBA1149" s="36"/>
      <c r="GBB1149" s="36"/>
      <c r="GBC1149" s="36"/>
      <c r="GBD1149" s="36"/>
      <c r="GBE1149" s="36"/>
      <c r="GBF1149" s="36"/>
      <c r="GBG1149" s="36"/>
      <c r="GBH1149" s="36"/>
      <c r="GBI1149" s="36"/>
      <c r="GBJ1149" s="36"/>
      <c r="GBK1149" s="36"/>
      <c r="GBL1149" s="36"/>
      <c r="GBM1149" s="36"/>
      <c r="GBN1149" s="36"/>
      <c r="GBO1149" s="36"/>
      <c r="GBP1149" s="36"/>
      <c r="GBQ1149" s="36"/>
      <c r="GBR1149" s="36"/>
      <c r="GBS1149" s="36"/>
      <c r="GBT1149" s="36"/>
      <c r="GBU1149" s="36"/>
      <c r="GBV1149" s="36"/>
      <c r="GBW1149" s="36"/>
      <c r="GBX1149" s="36"/>
      <c r="GBY1149" s="36"/>
      <c r="GBZ1149" s="36"/>
      <c r="GCA1149" s="36"/>
      <c r="GCB1149" s="36"/>
      <c r="GCC1149" s="36"/>
      <c r="GCD1149" s="36"/>
      <c r="GCE1149" s="36"/>
      <c r="GCF1149" s="36"/>
      <c r="GCG1149" s="36"/>
      <c r="GCH1149" s="36"/>
      <c r="GCI1149" s="36"/>
      <c r="GCJ1149" s="36"/>
      <c r="GCK1149" s="36"/>
      <c r="GCL1149" s="36"/>
      <c r="GCM1149" s="36"/>
      <c r="GCN1149" s="36"/>
      <c r="GCO1149" s="36"/>
      <c r="GCP1149" s="36"/>
      <c r="GCQ1149" s="36"/>
      <c r="GCR1149" s="36"/>
      <c r="GCS1149" s="36"/>
      <c r="GCT1149" s="36"/>
      <c r="GCU1149" s="36"/>
      <c r="GCV1149" s="36"/>
      <c r="GCW1149" s="36"/>
      <c r="GCX1149" s="36"/>
      <c r="GCY1149" s="36"/>
      <c r="GCZ1149" s="36"/>
      <c r="GDA1149" s="36"/>
      <c r="GDB1149" s="36"/>
      <c r="GDC1149" s="36"/>
      <c r="GDD1149" s="36"/>
      <c r="GDE1149" s="36"/>
      <c r="GDF1149" s="36"/>
      <c r="GDG1149" s="36"/>
      <c r="GDH1149" s="36"/>
      <c r="GDI1149" s="36"/>
      <c r="GDJ1149" s="36"/>
      <c r="GDK1149" s="36"/>
      <c r="GDL1149" s="36"/>
      <c r="GDM1149" s="36"/>
      <c r="GDN1149" s="36"/>
      <c r="GDO1149" s="36"/>
      <c r="GDP1149" s="36"/>
      <c r="GDQ1149" s="36"/>
      <c r="GDR1149" s="36"/>
      <c r="GDS1149" s="36"/>
      <c r="GDT1149" s="36"/>
      <c r="GDU1149" s="36"/>
      <c r="GDV1149" s="36"/>
      <c r="GDW1149" s="36"/>
      <c r="GDX1149" s="36"/>
      <c r="GDY1149" s="36"/>
      <c r="GDZ1149" s="36"/>
      <c r="GEA1149" s="36"/>
      <c r="GEB1149" s="36"/>
      <c r="GEC1149" s="36"/>
      <c r="GED1149" s="36"/>
      <c r="GEE1149" s="36"/>
      <c r="GEF1149" s="36"/>
      <c r="GEG1149" s="36"/>
      <c r="GEH1149" s="36"/>
      <c r="GEI1149" s="36"/>
      <c r="GEJ1149" s="36"/>
      <c r="GEK1149" s="36"/>
      <c r="GEL1149" s="36"/>
      <c r="GEM1149" s="36"/>
      <c r="GEN1149" s="36"/>
      <c r="GEO1149" s="36"/>
      <c r="GEP1149" s="36"/>
      <c r="GEQ1149" s="36"/>
      <c r="GER1149" s="36"/>
      <c r="GES1149" s="36"/>
      <c r="GET1149" s="36"/>
      <c r="GEU1149" s="36"/>
      <c r="GEV1149" s="36"/>
      <c r="GEW1149" s="36"/>
      <c r="GEX1149" s="36"/>
      <c r="GEY1149" s="36"/>
      <c r="GEZ1149" s="36"/>
      <c r="GFA1149" s="36"/>
      <c r="GFB1149" s="36"/>
      <c r="GFC1149" s="36"/>
      <c r="GFD1149" s="36"/>
      <c r="GFE1149" s="36"/>
      <c r="GFF1149" s="36"/>
      <c r="GFG1149" s="36"/>
      <c r="GFH1149" s="36"/>
      <c r="GFI1149" s="36"/>
      <c r="GFJ1149" s="36"/>
      <c r="GFK1149" s="36"/>
      <c r="GFL1149" s="36"/>
      <c r="GFM1149" s="36"/>
      <c r="GFN1149" s="36"/>
      <c r="GFO1149" s="36"/>
      <c r="GFP1149" s="36"/>
      <c r="GFQ1149" s="36"/>
      <c r="GFR1149" s="36"/>
      <c r="GFS1149" s="36"/>
      <c r="GFT1149" s="36"/>
      <c r="GFU1149" s="36"/>
      <c r="GFV1149" s="36"/>
      <c r="GFW1149" s="36"/>
      <c r="GFX1149" s="36"/>
      <c r="GFY1149" s="36"/>
      <c r="GFZ1149" s="36"/>
      <c r="GGA1149" s="36"/>
      <c r="GGB1149" s="36"/>
      <c r="GGC1149" s="36"/>
      <c r="GGD1149" s="36"/>
      <c r="GGE1149" s="36"/>
      <c r="GGF1149" s="36"/>
      <c r="GGG1149" s="36"/>
      <c r="GGH1149" s="36"/>
      <c r="GGI1149" s="36"/>
      <c r="GGJ1149" s="36"/>
      <c r="GGK1149" s="36"/>
      <c r="GGL1149" s="36"/>
      <c r="GGM1149" s="36"/>
      <c r="GGN1149" s="36"/>
      <c r="GGO1149" s="36"/>
      <c r="GGP1149" s="36"/>
      <c r="GGQ1149" s="36"/>
      <c r="GGR1149" s="36"/>
      <c r="GGS1149" s="36"/>
      <c r="GGT1149" s="36"/>
      <c r="GGU1149" s="36"/>
      <c r="GGV1149" s="36"/>
      <c r="GGW1149" s="36"/>
      <c r="GGX1149" s="36"/>
      <c r="GGY1149" s="36"/>
      <c r="GGZ1149" s="36"/>
      <c r="GHA1149" s="36"/>
      <c r="GHB1149" s="36"/>
      <c r="GHC1149" s="36"/>
      <c r="GHD1149" s="36"/>
      <c r="GHE1149" s="36"/>
      <c r="GHF1149" s="36"/>
      <c r="GHG1149" s="36"/>
      <c r="GHH1149" s="36"/>
      <c r="GHI1149" s="36"/>
      <c r="GHJ1149" s="36"/>
      <c r="GHK1149" s="36"/>
      <c r="GHL1149" s="36"/>
      <c r="GHM1149" s="36"/>
      <c r="GHN1149" s="36"/>
      <c r="GHO1149" s="36"/>
      <c r="GHP1149" s="36"/>
      <c r="GHQ1149" s="36"/>
      <c r="GHR1149" s="36"/>
      <c r="GHS1149" s="36"/>
      <c r="GHT1149" s="36"/>
      <c r="GHU1149" s="36"/>
      <c r="GHV1149" s="36"/>
      <c r="GHW1149" s="36"/>
      <c r="GHX1149" s="36"/>
      <c r="GHY1149" s="36"/>
      <c r="GHZ1149" s="36"/>
      <c r="GIA1149" s="36"/>
      <c r="GIB1149" s="36"/>
      <c r="GIC1149" s="36"/>
      <c r="GID1149" s="36"/>
      <c r="GIE1149" s="36"/>
      <c r="GIF1149" s="36"/>
      <c r="GIG1149" s="36"/>
      <c r="GIH1149" s="36"/>
      <c r="GII1149" s="36"/>
      <c r="GIJ1149" s="36"/>
      <c r="GIK1149" s="36"/>
      <c r="GIL1149" s="36"/>
      <c r="GIM1149" s="36"/>
      <c r="GIN1149" s="36"/>
      <c r="GIO1149" s="36"/>
      <c r="GIP1149" s="36"/>
      <c r="GIQ1149" s="36"/>
      <c r="GIR1149" s="36"/>
      <c r="GIS1149" s="36"/>
      <c r="GIT1149" s="36"/>
      <c r="GIU1149" s="36"/>
      <c r="GIV1149" s="36"/>
      <c r="GIW1149" s="36"/>
      <c r="GIX1149" s="36"/>
      <c r="GIY1149" s="36"/>
      <c r="GIZ1149" s="36"/>
      <c r="GJA1149" s="36"/>
      <c r="GJB1149" s="36"/>
      <c r="GJC1149" s="36"/>
      <c r="GJD1149" s="36"/>
      <c r="GJE1149" s="36"/>
      <c r="GJF1149" s="36"/>
      <c r="GJG1149" s="36"/>
      <c r="GJH1149" s="36"/>
      <c r="GJI1149" s="36"/>
      <c r="GJJ1149" s="36"/>
      <c r="GJK1149" s="36"/>
      <c r="GJL1149" s="36"/>
      <c r="GJM1149" s="36"/>
      <c r="GJN1149" s="36"/>
      <c r="GJO1149" s="36"/>
      <c r="GJP1149" s="36"/>
      <c r="GJQ1149" s="36"/>
      <c r="GJR1149" s="36"/>
      <c r="GJS1149" s="36"/>
      <c r="GJT1149" s="36"/>
      <c r="GJU1149" s="36"/>
      <c r="GJV1149" s="36"/>
      <c r="GJW1149" s="36"/>
      <c r="GJX1149" s="36"/>
      <c r="GJY1149" s="36"/>
      <c r="GJZ1149" s="36"/>
      <c r="GKA1149" s="36"/>
      <c r="GKB1149" s="36"/>
      <c r="GKC1149" s="36"/>
      <c r="GKD1149" s="36"/>
      <c r="GKE1149" s="36"/>
      <c r="GKF1149" s="36"/>
      <c r="GKG1149" s="36"/>
      <c r="GKH1149" s="36"/>
      <c r="GKI1149" s="36"/>
      <c r="GKJ1149" s="36"/>
      <c r="GKK1149" s="36"/>
      <c r="GKL1149" s="36"/>
      <c r="GKM1149" s="36"/>
      <c r="GKN1149" s="36"/>
      <c r="GKO1149" s="36"/>
      <c r="GKP1149" s="36"/>
      <c r="GKQ1149" s="36"/>
      <c r="GKR1149" s="36"/>
      <c r="GKS1149" s="36"/>
      <c r="GKT1149" s="36"/>
      <c r="GKU1149" s="36"/>
      <c r="GKV1149" s="36"/>
      <c r="GKW1149" s="36"/>
      <c r="GKX1149" s="36"/>
      <c r="GKY1149" s="36"/>
      <c r="GKZ1149" s="36"/>
      <c r="GLA1149" s="36"/>
      <c r="GLB1149" s="36"/>
      <c r="GLC1149" s="36"/>
      <c r="GLD1149" s="36"/>
      <c r="GLE1149" s="36"/>
      <c r="GLF1149" s="36"/>
      <c r="GLG1149" s="36"/>
      <c r="GLH1149" s="36"/>
      <c r="GLI1149" s="36"/>
      <c r="GLJ1149" s="36"/>
      <c r="GLK1149" s="36"/>
      <c r="GLL1149" s="36"/>
      <c r="GLM1149" s="36"/>
      <c r="GLN1149" s="36"/>
      <c r="GLO1149" s="36"/>
      <c r="GLP1149" s="36"/>
      <c r="GLQ1149" s="36"/>
      <c r="GLR1149" s="36"/>
      <c r="GLS1149" s="36"/>
      <c r="GLT1149" s="36"/>
      <c r="GLU1149" s="36"/>
      <c r="GLV1149" s="36"/>
      <c r="GLW1149" s="36"/>
      <c r="GLX1149" s="36"/>
      <c r="GLY1149" s="36"/>
      <c r="GLZ1149" s="36"/>
      <c r="GMA1149" s="36"/>
      <c r="GMB1149" s="36"/>
      <c r="GMC1149" s="36"/>
      <c r="GMD1149" s="36"/>
      <c r="GME1149" s="36"/>
      <c r="GMF1149" s="36"/>
      <c r="GMG1149" s="36"/>
      <c r="GMH1149" s="36"/>
      <c r="GMI1149" s="36"/>
      <c r="GMJ1149" s="36"/>
      <c r="GMK1149" s="36"/>
      <c r="GML1149" s="36"/>
      <c r="GMM1149" s="36"/>
      <c r="GMN1149" s="36"/>
      <c r="GMO1149" s="36"/>
      <c r="GMP1149" s="36"/>
      <c r="GMQ1149" s="36"/>
      <c r="GMR1149" s="36"/>
      <c r="GMS1149" s="36"/>
      <c r="GMT1149" s="36"/>
      <c r="GMU1149" s="36"/>
      <c r="GMV1149" s="36"/>
      <c r="GMW1149" s="36"/>
      <c r="GMX1149" s="36"/>
      <c r="GMY1149" s="36"/>
      <c r="GMZ1149" s="36"/>
      <c r="GNA1149" s="36"/>
      <c r="GNB1149" s="36"/>
      <c r="GNC1149" s="36"/>
      <c r="GND1149" s="36"/>
      <c r="GNE1149" s="36"/>
      <c r="GNF1149" s="36"/>
      <c r="GNG1149" s="36"/>
      <c r="GNH1149" s="36"/>
      <c r="GNI1149" s="36"/>
      <c r="GNJ1149" s="36"/>
      <c r="GNK1149" s="36"/>
      <c r="GNL1149" s="36"/>
      <c r="GNM1149" s="36"/>
      <c r="GNN1149" s="36"/>
      <c r="GNO1149" s="36"/>
      <c r="GNP1149" s="36"/>
      <c r="GNQ1149" s="36"/>
      <c r="GNR1149" s="36"/>
      <c r="GNS1149" s="36"/>
      <c r="GNT1149" s="36"/>
      <c r="GNU1149" s="36"/>
      <c r="GNV1149" s="36"/>
      <c r="GNW1149" s="36"/>
      <c r="GNX1149" s="36"/>
      <c r="GNY1149" s="36"/>
      <c r="GNZ1149" s="36"/>
      <c r="GOA1149" s="36"/>
      <c r="GOB1149" s="36"/>
      <c r="GOC1149" s="36"/>
      <c r="GOD1149" s="36"/>
      <c r="GOE1149" s="36"/>
      <c r="GOF1149" s="36"/>
      <c r="GOG1149" s="36"/>
      <c r="GOH1149" s="36"/>
      <c r="GOI1149" s="36"/>
      <c r="GOJ1149" s="36"/>
      <c r="GOK1149" s="36"/>
      <c r="GOL1149" s="36"/>
      <c r="GOM1149" s="36"/>
      <c r="GON1149" s="36"/>
      <c r="GOO1149" s="36"/>
      <c r="GOP1149" s="36"/>
      <c r="GOQ1149" s="36"/>
      <c r="GOR1149" s="36"/>
      <c r="GOS1149" s="36"/>
      <c r="GOT1149" s="36"/>
      <c r="GOU1149" s="36"/>
      <c r="GOV1149" s="36"/>
      <c r="GOW1149" s="36"/>
      <c r="GOX1149" s="36"/>
      <c r="GOY1149" s="36"/>
      <c r="GOZ1149" s="36"/>
      <c r="GPA1149" s="36"/>
      <c r="GPB1149" s="36"/>
      <c r="GPC1149" s="36"/>
      <c r="GPD1149" s="36"/>
      <c r="GPE1149" s="36"/>
      <c r="GPF1149" s="36"/>
      <c r="GPG1149" s="36"/>
      <c r="GPH1149" s="36"/>
      <c r="GPI1149" s="36"/>
      <c r="GPJ1149" s="36"/>
      <c r="GPK1149" s="36"/>
      <c r="GPL1149" s="36"/>
      <c r="GPM1149" s="36"/>
      <c r="GPN1149" s="36"/>
      <c r="GPO1149" s="36"/>
      <c r="GPP1149" s="36"/>
      <c r="GPQ1149" s="36"/>
      <c r="GPR1149" s="36"/>
      <c r="GPS1149" s="36"/>
      <c r="GPT1149" s="36"/>
      <c r="GPU1149" s="36"/>
      <c r="GPV1149" s="36"/>
      <c r="GPW1149" s="36"/>
      <c r="GPX1149" s="36"/>
      <c r="GPY1149" s="36"/>
      <c r="GPZ1149" s="36"/>
      <c r="GQA1149" s="36"/>
      <c r="GQB1149" s="36"/>
      <c r="GQC1149" s="36"/>
      <c r="GQD1149" s="36"/>
      <c r="GQE1149" s="36"/>
      <c r="GQF1149" s="36"/>
      <c r="GQG1149" s="36"/>
      <c r="GQH1149" s="36"/>
      <c r="GQI1149" s="36"/>
      <c r="GQJ1149" s="36"/>
      <c r="GQK1149" s="36"/>
      <c r="GQL1149" s="36"/>
      <c r="GQM1149" s="36"/>
      <c r="GQN1149" s="36"/>
      <c r="GQO1149" s="36"/>
      <c r="GQP1149" s="36"/>
      <c r="GQQ1149" s="36"/>
      <c r="GQR1149" s="36"/>
      <c r="GQS1149" s="36"/>
      <c r="GQT1149" s="36"/>
      <c r="GQU1149" s="36"/>
      <c r="GQV1149" s="36"/>
      <c r="GQW1149" s="36"/>
      <c r="GQX1149" s="36"/>
      <c r="GQY1149" s="36"/>
      <c r="GQZ1149" s="36"/>
      <c r="GRA1149" s="36"/>
      <c r="GRB1149" s="36"/>
      <c r="GRC1149" s="36"/>
      <c r="GRD1149" s="36"/>
      <c r="GRE1149" s="36"/>
      <c r="GRF1149" s="36"/>
      <c r="GRG1149" s="36"/>
      <c r="GRH1149" s="36"/>
      <c r="GRI1149" s="36"/>
      <c r="GRJ1149" s="36"/>
      <c r="GRK1149" s="36"/>
      <c r="GRL1149" s="36"/>
      <c r="GRM1149" s="36"/>
      <c r="GRN1149" s="36"/>
      <c r="GRO1149" s="36"/>
      <c r="GRP1149" s="36"/>
      <c r="GRQ1149" s="36"/>
      <c r="GRR1149" s="36"/>
      <c r="GRS1149" s="36"/>
      <c r="GRT1149" s="36"/>
      <c r="GRU1149" s="36"/>
      <c r="GRV1149" s="36"/>
      <c r="GRW1149" s="36"/>
      <c r="GRX1149" s="36"/>
      <c r="GRY1149" s="36"/>
      <c r="GRZ1149" s="36"/>
      <c r="GSA1149" s="36"/>
      <c r="GSB1149" s="36"/>
      <c r="GSC1149" s="36"/>
      <c r="GSD1149" s="36"/>
      <c r="GSE1149" s="36"/>
      <c r="GSF1149" s="36"/>
      <c r="GSG1149" s="36"/>
      <c r="GSH1149" s="36"/>
      <c r="GSI1149" s="36"/>
      <c r="GSJ1149" s="36"/>
      <c r="GSK1149" s="36"/>
      <c r="GSL1149" s="36"/>
      <c r="GSM1149" s="36"/>
      <c r="GSN1149" s="36"/>
      <c r="GSO1149" s="36"/>
      <c r="GSP1149" s="36"/>
      <c r="GSQ1149" s="36"/>
      <c r="GSR1149" s="36"/>
      <c r="GSS1149" s="36"/>
      <c r="GST1149" s="36"/>
      <c r="GSU1149" s="36"/>
      <c r="GSV1149" s="36"/>
      <c r="GSW1149" s="36"/>
      <c r="GSX1149" s="36"/>
      <c r="GSY1149" s="36"/>
      <c r="GSZ1149" s="36"/>
      <c r="GTA1149" s="36"/>
      <c r="GTB1149" s="36"/>
      <c r="GTC1149" s="36"/>
      <c r="GTD1149" s="36"/>
      <c r="GTE1149" s="36"/>
      <c r="GTF1149" s="36"/>
      <c r="GTG1149" s="36"/>
      <c r="GTH1149" s="36"/>
      <c r="GTI1149" s="36"/>
      <c r="GTJ1149" s="36"/>
      <c r="GTK1149" s="36"/>
      <c r="GTL1149" s="36"/>
      <c r="GTM1149" s="36"/>
      <c r="GTN1149" s="36"/>
      <c r="GTO1149" s="36"/>
      <c r="GTP1149" s="36"/>
      <c r="GTQ1149" s="36"/>
      <c r="GTR1149" s="36"/>
      <c r="GTS1149" s="36"/>
      <c r="GTT1149" s="36"/>
      <c r="GTU1149" s="36"/>
      <c r="GTV1149" s="36"/>
      <c r="GTW1149" s="36"/>
      <c r="GTX1149" s="36"/>
      <c r="GTY1149" s="36"/>
      <c r="GTZ1149" s="36"/>
      <c r="GUA1149" s="36"/>
      <c r="GUB1149" s="36"/>
      <c r="GUC1149" s="36"/>
      <c r="GUD1149" s="36"/>
      <c r="GUE1149" s="36"/>
      <c r="GUF1149" s="36"/>
      <c r="GUG1149" s="36"/>
      <c r="GUH1149" s="36"/>
      <c r="GUI1149" s="36"/>
      <c r="GUJ1149" s="36"/>
      <c r="GUK1149" s="36"/>
      <c r="GUL1149" s="36"/>
      <c r="GUM1149" s="36"/>
      <c r="GUN1149" s="36"/>
      <c r="GUO1149" s="36"/>
      <c r="GUP1149" s="36"/>
      <c r="GUQ1149" s="36"/>
      <c r="GUR1149" s="36"/>
      <c r="GUS1149" s="36"/>
      <c r="GUT1149" s="36"/>
      <c r="GUU1149" s="36"/>
      <c r="GUV1149" s="36"/>
      <c r="GUW1149" s="36"/>
      <c r="GUX1149" s="36"/>
      <c r="GUY1149" s="36"/>
      <c r="GUZ1149" s="36"/>
      <c r="GVA1149" s="36"/>
      <c r="GVB1149" s="36"/>
      <c r="GVC1149" s="36"/>
      <c r="GVD1149" s="36"/>
      <c r="GVE1149" s="36"/>
      <c r="GVF1149" s="36"/>
      <c r="GVG1149" s="36"/>
      <c r="GVH1149" s="36"/>
      <c r="GVI1149" s="36"/>
      <c r="GVJ1149" s="36"/>
      <c r="GVK1149" s="36"/>
      <c r="GVL1149" s="36"/>
      <c r="GVM1149" s="36"/>
      <c r="GVN1149" s="36"/>
      <c r="GVO1149" s="36"/>
      <c r="GVP1149" s="36"/>
      <c r="GVQ1149" s="36"/>
      <c r="GVR1149" s="36"/>
      <c r="GVS1149" s="36"/>
      <c r="GVT1149" s="36"/>
      <c r="GVU1149" s="36"/>
      <c r="GVV1149" s="36"/>
      <c r="GVW1149" s="36"/>
      <c r="GVX1149" s="36"/>
      <c r="GVY1149" s="36"/>
      <c r="GVZ1149" s="36"/>
      <c r="GWA1149" s="36"/>
      <c r="GWB1149" s="36"/>
      <c r="GWC1149" s="36"/>
      <c r="GWD1149" s="36"/>
      <c r="GWE1149" s="36"/>
      <c r="GWF1149" s="36"/>
      <c r="GWG1149" s="36"/>
      <c r="GWH1149" s="36"/>
      <c r="GWI1149" s="36"/>
      <c r="GWJ1149" s="36"/>
      <c r="GWK1149" s="36"/>
      <c r="GWL1149" s="36"/>
      <c r="GWM1149" s="36"/>
      <c r="GWN1149" s="36"/>
      <c r="GWO1149" s="36"/>
      <c r="GWP1149" s="36"/>
      <c r="GWQ1149" s="36"/>
      <c r="GWR1149" s="36"/>
      <c r="GWS1149" s="36"/>
      <c r="GWT1149" s="36"/>
      <c r="GWU1149" s="36"/>
      <c r="GWV1149" s="36"/>
      <c r="GWW1149" s="36"/>
      <c r="GWX1149" s="36"/>
      <c r="GWY1149" s="36"/>
      <c r="GWZ1149" s="36"/>
      <c r="GXA1149" s="36"/>
      <c r="GXB1149" s="36"/>
      <c r="GXC1149" s="36"/>
      <c r="GXD1149" s="36"/>
      <c r="GXE1149" s="36"/>
      <c r="GXF1149" s="36"/>
      <c r="GXG1149" s="36"/>
      <c r="GXH1149" s="36"/>
      <c r="GXI1149" s="36"/>
      <c r="GXJ1149" s="36"/>
      <c r="GXK1149" s="36"/>
      <c r="GXL1149" s="36"/>
      <c r="GXM1149" s="36"/>
      <c r="GXN1149" s="36"/>
      <c r="GXO1149" s="36"/>
      <c r="GXP1149" s="36"/>
      <c r="GXQ1149" s="36"/>
      <c r="GXR1149" s="36"/>
      <c r="GXS1149" s="36"/>
      <c r="GXT1149" s="36"/>
      <c r="GXU1149" s="36"/>
      <c r="GXV1149" s="36"/>
      <c r="GXW1149" s="36"/>
      <c r="GXX1149" s="36"/>
      <c r="GXY1149" s="36"/>
      <c r="GXZ1149" s="36"/>
      <c r="GYA1149" s="36"/>
      <c r="GYB1149" s="36"/>
      <c r="GYC1149" s="36"/>
      <c r="GYD1149" s="36"/>
      <c r="GYE1149" s="36"/>
      <c r="GYF1149" s="36"/>
      <c r="GYG1149" s="36"/>
      <c r="GYH1149" s="36"/>
      <c r="GYI1149" s="36"/>
      <c r="GYJ1149" s="36"/>
      <c r="GYK1149" s="36"/>
      <c r="GYL1149" s="36"/>
      <c r="GYM1149" s="36"/>
      <c r="GYN1149" s="36"/>
      <c r="GYO1149" s="36"/>
      <c r="GYP1149" s="36"/>
      <c r="GYQ1149" s="36"/>
      <c r="GYR1149" s="36"/>
      <c r="GYS1149" s="36"/>
      <c r="GYT1149" s="36"/>
      <c r="GYU1149" s="36"/>
      <c r="GYV1149" s="36"/>
      <c r="GYW1149" s="36"/>
      <c r="GYX1149" s="36"/>
      <c r="GYY1149" s="36"/>
      <c r="GYZ1149" s="36"/>
      <c r="GZA1149" s="36"/>
      <c r="GZB1149" s="36"/>
      <c r="GZC1149" s="36"/>
      <c r="GZD1149" s="36"/>
      <c r="GZE1149" s="36"/>
      <c r="GZF1149" s="36"/>
      <c r="GZG1149" s="36"/>
      <c r="GZH1149" s="36"/>
      <c r="GZI1149" s="36"/>
      <c r="GZJ1149" s="36"/>
      <c r="GZK1149" s="36"/>
      <c r="GZL1149" s="36"/>
      <c r="GZM1149" s="36"/>
      <c r="GZN1149" s="36"/>
      <c r="GZO1149" s="36"/>
      <c r="GZP1149" s="36"/>
      <c r="GZQ1149" s="36"/>
      <c r="GZR1149" s="36"/>
      <c r="GZS1149" s="36"/>
      <c r="GZT1149" s="36"/>
      <c r="GZU1149" s="36"/>
      <c r="GZV1149" s="36"/>
      <c r="GZW1149" s="36"/>
      <c r="GZX1149" s="36"/>
      <c r="GZY1149" s="36"/>
      <c r="GZZ1149" s="36"/>
      <c r="HAA1149" s="36"/>
      <c r="HAB1149" s="36"/>
      <c r="HAC1149" s="36"/>
      <c r="HAD1149" s="36"/>
      <c r="HAE1149" s="36"/>
      <c r="HAF1149" s="36"/>
      <c r="HAG1149" s="36"/>
      <c r="HAH1149" s="36"/>
      <c r="HAI1149" s="36"/>
      <c r="HAJ1149" s="36"/>
      <c r="HAK1149" s="36"/>
      <c r="HAL1149" s="36"/>
      <c r="HAM1149" s="36"/>
      <c r="HAN1149" s="36"/>
      <c r="HAO1149" s="36"/>
      <c r="HAP1149" s="36"/>
      <c r="HAQ1149" s="36"/>
      <c r="HAR1149" s="36"/>
      <c r="HAS1149" s="36"/>
      <c r="HAT1149" s="36"/>
      <c r="HAU1149" s="36"/>
      <c r="HAV1149" s="36"/>
      <c r="HAW1149" s="36"/>
      <c r="HAX1149" s="36"/>
      <c r="HAY1149" s="36"/>
      <c r="HAZ1149" s="36"/>
      <c r="HBA1149" s="36"/>
      <c r="HBB1149" s="36"/>
      <c r="HBC1149" s="36"/>
      <c r="HBD1149" s="36"/>
      <c r="HBE1149" s="36"/>
      <c r="HBF1149" s="36"/>
      <c r="HBG1149" s="36"/>
      <c r="HBH1149" s="36"/>
      <c r="HBI1149" s="36"/>
      <c r="HBJ1149" s="36"/>
      <c r="HBK1149" s="36"/>
      <c r="HBL1149" s="36"/>
      <c r="HBM1149" s="36"/>
      <c r="HBN1149" s="36"/>
      <c r="HBO1149" s="36"/>
      <c r="HBP1149" s="36"/>
      <c r="HBQ1149" s="36"/>
      <c r="HBR1149" s="36"/>
      <c r="HBS1149" s="36"/>
      <c r="HBT1149" s="36"/>
      <c r="HBU1149" s="36"/>
      <c r="HBV1149" s="36"/>
      <c r="HBW1149" s="36"/>
      <c r="HBX1149" s="36"/>
      <c r="HBY1149" s="36"/>
      <c r="HBZ1149" s="36"/>
      <c r="HCA1149" s="36"/>
      <c r="HCB1149" s="36"/>
      <c r="HCC1149" s="36"/>
      <c r="HCD1149" s="36"/>
      <c r="HCE1149" s="36"/>
      <c r="HCF1149" s="36"/>
      <c r="HCG1149" s="36"/>
      <c r="HCH1149" s="36"/>
      <c r="HCI1149" s="36"/>
      <c r="HCJ1149" s="36"/>
      <c r="HCK1149" s="36"/>
      <c r="HCL1149" s="36"/>
      <c r="HCM1149" s="36"/>
      <c r="HCN1149" s="36"/>
      <c r="HCO1149" s="36"/>
      <c r="HCP1149" s="36"/>
      <c r="HCQ1149" s="36"/>
      <c r="HCR1149" s="36"/>
      <c r="HCS1149" s="36"/>
      <c r="HCT1149" s="36"/>
      <c r="HCU1149" s="36"/>
      <c r="HCV1149" s="36"/>
      <c r="HCW1149" s="36"/>
      <c r="HCX1149" s="36"/>
      <c r="HCY1149" s="36"/>
      <c r="HCZ1149" s="36"/>
      <c r="HDA1149" s="36"/>
      <c r="HDB1149" s="36"/>
      <c r="HDC1149" s="36"/>
      <c r="HDD1149" s="36"/>
      <c r="HDE1149" s="36"/>
      <c r="HDF1149" s="36"/>
      <c r="HDG1149" s="36"/>
      <c r="HDH1149" s="36"/>
      <c r="HDI1149" s="36"/>
      <c r="HDJ1149" s="36"/>
      <c r="HDK1149" s="36"/>
      <c r="HDL1149" s="36"/>
      <c r="HDM1149" s="36"/>
      <c r="HDN1149" s="36"/>
      <c r="HDO1149" s="36"/>
      <c r="HDP1149" s="36"/>
      <c r="HDQ1149" s="36"/>
      <c r="HDR1149" s="36"/>
      <c r="HDS1149" s="36"/>
      <c r="HDT1149" s="36"/>
      <c r="HDU1149" s="36"/>
      <c r="HDV1149" s="36"/>
      <c r="HDW1149" s="36"/>
      <c r="HDX1149" s="36"/>
      <c r="HDY1149" s="36"/>
      <c r="HDZ1149" s="36"/>
      <c r="HEA1149" s="36"/>
      <c r="HEB1149" s="36"/>
      <c r="HEC1149" s="36"/>
      <c r="HED1149" s="36"/>
      <c r="HEE1149" s="36"/>
      <c r="HEF1149" s="36"/>
      <c r="HEG1149" s="36"/>
      <c r="HEH1149" s="36"/>
      <c r="HEI1149" s="36"/>
      <c r="HEJ1149" s="36"/>
      <c r="HEK1149" s="36"/>
      <c r="HEL1149" s="36"/>
      <c r="HEM1149" s="36"/>
      <c r="HEN1149" s="36"/>
      <c r="HEO1149" s="36"/>
      <c r="HEP1149" s="36"/>
      <c r="HEQ1149" s="36"/>
      <c r="HER1149" s="36"/>
      <c r="HES1149" s="36"/>
      <c r="HET1149" s="36"/>
      <c r="HEU1149" s="36"/>
      <c r="HEV1149" s="36"/>
      <c r="HEW1149" s="36"/>
      <c r="HEX1149" s="36"/>
      <c r="HEY1149" s="36"/>
      <c r="HEZ1149" s="36"/>
      <c r="HFA1149" s="36"/>
      <c r="HFB1149" s="36"/>
      <c r="HFC1149" s="36"/>
      <c r="HFD1149" s="36"/>
      <c r="HFE1149" s="36"/>
      <c r="HFF1149" s="36"/>
      <c r="HFG1149" s="36"/>
      <c r="HFH1149" s="36"/>
      <c r="HFI1149" s="36"/>
      <c r="HFJ1149" s="36"/>
      <c r="HFK1149" s="36"/>
      <c r="HFL1149" s="36"/>
      <c r="HFM1149" s="36"/>
      <c r="HFN1149" s="36"/>
      <c r="HFO1149" s="36"/>
      <c r="HFP1149" s="36"/>
      <c r="HFQ1149" s="36"/>
      <c r="HFR1149" s="36"/>
      <c r="HFS1149" s="36"/>
      <c r="HFT1149" s="36"/>
      <c r="HFU1149" s="36"/>
      <c r="HFV1149" s="36"/>
      <c r="HFW1149" s="36"/>
      <c r="HFX1149" s="36"/>
      <c r="HFY1149" s="36"/>
      <c r="HFZ1149" s="36"/>
      <c r="HGA1149" s="36"/>
      <c r="HGB1149" s="36"/>
      <c r="HGC1149" s="36"/>
      <c r="HGD1149" s="36"/>
      <c r="HGE1149" s="36"/>
      <c r="HGF1149" s="36"/>
      <c r="HGG1149" s="36"/>
      <c r="HGH1149" s="36"/>
      <c r="HGI1149" s="36"/>
      <c r="HGJ1149" s="36"/>
      <c r="HGK1149" s="36"/>
      <c r="HGL1149" s="36"/>
      <c r="HGM1149" s="36"/>
      <c r="HGN1149" s="36"/>
      <c r="HGO1149" s="36"/>
      <c r="HGP1149" s="36"/>
      <c r="HGQ1149" s="36"/>
      <c r="HGR1149" s="36"/>
      <c r="HGS1149" s="36"/>
      <c r="HGT1149" s="36"/>
      <c r="HGU1149" s="36"/>
      <c r="HGV1149" s="36"/>
      <c r="HGW1149" s="36"/>
      <c r="HGX1149" s="36"/>
      <c r="HGY1149" s="36"/>
      <c r="HGZ1149" s="36"/>
      <c r="HHA1149" s="36"/>
      <c r="HHB1149" s="36"/>
      <c r="HHC1149" s="36"/>
      <c r="HHD1149" s="36"/>
      <c r="HHE1149" s="36"/>
      <c r="HHF1149" s="36"/>
      <c r="HHG1149" s="36"/>
      <c r="HHH1149" s="36"/>
      <c r="HHI1149" s="36"/>
      <c r="HHJ1149" s="36"/>
      <c r="HHK1149" s="36"/>
      <c r="HHL1149" s="36"/>
      <c r="HHM1149" s="36"/>
      <c r="HHN1149" s="36"/>
      <c r="HHO1149" s="36"/>
      <c r="HHP1149" s="36"/>
      <c r="HHQ1149" s="36"/>
      <c r="HHR1149" s="36"/>
      <c r="HHS1149" s="36"/>
      <c r="HHT1149" s="36"/>
      <c r="HHU1149" s="36"/>
      <c r="HHV1149" s="36"/>
      <c r="HHW1149" s="36"/>
      <c r="HHX1149" s="36"/>
      <c r="HHY1149" s="36"/>
      <c r="HHZ1149" s="36"/>
      <c r="HIA1149" s="36"/>
      <c r="HIB1149" s="36"/>
      <c r="HIC1149" s="36"/>
      <c r="HID1149" s="36"/>
      <c r="HIE1149" s="36"/>
      <c r="HIF1149" s="36"/>
      <c r="HIG1149" s="36"/>
      <c r="HIH1149" s="36"/>
      <c r="HII1149" s="36"/>
      <c r="HIJ1149" s="36"/>
      <c r="HIK1149" s="36"/>
      <c r="HIL1149" s="36"/>
      <c r="HIM1149" s="36"/>
      <c r="HIN1149" s="36"/>
      <c r="HIO1149" s="36"/>
      <c r="HIP1149" s="36"/>
      <c r="HIQ1149" s="36"/>
      <c r="HIR1149" s="36"/>
      <c r="HIS1149" s="36"/>
      <c r="HIT1149" s="36"/>
      <c r="HIU1149" s="36"/>
      <c r="HIV1149" s="36"/>
      <c r="HIW1149" s="36"/>
      <c r="HIX1149" s="36"/>
      <c r="HIY1149" s="36"/>
      <c r="HIZ1149" s="36"/>
      <c r="HJA1149" s="36"/>
      <c r="HJB1149" s="36"/>
      <c r="HJC1149" s="36"/>
      <c r="HJD1149" s="36"/>
      <c r="HJE1149" s="36"/>
      <c r="HJF1149" s="36"/>
      <c r="HJG1149" s="36"/>
      <c r="HJH1149" s="36"/>
      <c r="HJI1149" s="36"/>
      <c r="HJJ1149" s="36"/>
      <c r="HJK1149" s="36"/>
      <c r="HJL1149" s="36"/>
      <c r="HJM1149" s="36"/>
      <c r="HJN1149" s="36"/>
      <c r="HJO1149" s="36"/>
      <c r="HJP1149" s="36"/>
      <c r="HJQ1149" s="36"/>
      <c r="HJR1149" s="36"/>
      <c r="HJS1149" s="36"/>
      <c r="HJT1149" s="36"/>
      <c r="HJU1149" s="36"/>
      <c r="HJV1149" s="36"/>
      <c r="HJW1149" s="36"/>
      <c r="HJX1149" s="36"/>
      <c r="HJY1149" s="36"/>
      <c r="HJZ1149" s="36"/>
      <c r="HKA1149" s="36"/>
      <c r="HKB1149" s="36"/>
      <c r="HKC1149" s="36"/>
      <c r="HKD1149" s="36"/>
      <c r="HKE1149" s="36"/>
      <c r="HKF1149" s="36"/>
      <c r="HKG1149" s="36"/>
      <c r="HKH1149" s="36"/>
      <c r="HKI1149" s="36"/>
      <c r="HKJ1149" s="36"/>
      <c r="HKK1149" s="36"/>
      <c r="HKL1149" s="36"/>
      <c r="HKM1149" s="36"/>
      <c r="HKN1149" s="36"/>
      <c r="HKO1149" s="36"/>
      <c r="HKP1149" s="36"/>
      <c r="HKQ1149" s="36"/>
      <c r="HKR1149" s="36"/>
      <c r="HKS1149" s="36"/>
      <c r="HKT1149" s="36"/>
      <c r="HKU1149" s="36"/>
      <c r="HKV1149" s="36"/>
      <c r="HKW1149" s="36"/>
      <c r="HKX1149" s="36"/>
      <c r="HKY1149" s="36"/>
      <c r="HKZ1149" s="36"/>
      <c r="HLA1149" s="36"/>
      <c r="HLB1149" s="36"/>
      <c r="HLC1149" s="36"/>
      <c r="HLD1149" s="36"/>
      <c r="HLE1149" s="36"/>
      <c r="HLF1149" s="36"/>
      <c r="HLG1149" s="36"/>
      <c r="HLH1149" s="36"/>
      <c r="HLI1149" s="36"/>
      <c r="HLJ1149" s="36"/>
      <c r="HLK1149" s="36"/>
      <c r="HLL1149" s="36"/>
      <c r="HLM1149" s="36"/>
      <c r="HLN1149" s="36"/>
      <c r="HLO1149" s="36"/>
      <c r="HLP1149" s="36"/>
      <c r="HLQ1149" s="36"/>
      <c r="HLR1149" s="36"/>
      <c r="HLS1149" s="36"/>
      <c r="HLT1149" s="36"/>
      <c r="HLU1149" s="36"/>
      <c r="HLV1149" s="36"/>
      <c r="HLW1149" s="36"/>
      <c r="HLX1149" s="36"/>
      <c r="HLY1149" s="36"/>
      <c r="HLZ1149" s="36"/>
      <c r="HMA1149" s="36"/>
      <c r="HMB1149" s="36"/>
      <c r="HMC1149" s="36"/>
      <c r="HMD1149" s="36"/>
      <c r="HME1149" s="36"/>
      <c r="HMF1149" s="36"/>
      <c r="HMG1149" s="36"/>
      <c r="HMH1149" s="36"/>
      <c r="HMI1149" s="36"/>
      <c r="HMJ1149" s="36"/>
      <c r="HMK1149" s="36"/>
      <c r="HML1149" s="36"/>
      <c r="HMM1149" s="36"/>
      <c r="HMN1149" s="36"/>
      <c r="HMO1149" s="36"/>
      <c r="HMP1149" s="36"/>
      <c r="HMQ1149" s="36"/>
      <c r="HMR1149" s="36"/>
      <c r="HMS1149" s="36"/>
      <c r="HMT1149" s="36"/>
      <c r="HMU1149" s="36"/>
      <c r="HMV1149" s="36"/>
      <c r="HMW1149" s="36"/>
      <c r="HMX1149" s="36"/>
      <c r="HMY1149" s="36"/>
      <c r="HMZ1149" s="36"/>
      <c r="HNA1149" s="36"/>
      <c r="HNB1149" s="36"/>
      <c r="HNC1149" s="36"/>
      <c r="HND1149" s="36"/>
      <c r="HNE1149" s="36"/>
      <c r="HNF1149" s="36"/>
      <c r="HNG1149" s="36"/>
      <c r="HNH1149" s="36"/>
      <c r="HNI1149" s="36"/>
      <c r="HNJ1149" s="36"/>
      <c r="HNK1149" s="36"/>
      <c r="HNL1149" s="36"/>
      <c r="HNM1149" s="36"/>
      <c r="HNN1149" s="36"/>
      <c r="HNO1149" s="36"/>
      <c r="HNP1149" s="36"/>
      <c r="HNQ1149" s="36"/>
      <c r="HNR1149" s="36"/>
      <c r="HNS1149" s="36"/>
      <c r="HNT1149" s="36"/>
      <c r="HNU1149" s="36"/>
      <c r="HNV1149" s="36"/>
      <c r="HNW1149" s="36"/>
      <c r="HNX1149" s="36"/>
      <c r="HNY1149" s="36"/>
      <c r="HNZ1149" s="36"/>
      <c r="HOA1149" s="36"/>
      <c r="HOB1149" s="36"/>
      <c r="HOC1149" s="36"/>
      <c r="HOD1149" s="36"/>
      <c r="HOE1149" s="36"/>
      <c r="HOF1149" s="36"/>
      <c r="HOG1149" s="36"/>
      <c r="HOH1149" s="36"/>
      <c r="HOI1149" s="36"/>
      <c r="HOJ1149" s="36"/>
      <c r="HOK1149" s="36"/>
      <c r="HOL1149" s="36"/>
      <c r="HOM1149" s="36"/>
      <c r="HON1149" s="36"/>
      <c r="HOO1149" s="36"/>
      <c r="HOP1149" s="36"/>
      <c r="HOQ1149" s="36"/>
      <c r="HOR1149" s="36"/>
      <c r="HOS1149" s="36"/>
      <c r="HOT1149" s="36"/>
      <c r="HOU1149" s="36"/>
      <c r="HOV1149" s="36"/>
      <c r="HOW1149" s="36"/>
      <c r="HOX1149" s="36"/>
      <c r="HOY1149" s="36"/>
      <c r="HOZ1149" s="36"/>
      <c r="HPA1149" s="36"/>
      <c r="HPB1149" s="36"/>
      <c r="HPC1149" s="36"/>
      <c r="HPD1149" s="36"/>
      <c r="HPE1149" s="36"/>
      <c r="HPF1149" s="36"/>
      <c r="HPG1149" s="36"/>
      <c r="HPH1149" s="36"/>
      <c r="HPI1149" s="36"/>
      <c r="HPJ1149" s="36"/>
      <c r="HPK1149" s="36"/>
      <c r="HPL1149" s="36"/>
      <c r="HPM1149" s="36"/>
      <c r="HPN1149" s="36"/>
      <c r="HPO1149" s="36"/>
      <c r="HPP1149" s="36"/>
      <c r="HPQ1149" s="36"/>
      <c r="HPR1149" s="36"/>
      <c r="HPS1149" s="36"/>
      <c r="HPT1149" s="36"/>
      <c r="HPU1149" s="36"/>
      <c r="HPV1149" s="36"/>
      <c r="HPW1149" s="36"/>
      <c r="HPX1149" s="36"/>
      <c r="HPY1149" s="36"/>
      <c r="HPZ1149" s="36"/>
      <c r="HQA1149" s="36"/>
      <c r="HQB1149" s="36"/>
      <c r="HQC1149" s="36"/>
      <c r="HQD1149" s="36"/>
      <c r="HQE1149" s="36"/>
      <c r="HQF1149" s="36"/>
      <c r="HQG1149" s="36"/>
      <c r="HQH1149" s="36"/>
      <c r="HQI1149" s="36"/>
      <c r="HQJ1149" s="36"/>
      <c r="HQK1149" s="36"/>
      <c r="HQL1149" s="36"/>
      <c r="HQM1149" s="36"/>
      <c r="HQN1149" s="36"/>
      <c r="HQO1149" s="36"/>
      <c r="HQP1149" s="36"/>
      <c r="HQQ1149" s="36"/>
      <c r="HQR1149" s="36"/>
      <c r="HQS1149" s="36"/>
      <c r="HQT1149" s="36"/>
      <c r="HQU1149" s="36"/>
      <c r="HQV1149" s="36"/>
      <c r="HQW1149" s="36"/>
      <c r="HQX1149" s="36"/>
      <c r="HQY1149" s="36"/>
      <c r="HQZ1149" s="36"/>
      <c r="HRA1149" s="36"/>
      <c r="HRB1149" s="36"/>
      <c r="HRC1149" s="36"/>
      <c r="HRD1149" s="36"/>
      <c r="HRE1149" s="36"/>
      <c r="HRF1149" s="36"/>
      <c r="HRG1149" s="36"/>
      <c r="HRH1149" s="36"/>
      <c r="HRI1149" s="36"/>
      <c r="HRJ1149" s="36"/>
      <c r="HRK1149" s="36"/>
      <c r="HRL1149" s="36"/>
      <c r="HRM1149" s="36"/>
      <c r="HRN1149" s="36"/>
      <c r="HRO1149" s="36"/>
      <c r="HRP1149" s="36"/>
      <c r="HRQ1149" s="36"/>
      <c r="HRR1149" s="36"/>
      <c r="HRS1149" s="36"/>
      <c r="HRT1149" s="36"/>
      <c r="HRU1149" s="36"/>
      <c r="HRV1149" s="36"/>
      <c r="HRW1149" s="36"/>
      <c r="HRX1149" s="36"/>
      <c r="HRY1149" s="36"/>
      <c r="HRZ1149" s="36"/>
      <c r="HSA1149" s="36"/>
      <c r="HSB1149" s="36"/>
      <c r="HSC1149" s="36"/>
      <c r="HSD1149" s="36"/>
      <c r="HSE1149" s="36"/>
      <c r="HSF1149" s="36"/>
      <c r="HSG1149" s="36"/>
      <c r="HSH1149" s="36"/>
      <c r="HSI1149" s="36"/>
      <c r="HSJ1149" s="36"/>
      <c r="HSK1149" s="36"/>
      <c r="HSL1149" s="36"/>
      <c r="HSM1149" s="36"/>
      <c r="HSN1149" s="36"/>
      <c r="HSO1149" s="36"/>
      <c r="HSP1149" s="36"/>
      <c r="HSQ1149" s="36"/>
      <c r="HSR1149" s="36"/>
      <c r="HSS1149" s="36"/>
      <c r="HST1149" s="36"/>
      <c r="HSU1149" s="36"/>
      <c r="HSV1149" s="36"/>
      <c r="HSW1149" s="36"/>
      <c r="HSX1149" s="36"/>
      <c r="HSY1149" s="36"/>
      <c r="HSZ1149" s="36"/>
      <c r="HTA1149" s="36"/>
      <c r="HTB1149" s="36"/>
      <c r="HTC1149" s="36"/>
      <c r="HTD1149" s="36"/>
      <c r="HTE1149" s="36"/>
      <c r="HTF1149" s="36"/>
      <c r="HTG1149" s="36"/>
      <c r="HTH1149" s="36"/>
      <c r="HTI1149" s="36"/>
      <c r="HTJ1149" s="36"/>
      <c r="HTK1149" s="36"/>
      <c r="HTL1149" s="36"/>
      <c r="HTM1149" s="36"/>
      <c r="HTN1149" s="36"/>
      <c r="HTO1149" s="36"/>
      <c r="HTP1149" s="36"/>
      <c r="HTQ1149" s="36"/>
      <c r="HTR1149" s="36"/>
      <c r="HTS1149" s="36"/>
      <c r="HTT1149" s="36"/>
      <c r="HTU1149" s="36"/>
      <c r="HTV1149" s="36"/>
      <c r="HTW1149" s="36"/>
      <c r="HTX1149" s="36"/>
      <c r="HTY1149" s="36"/>
      <c r="HTZ1149" s="36"/>
      <c r="HUA1149" s="36"/>
      <c r="HUB1149" s="36"/>
      <c r="HUC1149" s="36"/>
      <c r="HUD1149" s="36"/>
      <c r="HUE1149" s="36"/>
      <c r="HUF1149" s="36"/>
      <c r="HUG1149" s="36"/>
      <c r="HUH1149" s="36"/>
      <c r="HUI1149" s="36"/>
      <c r="HUJ1149" s="36"/>
      <c r="HUK1149" s="36"/>
      <c r="HUL1149" s="36"/>
      <c r="HUM1149" s="36"/>
      <c r="HUN1149" s="36"/>
      <c r="HUO1149" s="36"/>
      <c r="HUP1149" s="36"/>
      <c r="HUQ1149" s="36"/>
      <c r="HUR1149" s="36"/>
      <c r="HUS1149" s="36"/>
      <c r="HUT1149" s="36"/>
      <c r="HUU1149" s="36"/>
      <c r="HUV1149" s="36"/>
      <c r="HUW1149" s="36"/>
      <c r="HUX1149" s="36"/>
      <c r="HUY1149" s="36"/>
      <c r="HUZ1149" s="36"/>
      <c r="HVA1149" s="36"/>
      <c r="HVB1149" s="36"/>
      <c r="HVC1149" s="36"/>
      <c r="HVD1149" s="36"/>
      <c r="HVE1149" s="36"/>
      <c r="HVF1149" s="36"/>
      <c r="HVG1149" s="36"/>
      <c r="HVH1149" s="36"/>
      <c r="HVI1149" s="36"/>
      <c r="HVJ1149" s="36"/>
      <c r="HVK1149" s="36"/>
      <c r="HVL1149" s="36"/>
      <c r="HVM1149" s="36"/>
      <c r="HVN1149" s="36"/>
      <c r="HVO1149" s="36"/>
      <c r="HVP1149" s="36"/>
      <c r="HVQ1149" s="36"/>
      <c r="HVR1149" s="36"/>
      <c r="HVS1149" s="36"/>
      <c r="HVT1149" s="36"/>
      <c r="HVU1149" s="36"/>
      <c r="HVV1149" s="36"/>
      <c r="HVW1149" s="36"/>
      <c r="HVX1149" s="36"/>
      <c r="HVY1149" s="36"/>
      <c r="HVZ1149" s="36"/>
      <c r="HWA1149" s="36"/>
      <c r="HWB1149" s="36"/>
      <c r="HWC1149" s="36"/>
      <c r="HWD1149" s="36"/>
      <c r="HWE1149" s="36"/>
      <c r="HWF1149" s="36"/>
      <c r="HWG1149" s="36"/>
      <c r="HWH1149" s="36"/>
      <c r="HWI1149" s="36"/>
      <c r="HWJ1149" s="36"/>
      <c r="HWK1149" s="36"/>
      <c r="HWL1149" s="36"/>
      <c r="HWM1149" s="36"/>
      <c r="HWN1149" s="36"/>
      <c r="HWO1149" s="36"/>
      <c r="HWP1149" s="36"/>
      <c r="HWQ1149" s="36"/>
      <c r="HWR1149" s="36"/>
      <c r="HWS1149" s="36"/>
      <c r="HWT1149" s="36"/>
      <c r="HWU1149" s="36"/>
      <c r="HWV1149" s="36"/>
      <c r="HWW1149" s="36"/>
      <c r="HWX1149" s="36"/>
      <c r="HWY1149" s="36"/>
      <c r="HWZ1149" s="36"/>
      <c r="HXA1149" s="36"/>
      <c r="HXB1149" s="36"/>
      <c r="HXC1149" s="36"/>
      <c r="HXD1149" s="36"/>
      <c r="HXE1149" s="36"/>
      <c r="HXF1149" s="36"/>
      <c r="HXG1149" s="36"/>
      <c r="HXH1149" s="36"/>
      <c r="HXI1149" s="36"/>
      <c r="HXJ1149" s="36"/>
      <c r="HXK1149" s="36"/>
      <c r="HXL1149" s="36"/>
      <c r="HXM1149" s="36"/>
      <c r="HXN1149" s="36"/>
      <c r="HXO1149" s="36"/>
      <c r="HXP1149" s="36"/>
      <c r="HXQ1149" s="36"/>
      <c r="HXR1149" s="36"/>
      <c r="HXS1149" s="36"/>
      <c r="HXT1149" s="36"/>
      <c r="HXU1149" s="36"/>
      <c r="HXV1149" s="36"/>
      <c r="HXW1149" s="36"/>
      <c r="HXX1149" s="36"/>
      <c r="HXY1149" s="36"/>
      <c r="HXZ1149" s="36"/>
      <c r="HYA1149" s="36"/>
      <c r="HYB1149" s="36"/>
      <c r="HYC1149" s="36"/>
      <c r="HYD1149" s="36"/>
      <c r="HYE1149" s="36"/>
      <c r="HYF1149" s="36"/>
      <c r="HYG1149" s="36"/>
      <c r="HYH1149" s="36"/>
      <c r="HYI1149" s="36"/>
      <c r="HYJ1149" s="36"/>
      <c r="HYK1149" s="36"/>
      <c r="HYL1149" s="36"/>
      <c r="HYM1149" s="36"/>
      <c r="HYN1149" s="36"/>
      <c r="HYO1149" s="36"/>
      <c r="HYP1149" s="36"/>
      <c r="HYQ1149" s="36"/>
      <c r="HYR1149" s="36"/>
      <c r="HYS1149" s="36"/>
      <c r="HYT1149" s="36"/>
      <c r="HYU1149" s="36"/>
      <c r="HYV1149" s="36"/>
      <c r="HYW1149" s="36"/>
      <c r="HYX1149" s="36"/>
      <c r="HYY1149" s="36"/>
      <c r="HYZ1149" s="36"/>
      <c r="HZA1149" s="36"/>
      <c r="HZB1149" s="36"/>
      <c r="HZC1149" s="36"/>
      <c r="HZD1149" s="36"/>
      <c r="HZE1149" s="36"/>
      <c r="HZF1149" s="36"/>
      <c r="HZG1149" s="36"/>
      <c r="HZH1149" s="36"/>
      <c r="HZI1149" s="36"/>
      <c r="HZJ1149" s="36"/>
      <c r="HZK1149" s="36"/>
      <c r="HZL1149" s="36"/>
      <c r="HZM1149" s="36"/>
      <c r="HZN1149" s="36"/>
      <c r="HZO1149" s="36"/>
      <c r="HZP1149" s="36"/>
      <c r="HZQ1149" s="36"/>
      <c r="HZR1149" s="36"/>
      <c r="HZS1149" s="36"/>
      <c r="HZT1149" s="36"/>
      <c r="HZU1149" s="36"/>
      <c r="HZV1149" s="36"/>
      <c r="HZW1149" s="36"/>
      <c r="HZX1149" s="36"/>
      <c r="HZY1149" s="36"/>
      <c r="HZZ1149" s="36"/>
      <c r="IAA1149" s="36"/>
      <c r="IAB1149" s="36"/>
      <c r="IAC1149" s="36"/>
      <c r="IAD1149" s="36"/>
      <c r="IAE1149" s="36"/>
      <c r="IAF1149" s="36"/>
      <c r="IAG1149" s="36"/>
      <c r="IAH1149" s="36"/>
      <c r="IAI1149" s="36"/>
      <c r="IAJ1149" s="36"/>
      <c r="IAK1149" s="36"/>
      <c r="IAL1149" s="36"/>
      <c r="IAM1149" s="36"/>
      <c r="IAN1149" s="36"/>
      <c r="IAO1149" s="36"/>
      <c r="IAP1149" s="36"/>
      <c r="IAQ1149" s="36"/>
      <c r="IAR1149" s="36"/>
      <c r="IAS1149" s="36"/>
      <c r="IAT1149" s="36"/>
      <c r="IAU1149" s="36"/>
      <c r="IAV1149" s="36"/>
      <c r="IAW1149" s="36"/>
      <c r="IAX1149" s="36"/>
      <c r="IAY1149" s="36"/>
      <c r="IAZ1149" s="36"/>
      <c r="IBA1149" s="36"/>
      <c r="IBB1149" s="36"/>
      <c r="IBC1149" s="36"/>
      <c r="IBD1149" s="36"/>
      <c r="IBE1149" s="36"/>
      <c r="IBF1149" s="36"/>
      <c r="IBG1149" s="36"/>
      <c r="IBH1149" s="36"/>
      <c r="IBI1149" s="36"/>
      <c r="IBJ1149" s="36"/>
      <c r="IBK1149" s="36"/>
      <c r="IBL1149" s="36"/>
      <c r="IBM1149" s="36"/>
      <c r="IBN1149" s="36"/>
      <c r="IBO1149" s="36"/>
      <c r="IBP1149" s="36"/>
      <c r="IBQ1149" s="36"/>
      <c r="IBR1149" s="36"/>
      <c r="IBS1149" s="36"/>
      <c r="IBT1149" s="36"/>
      <c r="IBU1149" s="36"/>
      <c r="IBV1149" s="36"/>
      <c r="IBW1149" s="36"/>
      <c r="IBX1149" s="36"/>
      <c r="IBY1149" s="36"/>
      <c r="IBZ1149" s="36"/>
      <c r="ICA1149" s="36"/>
      <c r="ICB1149" s="36"/>
      <c r="ICC1149" s="36"/>
      <c r="ICD1149" s="36"/>
      <c r="ICE1149" s="36"/>
      <c r="ICF1149" s="36"/>
      <c r="ICG1149" s="36"/>
      <c r="ICH1149" s="36"/>
      <c r="ICI1149" s="36"/>
      <c r="ICJ1149" s="36"/>
      <c r="ICK1149" s="36"/>
      <c r="ICL1149" s="36"/>
      <c r="ICM1149" s="36"/>
      <c r="ICN1149" s="36"/>
      <c r="ICO1149" s="36"/>
      <c r="ICP1149" s="36"/>
      <c r="ICQ1149" s="36"/>
      <c r="ICR1149" s="36"/>
      <c r="ICS1149" s="36"/>
      <c r="ICT1149" s="36"/>
      <c r="ICU1149" s="36"/>
      <c r="ICV1149" s="36"/>
      <c r="ICW1149" s="36"/>
      <c r="ICX1149" s="36"/>
      <c r="ICY1149" s="36"/>
      <c r="ICZ1149" s="36"/>
      <c r="IDA1149" s="36"/>
      <c r="IDB1149" s="36"/>
      <c r="IDC1149" s="36"/>
      <c r="IDD1149" s="36"/>
      <c r="IDE1149" s="36"/>
      <c r="IDF1149" s="36"/>
      <c r="IDG1149" s="36"/>
      <c r="IDH1149" s="36"/>
      <c r="IDI1149" s="36"/>
      <c r="IDJ1149" s="36"/>
      <c r="IDK1149" s="36"/>
      <c r="IDL1149" s="36"/>
      <c r="IDM1149" s="36"/>
      <c r="IDN1149" s="36"/>
      <c r="IDO1149" s="36"/>
      <c r="IDP1149" s="36"/>
      <c r="IDQ1149" s="36"/>
      <c r="IDR1149" s="36"/>
      <c r="IDS1149" s="36"/>
      <c r="IDT1149" s="36"/>
      <c r="IDU1149" s="36"/>
      <c r="IDV1149" s="36"/>
      <c r="IDW1149" s="36"/>
      <c r="IDX1149" s="36"/>
      <c r="IDY1149" s="36"/>
      <c r="IDZ1149" s="36"/>
      <c r="IEA1149" s="36"/>
      <c r="IEB1149" s="36"/>
      <c r="IEC1149" s="36"/>
      <c r="IED1149" s="36"/>
      <c r="IEE1149" s="36"/>
      <c r="IEF1149" s="36"/>
      <c r="IEG1149" s="36"/>
      <c r="IEH1149" s="36"/>
      <c r="IEI1149" s="36"/>
      <c r="IEJ1149" s="36"/>
      <c r="IEK1149" s="36"/>
      <c r="IEL1149" s="36"/>
      <c r="IEM1149" s="36"/>
      <c r="IEN1149" s="36"/>
      <c r="IEO1149" s="36"/>
      <c r="IEP1149" s="36"/>
      <c r="IEQ1149" s="36"/>
      <c r="IER1149" s="36"/>
      <c r="IES1149" s="36"/>
      <c r="IET1149" s="36"/>
      <c r="IEU1149" s="36"/>
      <c r="IEV1149" s="36"/>
      <c r="IEW1149" s="36"/>
      <c r="IEX1149" s="36"/>
      <c r="IEY1149" s="36"/>
      <c r="IEZ1149" s="36"/>
      <c r="IFA1149" s="36"/>
      <c r="IFB1149" s="36"/>
      <c r="IFC1149" s="36"/>
      <c r="IFD1149" s="36"/>
      <c r="IFE1149" s="36"/>
      <c r="IFF1149" s="36"/>
      <c r="IFG1149" s="36"/>
      <c r="IFH1149" s="36"/>
      <c r="IFI1149" s="36"/>
      <c r="IFJ1149" s="36"/>
      <c r="IFK1149" s="36"/>
      <c r="IFL1149" s="36"/>
      <c r="IFM1149" s="36"/>
      <c r="IFN1149" s="36"/>
      <c r="IFO1149" s="36"/>
      <c r="IFP1149" s="36"/>
      <c r="IFQ1149" s="36"/>
      <c r="IFR1149" s="36"/>
      <c r="IFS1149" s="36"/>
      <c r="IFT1149" s="36"/>
      <c r="IFU1149" s="36"/>
      <c r="IFV1149" s="36"/>
      <c r="IFW1149" s="36"/>
      <c r="IFX1149" s="36"/>
      <c r="IFY1149" s="36"/>
      <c r="IFZ1149" s="36"/>
      <c r="IGA1149" s="36"/>
      <c r="IGB1149" s="36"/>
      <c r="IGC1149" s="36"/>
      <c r="IGD1149" s="36"/>
      <c r="IGE1149" s="36"/>
      <c r="IGF1149" s="36"/>
      <c r="IGG1149" s="36"/>
      <c r="IGH1149" s="36"/>
      <c r="IGI1149" s="36"/>
      <c r="IGJ1149" s="36"/>
      <c r="IGK1149" s="36"/>
      <c r="IGL1149" s="36"/>
      <c r="IGM1149" s="36"/>
      <c r="IGN1149" s="36"/>
      <c r="IGO1149" s="36"/>
      <c r="IGP1149" s="36"/>
      <c r="IGQ1149" s="36"/>
      <c r="IGR1149" s="36"/>
      <c r="IGS1149" s="36"/>
      <c r="IGT1149" s="36"/>
      <c r="IGU1149" s="36"/>
      <c r="IGV1149" s="36"/>
      <c r="IGW1149" s="36"/>
      <c r="IGX1149" s="36"/>
      <c r="IGY1149" s="36"/>
      <c r="IGZ1149" s="36"/>
      <c r="IHA1149" s="36"/>
      <c r="IHB1149" s="36"/>
      <c r="IHC1149" s="36"/>
      <c r="IHD1149" s="36"/>
      <c r="IHE1149" s="36"/>
      <c r="IHF1149" s="36"/>
      <c r="IHG1149" s="36"/>
      <c r="IHH1149" s="36"/>
      <c r="IHI1149" s="36"/>
      <c r="IHJ1149" s="36"/>
      <c r="IHK1149" s="36"/>
      <c r="IHL1149" s="36"/>
      <c r="IHM1149" s="36"/>
      <c r="IHN1149" s="36"/>
      <c r="IHO1149" s="36"/>
      <c r="IHP1149" s="36"/>
      <c r="IHQ1149" s="36"/>
      <c r="IHR1149" s="36"/>
      <c r="IHS1149" s="36"/>
      <c r="IHT1149" s="36"/>
      <c r="IHU1149" s="36"/>
      <c r="IHV1149" s="36"/>
      <c r="IHW1149" s="36"/>
      <c r="IHX1149" s="36"/>
      <c r="IHY1149" s="36"/>
      <c r="IHZ1149" s="36"/>
      <c r="IIA1149" s="36"/>
      <c r="IIB1149" s="36"/>
      <c r="IIC1149" s="36"/>
      <c r="IID1149" s="36"/>
      <c r="IIE1149" s="36"/>
      <c r="IIF1149" s="36"/>
      <c r="IIG1149" s="36"/>
      <c r="IIH1149" s="36"/>
      <c r="III1149" s="36"/>
      <c r="IIJ1149" s="36"/>
      <c r="IIK1149" s="36"/>
      <c r="IIL1149" s="36"/>
      <c r="IIM1149" s="36"/>
      <c r="IIN1149" s="36"/>
      <c r="IIO1149" s="36"/>
      <c r="IIP1149" s="36"/>
      <c r="IIQ1149" s="36"/>
      <c r="IIR1149" s="36"/>
      <c r="IIS1149" s="36"/>
      <c r="IIT1149" s="36"/>
      <c r="IIU1149" s="36"/>
      <c r="IIV1149" s="36"/>
      <c r="IIW1149" s="36"/>
      <c r="IIX1149" s="36"/>
      <c r="IIY1149" s="36"/>
      <c r="IIZ1149" s="36"/>
      <c r="IJA1149" s="36"/>
      <c r="IJB1149" s="36"/>
      <c r="IJC1149" s="36"/>
      <c r="IJD1149" s="36"/>
      <c r="IJE1149" s="36"/>
      <c r="IJF1149" s="36"/>
      <c r="IJG1149" s="36"/>
      <c r="IJH1149" s="36"/>
      <c r="IJI1149" s="36"/>
      <c r="IJJ1149" s="36"/>
      <c r="IJK1149" s="36"/>
      <c r="IJL1149" s="36"/>
      <c r="IJM1149" s="36"/>
      <c r="IJN1149" s="36"/>
      <c r="IJO1149" s="36"/>
      <c r="IJP1149" s="36"/>
      <c r="IJQ1149" s="36"/>
      <c r="IJR1149" s="36"/>
      <c r="IJS1149" s="36"/>
      <c r="IJT1149" s="36"/>
      <c r="IJU1149" s="36"/>
      <c r="IJV1149" s="36"/>
      <c r="IJW1149" s="36"/>
      <c r="IJX1149" s="36"/>
      <c r="IJY1149" s="36"/>
      <c r="IJZ1149" s="36"/>
      <c r="IKA1149" s="36"/>
      <c r="IKB1149" s="36"/>
      <c r="IKC1149" s="36"/>
      <c r="IKD1149" s="36"/>
      <c r="IKE1149" s="36"/>
      <c r="IKF1149" s="36"/>
      <c r="IKG1149" s="36"/>
      <c r="IKH1149" s="36"/>
      <c r="IKI1149" s="36"/>
      <c r="IKJ1149" s="36"/>
      <c r="IKK1149" s="36"/>
      <c r="IKL1149" s="36"/>
      <c r="IKM1149" s="36"/>
      <c r="IKN1149" s="36"/>
      <c r="IKO1149" s="36"/>
      <c r="IKP1149" s="36"/>
      <c r="IKQ1149" s="36"/>
      <c r="IKR1149" s="36"/>
      <c r="IKS1149" s="36"/>
      <c r="IKT1149" s="36"/>
      <c r="IKU1149" s="36"/>
      <c r="IKV1149" s="36"/>
      <c r="IKW1149" s="36"/>
      <c r="IKX1149" s="36"/>
      <c r="IKY1149" s="36"/>
      <c r="IKZ1149" s="36"/>
      <c r="ILA1149" s="36"/>
      <c r="ILB1149" s="36"/>
      <c r="ILC1149" s="36"/>
      <c r="ILD1149" s="36"/>
      <c r="ILE1149" s="36"/>
      <c r="ILF1149" s="36"/>
      <c r="ILG1149" s="36"/>
      <c r="ILH1149" s="36"/>
      <c r="ILI1149" s="36"/>
      <c r="ILJ1149" s="36"/>
      <c r="ILK1149" s="36"/>
      <c r="ILL1149" s="36"/>
      <c r="ILM1149" s="36"/>
      <c r="ILN1149" s="36"/>
      <c r="ILO1149" s="36"/>
      <c r="ILP1149" s="36"/>
      <c r="ILQ1149" s="36"/>
      <c r="ILR1149" s="36"/>
      <c r="ILS1149" s="36"/>
      <c r="ILT1149" s="36"/>
      <c r="ILU1149" s="36"/>
      <c r="ILV1149" s="36"/>
      <c r="ILW1149" s="36"/>
      <c r="ILX1149" s="36"/>
      <c r="ILY1149" s="36"/>
      <c r="ILZ1149" s="36"/>
      <c r="IMA1149" s="36"/>
      <c r="IMB1149" s="36"/>
      <c r="IMC1149" s="36"/>
      <c r="IMD1149" s="36"/>
      <c r="IME1149" s="36"/>
      <c r="IMF1149" s="36"/>
      <c r="IMG1149" s="36"/>
      <c r="IMH1149" s="36"/>
      <c r="IMI1149" s="36"/>
      <c r="IMJ1149" s="36"/>
      <c r="IMK1149" s="36"/>
      <c r="IML1149" s="36"/>
      <c r="IMM1149" s="36"/>
      <c r="IMN1149" s="36"/>
      <c r="IMO1149" s="36"/>
      <c r="IMP1149" s="36"/>
      <c r="IMQ1149" s="36"/>
      <c r="IMR1149" s="36"/>
      <c r="IMS1149" s="36"/>
      <c r="IMT1149" s="36"/>
      <c r="IMU1149" s="36"/>
      <c r="IMV1149" s="36"/>
      <c r="IMW1149" s="36"/>
      <c r="IMX1149" s="36"/>
      <c r="IMY1149" s="36"/>
      <c r="IMZ1149" s="36"/>
      <c r="INA1149" s="36"/>
      <c r="INB1149" s="36"/>
      <c r="INC1149" s="36"/>
      <c r="IND1149" s="36"/>
      <c r="INE1149" s="36"/>
      <c r="INF1149" s="36"/>
      <c r="ING1149" s="36"/>
      <c r="INH1149" s="36"/>
      <c r="INI1149" s="36"/>
      <c r="INJ1149" s="36"/>
      <c r="INK1149" s="36"/>
      <c r="INL1149" s="36"/>
      <c r="INM1149" s="36"/>
      <c r="INN1149" s="36"/>
      <c r="INO1149" s="36"/>
      <c r="INP1149" s="36"/>
      <c r="INQ1149" s="36"/>
      <c r="INR1149" s="36"/>
      <c r="INS1149" s="36"/>
      <c r="INT1149" s="36"/>
      <c r="INU1149" s="36"/>
      <c r="INV1149" s="36"/>
      <c r="INW1149" s="36"/>
      <c r="INX1149" s="36"/>
      <c r="INY1149" s="36"/>
      <c r="INZ1149" s="36"/>
      <c r="IOA1149" s="36"/>
      <c r="IOB1149" s="36"/>
      <c r="IOC1149" s="36"/>
      <c r="IOD1149" s="36"/>
      <c r="IOE1149" s="36"/>
      <c r="IOF1149" s="36"/>
      <c r="IOG1149" s="36"/>
      <c r="IOH1149" s="36"/>
      <c r="IOI1149" s="36"/>
      <c r="IOJ1149" s="36"/>
      <c r="IOK1149" s="36"/>
      <c r="IOL1149" s="36"/>
      <c r="IOM1149" s="36"/>
      <c r="ION1149" s="36"/>
      <c r="IOO1149" s="36"/>
      <c r="IOP1149" s="36"/>
      <c r="IOQ1149" s="36"/>
      <c r="IOR1149" s="36"/>
      <c r="IOS1149" s="36"/>
      <c r="IOT1149" s="36"/>
      <c r="IOU1149" s="36"/>
      <c r="IOV1149" s="36"/>
      <c r="IOW1149" s="36"/>
      <c r="IOX1149" s="36"/>
      <c r="IOY1149" s="36"/>
      <c r="IOZ1149" s="36"/>
      <c r="IPA1149" s="36"/>
      <c r="IPB1149" s="36"/>
      <c r="IPC1149" s="36"/>
      <c r="IPD1149" s="36"/>
      <c r="IPE1149" s="36"/>
      <c r="IPF1149" s="36"/>
      <c r="IPG1149" s="36"/>
      <c r="IPH1149" s="36"/>
      <c r="IPI1149" s="36"/>
      <c r="IPJ1149" s="36"/>
      <c r="IPK1149" s="36"/>
      <c r="IPL1149" s="36"/>
      <c r="IPM1149" s="36"/>
      <c r="IPN1149" s="36"/>
      <c r="IPO1149" s="36"/>
      <c r="IPP1149" s="36"/>
      <c r="IPQ1149" s="36"/>
      <c r="IPR1149" s="36"/>
      <c r="IPS1149" s="36"/>
      <c r="IPT1149" s="36"/>
      <c r="IPU1149" s="36"/>
      <c r="IPV1149" s="36"/>
      <c r="IPW1149" s="36"/>
      <c r="IPX1149" s="36"/>
      <c r="IPY1149" s="36"/>
      <c r="IPZ1149" s="36"/>
      <c r="IQA1149" s="36"/>
      <c r="IQB1149" s="36"/>
      <c r="IQC1149" s="36"/>
      <c r="IQD1149" s="36"/>
      <c r="IQE1149" s="36"/>
      <c r="IQF1149" s="36"/>
      <c r="IQG1149" s="36"/>
      <c r="IQH1149" s="36"/>
      <c r="IQI1149" s="36"/>
      <c r="IQJ1149" s="36"/>
      <c r="IQK1149" s="36"/>
      <c r="IQL1149" s="36"/>
      <c r="IQM1149" s="36"/>
      <c r="IQN1149" s="36"/>
      <c r="IQO1149" s="36"/>
      <c r="IQP1149" s="36"/>
      <c r="IQQ1149" s="36"/>
      <c r="IQR1149" s="36"/>
      <c r="IQS1149" s="36"/>
      <c r="IQT1149" s="36"/>
      <c r="IQU1149" s="36"/>
      <c r="IQV1149" s="36"/>
      <c r="IQW1149" s="36"/>
      <c r="IQX1149" s="36"/>
      <c r="IQY1149" s="36"/>
      <c r="IQZ1149" s="36"/>
      <c r="IRA1149" s="36"/>
      <c r="IRB1149" s="36"/>
      <c r="IRC1149" s="36"/>
      <c r="IRD1149" s="36"/>
      <c r="IRE1149" s="36"/>
      <c r="IRF1149" s="36"/>
      <c r="IRG1149" s="36"/>
      <c r="IRH1149" s="36"/>
      <c r="IRI1149" s="36"/>
      <c r="IRJ1149" s="36"/>
      <c r="IRK1149" s="36"/>
      <c r="IRL1149" s="36"/>
      <c r="IRM1149" s="36"/>
      <c r="IRN1149" s="36"/>
      <c r="IRO1149" s="36"/>
      <c r="IRP1149" s="36"/>
      <c r="IRQ1149" s="36"/>
      <c r="IRR1149" s="36"/>
      <c r="IRS1149" s="36"/>
      <c r="IRT1149" s="36"/>
      <c r="IRU1149" s="36"/>
      <c r="IRV1149" s="36"/>
      <c r="IRW1149" s="36"/>
      <c r="IRX1149" s="36"/>
      <c r="IRY1149" s="36"/>
      <c r="IRZ1149" s="36"/>
      <c r="ISA1149" s="36"/>
      <c r="ISB1149" s="36"/>
      <c r="ISC1149" s="36"/>
      <c r="ISD1149" s="36"/>
      <c r="ISE1149" s="36"/>
      <c r="ISF1149" s="36"/>
      <c r="ISG1149" s="36"/>
      <c r="ISH1149" s="36"/>
      <c r="ISI1149" s="36"/>
      <c r="ISJ1149" s="36"/>
      <c r="ISK1149" s="36"/>
      <c r="ISL1149" s="36"/>
      <c r="ISM1149" s="36"/>
      <c r="ISN1149" s="36"/>
      <c r="ISO1149" s="36"/>
      <c r="ISP1149" s="36"/>
      <c r="ISQ1149" s="36"/>
      <c r="ISR1149" s="36"/>
      <c r="ISS1149" s="36"/>
      <c r="IST1149" s="36"/>
      <c r="ISU1149" s="36"/>
      <c r="ISV1149" s="36"/>
      <c r="ISW1149" s="36"/>
      <c r="ISX1149" s="36"/>
      <c r="ISY1149" s="36"/>
      <c r="ISZ1149" s="36"/>
      <c r="ITA1149" s="36"/>
      <c r="ITB1149" s="36"/>
      <c r="ITC1149" s="36"/>
      <c r="ITD1149" s="36"/>
      <c r="ITE1149" s="36"/>
      <c r="ITF1149" s="36"/>
      <c r="ITG1149" s="36"/>
      <c r="ITH1149" s="36"/>
      <c r="ITI1149" s="36"/>
      <c r="ITJ1149" s="36"/>
      <c r="ITK1149" s="36"/>
      <c r="ITL1149" s="36"/>
      <c r="ITM1149" s="36"/>
      <c r="ITN1149" s="36"/>
      <c r="ITO1149" s="36"/>
      <c r="ITP1149" s="36"/>
      <c r="ITQ1149" s="36"/>
      <c r="ITR1149" s="36"/>
      <c r="ITS1149" s="36"/>
      <c r="ITT1149" s="36"/>
      <c r="ITU1149" s="36"/>
      <c r="ITV1149" s="36"/>
      <c r="ITW1149" s="36"/>
      <c r="ITX1149" s="36"/>
      <c r="ITY1149" s="36"/>
      <c r="ITZ1149" s="36"/>
      <c r="IUA1149" s="36"/>
      <c r="IUB1149" s="36"/>
      <c r="IUC1149" s="36"/>
      <c r="IUD1149" s="36"/>
      <c r="IUE1149" s="36"/>
      <c r="IUF1149" s="36"/>
      <c r="IUG1149" s="36"/>
      <c r="IUH1149" s="36"/>
      <c r="IUI1149" s="36"/>
      <c r="IUJ1149" s="36"/>
      <c r="IUK1149" s="36"/>
      <c r="IUL1149" s="36"/>
      <c r="IUM1149" s="36"/>
      <c r="IUN1149" s="36"/>
      <c r="IUO1149" s="36"/>
      <c r="IUP1149" s="36"/>
      <c r="IUQ1149" s="36"/>
      <c r="IUR1149" s="36"/>
      <c r="IUS1149" s="36"/>
      <c r="IUT1149" s="36"/>
      <c r="IUU1149" s="36"/>
      <c r="IUV1149" s="36"/>
      <c r="IUW1149" s="36"/>
      <c r="IUX1149" s="36"/>
      <c r="IUY1149" s="36"/>
      <c r="IUZ1149" s="36"/>
      <c r="IVA1149" s="36"/>
      <c r="IVB1149" s="36"/>
      <c r="IVC1149" s="36"/>
      <c r="IVD1149" s="36"/>
      <c r="IVE1149" s="36"/>
      <c r="IVF1149" s="36"/>
      <c r="IVG1149" s="36"/>
      <c r="IVH1149" s="36"/>
      <c r="IVI1149" s="36"/>
      <c r="IVJ1149" s="36"/>
      <c r="IVK1149" s="36"/>
      <c r="IVL1149" s="36"/>
      <c r="IVM1149" s="36"/>
      <c r="IVN1149" s="36"/>
      <c r="IVO1149" s="36"/>
      <c r="IVP1149" s="36"/>
      <c r="IVQ1149" s="36"/>
      <c r="IVR1149" s="36"/>
      <c r="IVS1149" s="36"/>
      <c r="IVT1149" s="36"/>
      <c r="IVU1149" s="36"/>
      <c r="IVV1149" s="36"/>
      <c r="IVW1149" s="36"/>
      <c r="IVX1149" s="36"/>
      <c r="IVY1149" s="36"/>
      <c r="IVZ1149" s="36"/>
      <c r="IWA1149" s="36"/>
      <c r="IWB1149" s="36"/>
      <c r="IWC1149" s="36"/>
      <c r="IWD1149" s="36"/>
      <c r="IWE1149" s="36"/>
      <c r="IWF1149" s="36"/>
      <c r="IWG1149" s="36"/>
      <c r="IWH1149" s="36"/>
      <c r="IWI1149" s="36"/>
      <c r="IWJ1149" s="36"/>
      <c r="IWK1149" s="36"/>
      <c r="IWL1149" s="36"/>
      <c r="IWM1149" s="36"/>
      <c r="IWN1149" s="36"/>
      <c r="IWO1149" s="36"/>
      <c r="IWP1149" s="36"/>
      <c r="IWQ1149" s="36"/>
      <c r="IWR1149" s="36"/>
      <c r="IWS1149" s="36"/>
      <c r="IWT1149" s="36"/>
      <c r="IWU1149" s="36"/>
      <c r="IWV1149" s="36"/>
      <c r="IWW1149" s="36"/>
      <c r="IWX1149" s="36"/>
      <c r="IWY1149" s="36"/>
      <c r="IWZ1149" s="36"/>
      <c r="IXA1149" s="36"/>
      <c r="IXB1149" s="36"/>
      <c r="IXC1149" s="36"/>
      <c r="IXD1149" s="36"/>
      <c r="IXE1149" s="36"/>
      <c r="IXF1149" s="36"/>
      <c r="IXG1149" s="36"/>
      <c r="IXH1149" s="36"/>
      <c r="IXI1149" s="36"/>
      <c r="IXJ1149" s="36"/>
      <c r="IXK1149" s="36"/>
      <c r="IXL1149" s="36"/>
      <c r="IXM1149" s="36"/>
      <c r="IXN1149" s="36"/>
      <c r="IXO1149" s="36"/>
      <c r="IXP1149" s="36"/>
      <c r="IXQ1149" s="36"/>
      <c r="IXR1149" s="36"/>
      <c r="IXS1149" s="36"/>
      <c r="IXT1149" s="36"/>
      <c r="IXU1149" s="36"/>
      <c r="IXV1149" s="36"/>
      <c r="IXW1149" s="36"/>
      <c r="IXX1149" s="36"/>
      <c r="IXY1149" s="36"/>
      <c r="IXZ1149" s="36"/>
      <c r="IYA1149" s="36"/>
      <c r="IYB1149" s="36"/>
      <c r="IYC1149" s="36"/>
      <c r="IYD1149" s="36"/>
      <c r="IYE1149" s="36"/>
      <c r="IYF1149" s="36"/>
      <c r="IYG1149" s="36"/>
      <c r="IYH1149" s="36"/>
      <c r="IYI1149" s="36"/>
      <c r="IYJ1149" s="36"/>
      <c r="IYK1149" s="36"/>
      <c r="IYL1149" s="36"/>
      <c r="IYM1149" s="36"/>
      <c r="IYN1149" s="36"/>
      <c r="IYO1149" s="36"/>
      <c r="IYP1149" s="36"/>
      <c r="IYQ1149" s="36"/>
      <c r="IYR1149" s="36"/>
      <c r="IYS1149" s="36"/>
      <c r="IYT1149" s="36"/>
      <c r="IYU1149" s="36"/>
      <c r="IYV1149" s="36"/>
      <c r="IYW1149" s="36"/>
      <c r="IYX1149" s="36"/>
      <c r="IYY1149" s="36"/>
      <c r="IYZ1149" s="36"/>
      <c r="IZA1149" s="36"/>
      <c r="IZB1149" s="36"/>
      <c r="IZC1149" s="36"/>
      <c r="IZD1149" s="36"/>
      <c r="IZE1149" s="36"/>
      <c r="IZF1149" s="36"/>
      <c r="IZG1149" s="36"/>
      <c r="IZH1149" s="36"/>
      <c r="IZI1149" s="36"/>
      <c r="IZJ1149" s="36"/>
      <c r="IZK1149" s="36"/>
      <c r="IZL1149" s="36"/>
      <c r="IZM1149" s="36"/>
      <c r="IZN1149" s="36"/>
      <c r="IZO1149" s="36"/>
      <c r="IZP1149" s="36"/>
      <c r="IZQ1149" s="36"/>
      <c r="IZR1149" s="36"/>
      <c r="IZS1149" s="36"/>
      <c r="IZT1149" s="36"/>
      <c r="IZU1149" s="36"/>
      <c r="IZV1149" s="36"/>
      <c r="IZW1149" s="36"/>
      <c r="IZX1149" s="36"/>
      <c r="IZY1149" s="36"/>
      <c r="IZZ1149" s="36"/>
      <c r="JAA1149" s="36"/>
      <c r="JAB1149" s="36"/>
      <c r="JAC1149" s="36"/>
      <c r="JAD1149" s="36"/>
      <c r="JAE1149" s="36"/>
      <c r="JAF1149" s="36"/>
      <c r="JAG1149" s="36"/>
      <c r="JAH1149" s="36"/>
      <c r="JAI1149" s="36"/>
      <c r="JAJ1149" s="36"/>
      <c r="JAK1149" s="36"/>
      <c r="JAL1149" s="36"/>
      <c r="JAM1149" s="36"/>
      <c r="JAN1149" s="36"/>
      <c r="JAO1149" s="36"/>
      <c r="JAP1149" s="36"/>
      <c r="JAQ1149" s="36"/>
      <c r="JAR1149" s="36"/>
      <c r="JAS1149" s="36"/>
      <c r="JAT1149" s="36"/>
      <c r="JAU1149" s="36"/>
      <c r="JAV1149" s="36"/>
      <c r="JAW1149" s="36"/>
      <c r="JAX1149" s="36"/>
      <c r="JAY1149" s="36"/>
      <c r="JAZ1149" s="36"/>
      <c r="JBA1149" s="36"/>
      <c r="JBB1149" s="36"/>
      <c r="JBC1149" s="36"/>
      <c r="JBD1149" s="36"/>
      <c r="JBE1149" s="36"/>
      <c r="JBF1149" s="36"/>
      <c r="JBG1149" s="36"/>
      <c r="JBH1149" s="36"/>
      <c r="JBI1149" s="36"/>
      <c r="JBJ1149" s="36"/>
      <c r="JBK1149" s="36"/>
      <c r="JBL1149" s="36"/>
      <c r="JBM1149" s="36"/>
      <c r="JBN1149" s="36"/>
      <c r="JBO1149" s="36"/>
      <c r="JBP1149" s="36"/>
      <c r="JBQ1149" s="36"/>
      <c r="JBR1149" s="36"/>
      <c r="JBS1149" s="36"/>
      <c r="JBT1149" s="36"/>
      <c r="JBU1149" s="36"/>
      <c r="JBV1149" s="36"/>
      <c r="JBW1149" s="36"/>
      <c r="JBX1149" s="36"/>
      <c r="JBY1149" s="36"/>
      <c r="JBZ1149" s="36"/>
      <c r="JCA1149" s="36"/>
      <c r="JCB1149" s="36"/>
      <c r="JCC1149" s="36"/>
      <c r="JCD1149" s="36"/>
      <c r="JCE1149" s="36"/>
      <c r="JCF1149" s="36"/>
      <c r="JCG1149" s="36"/>
      <c r="JCH1149" s="36"/>
      <c r="JCI1149" s="36"/>
      <c r="JCJ1149" s="36"/>
      <c r="JCK1149" s="36"/>
      <c r="JCL1149" s="36"/>
      <c r="JCM1149" s="36"/>
      <c r="JCN1149" s="36"/>
      <c r="JCO1149" s="36"/>
      <c r="JCP1149" s="36"/>
      <c r="JCQ1149" s="36"/>
      <c r="JCR1149" s="36"/>
      <c r="JCS1149" s="36"/>
      <c r="JCT1149" s="36"/>
      <c r="JCU1149" s="36"/>
      <c r="JCV1149" s="36"/>
      <c r="JCW1149" s="36"/>
      <c r="JCX1149" s="36"/>
      <c r="JCY1149" s="36"/>
      <c r="JCZ1149" s="36"/>
      <c r="JDA1149" s="36"/>
      <c r="JDB1149" s="36"/>
      <c r="JDC1149" s="36"/>
      <c r="JDD1149" s="36"/>
      <c r="JDE1149" s="36"/>
      <c r="JDF1149" s="36"/>
      <c r="JDG1149" s="36"/>
      <c r="JDH1149" s="36"/>
      <c r="JDI1149" s="36"/>
      <c r="JDJ1149" s="36"/>
      <c r="JDK1149" s="36"/>
      <c r="JDL1149" s="36"/>
      <c r="JDM1149" s="36"/>
      <c r="JDN1149" s="36"/>
      <c r="JDO1149" s="36"/>
      <c r="JDP1149" s="36"/>
      <c r="JDQ1149" s="36"/>
      <c r="JDR1149" s="36"/>
      <c r="JDS1149" s="36"/>
      <c r="JDT1149" s="36"/>
      <c r="JDU1149" s="36"/>
      <c r="JDV1149" s="36"/>
      <c r="JDW1149" s="36"/>
      <c r="JDX1149" s="36"/>
      <c r="JDY1149" s="36"/>
      <c r="JDZ1149" s="36"/>
      <c r="JEA1149" s="36"/>
      <c r="JEB1149" s="36"/>
      <c r="JEC1149" s="36"/>
      <c r="JED1149" s="36"/>
      <c r="JEE1149" s="36"/>
      <c r="JEF1149" s="36"/>
      <c r="JEG1149" s="36"/>
      <c r="JEH1149" s="36"/>
      <c r="JEI1149" s="36"/>
      <c r="JEJ1149" s="36"/>
      <c r="JEK1149" s="36"/>
      <c r="JEL1149" s="36"/>
      <c r="JEM1149" s="36"/>
      <c r="JEN1149" s="36"/>
      <c r="JEO1149" s="36"/>
      <c r="JEP1149" s="36"/>
      <c r="JEQ1149" s="36"/>
      <c r="JER1149" s="36"/>
      <c r="JES1149" s="36"/>
      <c r="JET1149" s="36"/>
      <c r="JEU1149" s="36"/>
      <c r="JEV1149" s="36"/>
      <c r="JEW1149" s="36"/>
      <c r="JEX1149" s="36"/>
      <c r="JEY1149" s="36"/>
      <c r="JEZ1149" s="36"/>
      <c r="JFA1149" s="36"/>
      <c r="JFB1149" s="36"/>
      <c r="JFC1149" s="36"/>
      <c r="JFD1149" s="36"/>
      <c r="JFE1149" s="36"/>
      <c r="JFF1149" s="36"/>
      <c r="JFG1149" s="36"/>
      <c r="JFH1149" s="36"/>
      <c r="JFI1149" s="36"/>
      <c r="JFJ1149" s="36"/>
      <c r="JFK1149" s="36"/>
      <c r="JFL1149" s="36"/>
      <c r="JFM1149" s="36"/>
      <c r="JFN1149" s="36"/>
      <c r="JFO1149" s="36"/>
      <c r="JFP1149" s="36"/>
      <c r="JFQ1149" s="36"/>
      <c r="JFR1149" s="36"/>
      <c r="JFS1149" s="36"/>
      <c r="JFT1149" s="36"/>
      <c r="JFU1149" s="36"/>
      <c r="JFV1149" s="36"/>
      <c r="JFW1149" s="36"/>
      <c r="JFX1149" s="36"/>
      <c r="JFY1149" s="36"/>
      <c r="JFZ1149" s="36"/>
      <c r="JGA1149" s="36"/>
      <c r="JGB1149" s="36"/>
      <c r="JGC1149" s="36"/>
      <c r="JGD1149" s="36"/>
      <c r="JGE1149" s="36"/>
      <c r="JGF1149" s="36"/>
      <c r="JGG1149" s="36"/>
      <c r="JGH1149" s="36"/>
      <c r="JGI1149" s="36"/>
      <c r="JGJ1149" s="36"/>
      <c r="JGK1149" s="36"/>
      <c r="JGL1149" s="36"/>
      <c r="JGM1149" s="36"/>
      <c r="JGN1149" s="36"/>
      <c r="JGO1149" s="36"/>
      <c r="JGP1149" s="36"/>
      <c r="JGQ1149" s="36"/>
      <c r="JGR1149" s="36"/>
      <c r="JGS1149" s="36"/>
      <c r="JGT1149" s="36"/>
      <c r="JGU1149" s="36"/>
      <c r="JGV1149" s="36"/>
      <c r="JGW1149" s="36"/>
      <c r="JGX1149" s="36"/>
      <c r="JGY1149" s="36"/>
      <c r="JGZ1149" s="36"/>
      <c r="JHA1149" s="36"/>
      <c r="JHB1149" s="36"/>
      <c r="JHC1149" s="36"/>
      <c r="JHD1149" s="36"/>
      <c r="JHE1149" s="36"/>
      <c r="JHF1149" s="36"/>
      <c r="JHG1149" s="36"/>
      <c r="JHH1149" s="36"/>
      <c r="JHI1149" s="36"/>
      <c r="JHJ1149" s="36"/>
      <c r="JHK1149" s="36"/>
      <c r="JHL1149" s="36"/>
      <c r="JHM1149" s="36"/>
      <c r="JHN1149" s="36"/>
      <c r="JHO1149" s="36"/>
      <c r="JHP1149" s="36"/>
      <c r="JHQ1149" s="36"/>
      <c r="JHR1149" s="36"/>
      <c r="JHS1149" s="36"/>
      <c r="JHT1149" s="36"/>
      <c r="JHU1149" s="36"/>
      <c r="JHV1149" s="36"/>
      <c r="JHW1149" s="36"/>
      <c r="JHX1149" s="36"/>
      <c r="JHY1149" s="36"/>
      <c r="JHZ1149" s="36"/>
      <c r="JIA1149" s="36"/>
      <c r="JIB1149" s="36"/>
      <c r="JIC1149" s="36"/>
      <c r="JID1149" s="36"/>
      <c r="JIE1149" s="36"/>
      <c r="JIF1149" s="36"/>
      <c r="JIG1149" s="36"/>
      <c r="JIH1149" s="36"/>
      <c r="JII1149" s="36"/>
      <c r="JIJ1149" s="36"/>
      <c r="JIK1149" s="36"/>
      <c r="JIL1149" s="36"/>
      <c r="JIM1149" s="36"/>
      <c r="JIN1149" s="36"/>
      <c r="JIO1149" s="36"/>
      <c r="JIP1149" s="36"/>
      <c r="JIQ1149" s="36"/>
      <c r="JIR1149" s="36"/>
      <c r="JIS1149" s="36"/>
      <c r="JIT1149" s="36"/>
      <c r="JIU1149" s="36"/>
      <c r="JIV1149" s="36"/>
      <c r="JIW1149" s="36"/>
      <c r="JIX1149" s="36"/>
      <c r="JIY1149" s="36"/>
      <c r="JIZ1149" s="36"/>
      <c r="JJA1149" s="36"/>
      <c r="JJB1149" s="36"/>
      <c r="JJC1149" s="36"/>
      <c r="JJD1149" s="36"/>
      <c r="JJE1149" s="36"/>
      <c r="JJF1149" s="36"/>
      <c r="JJG1149" s="36"/>
      <c r="JJH1149" s="36"/>
      <c r="JJI1149" s="36"/>
      <c r="JJJ1149" s="36"/>
      <c r="JJK1149" s="36"/>
      <c r="JJL1149" s="36"/>
      <c r="JJM1149" s="36"/>
      <c r="JJN1149" s="36"/>
      <c r="JJO1149" s="36"/>
      <c r="JJP1149" s="36"/>
      <c r="JJQ1149" s="36"/>
      <c r="JJR1149" s="36"/>
      <c r="JJS1149" s="36"/>
      <c r="JJT1149" s="36"/>
      <c r="JJU1149" s="36"/>
      <c r="JJV1149" s="36"/>
      <c r="JJW1149" s="36"/>
      <c r="JJX1149" s="36"/>
      <c r="JJY1149" s="36"/>
      <c r="JJZ1149" s="36"/>
      <c r="JKA1149" s="36"/>
      <c r="JKB1149" s="36"/>
      <c r="JKC1149" s="36"/>
      <c r="JKD1149" s="36"/>
      <c r="JKE1149" s="36"/>
      <c r="JKF1149" s="36"/>
      <c r="JKG1149" s="36"/>
      <c r="JKH1149" s="36"/>
      <c r="JKI1149" s="36"/>
      <c r="JKJ1149" s="36"/>
      <c r="JKK1149" s="36"/>
      <c r="JKL1149" s="36"/>
      <c r="JKM1149" s="36"/>
      <c r="JKN1149" s="36"/>
      <c r="JKO1149" s="36"/>
      <c r="JKP1149" s="36"/>
      <c r="JKQ1149" s="36"/>
      <c r="JKR1149" s="36"/>
      <c r="JKS1149" s="36"/>
      <c r="JKT1149" s="36"/>
      <c r="JKU1149" s="36"/>
      <c r="JKV1149" s="36"/>
      <c r="JKW1149" s="36"/>
      <c r="JKX1149" s="36"/>
      <c r="JKY1149" s="36"/>
      <c r="JKZ1149" s="36"/>
      <c r="JLA1149" s="36"/>
      <c r="JLB1149" s="36"/>
      <c r="JLC1149" s="36"/>
      <c r="JLD1149" s="36"/>
      <c r="JLE1149" s="36"/>
      <c r="JLF1149" s="36"/>
      <c r="JLG1149" s="36"/>
      <c r="JLH1149" s="36"/>
      <c r="JLI1149" s="36"/>
      <c r="JLJ1149" s="36"/>
      <c r="JLK1149" s="36"/>
      <c r="JLL1149" s="36"/>
      <c r="JLM1149" s="36"/>
      <c r="JLN1149" s="36"/>
      <c r="JLO1149" s="36"/>
      <c r="JLP1149" s="36"/>
      <c r="JLQ1149" s="36"/>
      <c r="JLR1149" s="36"/>
      <c r="JLS1149" s="36"/>
      <c r="JLT1149" s="36"/>
      <c r="JLU1149" s="36"/>
      <c r="JLV1149" s="36"/>
      <c r="JLW1149" s="36"/>
      <c r="JLX1149" s="36"/>
      <c r="JLY1149" s="36"/>
      <c r="JLZ1149" s="36"/>
      <c r="JMA1149" s="36"/>
      <c r="JMB1149" s="36"/>
      <c r="JMC1149" s="36"/>
      <c r="JMD1149" s="36"/>
      <c r="JME1149" s="36"/>
      <c r="JMF1149" s="36"/>
      <c r="JMG1149" s="36"/>
      <c r="JMH1149" s="36"/>
      <c r="JMI1149" s="36"/>
      <c r="JMJ1149" s="36"/>
      <c r="JMK1149" s="36"/>
      <c r="JML1149" s="36"/>
      <c r="JMM1149" s="36"/>
      <c r="JMN1149" s="36"/>
      <c r="JMO1149" s="36"/>
      <c r="JMP1149" s="36"/>
      <c r="JMQ1149" s="36"/>
      <c r="JMR1149" s="36"/>
      <c r="JMS1149" s="36"/>
      <c r="JMT1149" s="36"/>
      <c r="JMU1149" s="36"/>
      <c r="JMV1149" s="36"/>
      <c r="JMW1149" s="36"/>
      <c r="JMX1149" s="36"/>
      <c r="JMY1149" s="36"/>
      <c r="JMZ1149" s="36"/>
      <c r="JNA1149" s="36"/>
      <c r="JNB1149" s="36"/>
      <c r="JNC1149" s="36"/>
      <c r="JND1149" s="36"/>
      <c r="JNE1149" s="36"/>
      <c r="JNF1149" s="36"/>
      <c r="JNG1149" s="36"/>
      <c r="JNH1149" s="36"/>
      <c r="JNI1149" s="36"/>
      <c r="JNJ1149" s="36"/>
      <c r="JNK1149" s="36"/>
      <c r="JNL1149" s="36"/>
      <c r="JNM1149" s="36"/>
      <c r="JNN1149" s="36"/>
      <c r="JNO1149" s="36"/>
      <c r="JNP1149" s="36"/>
      <c r="JNQ1149" s="36"/>
      <c r="JNR1149" s="36"/>
      <c r="JNS1149" s="36"/>
      <c r="JNT1149" s="36"/>
      <c r="JNU1149" s="36"/>
      <c r="JNV1149" s="36"/>
      <c r="JNW1149" s="36"/>
      <c r="JNX1149" s="36"/>
      <c r="JNY1149" s="36"/>
      <c r="JNZ1149" s="36"/>
      <c r="JOA1149" s="36"/>
      <c r="JOB1149" s="36"/>
      <c r="JOC1149" s="36"/>
      <c r="JOD1149" s="36"/>
      <c r="JOE1149" s="36"/>
      <c r="JOF1149" s="36"/>
      <c r="JOG1149" s="36"/>
      <c r="JOH1149" s="36"/>
      <c r="JOI1149" s="36"/>
      <c r="JOJ1149" s="36"/>
      <c r="JOK1149" s="36"/>
      <c r="JOL1149" s="36"/>
      <c r="JOM1149" s="36"/>
      <c r="JON1149" s="36"/>
      <c r="JOO1149" s="36"/>
      <c r="JOP1149" s="36"/>
      <c r="JOQ1149" s="36"/>
      <c r="JOR1149" s="36"/>
      <c r="JOS1149" s="36"/>
      <c r="JOT1149" s="36"/>
      <c r="JOU1149" s="36"/>
      <c r="JOV1149" s="36"/>
      <c r="JOW1149" s="36"/>
      <c r="JOX1149" s="36"/>
      <c r="JOY1149" s="36"/>
      <c r="JOZ1149" s="36"/>
      <c r="JPA1149" s="36"/>
      <c r="JPB1149" s="36"/>
      <c r="JPC1149" s="36"/>
      <c r="JPD1149" s="36"/>
      <c r="JPE1149" s="36"/>
      <c r="JPF1149" s="36"/>
      <c r="JPG1149" s="36"/>
      <c r="JPH1149" s="36"/>
      <c r="JPI1149" s="36"/>
      <c r="JPJ1149" s="36"/>
      <c r="JPK1149" s="36"/>
      <c r="JPL1149" s="36"/>
      <c r="JPM1149" s="36"/>
      <c r="JPN1149" s="36"/>
      <c r="JPO1149" s="36"/>
      <c r="JPP1149" s="36"/>
      <c r="JPQ1149" s="36"/>
      <c r="JPR1149" s="36"/>
      <c r="JPS1149" s="36"/>
      <c r="JPT1149" s="36"/>
      <c r="JPU1149" s="36"/>
      <c r="JPV1149" s="36"/>
      <c r="JPW1149" s="36"/>
      <c r="JPX1149" s="36"/>
      <c r="JPY1149" s="36"/>
      <c r="JPZ1149" s="36"/>
      <c r="JQA1149" s="36"/>
      <c r="JQB1149" s="36"/>
      <c r="JQC1149" s="36"/>
      <c r="JQD1149" s="36"/>
      <c r="JQE1149" s="36"/>
      <c r="JQF1149" s="36"/>
      <c r="JQG1149" s="36"/>
      <c r="JQH1149" s="36"/>
      <c r="JQI1149" s="36"/>
      <c r="JQJ1149" s="36"/>
      <c r="JQK1149" s="36"/>
      <c r="JQL1149" s="36"/>
      <c r="JQM1149" s="36"/>
      <c r="JQN1149" s="36"/>
      <c r="JQO1149" s="36"/>
      <c r="JQP1149" s="36"/>
      <c r="JQQ1149" s="36"/>
      <c r="JQR1149" s="36"/>
      <c r="JQS1149" s="36"/>
      <c r="JQT1149" s="36"/>
      <c r="JQU1149" s="36"/>
      <c r="JQV1149" s="36"/>
      <c r="JQW1149" s="36"/>
      <c r="JQX1149" s="36"/>
      <c r="JQY1149" s="36"/>
      <c r="JQZ1149" s="36"/>
      <c r="JRA1149" s="36"/>
      <c r="JRB1149" s="36"/>
      <c r="JRC1149" s="36"/>
      <c r="JRD1149" s="36"/>
      <c r="JRE1149" s="36"/>
      <c r="JRF1149" s="36"/>
      <c r="JRG1149" s="36"/>
      <c r="JRH1149" s="36"/>
      <c r="JRI1149" s="36"/>
      <c r="JRJ1149" s="36"/>
      <c r="JRK1149" s="36"/>
      <c r="JRL1149" s="36"/>
      <c r="JRM1149" s="36"/>
      <c r="JRN1149" s="36"/>
      <c r="JRO1149" s="36"/>
      <c r="JRP1149" s="36"/>
      <c r="JRQ1149" s="36"/>
      <c r="JRR1149" s="36"/>
      <c r="JRS1149" s="36"/>
      <c r="JRT1149" s="36"/>
      <c r="JRU1149" s="36"/>
      <c r="JRV1149" s="36"/>
      <c r="JRW1149" s="36"/>
      <c r="JRX1149" s="36"/>
      <c r="JRY1149" s="36"/>
      <c r="JRZ1149" s="36"/>
      <c r="JSA1149" s="36"/>
      <c r="JSB1149" s="36"/>
      <c r="JSC1149" s="36"/>
      <c r="JSD1149" s="36"/>
      <c r="JSE1149" s="36"/>
      <c r="JSF1149" s="36"/>
      <c r="JSG1149" s="36"/>
      <c r="JSH1149" s="36"/>
      <c r="JSI1149" s="36"/>
      <c r="JSJ1149" s="36"/>
      <c r="JSK1149" s="36"/>
      <c r="JSL1149" s="36"/>
      <c r="JSM1149" s="36"/>
      <c r="JSN1149" s="36"/>
      <c r="JSO1149" s="36"/>
      <c r="JSP1149" s="36"/>
      <c r="JSQ1149" s="36"/>
      <c r="JSR1149" s="36"/>
      <c r="JSS1149" s="36"/>
      <c r="JST1149" s="36"/>
      <c r="JSU1149" s="36"/>
      <c r="JSV1149" s="36"/>
      <c r="JSW1149" s="36"/>
      <c r="JSX1149" s="36"/>
      <c r="JSY1149" s="36"/>
      <c r="JSZ1149" s="36"/>
      <c r="JTA1149" s="36"/>
      <c r="JTB1149" s="36"/>
      <c r="JTC1149" s="36"/>
      <c r="JTD1149" s="36"/>
      <c r="JTE1149" s="36"/>
      <c r="JTF1149" s="36"/>
      <c r="JTG1149" s="36"/>
      <c r="JTH1149" s="36"/>
      <c r="JTI1149" s="36"/>
      <c r="JTJ1149" s="36"/>
      <c r="JTK1149" s="36"/>
      <c r="JTL1149" s="36"/>
      <c r="JTM1149" s="36"/>
      <c r="JTN1149" s="36"/>
      <c r="JTO1149" s="36"/>
      <c r="JTP1149" s="36"/>
      <c r="JTQ1149" s="36"/>
      <c r="JTR1149" s="36"/>
      <c r="JTS1149" s="36"/>
      <c r="JTT1149" s="36"/>
      <c r="JTU1149" s="36"/>
      <c r="JTV1149" s="36"/>
      <c r="JTW1149" s="36"/>
      <c r="JTX1149" s="36"/>
      <c r="JTY1149" s="36"/>
      <c r="JTZ1149" s="36"/>
      <c r="JUA1149" s="36"/>
      <c r="JUB1149" s="36"/>
      <c r="JUC1149" s="36"/>
      <c r="JUD1149" s="36"/>
      <c r="JUE1149" s="36"/>
      <c r="JUF1149" s="36"/>
      <c r="JUG1149" s="36"/>
      <c r="JUH1149" s="36"/>
      <c r="JUI1149" s="36"/>
      <c r="JUJ1149" s="36"/>
      <c r="JUK1149" s="36"/>
      <c r="JUL1149" s="36"/>
      <c r="JUM1149" s="36"/>
      <c r="JUN1149" s="36"/>
      <c r="JUO1149" s="36"/>
      <c r="JUP1149" s="36"/>
      <c r="JUQ1149" s="36"/>
      <c r="JUR1149" s="36"/>
      <c r="JUS1149" s="36"/>
      <c r="JUT1149" s="36"/>
      <c r="JUU1149" s="36"/>
      <c r="JUV1149" s="36"/>
      <c r="JUW1149" s="36"/>
      <c r="JUX1149" s="36"/>
      <c r="JUY1149" s="36"/>
      <c r="JUZ1149" s="36"/>
      <c r="JVA1149" s="36"/>
      <c r="JVB1149" s="36"/>
      <c r="JVC1149" s="36"/>
      <c r="JVD1149" s="36"/>
      <c r="JVE1149" s="36"/>
      <c r="JVF1149" s="36"/>
      <c r="JVG1149" s="36"/>
      <c r="JVH1149" s="36"/>
      <c r="JVI1149" s="36"/>
      <c r="JVJ1149" s="36"/>
      <c r="JVK1149" s="36"/>
      <c r="JVL1149" s="36"/>
      <c r="JVM1149" s="36"/>
      <c r="JVN1149" s="36"/>
      <c r="JVO1149" s="36"/>
      <c r="JVP1149" s="36"/>
      <c r="JVQ1149" s="36"/>
      <c r="JVR1149" s="36"/>
      <c r="JVS1149" s="36"/>
      <c r="JVT1149" s="36"/>
      <c r="JVU1149" s="36"/>
      <c r="JVV1149" s="36"/>
      <c r="JVW1149" s="36"/>
      <c r="JVX1149" s="36"/>
      <c r="JVY1149" s="36"/>
      <c r="JVZ1149" s="36"/>
      <c r="JWA1149" s="36"/>
      <c r="JWB1149" s="36"/>
      <c r="JWC1149" s="36"/>
      <c r="JWD1149" s="36"/>
      <c r="JWE1149" s="36"/>
      <c r="JWF1149" s="36"/>
      <c r="JWG1149" s="36"/>
      <c r="JWH1149" s="36"/>
      <c r="JWI1149" s="36"/>
      <c r="JWJ1149" s="36"/>
      <c r="JWK1149" s="36"/>
      <c r="JWL1149" s="36"/>
      <c r="JWM1149" s="36"/>
      <c r="JWN1149" s="36"/>
      <c r="JWO1149" s="36"/>
      <c r="JWP1149" s="36"/>
      <c r="JWQ1149" s="36"/>
      <c r="JWR1149" s="36"/>
      <c r="JWS1149" s="36"/>
      <c r="JWT1149" s="36"/>
      <c r="JWU1149" s="36"/>
      <c r="JWV1149" s="36"/>
      <c r="JWW1149" s="36"/>
      <c r="JWX1149" s="36"/>
      <c r="JWY1149" s="36"/>
      <c r="JWZ1149" s="36"/>
      <c r="JXA1149" s="36"/>
      <c r="JXB1149" s="36"/>
      <c r="JXC1149" s="36"/>
      <c r="JXD1149" s="36"/>
      <c r="JXE1149" s="36"/>
      <c r="JXF1149" s="36"/>
      <c r="JXG1149" s="36"/>
      <c r="JXH1149" s="36"/>
      <c r="JXI1149" s="36"/>
      <c r="JXJ1149" s="36"/>
      <c r="JXK1149" s="36"/>
      <c r="JXL1149" s="36"/>
      <c r="JXM1149" s="36"/>
      <c r="JXN1149" s="36"/>
      <c r="JXO1149" s="36"/>
      <c r="JXP1149" s="36"/>
      <c r="JXQ1149" s="36"/>
      <c r="JXR1149" s="36"/>
      <c r="JXS1149" s="36"/>
      <c r="JXT1149" s="36"/>
      <c r="JXU1149" s="36"/>
      <c r="JXV1149" s="36"/>
      <c r="JXW1149" s="36"/>
      <c r="JXX1149" s="36"/>
      <c r="JXY1149" s="36"/>
      <c r="JXZ1149" s="36"/>
      <c r="JYA1149" s="36"/>
      <c r="JYB1149" s="36"/>
      <c r="JYC1149" s="36"/>
      <c r="JYD1149" s="36"/>
      <c r="JYE1149" s="36"/>
      <c r="JYF1149" s="36"/>
      <c r="JYG1149" s="36"/>
      <c r="JYH1149" s="36"/>
      <c r="JYI1149" s="36"/>
      <c r="JYJ1149" s="36"/>
      <c r="JYK1149" s="36"/>
      <c r="JYL1149" s="36"/>
      <c r="JYM1149" s="36"/>
      <c r="JYN1149" s="36"/>
      <c r="JYO1149" s="36"/>
      <c r="JYP1149" s="36"/>
      <c r="JYQ1149" s="36"/>
      <c r="JYR1149" s="36"/>
      <c r="JYS1149" s="36"/>
      <c r="JYT1149" s="36"/>
      <c r="JYU1149" s="36"/>
      <c r="JYV1149" s="36"/>
      <c r="JYW1149" s="36"/>
      <c r="JYX1149" s="36"/>
      <c r="JYY1149" s="36"/>
      <c r="JYZ1149" s="36"/>
      <c r="JZA1149" s="36"/>
      <c r="JZB1149" s="36"/>
      <c r="JZC1149" s="36"/>
      <c r="JZD1149" s="36"/>
      <c r="JZE1149" s="36"/>
      <c r="JZF1149" s="36"/>
      <c r="JZG1149" s="36"/>
      <c r="JZH1149" s="36"/>
      <c r="JZI1149" s="36"/>
      <c r="JZJ1149" s="36"/>
      <c r="JZK1149" s="36"/>
      <c r="JZL1149" s="36"/>
      <c r="JZM1149" s="36"/>
      <c r="JZN1149" s="36"/>
      <c r="JZO1149" s="36"/>
      <c r="JZP1149" s="36"/>
      <c r="JZQ1149" s="36"/>
      <c r="JZR1149" s="36"/>
      <c r="JZS1149" s="36"/>
      <c r="JZT1149" s="36"/>
      <c r="JZU1149" s="36"/>
      <c r="JZV1149" s="36"/>
      <c r="JZW1149" s="36"/>
      <c r="JZX1149" s="36"/>
      <c r="JZY1149" s="36"/>
      <c r="JZZ1149" s="36"/>
      <c r="KAA1149" s="36"/>
      <c r="KAB1149" s="36"/>
      <c r="KAC1149" s="36"/>
      <c r="KAD1149" s="36"/>
      <c r="KAE1149" s="36"/>
      <c r="KAF1149" s="36"/>
      <c r="KAG1149" s="36"/>
      <c r="KAH1149" s="36"/>
      <c r="KAI1149" s="36"/>
      <c r="KAJ1149" s="36"/>
      <c r="KAK1149" s="36"/>
      <c r="KAL1149" s="36"/>
      <c r="KAM1149" s="36"/>
      <c r="KAN1149" s="36"/>
      <c r="KAO1149" s="36"/>
      <c r="KAP1149" s="36"/>
      <c r="KAQ1149" s="36"/>
      <c r="KAR1149" s="36"/>
      <c r="KAS1149" s="36"/>
      <c r="KAT1149" s="36"/>
      <c r="KAU1149" s="36"/>
      <c r="KAV1149" s="36"/>
      <c r="KAW1149" s="36"/>
      <c r="KAX1149" s="36"/>
      <c r="KAY1149" s="36"/>
      <c r="KAZ1149" s="36"/>
      <c r="KBA1149" s="36"/>
      <c r="KBB1149" s="36"/>
      <c r="KBC1149" s="36"/>
      <c r="KBD1149" s="36"/>
      <c r="KBE1149" s="36"/>
      <c r="KBF1149" s="36"/>
      <c r="KBG1149" s="36"/>
      <c r="KBH1149" s="36"/>
      <c r="KBI1149" s="36"/>
      <c r="KBJ1149" s="36"/>
      <c r="KBK1149" s="36"/>
      <c r="KBL1149" s="36"/>
      <c r="KBM1149" s="36"/>
      <c r="KBN1149" s="36"/>
      <c r="KBO1149" s="36"/>
      <c r="KBP1149" s="36"/>
      <c r="KBQ1149" s="36"/>
      <c r="KBR1149" s="36"/>
      <c r="KBS1149" s="36"/>
      <c r="KBT1149" s="36"/>
      <c r="KBU1149" s="36"/>
      <c r="KBV1149" s="36"/>
      <c r="KBW1149" s="36"/>
      <c r="KBX1149" s="36"/>
      <c r="KBY1149" s="36"/>
      <c r="KBZ1149" s="36"/>
      <c r="KCA1149" s="36"/>
      <c r="KCB1149" s="36"/>
      <c r="KCC1149" s="36"/>
      <c r="KCD1149" s="36"/>
      <c r="KCE1149" s="36"/>
      <c r="KCF1149" s="36"/>
      <c r="KCG1149" s="36"/>
      <c r="KCH1149" s="36"/>
      <c r="KCI1149" s="36"/>
      <c r="KCJ1149" s="36"/>
      <c r="KCK1149" s="36"/>
      <c r="KCL1149" s="36"/>
      <c r="KCM1149" s="36"/>
      <c r="KCN1149" s="36"/>
      <c r="KCO1149" s="36"/>
      <c r="KCP1149" s="36"/>
      <c r="KCQ1149" s="36"/>
      <c r="KCR1149" s="36"/>
      <c r="KCS1149" s="36"/>
      <c r="KCT1149" s="36"/>
      <c r="KCU1149" s="36"/>
      <c r="KCV1149" s="36"/>
      <c r="KCW1149" s="36"/>
      <c r="KCX1149" s="36"/>
      <c r="KCY1149" s="36"/>
      <c r="KCZ1149" s="36"/>
      <c r="KDA1149" s="36"/>
      <c r="KDB1149" s="36"/>
      <c r="KDC1149" s="36"/>
      <c r="KDD1149" s="36"/>
      <c r="KDE1149" s="36"/>
      <c r="KDF1149" s="36"/>
      <c r="KDG1149" s="36"/>
      <c r="KDH1149" s="36"/>
      <c r="KDI1149" s="36"/>
      <c r="KDJ1149" s="36"/>
      <c r="KDK1149" s="36"/>
      <c r="KDL1149" s="36"/>
      <c r="KDM1149" s="36"/>
      <c r="KDN1149" s="36"/>
      <c r="KDO1149" s="36"/>
      <c r="KDP1149" s="36"/>
      <c r="KDQ1149" s="36"/>
      <c r="KDR1149" s="36"/>
      <c r="KDS1149" s="36"/>
      <c r="KDT1149" s="36"/>
      <c r="KDU1149" s="36"/>
      <c r="KDV1149" s="36"/>
      <c r="KDW1149" s="36"/>
      <c r="KDX1149" s="36"/>
      <c r="KDY1149" s="36"/>
      <c r="KDZ1149" s="36"/>
      <c r="KEA1149" s="36"/>
      <c r="KEB1149" s="36"/>
      <c r="KEC1149" s="36"/>
      <c r="KED1149" s="36"/>
      <c r="KEE1149" s="36"/>
      <c r="KEF1149" s="36"/>
      <c r="KEG1149" s="36"/>
      <c r="KEH1149" s="36"/>
      <c r="KEI1149" s="36"/>
      <c r="KEJ1149" s="36"/>
      <c r="KEK1149" s="36"/>
      <c r="KEL1149" s="36"/>
      <c r="KEM1149" s="36"/>
      <c r="KEN1149" s="36"/>
      <c r="KEO1149" s="36"/>
      <c r="KEP1149" s="36"/>
      <c r="KEQ1149" s="36"/>
      <c r="KER1149" s="36"/>
      <c r="KES1149" s="36"/>
      <c r="KET1149" s="36"/>
      <c r="KEU1149" s="36"/>
      <c r="KEV1149" s="36"/>
      <c r="KEW1149" s="36"/>
      <c r="KEX1149" s="36"/>
      <c r="KEY1149" s="36"/>
      <c r="KEZ1149" s="36"/>
      <c r="KFA1149" s="36"/>
      <c r="KFB1149" s="36"/>
      <c r="KFC1149" s="36"/>
      <c r="KFD1149" s="36"/>
      <c r="KFE1149" s="36"/>
      <c r="KFF1149" s="36"/>
      <c r="KFG1149" s="36"/>
      <c r="KFH1149" s="36"/>
      <c r="KFI1149" s="36"/>
      <c r="KFJ1149" s="36"/>
      <c r="KFK1149" s="36"/>
      <c r="KFL1149" s="36"/>
      <c r="KFM1149" s="36"/>
      <c r="KFN1149" s="36"/>
      <c r="KFO1149" s="36"/>
      <c r="KFP1149" s="36"/>
      <c r="KFQ1149" s="36"/>
      <c r="KFR1149" s="36"/>
      <c r="KFS1149" s="36"/>
      <c r="KFT1149" s="36"/>
      <c r="KFU1149" s="36"/>
      <c r="KFV1149" s="36"/>
      <c r="KFW1149" s="36"/>
      <c r="KFX1149" s="36"/>
      <c r="KFY1149" s="36"/>
      <c r="KFZ1149" s="36"/>
      <c r="KGA1149" s="36"/>
      <c r="KGB1149" s="36"/>
      <c r="KGC1149" s="36"/>
      <c r="KGD1149" s="36"/>
      <c r="KGE1149" s="36"/>
      <c r="KGF1149" s="36"/>
      <c r="KGG1149" s="36"/>
      <c r="KGH1149" s="36"/>
      <c r="KGI1149" s="36"/>
      <c r="KGJ1149" s="36"/>
      <c r="KGK1149" s="36"/>
      <c r="KGL1149" s="36"/>
      <c r="KGM1149" s="36"/>
      <c r="KGN1149" s="36"/>
      <c r="KGO1149" s="36"/>
      <c r="KGP1149" s="36"/>
      <c r="KGQ1149" s="36"/>
      <c r="KGR1149" s="36"/>
      <c r="KGS1149" s="36"/>
      <c r="KGT1149" s="36"/>
      <c r="KGU1149" s="36"/>
      <c r="KGV1149" s="36"/>
      <c r="KGW1149" s="36"/>
      <c r="KGX1149" s="36"/>
      <c r="KGY1149" s="36"/>
      <c r="KGZ1149" s="36"/>
      <c r="KHA1149" s="36"/>
      <c r="KHB1149" s="36"/>
      <c r="KHC1149" s="36"/>
      <c r="KHD1149" s="36"/>
      <c r="KHE1149" s="36"/>
      <c r="KHF1149" s="36"/>
      <c r="KHG1149" s="36"/>
      <c r="KHH1149" s="36"/>
      <c r="KHI1149" s="36"/>
      <c r="KHJ1149" s="36"/>
      <c r="KHK1149" s="36"/>
      <c r="KHL1149" s="36"/>
      <c r="KHM1149" s="36"/>
      <c r="KHN1149" s="36"/>
      <c r="KHO1149" s="36"/>
      <c r="KHP1149" s="36"/>
      <c r="KHQ1149" s="36"/>
      <c r="KHR1149" s="36"/>
      <c r="KHS1149" s="36"/>
      <c r="KHT1149" s="36"/>
      <c r="KHU1149" s="36"/>
      <c r="KHV1149" s="36"/>
      <c r="KHW1149" s="36"/>
      <c r="KHX1149" s="36"/>
      <c r="KHY1149" s="36"/>
      <c r="KHZ1149" s="36"/>
      <c r="KIA1149" s="36"/>
      <c r="KIB1149" s="36"/>
      <c r="KIC1149" s="36"/>
      <c r="KID1149" s="36"/>
      <c r="KIE1149" s="36"/>
      <c r="KIF1149" s="36"/>
      <c r="KIG1149" s="36"/>
      <c r="KIH1149" s="36"/>
      <c r="KII1149" s="36"/>
      <c r="KIJ1149" s="36"/>
      <c r="KIK1149" s="36"/>
      <c r="KIL1149" s="36"/>
      <c r="KIM1149" s="36"/>
      <c r="KIN1149" s="36"/>
      <c r="KIO1149" s="36"/>
      <c r="KIP1149" s="36"/>
      <c r="KIQ1149" s="36"/>
      <c r="KIR1149" s="36"/>
      <c r="KIS1149" s="36"/>
      <c r="KIT1149" s="36"/>
      <c r="KIU1149" s="36"/>
      <c r="KIV1149" s="36"/>
      <c r="KIW1149" s="36"/>
      <c r="KIX1149" s="36"/>
      <c r="KIY1149" s="36"/>
      <c r="KIZ1149" s="36"/>
      <c r="KJA1149" s="36"/>
      <c r="KJB1149" s="36"/>
      <c r="KJC1149" s="36"/>
      <c r="KJD1149" s="36"/>
      <c r="KJE1149" s="36"/>
      <c r="KJF1149" s="36"/>
      <c r="KJG1149" s="36"/>
      <c r="KJH1149" s="36"/>
      <c r="KJI1149" s="36"/>
      <c r="KJJ1149" s="36"/>
      <c r="KJK1149" s="36"/>
      <c r="KJL1149" s="36"/>
      <c r="KJM1149" s="36"/>
      <c r="KJN1149" s="36"/>
      <c r="KJO1149" s="36"/>
      <c r="KJP1149" s="36"/>
      <c r="KJQ1149" s="36"/>
      <c r="KJR1149" s="36"/>
      <c r="KJS1149" s="36"/>
      <c r="KJT1149" s="36"/>
      <c r="KJU1149" s="36"/>
      <c r="KJV1149" s="36"/>
      <c r="KJW1149" s="36"/>
      <c r="KJX1149" s="36"/>
      <c r="KJY1149" s="36"/>
      <c r="KJZ1149" s="36"/>
      <c r="KKA1149" s="36"/>
      <c r="KKB1149" s="36"/>
      <c r="KKC1149" s="36"/>
      <c r="KKD1149" s="36"/>
      <c r="KKE1149" s="36"/>
      <c r="KKF1149" s="36"/>
      <c r="KKG1149" s="36"/>
      <c r="KKH1149" s="36"/>
      <c r="KKI1149" s="36"/>
      <c r="KKJ1149" s="36"/>
      <c r="KKK1149" s="36"/>
      <c r="KKL1149" s="36"/>
      <c r="KKM1149" s="36"/>
      <c r="KKN1149" s="36"/>
      <c r="KKO1149" s="36"/>
      <c r="KKP1149" s="36"/>
      <c r="KKQ1149" s="36"/>
      <c r="KKR1149" s="36"/>
      <c r="KKS1149" s="36"/>
      <c r="KKT1149" s="36"/>
      <c r="KKU1149" s="36"/>
      <c r="KKV1149" s="36"/>
      <c r="KKW1149" s="36"/>
      <c r="KKX1149" s="36"/>
      <c r="KKY1149" s="36"/>
      <c r="KKZ1149" s="36"/>
      <c r="KLA1149" s="36"/>
      <c r="KLB1149" s="36"/>
      <c r="KLC1149" s="36"/>
      <c r="KLD1149" s="36"/>
      <c r="KLE1149" s="36"/>
      <c r="KLF1149" s="36"/>
      <c r="KLG1149" s="36"/>
      <c r="KLH1149" s="36"/>
      <c r="KLI1149" s="36"/>
      <c r="KLJ1149" s="36"/>
      <c r="KLK1149" s="36"/>
      <c r="KLL1149" s="36"/>
      <c r="KLM1149" s="36"/>
      <c r="KLN1149" s="36"/>
      <c r="KLO1149" s="36"/>
      <c r="KLP1149" s="36"/>
      <c r="KLQ1149" s="36"/>
      <c r="KLR1149" s="36"/>
      <c r="KLS1149" s="36"/>
      <c r="KLT1149" s="36"/>
      <c r="KLU1149" s="36"/>
      <c r="KLV1149" s="36"/>
      <c r="KLW1149" s="36"/>
      <c r="KLX1149" s="36"/>
      <c r="KLY1149" s="36"/>
      <c r="KLZ1149" s="36"/>
      <c r="KMA1149" s="36"/>
      <c r="KMB1149" s="36"/>
      <c r="KMC1149" s="36"/>
      <c r="KMD1149" s="36"/>
      <c r="KME1149" s="36"/>
      <c r="KMF1149" s="36"/>
      <c r="KMG1149" s="36"/>
      <c r="KMH1149" s="36"/>
      <c r="KMI1149" s="36"/>
      <c r="KMJ1149" s="36"/>
      <c r="KMK1149" s="36"/>
      <c r="KML1149" s="36"/>
      <c r="KMM1149" s="36"/>
      <c r="KMN1149" s="36"/>
      <c r="KMO1149" s="36"/>
      <c r="KMP1149" s="36"/>
      <c r="KMQ1149" s="36"/>
      <c r="KMR1149" s="36"/>
      <c r="KMS1149" s="36"/>
      <c r="KMT1149" s="36"/>
      <c r="KMU1149" s="36"/>
      <c r="KMV1149" s="36"/>
      <c r="KMW1149" s="36"/>
      <c r="KMX1149" s="36"/>
      <c r="KMY1149" s="36"/>
      <c r="KMZ1149" s="36"/>
      <c r="KNA1149" s="36"/>
      <c r="KNB1149" s="36"/>
      <c r="KNC1149" s="36"/>
      <c r="KND1149" s="36"/>
      <c r="KNE1149" s="36"/>
      <c r="KNF1149" s="36"/>
      <c r="KNG1149" s="36"/>
      <c r="KNH1149" s="36"/>
      <c r="KNI1149" s="36"/>
      <c r="KNJ1149" s="36"/>
      <c r="KNK1149" s="36"/>
      <c r="KNL1149" s="36"/>
      <c r="KNM1149" s="36"/>
      <c r="KNN1149" s="36"/>
      <c r="KNO1149" s="36"/>
      <c r="KNP1149" s="36"/>
      <c r="KNQ1149" s="36"/>
      <c r="KNR1149" s="36"/>
      <c r="KNS1149" s="36"/>
      <c r="KNT1149" s="36"/>
      <c r="KNU1149" s="36"/>
      <c r="KNV1149" s="36"/>
      <c r="KNW1149" s="36"/>
      <c r="KNX1149" s="36"/>
      <c r="KNY1149" s="36"/>
      <c r="KNZ1149" s="36"/>
      <c r="KOA1149" s="36"/>
      <c r="KOB1149" s="36"/>
      <c r="KOC1149" s="36"/>
      <c r="KOD1149" s="36"/>
      <c r="KOE1149" s="36"/>
      <c r="KOF1149" s="36"/>
      <c r="KOG1149" s="36"/>
      <c r="KOH1149" s="36"/>
      <c r="KOI1149" s="36"/>
      <c r="KOJ1149" s="36"/>
      <c r="KOK1149" s="36"/>
      <c r="KOL1149" s="36"/>
      <c r="KOM1149" s="36"/>
      <c r="KON1149" s="36"/>
      <c r="KOO1149" s="36"/>
      <c r="KOP1149" s="36"/>
      <c r="KOQ1149" s="36"/>
      <c r="KOR1149" s="36"/>
      <c r="KOS1149" s="36"/>
      <c r="KOT1149" s="36"/>
      <c r="KOU1149" s="36"/>
      <c r="KOV1149" s="36"/>
      <c r="KOW1149" s="36"/>
      <c r="KOX1149" s="36"/>
      <c r="KOY1149" s="36"/>
      <c r="KOZ1149" s="36"/>
      <c r="KPA1149" s="36"/>
      <c r="KPB1149" s="36"/>
      <c r="KPC1149" s="36"/>
      <c r="KPD1149" s="36"/>
      <c r="KPE1149" s="36"/>
      <c r="KPF1149" s="36"/>
      <c r="KPG1149" s="36"/>
      <c r="KPH1149" s="36"/>
      <c r="KPI1149" s="36"/>
      <c r="KPJ1149" s="36"/>
      <c r="KPK1149" s="36"/>
      <c r="KPL1149" s="36"/>
      <c r="KPM1149" s="36"/>
      <c r="KPN1149" s="36"/>
      <c r="KPO1149" s="36"/>
      <c r="KPP1149" s="36"/>
      <c r="KPQ1149" s="36"/>
      <c r="KPR1149" s="36"/>
      <c r="KPS1149" s="36"/>
      <c r="KPT1149" s="36"/>
      <c r="KPU1149" s="36"/>
      <c r="KPV1149" s="36"/>
      <c r="KPW1149" s="36"/>
      <c r="KPX1149" s="36"/>
      <c r="KPY1149" s="36"/>
      <c r="KPZ1149" s="36"/>
      <c r="KQA1149" s="36"/>
      <c r="KQB1149" s="36"/>
      <c r="KQC1149" s="36"/>
      <c r="KQD1149" s="36"/>
      <c r="KQE1149" s="36"/>
      <c r="KQF1149" s="36"/>
      <c r="KQG1149" s="36"/>
      <c r="KQH1149" s="36"/>
      <c r="KQI1149" s="36"/>
      <c r="KQJ1149" s="36"/>
      <c r="KQK1149" s="36"/>
      <c r="KQL1149" s="36"/>
      <c r="KQM1149" s="36"/>
      <c r="KQN1149" s="36"/>
      <c r="KQO1149" s="36"/>
      <c r="KQP1149" s="36"/>
      <c r="KQQ1149" s="36"/>
      <c r="KQR1149" s="36"/>
      <c r="KQS1149" s="36"/>
      <c r="KQT1149" s="36"/>
      <c r="KQU1149" s="36"/>
      <c r="KQV1149" s="36"/>
      <c r="KQW1149" s="36"/>
      <c r="KQX1149" s="36"/>
      <c r="KQY1149" s="36"/>
      <c r="KQZ1149" s="36"/>
      <c r="KRA1149" s="36"/>
      <c r="KRB1149" s="36"/>
      <c r="KRC1149" s="36"/>
      <c r="KRD1149" s="36"/>
      <c r="KRE1149" s="36"/>
      <c r="KRF1149" s="36"/>
      <c r="KRG1149" s="36"/>
      <c r="KRH1149" s="36"/>
      <c r="KRI1149" s="36"/>
      <c r="KRJ1149" s="36"/>
      <c r="KRK1149" s="36"/>
      <c r="KRL1149" s="36"/>
      <c r="KRM1149" s="36"/>
      <c r="KRN1149" s="36"/>
      <c r="KRO1149" s="36"/>
      <c r="KRP1149" s="36"/>
      <c r="KRQ1149" s="36"/>
      <c r="KRR1149" s="36"/>
      <c r="KRS1149" s="36"/>
      <c r="KRT1149" s="36"/>
      <c r="KRU1149" s="36"/>
      <c r="KRV1149" s="36"/>
      <c r="KRW1149" s="36"/>
      <c r="KRX1149" s="36"/>
      <c r="KRY1149" s="36"/>
      <c r="KRZ1149" s="36"/>
      <c r="KSA1149" s="36"/>
      <c r="KSB1149" s="36"/>
      <c r="KSC1149" s="36"/>
      <c r="KSD1149" s="36"/>
      <c r="KSE1149" s="36"/>
      <c r="KSF1149" s="36"/>
      <c r="KSG1149" s="36"/>
      <c r="KSH1149" s="36"/>
      <c r="KSI1149" s="36"/>
      <c r="KSJ1149" s="36"/>
      <c r="KSK1149" s="36"/>
      <c r="KSL1149" s="36"/>
      <c r="KSM1149" s="36"/>
      <c r="KSN1149" s="36"/>
      <c r="KSO1149" s="36"/>
      <c r="KSP1149" s="36"/>
      <c r="KSQ1149" s="36"/>
      <c r="KSR1149" s="36"/>
      <c r="KSS1149" s="36"/>
      <c r="KST1149" s="36"/>
      <c r="KSU1149" s="36"/>
      <c r="KSV1149" s="36"/>
      <c r="KSW1149" s="36"/>
      <c r="KSX1149" s="36"/>
      <c r="KSY1149" s="36"/>
      <c r="KSZ1149" s="36"/>
      <c r="KTA1149" s="36"/>
      <c r="KTB1149" s="36"/>
      <c r="KTC1149" s="36"/>
      <c r="KTD1149" s="36"/>
      <c r="KTE1149" s="36"/>
      <c r="KTF1149" s="36"/>
      <c r="KTG1149" s="36"/>
      <c r="KTH1149" s="36"/>
      <c r="KTI1149" s="36"/>
      <c r="KTJ1149" s="36"/>
      <c r="KTK1149" s="36"/>
      <c r="KTL1149" s="36"/>
      <c r="KTM1149" s="36"/>
      <c r="KTN1149" s="36"/>
      <c r="KTO1149" s="36"/>
      <c r="KTP1149" s="36"/>
      <c r="KTQ1149" s="36"/>
      <c r="KTR1149" s="36"/>
      <c r="KTS1149" s="36"/>
      <c r="KTT1149" s="36"/>
      <c r="KTU1149" s="36"/>
      <c r="KTV1149" s="36"/>
      <c r="KTW1149" s="36"/>
      <c r="KTX1149" s="36"/>
      <c r="KTY1149" s="36"/>
      <c r="KTZ1149" s="36"/>
      <c r="KUA1149" s="36"/>
      <c r="KUB1149" s="36"/>
      <c r="KUC1149" s="36"/>
      <c r="KUD1149" s="36"/>
      <c r="KUE1149" s="36"/>
      <c r="KUF1149" s="36"/>
      <c r="KUG1149" s="36"/>
      <c r="KUH1149" s="36"/>
      <c r="KUI1149" s="36"/>
      <c r="KUJ1149" s="36"/>
      <c r="KUK1149" s="36"/>
      <c r="KUL1149" s="36"/>
      <c r="KUM1149" s="36"/>
      <c r="KUN1149" s="36"/>
      <c r="KUO1149" s="36"/>
      <c r="KUP1149" s="36"/>
      <c r="KUQ1149" s="36"/>
      <c r="KUR1149" s="36"/>
      <c r="KUS1149" s="36"/>
      <c r="KUT1149" s="36"/>
      <c r="KUU1149" s="36"/>
      <c r="KUV1149" s="36"/>
      <c r="KUW1149" s="36"/>
      <c r="KUX1149" s="36"/>
      <c r="KUY1149" s="36"/>
      <c r="KUZ1149" s="36"/>
      <c r="KVA1149" s="36"/>
      <c r="KVB1149" s="36"/>
      <c r="KVC1149" s="36"/>
      <c r="KVD1149" s="36"/>
      <c r="KVE1149" s="36"/>
      <c r="KVF1149" s="36"/>
      <c r="KVG1149" s="36"/>
      <c r="KVH1149" s="36"/>
      <c r="KVI1149" s="36"/>
      <c r="KVJ1149" s="36"/>
      <c r="KVK1149" s="36"/>
      <c r="KVL1149" s="36"/>
      <c r="KVM1149" s="36"/>
      <c r="KVN1149" s="36"/>
      <c r="KVO1149" s="36"/>
      <c r="KVP1149" s="36"/>
      <c r="KVQ1149" s="36"/>
      <c r="KVR1149" s="36"/>
      <c r="KVS1149" s="36"/>
      <c r="KVT1149" s="36"/>
      <c r="KVU1149" s="36"/>
      <c r="KVV1149" s="36"/>
      <c r="KVW1149" s="36"/>
      <c r="KVX1149" s="36"/>
      <c r="KVY1149" s="36"/>
      <c r="KVZ1149" s="36"/>
      <c r="KWA1149" s="36"/>
      <c r="KWB1149" s="36"/>
      <c r="KWC1149" s="36"/>
      <c r="KWD1149" s="36"/>
      <c r="KWE1149" s="36"/>
      <c r="KWF1149" s="36"/>
      <c r="KWG1149" s="36"/>
      <c r="KWH1149" s="36"/>
      <c r="KWI1149" s="36"/>
      <c r="KWJ1149" s="36"/>
      <c r="KWK1149" s="36"/>
      <c r="KWL1149" s="36"/>
      <c r="KWM1149" s="36"/>
      <c r="KWN1149" s="36"/>
      <c r="KWO1149" s="36"/>
      <c r="KWP1149" s="36"/>
      <c r="KWQ1149" s="36"/>
      <c r="KWR1149" s="36"/>
      <c r="KWS1149" s="36"/>
      <c r="KWT1149" s="36"/>
      <c r="KWU1149" s="36"/>
      <c r="KWV1149" s="36"/>
      <c r="KWW1149" s="36"/>
      <c r="KWX1149" s="36"/>
      <c r="KWY1149" s="36"/>
      <c r="KWZ1149" s="36"/>
      <c r="KXA1149" s="36"/>
      <c r="KXB1149" s="36"/>
      <c r="KXC1149" s="36"/>
      <c r="KXD1149" s="36"/>
      <c r="KXE1149" s="36"/>
      <c r="KXF1149" s="36"/>
      <c r="KXG1149" s="36"/>
      <c r="KXH1149" s="36"/>
      <c r="KXI1149" s="36"/>
      <c r="KXJ1149" s="36"/>
      <c r="KXK1149" s="36"/>
      <c r="KXL1149" s="36"/>
      <c r="KXM1149" s="36"/>
      <c r="KXN1149" s="36"/>
      <c r="KXO1149" s="36"/>
      <c r="KXP1149" s="36"/>
      <c r="KXQ1149" s="36"/>
      <c r="KXR1149" s="36"/>
      <c r="KXS1149" s="36"/>
      <c r="KXT1149" s="36"/>
      <c r="KXU1149" s="36"/>
      <c r="KXV1149" s="36"/>
      <c r="KXW1149" s="36"/>
      <c r="KXX1149" s="36"/>
      <c r="KXY1149" s="36"/>
      <c r="KXZ1149" s="36"/>
      <c r="KYA1149" s="36"/>
      <c r="KYB1149" s="36"/>
      <c r="KYC1149" s="36"/>
      <c r="KYD1149" s="36"/>
      <c r="KYE1149" s="36"/>
      <c r="KYF1149" s="36"/>
      <c r="KYG1149" s="36"/>
      <c r="KYH1149" s="36"/>
      <c r="KYI1149" s="36"/>
      <c r="KYJ1149" s="36"/>
      <c r="KYK1149" s="36"/>
      <c r="KYL1149" s="36"/>
      <c r="KYM1149" s="36"/>
      <c r="KYN1149" s="36"/>
      <c r="KYO1149" s="36"/>
      <c r="KYP1149" s="36"/>
      <c r="KYQ1149" s="36"/>
      <c r="KYR1149" s="36"/>
      <c r="KYS1149" s="36"/>
      <c r="KYT1149" s="36"/>
      <c r="KYU1149" s="36"/>
      <c r="KYV1149" s="36"/>
      <c r="KYW1149" s="36"/>
      <c r="KYX1149" s="36"/>
      <c r="KYY1149" s="36"/>
      <c r="KYZ1149" s="36"/>
      <c r="KZA1149" s="36"/>
      <c r="KZB1149" s="36"/>
      <c r="KZC1149" s="36"/>
      <c r="KZD1149" s="36"/>
      <c r="KZE1149" s="36"/>
      <c r="KZF1149" s="36"/>
      <c r="KZG1149" s="36"/>
      <c r="KZH1149" s="36"/>
      <c r="KZI1149" s="36"/>
      <c r="KZJ1149" s="36"/>
      <c r="KZK1149" s="36"/>
      <c r="KZL1149" s="36"/>
      <c r="KZM1149" s="36"/>
      <c r="KZN1149" s="36"/>
      <c r="KZO1149" s="36"/>
      <c r="KZP1149" s="36"/>
      <c r="KZQ1149" s="36"/>
      <c r="KZR1149" s="36"/>
      <c r="KZS1149" s="36"/>
      <c r="KZT1149" s="36"/>
      <c r="KZU1149" s="36"/>
      <c r="KZV1149" s="36"/>
      <c r="KZW1149" s="36"/>
      <c r="KZX1149" s="36"/>
      <c r="KZY1149" s="36"/>
      <c r="KZZ1149" s="36"/>
      <c r="LAA1149" s="36"/>
      <c r="LAB1149" s="36"/>
      <c r="LAC1149" s="36"/>
      <c r="LAD1149" s="36"/>
      <c r="LAE1149" s="36"/>
      <c r="LAF1149" s="36"/>
      <c r="LAG1149" s="36"/>
      <c r="LAH1149" s="36"/>
      <c r="LAI1149" s="36"/>
      <c r="LAJ1149" s="36"/>
      <c r="LAK1149" s="36"/>
      <c r="LAL1149" s="36"/>
      <c r="LAM1149" s="36"/>
      <c r="LAN1149" s="36"/>
      <c r="LAO1149" s="36"/>
      <c r="LAP1149" s="36"/>
      <c r="LAQ1149" s="36"/>
      <c r="LAR1149" s="36"/>
      <c r="LAS1149" s="36"/>
      <c r="LAT1149" s="36"/>
      <c r="LAU1149" s="36"/>
      <c r="LAV1149" s="36"/>
      <c r="LAW1149" s="36"/>
      <c r="LAX1149" s="36"/>
      <c r="LAY1149" s="36"/>
      <c r="LAZ1149" s="36"/>
      <c r="LBA1149" s="36"/>
      <c r="LBB1149" s="36"/>
      <c r="LBC1149" s="36"/>
      <c r="LBD1149" s="36"/>
      <c r="LBE1149" s="36"/>
      <c r="LBF1149" s="36"/>
      <c r="LBG1149" s="36"/>
      <c r="LBH1149" s="36"/>
      <c r="LBI1149" s="36"/>
      <c r="LBJ1149" s="36"/>
      <c r="LBK1149" s="36"/>
      <c r="LBL1149" s="36"/>
      <c r="LBM1149" s="36"/>
      <c r="LBN1149" s="36"/>
      <c r="LBO1149" s="36"/>
      <c r="LBP1149" s="36"/>
      <c r="LBQ1149" s="36"/>
      <c r="LBR1149" s="36"/>
      <c r="LBS1149" s="36"/>
      <c r="LBT1149" s="36"/>
      <c r="LBU1149" s="36"/>
      <c r="LBV1149" s="36"/>
      <c r="LBW1149" s="36"/>
      <c r="LBX1149" s="36"/>
      <c r="LBY1149" s="36"/>
      <c r="LBZ1149" s="36"/>
      <c r="LCA1149" s="36"/>
      <c r="LCB1149" s="36"/>
      <c r="LCC1149" s="36"/>
      <c r="LCD1149" s="36"/>
      <c r="LCE1149" s="36"/>
      <c r="LCF1149" s="36"/>
      <c r="LCG1149" s="36"/>
      <c r="LCH1149" s="36"/>
      <c r="LCI1149" s="36"/>
      <c r="LCJ1149" s="36"/>
      <c r="LCK1149" s="36"/>
      <c r="LCL1149" s="36"/>
      <c r="LCM1149" s="36"/>
      <c r="LCN1149" s="36"/>
      <c r="LCO1149" s="36"/>
      <c r="LCP1149" s="36"/>
      <c r="LCQ1149" s="36"/>
      <c r="LCR1149" s="36"/>
      <c r="LCS1149" s="36"/>
      <c r="LCT1149" s="36"/>
      <c r="LCU1149" s="36"/>
      <c r="LCV1149" s="36"/>
      <c r="LCW1149" s="36"/>
      <c r="LCX1149" s="36"/>
      <c r="LCY1149" s="36"/>
      <c r="LCZ1149" s="36"/>
      <c r="LDA1149" s="36"/>
      <c r="LDB1149" s="36"/>
      <c r="LDC1149" s="36"/>
      <c r="LDD1149" s="36"/>
      <c r="LDE1149" s="36"/>
      <c r="LDF1149" s="36"/>
      <c r="LDG1149" s="36"/>
      <c r="LDH1149" s="36"/>
      <c r="LDI1149" s="36"/>
      <c r="LDJ1149" s="36"/>
      <c r="LDK1149" s="36"/>
      <c r="LDL1149" s="36"/>
      <c r="LDM1149" s="36"/>
      <c r="LDN1149" s="36"/>
      <c r="LDO1149" s="36"/>
      <c r="LDP1149" s="36"/>
      <c r="LDQ1149" s="36"/>
      <c r="LDR1149" s="36"/>
      <c r="LDS1149" s="36"/>
      <c r="LDT1149" s="36"/>
      <c r="LDU1149" s="36"/>
      <c r="LDV1149" s="36"/>
      <c r="LDW1149" s="36"/>
      <c r="LDX1149" s="36"/>
      <c r="LDY1149" s="36"/>
      <c r="LDZ1149" s="36"/>
      <c r="LEA1149" s="36"/>
      <c r="LEB1149" s="36"/>
      <c r="LEC1149" s="36"/>
      <c r="LED1149" s="36"/>
      <c r="LEE1149" s="36"/>
      <c r="LEF1149" s="36"/>
      <c r="LEG1149" s="36"/>
      <c r="LEH1149" s="36"/>
      <c r="LEI1149" s="36"/>
      <c r="LEJ1149" s="36"/>
      <c r="LEK1149" s="36"/>
      <c r="LEL1149" s="36"/>
      <c r="LEM1149" s="36"/>
      <c r="LEN1149" s="36"/>
      <c r="LEO1149" s="36"/>
      <c r="LEP1149" s="36"/>
      <c r="LEQ1149" s="36"/>
      <c r="LER1149" s="36"/>
      <c r="LES1149" s="36"/>
      <c r="LET1149" s="36"/>
      <c r="LEU1149" s="36"/>
      <c r="LEV1149" s="36"/>
      <c r="LEW1149" s="36"/>
      <c r="LEX1149" s="36"/>
      <c r="LEY1149" s="36"/>
      <c r="LEZ1149" s="36"/>
      <c r="LFA1149" s="36"/>
      <c r="LFB1149" s="36"/>
      <c r="LFC1149" s="36"/>
      <c r="LFD1149" s="36"/>
      <c r="LFE1149" s="36"/>
      <c r="LFF1149" s="36"/>
      <c r="LFG1149" s="36"/>
      <c r="LFH1149" s="36"/>
      <c r="LFI1149" s="36"/>
      <c r="LFJ1149" s="36"/>
      <c r="LFK1149" s="36"/>
      <c r="LFL1149" s="36"/>
      <c r="LFM1149" s="36"/>
      <c r="LFN1149" s="36"/>
      <c r="LFO1149" s="36"/>
      <c r="LFP1149" s="36"/>
      <c r="LFQ1149" s="36"/>
      <c r="LFR1149" s="36"/>
      <c r="LFS1149" s="36"/>
      <c r="LFT1149" s="36"/>
      <c r="LFU1149" s="36"/>
      <c r="LFV1149" s="36"/>
      <c r="LFW1149" s="36"/>
      <c r="LFX1149" s="36"/>
      <c r="LFY1149" s="36"/>
      <c r="LFZ1149" s="36"/>
      <c r="LGA1149" s="36"/>
      <c r="LGB1149" s="36"/>
      <c r="LGC1149" s="36"/>
      <c r="LGD1149" s="36"/>
      <c r="LGE1149" s="36"/>
      <c r="LGF1149" s="36"/>
      <c r="LGG1149" s="36"/>
      <c r="LGH1149" s="36"/>
      <c r="LGI1149" s="36"/>
      <c r="LGJ1149" s="36"/>
      <c r="LGK1149" s="36"/>
      <c r="LGL1149" s="36"/>
      <c r="LGM1149" s="36"/>
      <c r="LGN1149" s="36"/>
      <c r="LGO1149" s="36"/>
      <c r="LGP1149" s="36"/>
      <c r="LGQ1149" s="36"/>
      <c r="LGR1149" s="36"/>
      <c r="LGS1149" s="36"/>
      <c r="LGT1149" s="36"/>
      <c r="LGU1149" s="36"/>
      <c r="LGV1149" s="36"/>
      <c r="LGW1149" s="36"/>
      <c r="LGX1149" s="36"/>
      <c r="LGY1149" s="36"/>
      <c r="LGZ1149" s="36"/>
      <c r="LHA1149" s="36"/>
      <c r="LHB1149" s="36"/>
      <c r="LHC1149" s="36"/>
      <c r="LHD1149" s="36"/>
      <c r="LHE1149" s="36"/>
      <c r="LHF1149" s="36"/>
      <c r="LHG1149" s="36"/>
      <c r="LHH1149" s="36"/>
      <c r="LHI1149" s="36"/>
      <c r="LHJ1149" s="36"/>
      <c r="LHK1149" s="36"/>
      <c r="LHL1149" s="36"/>
      <c r="LHM1149" s="36"/>
      <c r="LHN1149" s="36"/>
      <c r="LHO1149" s="36"/>
      <c r="LHP1149" s="36"/>
      <c r="LHQ1149" s="36"/>
      <c r="LHR1149" s="36"/>
      <c r="LHS1149" s="36"/>
      <c r="LHT1149" s="36"/>
      <c r="LHU1149" s="36"/>
      <c r="LHV1149" s="36"/>
      <c r="LHW1149" s="36"/>
      <c r="LHX1149" s="36"/>
      <c r="LHY1149" s="36"/>
      <c r="LHZ1149" s="36"/>
      <c r="LIA1149" s="36"/>
      <c r="LIB1149" s="36"/>
      <c r="LIC1149" s="36"/>
      <c r="LID1149" s="36"/>
      <c r="LIE1149" s="36"/>
      <c r="LIF1149" s="36"/>
      <c r="LIG1149" s="36"/>
      <c r="LIH1149" s="36"/>
      <c r="LII1149" s="36"/>
      <c r="LIJ1149" s="36"/>
      <c r="LIK1149" s="36"/>
      <c r="LIL1149" s="36"/>
      <c r="LIM1149" s="36"/>
      <c r="LIN1149" s="36"/>
      <c r="LIO1149" s="36"/>
      <c r="LIP1149" s="36"/>
      <c r="LIQ1149" s="36"/>
      <c r="LIR1149" s="36"/>
      <c r="LIS1149" s="36"/>
      <c r="LIT1149" s="36"/>
      <c r="LIU1149" s="36"/>
      <c r="LIV1149" s="36"/>
      <c r="LIW1149" s="36"/>
      <c r="LIX1149" s="36"/>
      <c r="LIY1149" s="36"/>
      <c r="LIZ1149" s="36"/>
      <c r="LJA1149" s="36"/>
      <c r="LJB1149" s="36"/>
      <c r="LJC1149" s="36"/>
      <c r="LJD1149" s="36"/>
      <c r="LJE1149" s="36"/>
      <c r="LJF1149" s="36"/>
      <c r="LJG1149" s="36"/>
      <c r="LJH1149" s="36"/>
      <c r="LJI1149" s="36"/>
      <c r="LJJ1149" s="36"/>
      <c r="LJK1149" s="36"/>
      <c r="LJL1149" s="36"/>
      <c r="LJM1149" s="36"/>
      <c r="LJN1149" s="36"/>
      <c r="LJO1149" s="36"/>
      <c r="LJP1149" s="36"/>
      <c r="LJQ1149" s="36"/>
      <c r="LJR1149" s="36"/>
      <c r="LJS1149" s="36"/>
      <c r="LJT1149" s="36"/>
      <c r="LJU1149" s="36"/>
      <c r="LJV1149" s="36"/>
      <c r="LJW1149" s="36"/>
      <c r="LJX1149" s="36"/>
      <c r="LJY1149" s="36"/>
      <c r="LJZ1149" s="36"/>
      <c r="LKA1149" s="36"/>
      <c r="LKB1149" s="36"/>
      <c r="LKC1149" s="36"/>
      <c r="LKD1149" s="36"/>
      <c r="LKE1149" s="36"/>
      <c r="LKF1149" s="36"/>
      <c r="LKG1149" s="36"/>
      <c r="LKH1149" s="36"/>
      <c r="LKI1149" s="36"/>
      <c r="LKJ1149" s="36"/>
      <c r="LKK1149" s="36"/>
      <c r="LKL1149" s="36"/>
      <c r="LKM1149" s="36"/>
      <c r="LKN1149" s="36"/>
      <c r="LKO1149" s="36"/>
      <c r="LKP1149" s="36"/>
      <c r="LKQ1149" s="36"/>
      <c r="LKR1149" s="36"/>
      <c r="LKS1149" s="36"/>
      <c r="LKT1149" s="36"/>
      <c r="LKU1149" s="36"/>
      <c r="LKV1149" s="36"/>
      <c r="LKW1149" s="36"/>
      <c r="LKX1149" s="36"/>
      <c r="LKY1149" s="36"/>
      <c r="LKZ1149" s="36"/>
      <c r="LLA1149" s="36"/>
      <c r="LLB1149" s="36"/>
      <c r="LLC1149" s="36"/>
      <c r="LLD1149" s="36"/>
      <c r="LLE1149" s="36"/>
      <c r="LLF1149" s="36"/>
      <c r="LLG1149" s="36"/>
      <c r="LLH1149" s="36"/>
      <c r="LLI1149" s="36"/>
      <c r="LLJ1149" s="36"/>
      <c r="LLK1149" s="36"/>
      <c r="LLL1149" s="36"/>
      <c r="LLM1149" s="36"/>
      <c r="LLN1149" s="36"/>
      <c r="LLO1149" s="36"/>
      <c r="LLP1149" s="36"/>
      <c r="LLQ1149" s="36"/>
      <c r="LLR1149" s="36"/>
      <c r="LLS1149" s="36"/>
      <c r="LLT1149" s="36"/>
      <c r="LLU1149" s="36"/>
      <c r="LLV1149" s="36"/>
      <c r="LLW1149" s="36"/>
      <c r="LLX1149" s="36"/>
      <c r="LLY1149" s="36"/>
      <c r="LLZ1149" s="36"/>
      <c r="LMA1149" s="36"/>
      <c r="LMB1149" s="36"/>
      <c r="LMC1149" s="36"/>
      <c r="LMD1149" s="36"/>
      <c r="LME1149" s="36"/>
      <c r="LMF1149" s="36"/>
      <c r="LMG1149" s="36"/>
      <c r="LMH1149" s="36"/>
      <c r="LMI1149" s="36"/>
      <c r="LMJ1149" s="36"/>
      <c r="LMK1149" s="36"/>
      <c r="LML1149" s="36"/>
      <c r="LMM1149" s="36"/>
      <c r="LMN1149" s="36"/>
      <c r="LMO1149" s="36"/>
      <c r="LMP1149" s="36"/>
      <c r="LMQ1149" s="36"/>
      <c r="LMR1149" s="36"/>
      <c r="LMS1149" s="36"/>
      <c r="LMT1149" s="36"/>
      <c r="LMU1149" s="36"/>
      <c r="LMV1149" s="36"/>
      <c r="LMW1149" s="36"/>
      <c r="LMX1149" s="36"/>
      <c r="LMY1149" s="36"/>
      <c r="LMZ1149" s="36"/>
      <c r="LNA1149" s="36"/>
      <c r="LNB1149" s="36"/>
      <c r="LNC1149" s="36"/>
      <c r="LND1149" s="36"/>
      <c r="LNE1149" s="36"/>
      <c r="LNF1149" s="36"/>
      <c r="LNG1149" s="36"/>
      <c r="LNH1149" s="36"/>
      <c r="LNI1149" s="36"/>
      <c r="LNJ1149" s="36"/>
      <c r="LNK1149" s="36"/>
      <c r="LNL1149" s="36"/>
      <c r="LNM1149" s="36"/>
      <c r="LNN1149" s="36"/>
      <c r="LNO1149" s="36"/>
      <c r="LNP1149" s="36"/>
      <c r="LNQ1149" s="36"/>
      <c r="LNR1149" s="36"/>
      <c r="LNS1149" s="36"/>
      <c r="LNT1149" s="36"/>
      <c r="LNU1149" s="36"/>
      <c r="LNV1149" s="36"/>
      <c r="LNW1149" s="36"/>
      <c r="LNX1149" s="36"/>
      <c r="LNY1149" s="36"/>
      <c r="LNZ1149" s="36"/>
      <c r="LOA1149" s="36"/>
      <c r="LOB1149" s="36"/>
      <c r="LOC1149" s="36"/>
      <c r="LOD1149" s="36"/>
      <c r="LOE1149" s="36"/>
      <c r="LOF1149" s="36"/>
      <c r="LOG1149" s="36"/>
      <c r="LOH1149" s="36"/>
      <c r="LOI1149" s="36"/>
      <c r="LOJ1149" s="36"/>
      <c r="LOK1149" s="36"/>
      <c r="LOL1149" s="36"/>
      <c r="LOM1149" s="36"/>
      <c r="LON1149" s="36"/>
      <c r="LOO1149" s="36"/>
      <c r="LOP1149" s="36"/>
      <c r="LOQ1149" s="36"/>
      <c r="LOR1149" s="36"/>
      <c r="LOS1149" s="36"/>
      <c r="LOT1149" s="36"/>
      <c r="LOU1149" s="36"/>
      <c r="LOV1149" s="36"/>
      <c r="LOW1149" s="36"/>
      <c r="LOX1149" s="36"/>
      <c r="LOY1149" s="36"/>
      <c r="LOZ1149" s="36"/>
      <c r="LPA1149" s="36"/>
      <c r="LPB1149" s="36"/>
      <c r="LPC1149" s="36"/>
      <c r="LPD1149" s="36"/>
      <c r="LPE1149" s="36"/>
      <c r="LPF1149" s="36"/>
      <c r="LPG1149" s="36"/>
      <c r="LPH1149" s="36"/>
      <c r="LPI1149" s="36"/>
      <c r="LPJ1149" s="36"/>
      <c r="LPK1149" s="36"/>
      <c r="LPL1149" s="36"/>
      <c r="LPM1149" s="36"/>
      <c r="LPN1149" s="36"/>
      <c r="LPO1149" s="36"/>
      <c r="LPP1149" s="36"/>
      <c r="LPQ1149" s="36"/>
      <c r="LPR1149" s="36"/>
      <c r="LPS1149" s="36"/>
      <c r="LPT1149" s="36"/>
      <c r="LPU1149" s="36"/>
      <c r="LPV1149" s="36"/>
      <c r="LPW1149" s="36"/>
      <c r="LPX1149" s="36"/>
      <c r="LPY1149" s="36"/>
      <c r="LPZ1149" s="36"/>
      <c r="LQA1149" s="36"/>
      <c r="LQB1149" s="36"/>
      <c r="LQC1149" s="36"/>
      <c r="LQD1149" s="36"/>
      <c r="LQE1149" s="36"/>
      <c r="LQF1149" s="36"/>
      <c r="LQG1149" s="36"/>
      <c r="LQH1149" s="36"/>
      <c r="LQI1149" s="36"/>
      <c r="LQJ1149" s="36"/>
      <c r="LQK1149" s="36"/>
      <c r="LQL1149" s="36"/>
      <c r="LQM1149" s="36"/>
      <c r="LQN1149" s="36"/>
      <c r="LQO1149" s="36"/>
      <c r="LQP1149" s="36"/>
      <c r="LQQ1149" s="36"/>
      <c r="LQR1149" s="36"/>
      <c r="LQS1149" s="36"/>
      <c r="LQT1149" s="36"/>
      <c r="LQU1149" s="36"/>
      <c r="LQV1149" s="36"/>
      <c r="LQW1149" s="36"/>
      <c r="LQX1149" s="36"/>
      <c r="LQY1149" s="36"/>
      <c r="LQZ1149" s="36"/>
      <c r="LRA1149" s="36"/>
      <c r="LRB1149" s="36"/>
      <c r="LRC1149" s="36"/>
      <c r="LRD1149" s="36"/>
      <c r="LRE1149" s="36"/>
      <c r="LRF1149" s="36"/>
      <c r="LRG1149" s="36"/>
      <c r="LRH1149" s="36"/>
      <c r="LRI1149" s="36"/>
      <c r="LRJ1149" s="36"/>
      <c r="LRK1149" s="36"/>
      <c r="LRL1149" s="36"/>
      <c r="LRM1149" s="36"/>
      <c r="LRN1149" s="36"/>
      <c r="LRO1149" s="36"/>
      <c r="LRP1149" s="36"/>
      <c r="LRQ1149" s="36"/>
      <c r="LRR1149" s="36"/>
      <c r="LRS1149" s="36"/>
      <c r="LRT1149" s="36"/>
      <c r="LRU1149" s="36"/>
      <c r="LRV1149" s="36"/>
      <c r="LRW1149" s="36"/>
      <c r="LRX1149" s="36"/>
      <c r="LRY1149" s="36"/>
      <c r="LRZ1149" s="36"/>
      <c r="LSA1149" s="36"/>
      <c r="LSB1149" s="36"/>
      <c r="LSC1149" s="36"/>
      <c r="LSD1149" s="36"/>
      <c r="LSE1149" s="36"/>
      <c r="LSF1149" s="36"/>
      <c r="LSG1149" s="36"/>
      <c r="LSH1149" s="36"/>
      <c r="LSI1149" s="36"/>
      <c r="LSJ1149" s="36"/>
      <c r="LSK1149" s="36"/>
      <c r="LSL1149" s="36"/>
      <c r="LSM1149" s="36"/>
      <c r="LSN1149" s="36"/>
      <c r="LSO1149" s="36"/>
      <c r="LSP1149" s="36"/>
      <c r="LSQ1149" s="36"/>
      <c r="LSR1149" s="36"/>
      <c r="LSS1149" s="36"/>
      <c r="LST1149" s="36"/>
      <c r="LSU1149" s="36"/>
      <c r="LSV1149" s="36"/>
      <c r="LSW1149" s="36"/>
      <c r="LSX1149" s="36"/>
      <c r="LSY1149" s="36"/>
      <c r="LSZ1149" s="36"/>
      <c r="LTA1149" s="36"/>
      <c r="LTB1149" s="36"/>
      <c r="LTC1149" s="36"/>
      <c r="LTD1149" s="36"/>
      <c r="LTE1149" s="36"/>
      <c r="LTF1149" s="36"/>
      <c r="LTG1149" s="36"/>
      <c r="LTH1149" s="36"/>
      <c r="LTI1149" s="36"/>
      <c r="LTJ1149" s="36"/>
      <c r="LTK1149" s="36"/>
      <c r="LTL1149" s="36"/>
      <c r="LTM1149" s="36"/>
      <c r="LTN1149" s="36"/>
      <c r="LTO1149" s="36"/>
      <c r="LTP1149" s="36"/>
      <c r="LTQ1149" s="36"/>
      <c r="LTR1149" s="36"/>
      <c r="LTS1149" s="36"/>
      <c r="LTT1149" s="36"/>
      <c r="LTU1149" s="36"/>
      <c r="LTV1149" s="36"/>
      <c r="LTW1149" s="36"/>
      <c r="LTX1149" s="36"/>
      <c r="LTY1149" s="36"/>
      <c r="LTZ1149" s="36"/>
      <c r="LUA1149" s="36"/>
      <c r="LUB1149" s="36"/>
      <c r="LUC1149" s="36"/>
      <c r="LUD1149" s="36"/>
      <c r="LUE1149" s="36"/>
      <c r="LUF1149" s="36"/>
      <c r="LUG1149" s="36"/>
      <c r="LUH1149" s="36"/>
      <c r="LUI1149" s="36"/>
      <c r="LUJ1149" s="36"/>
      <c r="LUK1149" s="36"/>
      <c r="LUL1149" s="36"/>
      <c r="LUM1149" s="36"/>
      <c r="LUN1149" s="36"/>
      <c r="LUO1149" s="36"/>
      <c r="LUP1149" s="36"/>
      <c r="LUQ1149" s="36"/>
      <c r="LUR1149" s="36"/>
      <c r="LUS1149" s="36"/>
      <c r="LUT1149" s="36"/>
      <c r="LUU1149" s="36"/>
      <c r="LUV1149" s="36"/>
      <c r="LUW1149" s="36"/>
      <c r="LUX1149" s="36"/>
      <c r="LUY1149" s="36"/>
      <c r="LUZ1149" s="36"/>
      <c r="LVA1149" s="36"/>
      <c r="LVB1149" s="36"/>
      <c r="LVC1149" s="36"/>
      <c r="LVD1149" s="36"/>
      <c r="LVE1149" s="36"/>
      <c r="LVF1149" s="36"/>
      <c r="LVG1149" s="36"/>
      <c r="LVH1149" s="36"/>
      <c r="LVI1149" s="36"/>
      <c r="LVJ1149" s="36"/>
      <c r="LVK1149" s="36"/>
      <c r="LVL1149" s="36"/>
      <c r="LVM1149" s="36"/>
      <c r="LVN1149" s="36"/>
      <c r="LVO1149" s="36"/>
      <c r="LVP1149" s="36"/>
      <c r="LVQ1149" s="36"/>
      <c r="LVR1149" s="36"/>
      <c r="LVS1149" s="36"/>
      <c r="LVT1149" s="36"/>
      <c r="LVU1149" s="36"/>
      <c r="LVV1149" s="36"/>
      <c r="LVW1149" s="36"/>
      <c r="LVX1149" s="36"/>
      <c r="LVY1149" s="36"/>
      <c r="LVZ1149" s="36"/>
      <c r="LWA1149" s="36"/>
      <c r="LWB1149" s="36"/>
      <c r="LWC1149" s="36"/>
      <c r="LWD1149" s="36"/>
      <c r="LWE1149" s="36"/>
      <c r="LWF1149" s="36"/>
      <c r="LWG1149" s="36"/>
      <c r="LWH1149" s="36"/>
      <c r="LWI1149" s="36"/>
      <c r="LWJ1149" s="36"/>
      <c r="LWK1149" s="36"/>
      <c r="LWL1149" s="36"/>
      <c r="LWM1149" s="36"/>
      <c r="LWN1149" s="36"/>
      <c r="LWO1149" s="36"/>
      <c r="LWP1149" s="36"/>
      <c r="LWQ1149" s="36"/>
      <c r="LWR1149" s="36"/>
      <c r="LWS1149" s="36"/>
      <c r="LWT1149" s="36"/>
      <c r="LWU1149" s="36"/>
      <c r="LWV1149" s="36"/>
      <c r="LWW1149" s="36"/>
      <c r="LWX1149" s="36"/>
      <c r="LWY1149" s="36"/>
      <c r="LWZ1149" s="36"/>
      <c r="LXA1149" s="36"/>
      <c r="LXB1149" s="36"/>
      <c r="LXC1149" s="36"/>
      <c r="LXD1149" s="36"/>
      <c r="LXE1149" s="36"/>
      <c r="LXF1149" s="36"/>
      <c r="LXG1149" s="36"/>
      <c r="LXH1149" s="36"/>
      <c r="LXI1149" s="36"/>
      <c r="LXJ1149" s="36"/>
      <c r="LXK1149" s="36"/>
      <c r="LXL1149" s="36"/>
      <c r="LXM1149" s="36"/>
      <c r="LXN1149" s="36"/>
      <c r="LXO1149" s="36"/>
      <c r="LXP1149" s="36"/>
      <c r="LXQ1149" s="36"/>
      <c r="LXR1149" s="36"/>
      <c r="LXS1149" s="36"/>
      <c r="LXT1149" s="36"/>
      <c r="LXU1149" s="36"/>
      <c r="LXV1149" s="36"/>
      <c r="LXW1149" s="36"/>
      <c r="LXX1149" s="36"/>
      <c r="LXY1149" s="36"/>
      <c r="LXZ1149" s="36"/>
      <c r="LYA1149" s="36"/>
      <c r="LYB1149" s="36"/>
      <c r="LYC1149" s="36"/>
      <c r="LYD1149" s="36"/>
      <c r="LYE1149" s="36"/>
      <c r="LYF1149" s="36"/>
      <c r="LYG1149" s="36"/>
      <c r="LYH1149" s="36"/>
      <c r="LYI1149" s="36"/>
      <c r="LYJ1149" s="36"/>
      <c r="LYK1149" s="36"/>
      <c r="LYL1149" s="36"/>
      <c r="LYM1149" s="36"/>
      <c r="LYN1149" s="36"/>
      <c r="LYO1149" s="36"/>
      <c r="LYP1149" s="36"/>
      <c r="LYQ1149" s="36"/>
      <c r="LYR1149" s="36"/>
      <c r="LYS1149" s="36"/>
      <c r="LYT1149" s="36"/>
      <c r="LYU1149" s="36"/>
      <c r="LYV1149" s="36"/>
      <c r="LYW1149" s="36"/>
      <c r="LYX1149" s="36"/>
      <c r="LYY1149" s="36"/>
      <c r="LYZ1149" s="36"/>
      <c r="LZA1149" s="36"/>
      <c r="LZB1149" s="36"/>
      <c r="LZC1149" s="36"/>
      <c r="LZD1149" s="36"/>
      <c r="LZE1149" s="36"/>
      <c r="LZF1149" s="36"/>
      <c r="LZG1149" s="36"/>
      <c r="LZH1149" s="36"/>
      <c r="LZI1149" s="36"/>
      <c r="LZJ1149" s="36"/>
      <c r="LZK1149" s="36"/>
      <c r="LZL1149" s="36"/>
      <c r="LZM1149" s="36"/>
      <c r="LZN1149" s="36"/>
      <c r="LZO1149" s="36"/>
      <c r="LZP1149" s="36"/>
      <c r="LZQ1149" s="36"/>
      <c r="LZR1149" s="36"/>
      <c r="LZS1149" s="36"/>
      <c r="LZT1149" s="36"/>
      <c r="LZU1149" s="36"/>
      <c r="LZV1149" s="36"/>
      <c r="LZW1149" s="36"/>
      <c r="LZX1149" s="36"/>
      <c r="LZY1149" s="36"/>
      <c r="LZZ1149" s="36"/>
      <c r="MAA1149" s="36"/>
      <c r="MAB1149" s="36"/>
      <c r="MAC1149" s="36"/>
      <c r="MAD1149" s="36"/>
      <c r="MAE1149" s="36"/>
      <c r="MAF1149" s="36"/>
      <c r="MAG1149" s="36"/>
      <c r="MAH1149" s="36"/>
      <c r="MAI1149" s="36"/>
      <c r="MAJ1149" s="36"/>
      <c r="MAK1149" s="36"/>
      <c r="MAL1149" s="36"/>
      <c r="MAM1149" s="36"/>
      <c r="MAN1149" s="36"/>
      <c r="MAO1149" s="36"/>
      <c r="MAP1149" s="36"/>
      <c r="MAQ1149" s="36"/>
      <c r="MAR1149" s="36"/>
      <c r="MAS1149" s="36"/>
      <c r="MAT1149" s="36"/>
      <c r="MAU1149" s="36"/>
      <c r="MAV1149" s="36"/>
      <c r="MAW1149" s="36"/>
      <c r="MAX1149" s="36"/>
      <c r="MAY1149" s="36"/>
      <c r="MAZ1149" s="36"/>
      <c r="MBA1149" s="36"/>
      <c r="MBB1149" s="36"/>
      <c r="MBC1149" s="36"/>
      <c r="MBD1149" s="36"/>
      <c r="MBE1149" s="36"/>
      <c r="MBF1149" s="36"/>
      <c r="MBG1149" s="36"/>
      <c r="MBH1149" s="36"/>
      <c r="MBI1149" s="36"/>
      <c r="MBJ1149" s="36"/>
      <c r="MBK1149" s="36"/>
      <c r="MBL1149" s="36"/>
      <c r="MBM1149" s="36"/>
      <c r="MBN1149" s="36"/>
      <c r="MBO1149" s="36"/>
      <c r="MBP1149" s="36"/>
      <c r="MBQ1149" s="36"/>
      <c r="MBR1149" s="36"/>
      <c r="MBS1149" s="36"/>
      <c r="MBT1149" s="36"/>
      <c r="MBU1149" s="36"/>
      <c r="MBV1149" s="36"/>
      <c r="MBW1149" s="36"/>
      <c r="MBX1149" s="36"/>
      <c r="MBY1149" s="36"/>
      <c r="MBZ1149" s="36"/>
      <c r="MCA1149" s="36"/>
      <c r="MCB1149" s="36"/>
      <c r="MCC1149" s="36"/>
      <c r="MCD1149" s="36"/>
      <c r="MCE1149" s="36"/>
      <c r="MCF1149" s="36"/>
      <c r="MCG1149" s="36"/>
      <c r="MCH1149" s="36"/>
      <c r="MCI1149" s="36"/>
      <c r="MCJ1149" s="36"/>
      <c r="MCK1149" s="36"/>
      <c r="MCL1149" s="36"/>
      <c r="MCM1149" s="36"/>
      <c r="MCN1149" s="36"/>
      <c r="MCO1149" s="36"/>
      <c r="MCP1149" s="36"/>
      <c r="MCQ1149" s="36"/>
      <c r="MCR1149" s="36"/>
      <c r="MCS1149" s="36"/>
      <c r="MCT1149" s="36"/>
      <c r="MCU1149" s="36"/>
      <c r="MCV1149" s="36"/>
      <c r="MCW1149" s="36"/>
      <c r="MCX1149" s="36"/>
      <c r="MCY1149" s="36"/>
      <c r="MCZ1149" s="36"/>
      <c r="MDA1149" s="36"/>
      <c r="MDB1149" s="36"/>
      <c r="MDC1149" s="36"/>
      <c r="MDD1149" s="36"/>
      <c r="MDE1149" s="36"/>
      <c r="MDF1149" s="36"/>
      <c r="MDG1149" s="36"/>
      <c r="MDH1149" s="36"/>
      <c r="MDI1149" s="36"/>
      <c r="MDJ1149" s="36"/>
      <c r="MDK1149" s="36"/>
      <c r="MDL1149" s="36"/>
      <c r="MDM1149" s="36"/>
      <c r="MDN1149" s="36"/>
      <c r="MDO1149" s="36"/>
      <c r="MDP1149" s="36"/>
      <c r="MDQ1149" s="36"/>
      <c r="MDR1149" s="36"/>
      <c r="MDS1149" s="36"/>
      <c r="MDT1149" s="36"/>
      <c r="MDU1149" s="36"/>
      <c r="MDV1149" s="36"/>
      <c r="MDW1149" s="36"/>
      <c r="MDX1149" s="36"/>
      <c r="MDY1149" s="36"/>
      <c r="MDZ1149" s="36"/>
      <c r="MEA1149" s="36"/>
      <c r="MEB1149" s="36"/>
      <c r="MEC1149" s="36"/>
      <c r="MED1149" s="36"/>
      <c r="MEE1149" s="36"/>
      <c r="MEF1149" s="36"/>
      <c r="MEG1149" s="36"/>
      <c r="MEH1149" s="36"/>
      <c r="MEI1149" s="36"/>
      <c r="MEJ1149" s="36"/>
      <c r="MEK1149" s="36"/>
      <c r="MEL1149" s="36"/>
      <c r="MEM1149" s="36"/>
      <c r="MEN1149" s="36"/>
      <c r="MEO1149" s="36"/>
      <c r="MEP1149" s="36"/>
      <c r="MEQ1149" s="36"/>
      <c r="MER1149" s="36"/>
      <c r="MES1149" s="36"/>
      <c r="MET1149" s="36"/>
      <c r="MEU1149" s="36"/>
      <c r="MEV1149" s="36"/>
      <c r="MEW1149" s="36"/>
      <c r="MEX1149" s="36"/>
      <c r="MEY1149" s="36"/>
      <c r="MEZ1149" s="36"/>
      <c r="MFA1149" s="36"/>
      <c r="MFB1149" s="36"/>
      <c r="MFC1149" s="36"/>
      <c r="MFD1149" s="36"/>
      <c r="MFE1149" s="36"/>
      <c r="MFF1149" s="36"/>
      <c r="MFG1149" s="36"/>
      <c r="MFH1149" s="36"/>
      <c r="MFI1149" s="36"/>
      <c r="MFJ1149" s="36"/>
      <c r="MFK1149" s="36"/>
      <c r="MFL1149" s="36"/>
      <c r="MFM1149" s="36"/>
      <c r="MFN1149" s="36"/>
      <c r="MFO1149" s="36"/>
      <c r="MFP1149" s="36"/>
      <c r="MFQ1149" s="36"/>
      <c r="MFR1149" s="36"/>
      <c r="MFS1149" s="36"/>
      <c r="MFT1149" s="36"/>
      <c r="MFU1149" s="36"/>
      <c r="MFV1149" s="36"/>
      <c r="MFW1149" s="36"/>
      <c r="MFX1149" s="36"/>
      <c r="MFY1149" s="36"/>
      <c r="MFZ1149" s="36"/>
      <c r="MGA1149" s="36"/>
      <c r="MGB1149" s="36"/>
      <c r="MGC1149" s="36"/>
      <c r="MGD1149" s="36"/>
      <c r="MGE1149" s="36"/>
      <c r="MGF1149" s="36"/>
      <c r="MGG1149" s="36"/>
      <c r="MGH1149" s="36"/>
      <c r="MGI1149" s="36"/>
      <c r="MGJ1149" s="36"/>
      <c r="MGK1149" s="36"/>
      <c r="MGL1149" s="36"/>
      <c r="MGM1149" s="36"/>
      <c r="MGN1149" s="36"/>
      <c r="MGO1149" s="36"/>
      <c r="MGP1149" s="36"/>
      <c r="MGQ1149" s="36"/>
      <c r="MGR1149" s="36"/>
      <c r="MGS1149" s="36"/>
      <c r="MGT1149" s="36"/>
      <c r="MGU1149" s="36"/>
      <c r="MGV1149" s="36"/>
      <c r="MGW1149" s="36"/>
      <c r="MGX1149" s="36"/>
      <c r="MGY1149" s="36"/>
      <c r="MGZ1149" s="36"/>
      <c r="MHA1149" s="36"/>
      <c r="MHB1149" s="36"/>
      <c r="MHC1149" s="36"/>
      <c r="MHD1149" s="36"/>
      <c r="MHE1149" s="36"/>
      <c r="MHF1149" s="36"/>
      <c r="MHG1149" s="36"/>
      <c r="MHH1149" s="36"/>
      <c r="MHI1149" s="36"/>
      <c r="MHJ1149" s="36"/>
      <c r="MHK1149" s="36"/>
      <c r="MHL1149" s="36"/>
      <c r="MHM1149" s="36"/>
      <c r="MHN1149" s="36"/>
      <c r="MHO1149" s="36"/>
      <c r="MHP1149" s="36"/>
      <c r="MHQ1149" s="36"/>
      <c r="MHR1149" s="36"/>
      <c r="MHS1149" s="36"/>
      <c r="MHT1149" s="36"/>
      <c r="MHU1149" s="36"/>
      <c r="MHV1149" s="36"/>
      <c r="MHW1149" s="36"/>
      <c r="MHX1149" s="36"/>
      <c r="MHY1149" s="36"/>
      <c r="MHZ1149" s="36"/>
      <c r="MIA1149" s="36"/>
      <c r="MIB1149" s="36"/>
      <c r="MIC1149" s="36"/>
      <c r="MID1149" s="36"/>
      <c r="MIE1149" s="36"/>
      <c r="MIF1149" s="36"/>
      <c r="MIG1149" s="36"/>
      <c r="MIH1149" s="36"/>
      <c r="MII1149" s="36"/>
      <c r="MIJ1149" s="36"/>
      <c r="MIK1149" s="36"/>
      <c r="MIL1149" s="36"/>
      <c r="MIM1149" s="36"/>
      <c r="MIN1149" s="36"/>
      <c r="MIO1149" s="36"/>
      <c r="MIP1149" s="36"/>
      <c r="MIQ1149" s="36"/>
      <c r="MIR1149" s="36"/>
      <c r="MIS1149" s="36"/>
      <c r="MIT1149" s="36"/>
      <c r="MIU1149" s="36"/>
      <c r="MIV1149" s="36"/>
      <c r="MIW1149" s="36"/>
      <c r="MIX1149" s="36"/>
      <c r="MIY1149" s="36"/>
      <c r="MIZ1149" s="36"/>
      <c r="MJA1149" s="36"/>
      <c r="MJB1149" s="36"/>
      <c r="MJC1149" s="36"/>
      <c r="MJD1149" s="36"/>
      <c r="MJE1149" s="36"/>
      <c r="MJF1149" s="36"/>
      <c r="MJG1149" s="36"/>
      <c r="MJH1149" s="36"/>
      <c r="MJI1149" s="36"/>
      <c r="MJJ1149" s="36"/>
      <c r="MJK1149" s="36"/>
      <c r="MJL1149" s="36"/>
      <c r="MJM1149" s="36"/>
      <c r="MJN1149" s="36"/>
      <c r="MJO1149" s="36"/>
      <c r="MJP1149" s="36"/>
      <c r="MJQ1149" s="36"/>
      <c r="MJR1149" s="36"/>
      <c r="MJS1149" s="36"/>
      <c r="MJT1149" s="36"/>
      <c r="MJU1149" s="36"/>
      <c r="MJV1149" s="36"/>
      <c r="MJW1149" s="36"/>
      <c r="MJX1149" s="36"/>
      <c r="MJY1149" s="36"/>
      <c r="MJZ1149" s="36"/>
      <c r="MKA1149" s="36"/>
      <c r="MKB1149" s="36"/>
      <c r="MKC1149" s="36"/>
      <c r="MKD1149" s="36"/>
      <c r="MKE1149" s="36"/>
      <c r="MKF1149" s="36"/>
      <c r="MKG1149" s="36"/>
      <c r="MKH1149" s="36"/>
      <c r="MKI1149" s="36"/>
      <c r="MKJ1149" s="36"/>
      <c r="MKK1149" s="36"/>
      <c r="MKL1149" s="36"/>
      <c r="MKM1149" s="36"/>
      <c r="MKN1149" s="36"/>
      <c r="MKO1149" s="36"/>
      <c r="MKP1149" s="36"/>
      <c r="MKQ1149" s="36"/>
      <c r="MKR1149" s="36"/>
      <c r="MKS1149" s="36"/>
      <c r="MKT1149" s="36"/>
      <c r="MKU1149" s="36"/>
      <c r="MKV1149" s="36"/>
      <c r="MKW1149" s="36"/>
      <c r="MKX1149" s="36"/>
      <c r="MKY1149" s="36"/>
      <c r="MKZ1149" s="36"/>
      <c r="MLA1149" s="36"/>
      <c r="MLB1149" s="36"/>
      <c r="MLC1149" s="36"/>
      <c r="MLD1149" s="36"/>
      <c r="MLE1149" s="36"/>
      <c r="MLF1149" s="36"/>
      <c r="MLG1149" s="36"/>
      <c r="MLH1149" s="36"/>
      <c r="MLI1149" s="36"/>
      <c r="MLJ1149" s="36"/>
      <c r="MLK1149" s="36"/>
      <c r="MLL1149" s="36"/>
      <c r="MLM1149" s="36"/>
      <c r="MLN1149" s="36"/>
      <c r="MLO1149" s="36"/>
      <c r="MLP1149" s="36"/>
      <c r="MLQ1149" s="36"/>
      <c r="MLR1149" s="36"/>
      <c r="MLS1149" s="36"/>
      <c r="MLT1149" s="36"/>
      <c r="MLU1149" s="36"/>
      <c r="MLV1149" s="36"/>
      <c r="MLW1149" s="36"/>
      <c r="MLX1149" s="36"/>
      <c r="MLY1149" s="36"/>
      <c r="MLZ1149" s="36"/>
      <c r="MMA1149" s="36"/>
      <c r="MMB1149" s="36"/>
      <c r="MMC1149" s="36"/>
      <c r="MMD1149" s="36"/>
      <c r="MME1149" s="36"/>
      <c r="MMF1149" s="36"/>
      <c r="MMG1149" s="36"/>
      <c r="MMH1149" s="36"/>
      <c r="MMI1149" s="36"/>
      <c r="MMJ1149" s="36"/>
      <c r="MMK1149" s="36"/>
      <c r="MML1149" s="36"/>
      <c r="MMM1149" s="36"/>
      <c r="MMN1149" s="36"/>
      <c r="MMO1149" s="36"/>
      <c r="MMP1149" s="36"/>
      <c r="MMQ1149" s="36"/>
      <c r="MMR1149" s="36"/>
      <c r="MMS1149" s="36"/>
      <c r="MMT1149" s="36"/>
      <c r="MMU1149" s="36"/>
      <c r="MMV1149" s="36"/>
      <c r="MMW1149" s="36"/>
      <c r="MMX1149" s="36"/>
      <c r="MMY1149" s="36"/>
      <c r="MMZ1149" s="36"/>
      <c r="MNA1149" s="36"/>
      <c r="MNB1149" s="36"/>
      <c r="MNC1149" s="36"/>
      <c r="MND1149" s="36"/>
      <c r="MNE1149" s="36"/>
      <c r="MNF1149" s="36"/>
      <c r="MNG1149" s="36"/>
      <c r="MNH1149" s="36"/>
      <c r="MNI1149" s="36"/>
      <c r="MNJ1149" s="36"/>
      <c r="MNK1149" s="36"/>
      <c r="MNL1149" s="36"/>
      <c r="MNM1149" s="36"/>
      <c r="MNN1149" s="36"/>
      <c r="MNO1149" s="36"/>
      <c r="MNP1149" s="36"/>
      <c r="MNQ1149" s="36"/>
      <c r="MNR1149" s="36"/>
      <c r="MNS1149" s="36"/>
      <c r="MNT1149" s="36"/>
      <c r="MNU1149" s="36"/>
      <c r="MNV1149" s="36"/>
      <c r="MNW1149" s="36"/>
      <c r="MNX1149" s="36"/>
      <c r="MNY1149" s="36"/>
      <c r="MNZ1149" s="36"/>
      <c r="MOA1149" s="36"/>
      <c r="MOB1149" s="36"/>
      <c r="MOC1149" s="36"/>
      <c r="MOD1149" s="36"/>
      <c r="MOE1149" s="36"/>
      <c r="MOF1149" s="36"/>
      <c r="MOG1149" s="36"/>
      <c r="MOH1149" s="36"/>
      <c r="MOI1149" s="36"/>
      <c r="MOJ1149" s="36"/>
      <c r="MOK1149" s="36"/>
      <c r="MOL1149" s="36"/>
      <c r="MOM1149" s="36"/>
      <c r="MON1149" s="36"/>
      <c r="MOO1149" s="36"/>
      <c r="MOP1149" s="36"/>
      <c r="MOQ1149" s="36"/>
      <c r="MOR1149" s="36"/>
      <c r="MOS1149" s="36"/>
      <c r="MOT1149" s="36"/>
      <c r="MOU1149" s="36"/>
      <c r="MOV1149" s="36"/>
      <c r="MOW1149" s="36"/>
      <c r="MOX1149" s="36"/>
      <c r="MOY1149" s="36"/>
      <c r="MOZ1149" s="36"/>
      <c r="MPA1149" s="36"/>
      <c r="MPB1149" s="36"/>
      <c r="MPC1149" s="36"/>
      <c r="MPD1149" s="36"/>
      <c r="MPE1149" s="36"/>
      <c r="MPF1149" s="36"/>
      <c r="MPG1149" s="36"/>
      <c r="MPH1149" s="36"/>
      <c r="MPI1149" s="36"/>
      <c r="MPJ1149" s="36"/>
      <c r="MPK1149" s="36"/>
      <c r="MPL1149" s="36"/>
      <c r="MPM1149" s="36"/>
      <c r="MPN1149" s="36"/>
      <c r="MPO1149" s="36"/>
      <c r="MPP1149" s="36"/>
      <c r="MPQ1149" s="36"/>
      <c r="MPR1149" s="36"/>
      <c r="MPS1149" s="36"/>
      <c r="MPT1149" s="36"/>
      <c r="MPU1149" s="36"/>
      <c r="MPV1149" s="36"/>
      <c r="MPW1149" s="36"/>
      <c r="MPX1149" s="36"/>
      <c r="MPY1149" s="36"/>
      <c r="MPZ1149" s="36"/>
      <c r="MQA1149" s="36"/>
      <c r="MQB1149" s="36"/>
      <c r="MQC1149" s="36"/>
      <c r="MQD1149" s="36"/>
      <c r="MQE1149" s="36"/>
      <c r="MQF1149" s="36"/>
      <c r="MQG1149" s="36"/>
      <c r="MQH1149" s="36"/>
      <c r="MQI1149" s="36"/>
      <c r="MQJ1149" s="36"/>
      <c r="MQK1149" s="36"/>
      <c r="MQL1149" s="36"/>
      <c r="MQM1149" s="36"/>
      <c r="MQN1149" s="36"/>
      <c r="MQO1149" s="36"/>
      <c r="MQP1149" s="36"/>
      <c r="MQQ1149" s="36"/>
      <c r="MQR1149" s="36"/>
      <c r="MQS1149" s="36"/>
      <c r="MQT1149" s="36"/>
      <c r="MQU1149" s="36"/>
      <c r="MQV1149" s="36"/>
      <c r="MQW1149" s="36"/>
      <c r="MQX1149" s="36"/>
      <c r="MQY1149" s="36"/>
      <c r="MQZ1149" s="36"/>
      <c r="MRA1149" s="36"/>
      <c r="MRB1149" s="36"/>
      <c r="MRC1149" s="36"/>
      <c r="MRD1149" s="36"/>
      <c r="MRE1149" s="36"/>
      <c r="MRF1149" s="36"/>
      <c r="MRG1149" s="36"/>
      <c r="MRH1149" s="36"/>
      <c r="MRI1149" s="36"/>
      <c r="MRJ1149" s="36"/>
      <c r="MRK1149" s="36"/>
      <c r="MRL1149" s="36"/>
      <c r="MRM1149" s="36"/>
      <c r="MRN1149" s="36"/>
      <c r="MRO1149" s="36"/>
      <c r="MRP1149" s="36"/>
      <c r="MRQ1149" s="36"/>
      <c r="MRR1149" s="36"/>
      <c r="MRS1149" s="36"/>
      <c r="MRT1149" s="36"/>
      <c r="MRU1149" s="36"/>
      <c r="MRV1149" s="36"/>
      <c r="MRW1149" s="36"/>
      <c r="MRX1149" s="36"/>
      <c r="MRY1149" s="36"/>
      <c r="MRZ1149" s="36"/>
      <c r="MSA1149" s="36"/>
      <c r="MSB1149" s="36"/>
      <c r="MSC1149" s="36"/>
      <c r="MSD1149" s="36"/>
      <c r="MSE1149" s="36"/>
      <c r="MSF1149" s="36"/>
      <c r="MSG1149" s="36"/>
      <c r="MSH1149" s="36"/>
      <c r="MSI1149" s="36"/>
      <c r="MSJ1149" s="36"/>
      <c r="MSK1149" s="36"/>
      <c r="MSL1149" s="36"/>
      <c r="MSM1149" s="36"/>
      <c r="MSN1149" s="36"/>
      <c r="MSO1149" s="36"/>
      <c r="MSP1149" s="36"/>
      <c r="MSQ1149" s="36"/>
      <c r="MSR1149" s="36"/>
      <c r="MSS1149" s="36"/>
      <c r="MST1149" s="36"/>
      <c r="MSU1149" s="36"/>
      <c r="MSV1149" s="36"/>
      <c r="MSW1149" s="36"/>
      <c r="MSX1149" s="36"/>
      <c r="MSY1149" s="36"/>
      <c r="MSZ1149" s="36"/>
      <c r="MTA1149" s="36"/>
      <c r="MTB1149" s="36"/>
      <c r="MTC1149" s="36"/>
      <c r="MTD1149" s="36"/>
      <c r="MTE1149" s="36"/>
      <c r="MTF1149" s="36"/>
      <c r="MTG1149" s="36"/>
      <c r="MTH1149" s="36"/>
      <c r="MTI1149" s="36"/>
      <c r="MTJ1149" s="36"/>
      <c r="MTK1149" s="36"/>
      <c r="MTL1149" s="36"/>
      <c r="MTM1149" s="36"/>
      <c r="MTN1149" s="36"/>
      <c r="MTO1149" s="36"/>
      <c r="MTP1149" s="36"/>
      <c r="MTQ1149" s="36"/>
      <c r="MTR1149" s="36"/>
      <c r="MTS1149" s="36"/>
      <c r="MTT1149" s="36"/>
      <c r="MTU1149" s="36"/>
      <c r="MTV1149" s="36"/>
      <c r="MTW1149" s="36"/>
      <c r="MTX1149" s="36"/>
      <c r="MTY1149" s="36"/>
      <c r="MTZ1149" s="36"/>
      <c r="MUA1149" s="36"/>
      <c r="MUB1149" s="36"/>
      <c r="MUC1149" s="36"/>
      <c r="MUD1149" s="36"/>
      <c r="MUE1149" s="36"/>
      <c r="MUF1149" s="36"/>
      <c r="MUG1149" s="36"/>
      <c r="MUH1149" s="36"/>
      <c r="MUI1149" s="36"/>
      <c r="MUJ1149" s="36"/>
      <c r="MUK1149" s="36"/>
      <c r="MUL1149" s="36"/>
      <c r="MUM1149" s="36"/>
      <c r="MUN1149" s="36"/>
      <c r="MUO1149" s="36"/>
      <c r="MUP1149" s="36"/>
      <c r="MUQ1149" s="36"/>
      <c r="MUR1149" s="36"/>
      <c r="MUS1149" s="36"/>
      <c r="MUT1149" s="36"/>
      <c r="MUU1149" s="36"/>
      <c r="MUV1149" s="36"/>
      <c r="MUW1149" s="36"/>
      <c r="MUX1149" s="36"/>
      <c r="MUY1149" s="36"/>
      <c r="MUZ1149" s="36"/>
      <c r="MVA1149" s="36"/>
      <c r="MVB1149" s="36"/>
      <c r="MVC1149" s="36"/>
      <c r="MVD1149" s="36"/>
      <c r="MVE1149" s="36"/>
      <c r="MVF1149" s="36"/>
      <c r="MVG1149" s="36"/>
      <c r="MVH1149" s="36"/>
      <c r="MVI1149" s="36"/>
      <c r="MVJ1149" s="36"/>
      <c r="MVK1149" s="36"/>
      <c r="MVL1149" s="36"/>
      <c r="MVM1149" s="36"/>
      <c r="MVN1149" s="36"/>
      <c r="MVO1149" s="36"/>
      <c r="MVP1149" s="36"/>
      <c r="MVQ1149" s="36"/>
      <c r="MVR1149" s="36"/>
      <c r="MVS1149" s="36"/>
      <c r="MVT1149" s="36"/>
      <c r="MVU1149" s="36"/>
      <c r="MVV1149" s="36"/>
      <c r="MVW1149" s="36"/>
      <c r="MVX1149" s="36"/>
      <c r="MVY1149" s="36"/>
      <c r="MVZ1149" s="36"/>
      <c r="MWA1149" s="36"/>
      <c r="MWB1149" s="36"/>
      <c r="MWC1149" s="36"/>
      <c r="MWD1149" s="36"/>
      <c r="MWE1149" s="36"/>
      <c r="MWF1149" s="36"/>
      <c r="MWG1149" s="36"/>
      <c r="MWH1149" s="36"/>
      <c r="MWI1149" s="36"/>
      <c r="MWJ1149" s="36"/>
      <c r="MWK1149" s="36"/>
      <c r="MWL1149" s="36"/>
      <c r="MWM1149" s="36"/>
      <c r="MWN1149" s="36"/>
      <c r="MWO1149" s="36"/>
      <c r="MWP1149" s="36"/>
      <c r="MWQ1149" s="36"/>
      <c r="MWR1149" s="36"/>
      <c r="MWS1149" s="36"/>
      <c r="MWT1149" s="36"/>
      <c r="MWU1149" s="36"/>
      <c r="MWV1149" s="36"/>
      <c r="MWW1149" s="36"/>
      <c r="MWX1149" s="36"/>
      <c r="MWY1149" s="36"/>
      <c r="MWZ1149" s="36"/>
      <c r="MXA1149" s="36"/>
      <c r="MXB1149" s="36"/>
      <c r="MXC1149" s="36"/>
      <c r="MXD1149" s="36"/>
      <c r="MXE1149" s="36"/>
      <c r="MXF1149" s="36"/>
      <c r="MXG1149" s="36"/>
      <c r="MXH1149" s="36"/>
      <c r="MXI1149" s="36"/>
      <c r="MXJ1149" s="36"/>
      <c r="MXK1149" s="36"/>
      <c r="MXL1149" s="36"/>
      <c r="MXM1149" s="36"/>
      <c r="MXN1149" s="36"/>
      <c r="MXO1149" s="36"/>
      <c r="MXP1149" s="36"/>
      <c r="MXQ1149" s="36"/>
      <c r="MXR1149" s="36"/>
      <c r="MXS1149" s="36"/>
      <c r="MXT1149" s="36"/>
      <c r="MXU1149" s="36"/>
      <c r="MXV1149" s="36"/>
      <c r="MXW1149" s="36"/>
      <c r="MXX1149" s="36"/>
      <c r="MXY1149" s="36"/>
      <c r="MXZ1149" s="36"/>
      <c r="MYA1149" s="36"/>
      <c r="MYB1149" s="36"/>
      <c r="MYC1149" s="36"/>
      <c r="MYD1149" s="36"/>
      <c r="MYE1149" s="36"/>
      <c r="MYF1149" s="36"/>
      <c r="MYG1149" s="36"/>
      <c r="MYH1149" s="36"/>
      <c r="MYI1149" s="36"/>
      <c r="MYJ1149" s="36"/>
      <c r="MYK1149" s="36"/>
      <c r="MYL1149" s="36"/>
      <c r="MYM1149" s="36"/>
      <c r="MYN1149" s="36"/>
      <c r="MYO1149" s="36"/>
      <c r="MYP1149" s="36"/>
      <c r="MYQ1149" s="36"/>
      <c r="MYR1149" s="36"/>
      <c r="MYS1149" s="36"/>
      <c r="MYT1149" s="36"/>
      <c r="MYU1149" s="36"/>
      <c r="MYV1149" s="36"/>
      <c r="MYW1149" s="36"/>
      <c r="MYX1149" s="36"/>
      <c r="MYY1149" s="36"/>
      <c r="MYZ1149" s="36"/>
      <c r="MZA1149" s="36"/>
      <c r="MZB1149" s="36"/>
      <c r="MZC1149" s="36"/>
      <c r="MZD1149" s="36"/>
      <c r="MZE1149" s="36"/>
      <c r="MZF1149" s="36"/>
      <c r="MZG1149" s="36"/>
      <c r="MZH1149" s="36"/>
      <c r="MZI1149" s="36"/>
      <c r="MZJ1149" s="36"/>
      <c r="MZK1149" s="36"/>
      <c r="MZL1149" s="36"/>
      <c r="MZM1149" s="36"/>
      <c r="MZN1149" s="36"/>
      <c r="MZO1149" s="36"/>
      <c r="MZP1149" s="36"/>
      <c r="MZQ1149" s="36"/>
      <c r="MZR1149" s="36"/>
      <c r="MZS1149" s="36"/>
      <c r="MZT1149" s="36"/>
      <c r="MZU1149" s="36"/>
      <c r="MZV1149" s="36"/>
      <c r="MZW1149" s="36"/>
      <c r="MZX1149" s="36"/>
      <c r="MZY1149" s="36"/>
      <c r="MZZ1149" s="36"/>
      <c r="NAA1149" s="36"/>
      <c r="NAB1149" s="36"/>
      <c r="NAC1149" s="36"/>
      <c r="NAD1149" s="36"/>
      <c r="NAE1149" s="36"/>
      <c r="NAF1149" s="36"/>
      <c r="NAG1149" s="36"/>
      <c r="NAH1149" s="36"/>
      <c r="NAI1149" s="36"/>
      <c r="NAJ1149" s="36"/>
      <c r="NAK1149" s="36"/>
      <c r="NAL1149" s="36"/>
      <c r="NAM1149" s="36"/>
      <c r="NAN1149" s="36"/>
      <c r="NAO1149" s="36"/>
      <c r="NAP1149" s="36"/>
      <c r="NAQ1149" s="36"/>
      <c r="NAR1149" s="36"/>
      <c r="NAS1149" s="36"/>
      <c r="NAT1149" s="36"/>
      <c r="NAU1149" s="36"/>
      <c r="NAV1149" s="36"/>
      <c r="NAW1149" s="36"/>
      <c r="NAX1149" s="36"/>
      <c r="NAY1149" s="36"/>
      <c r="NAZ1149" s="36"/>
      <c r="NBA1149" s="36"/>
      <c r="NBB1149" s="36"/>
      <c r="NBC1149" s="36"/>
      <c r="NBD1149" s="36"/>
      <c r="NBE1149" s="36"/>
      <c r="NBF1149" s="36"/>
      <c r="NBG1149" s="36"/>
      <c r="NBH1149" s="36"/>
      <c r="NBI1149" s="36"/>
      <c r="NBJ1149" s="36"/>
      <c r="NBK1149" s="36"/>
      <c r="NBL1149" s="36"/>
      <c r="NBM1149" s="36"/>
      <c r="NBN1149" s="36"/>
      <c r="NBO1149" s="36"/>
      <c r="NBP1149" s="36"/>
      <c r="NBQ1149" s="36"/>
      <c r="NBR1149" s="36"/>
      <c r="NBS1149" s="36"/>
      <c r="NBT1149" s="36"/>
      <c r="NBU1149" s="36"/>
      <c r="NBV1149" s="36"/>
      <c r="NBW1149" s="36"/>
      <c r="NBX1149" s="36"/>
      <c r="NBY1149" s="36"/>
      <c r="NBZ1149" s="36"/>
      <c r="NCA1149" s="36"/>
      <c r="NCB1149" s="36"/>
      <c r="NCC1149" s="36"/>
      <c r="NCD1149" s="36"/>
      <c r="NCE1149" s="36"/>
      <c r="NCF1149" s="36"/>
      <c r="NCG1149" s="36"/>
      <c r="NCH1149" s="36"/>
      <c r="NCI1149" s="36"/>
      <c r="NCJ1149" s="36"/>
      <c r="NCK1149" s="36"/>
      <c r="NCL1149" s="36"/>
      <c r="NCM1149" s="36"/>
      <c r="NCN1149" s="36"/>
      <c r="NCO1149" s="36"/>
      <c r="NCP1149" s="36"/>
      <c r="NCQ1149" s="36"/>
      <c r="NCR1149" s="36"/>
      <c r="NCS1149" s="36"/>
      <c r="NCT1149" s="36"/>
      <c r="NCU1149" s="36"/>
      <c r="NCV1149" s="36"/>
      <c r="NCW1149" s="36"/>
      <c r="NCX1149" s="36"/>
      <c r="NCY1149" s="36"/>
      <c r="NCZ1149" s="36"/>
      <c r="NDA1149" s="36"/>
      <c r="NDB1149" s="36"/>
      <c r="NDC1149" s="36"/>
      <c r="NDD1149" s="36"/>
      <c r="NDE1149" s="36"/>
      <c r="NDF1149" s="36"/>
      <c r="NDG1149" s="36"/>
      <c r="NDH1149" s="36"/>
      <c r="NDI1149" s="36"/>
      <c r="NDJ1149" s="36"/>
      <c r="NDK1149" s="36"/>
      <c r="NDL1149" s="36"/>
      <c r="NDM1149" s="36"/>
      <c r="NDN1149" s="36"/>
      <c r="NDO1149" s="36"/>
      <c r="NDP1149" s="36"/>
      <c r="NDQ1149" s="36"/>
      <c r="NDR1149" s="36"/>
      <c r="NDS1149" s="36"/>
      <c r="NDT1149" s="36"/>
      <c r="NDU1149" s="36"/>
      <c r="NDV1149" s="36"/>
      <c r="NDW1149" s="36"/>
      <c r="NDX1149" s="36"/>
      <c r="NDY1149" s="36"/>
      <c r="NDZ1149" s="36"/>
      <c r="NEA1149" s="36"/>
      <c r="NEB1149" s="36"/>
      <c r="NEC1149" s="36"/>
      <c r="NED1149" s="36"/>
      <c r="NEE1149" s="36"/>
      <c r="NEF1149" s="36"/>
      <c r="NEG1149" s="36"/>
      <c r="NEH1149" s="36"/>
      <c r="NEI1149" s="36"/>
      <c r="NEJ1149" s="36"/>
      <c r="NEK1149" s="36"/>
      <c r="NEL1149" s="36"/>
      <c r="NEM1149" s="36"/>
      <c r="NEN1149" s="36"/>
      <c r="NEO1149" s="36"/>
      <c r="NEP1149" s="36"/>
      <c r="NEQ1149" s="36"/>
      <c r="NER1149" s="36"/>
      <c r="NES1149" s="36"/>
      <c r="NET1149" s="36"/>
      <c r="NEU1149" s="36"/>
      <c r="NEV1149" s="36"/>
      <c r="NEW1149" s="36"/>
      <c r="NEX1149" s="36"/>
      <c r="NEY1149" s="36"/>
      <c r="NEZ1149" s="36"/>
      <c r="NFA1149" s="36"/>
      <c r="NFB1149" s="36"/>
      <c r="NFC1149" s="36"/>
      <c r="NFD1149" s="36"/>
      <c r="NFE1149" s="36"/>
      <c r="NFF1149" s="36"/>
      <c r="NFG1149" s="36"/>
      <c r="NFH1149" s="36"/>
      <c r="NFI1149" s="36"/>
      <c r="NFJ1149" s="36"/>
      <c r="NFK1149" s="36"/>
      <c r="NFL1149" s="36"/>
      <c r="NFM1149" s="36"/>
      <c r="NFN1149" s="36"/>
      <c r="NFO1149" s="36"/>
      <c r="NFP1149" s="36"/>
      <c r="NFQ1149" s="36"/>
      <c r="NFR1149" s="36"/>
      <c r="NFS1149" s="36"/>
      <c r="NFT1149" s="36"/>
      <c r="NFU1149" s="36"/>
      <c r="NFV1149" s="36"/>
      <c r="NFW1149" s="36"/>
      <c r="NFX1149" s="36"/>
      <c r="NFY1149" s="36"/>
      <c r="NFZ1149" s="36"/>
      <c r="NGA1149" s="36"/>
      <c r="NGB1149" s="36"/>
      <c r="NGC1149" s="36"/>
      <c r="NGD1149" s="36"/>
      <c r="NGE1149" s="36"/>
      <c r="NGF1149" s="36"/>
      <c r="NGG1149" s="36"/>
      <c r="NGH1149" s="36"/>
      <c r="NGI1149" s="36"/>
      <c r="NGJ1149" s="36"/>
      <c r="NGK1149" s="36"/>
      <c r="NGL1149" s="36"/>
      <c r="NGM1149" s="36"/>
      <c r="NGN1149" s="36"/>
      <c r="NGO1149" s="36"/>
      <c r="NGP1149" s="36"/>
      <c r="NGQ1149" s="36"/>
      <c r="NGR1149" s="36"/>
      <c r="NGS1149" s="36"/>
      <c r="NGT1149" s="36"/>
      <c r="NGU1149" s="36"/>
      <c r="NGV1149" s="36"/>
      <c r="NGW1149" s="36"/>
      <c r="NGX1149" s="36"/>
      <c r="NGY1149" s="36"/>
      <c r="NGZ1149" s="36"/>
      <c r="NHA1149" s="36"/>
      <c r="NHB1149" s="36"/>
      <c r="NHC1149" s="36"/>
      <c r="NHD1149" s="36"/>
      <c r="NHE1149" s="36"/>
      <c r="NHF1149" s="36"/>
      <c r="NHG1149" s="36"/>
      <c r="NHH1149" s="36"/>
      <c r="NHI1149" s="36"/>
      <c r="NHJ1149" s="36"/>
      <c r="NHK1149" s="36"/>
      <c r="NHL1149" s="36"/>
      <c r="NHM1149" s="36"/>
      <c r="NHN1149" s="36"/>
      <c r="NHO1149" s="36"/>
      <c r="NHP1149" s="36"/>
      <c r="NHQ1149" s="36"/>
      <c r="NHR1149" s="36"/>
      <c r="NHS1149" s="36"/>
      <c r="NHT1149" s="36"/>
      <c r="NHU1149" s="36"/>
      <c r="NHV1149" s="36"/>
      <c r="NHW1149" s="36"/>
      <c r="NHX1149" s="36"/>
      <c r="NHY1149" s="36"/>
      <c r="NHZ1149" s="36"/>
      <c r="NIA1149" s="36"/>
      <c r="NIB1149" s="36"/>
      <c r="NIC1149" s="36"/>
      <c r="NID1149" s="36"/>
      <c r="NIE1149" s="36"/>
      <c r="NIF1149" s="36"/>
      <c r="NIG1149" s="36"/>
      <c r="NIH1149" s="36"/>
      <c r="NII1149" s="36"/>
      <c r="NIJ1149" s="36"/>
      <c r="NIK1149" s="36"/>
      <c r="NIL1149" s="36"/>
      <c r="NIM1149" s="36"/>
      <c r="NIN1149" s="36"/>
      <c r="NIO1149" s="36"/>
      <c r="NIP1149" s="36"/>
      <c r="NIQ1149" s="36"/>
      <c r="NIR1149" s="36"/>
      <c r="NIS1149" s="36"/>
      <c r="NIT1149" s="36"/>
      <c r="NIU1149" s="36"/>
      <c r="NIV1149" s="36"/>
      <c r="NIW1149" s="36"/>
      <c r="NIX1149" s="36"/>
      <c r="NIY1149" s="36"/>
      <c r="NIZ1149" s="36"/>
      <c r="NJA1149" s="36"/>
      <c r="NJB1149" s="36"/>
      <c r="NJC1149" s="36"/>
      <c r="NJD1149" s="36"/>
      <c r="NJE1149" s="36"/>
      <c r="NJF1149" s="36"/>
      <c r="NJG1149" s="36"/>
      <c r="NJH1149" s="36"/>
      <c r="NJI1149" s="36"/>
      <c r="NJJ1149" s="36"/>
      <c r="NJK1149" s="36"/>
      <c r="NJL1149" s="36"/>
      <c r="NJM1149" s="36"/>
      <c r="NJN1149" s="36"/>
      <c r="NJO1149" s="36"/>
      <c r="NJP1149" s="36"/>
      <c r="NJQ1149" s="36"/>
      <c r="NJR1149" s="36"/>
      <c r="NJS1149" s="36"/>
      <c r="NJT1149" s="36"/>
      <c r="NJU1149" s="36"/>
      <c r="NJV1149" s="36"/>
      <c r="NJW1149" s="36"/>
      <c r="NJX1149" s="36"/>
      <c r="NJY1149" s="36"/>
      <c r="NJZ1149" s="36"/>
      <c r="NKA1149" s="36"/>
      <c r="NKB1149" s="36"/>
      <c r="NKC1149" s="36"/>
      <c r="NKD1149" s="36"/>
      <c r="NKE1149" s="36"/>
      <c r="NKF1149" s="36"/>
      <c r="NKG1149" s="36"/>
      <c r="NKH1149" s="36"/>
      <c r="NKI1149" s="36"/>
      <c r="NKJ1149" s="36"/>
      <c r="NKK1149" s="36"/>
      <c r="NKL1149" s="36"/>
      <c r="NKM1149" s="36"/>
      <c r="NKN1149" s="36"/>
      <c r="NKO1149" s="36"/>
      <c r="NKP1149" s="36"/>
      <c r="NKQ1149" s="36"/>
      <c r="NKR1149" s="36"/>
      <c r="NKS1149" s="36"/>
      <c r="NKT1149" s="36"/>
      <c r="NKU1149" s="36"/>
      <c r="NKV1149" s="36"/>
      <c r="NKW1149" s="36"/>
      <c r="NKX1149" s="36"/>
      <c r="NKY1149" s="36"/>
      <c r="NKZ1149" s="36"/>
      <c r="NLA1149" s="36"/>
      <c r="NLB1149" s="36"/>
      <c r="NLC1149" s="36"/>
      <c r="NLD1149" s="36"/>
      <c r="NLE1149" s="36"/>
      <c r="NLF1149" s="36"/>
      <c r="NLG1149" s="36"/>
      <c r="NLH1149" s="36"/>
      <c r="NLI1149" s="36"/>
      <c r="NLJ1149" s="36"/>
      <c r="NLK1149" s="36"/>
      <c r="NLL1149" s="36"/>
      <c r="NLM1149" s="36"/>
      <c r="NLN1149" s="36"/>
      <c r="NLO1149" s="36"/>
      <c r="NLP1149" s="36"/>
      <c r="NLQ1149" s="36"/>
      <c r="NLR1149" s="36"/>
      <c r="NLS1149" s="36"/>
      <c r="NLT1149" s="36"/>
      <c r="NLU1149" s="36"/>
      <c r="NLV1149" s="36"/>
      <c r="NLW1149" s="36"/>
      <c r="NLX1149" s="36"/>
      <c r="NLY1149" s="36"/>
      <c r="NLZ1149" s="36"/>
      <c r="NMA1149" s="36"/>
      <c r="NMB1149" s="36"/>
      <c r="NMC1149" s="36"/>
      <c r="NMD1149" s="36"/>
      <c r="NME1149" s="36"/>
      <c r="NMF1149" s="36"/>
      <c r="NMG1149" s="36"/>
      <c r="NMH1149" s="36"/>
      <c r="NMI1149" s="36"/>
      <c r="NMJ1149" s="36"/>
      <c r="NMK1149" s="36"/>
      <c r="NML1149" s="36"/>
      <c r="NMM1149" s="36"/>
      <c r="NMN1149" s="36"/>
      <c r="NMO1149" s="36"/>
      <c r="NMP1149" s="36"/>
      <c r="NMQ1149" s="36"/>
      <c r="NMR1149" s="36"/>
      <c r="NMS1149" s="36"/>
      <c r="NMT1149" s="36"/>
      <c r="NMU1149" s="36"/>
      <c r="NMV1149" s="36"/>
      <c r="NMW1149" s="36"/>
      <c r="NMX1149" s="36"/>
      <c r="NMY1149" s="36"/>
      <c r="NMZ1149" s="36"/>
      <c r="NNA1149" s="36"/>
      <c r="NNB1149" s="36"/>
      <c r="NNC1149" s="36"/>
      <c r="NND1149" s="36"/>
      <c r="NNE1149" s="36"/>
      <c r="NNF1149" s="36"/>
      <c r="NNG1149" s="36"/>
      <c r="NNH1149" s="36"/>
      <c r="NNI1149" s="36"/>
      <c r="NNJ1149" s="36"/>
      <c r="NNK1149" s="36"/>
      <c r="NNL1149" s="36"/>
      <c r="NNM1149" s="36"/>
      <c r="NNN1149" s="36"/>
      <c r="NNO1149" s="36"/>
      <c r="NNP1149" s="36"/>
      <c r="NNQ1149" s="36"/>
      <c r="NNR1149" s="36"/>
      <c r="NNS1149" s="36"/>
      <c r="NNT1149" s="36"/>
      <c r="NNU1149" s="36"/>
      <c r="NNV1149" s="36"/>
      <c r="NNW1149" s="36"/>
      <c r="NNX1149" s="36"/>
      <c r="NNY1149" s="36"/>
      <c r="NNZ1149" s="36"/>
      <c r="NOA1149" s="36"/>
      <c r="NOB1149" s="36"/>
      <c r="NOC1149" s="36"/>
      <c r="NOD1149" s="36"/>
      <c r="NOE1149" s="36"/>
      <c r="NOF1149" s="36"/>
      <c r="NOG1149" s="36"/>
      <c r="NOH1149" s="36"/>
      <c r="NOI1149" s="36"/>
      <c r="NOJ1149" s="36"/>
      <c r="NOK1149" s="36"/>
      <c r="NOL1149" s="36"/>
      <c r="NOM1149" s="36"/>
      <c r="NON1149" s="36"/>
      <c r="NOO1149" s="36"/>
      <c r="NOP1149" s="36"/>
      <c r="NOQ1149" s="36"/>
      <c r="NOR1149" s="36"/>
      <c r="NOS1149" s="36"/>
      <c r="NOT1149" s="36"/>
      <c r="NOU1149" s="36"/>
      <c r="NOV1149" s="36"/>
      <c r="NOW1149" s="36"/>
      <c r="NOX1149" s="36"/>
      <c r="NOY1149" s="36"/>
      <c r="NOZ1149" s="36"/>
      <c r="NPA1149" s="36"/>
      <c r="NPB1149" s="36"/>
      <c r="NPC1149" s="36"/>
      <c r="NPD1149" s="36"/>
      <c r="NPE1149" s="36"/>
      <c r="NPF1149" s="36"/>
      <c r="NPG1149" s="36"/>
      <c r="NPH1149" s="36"/>
      <c r="NPI1149" s="36"/>
      <c r="NPJ1149" s="36"/>
      <c r="NPK1149" s="36"/>
      <c r="NPL1149" s="36"/>
      <c r="NPM1149" s="36"/>
      <c r="NPN1149" s="36"/>
      <c r="NPO1149" s="36"/>
      <c r="NPP1149" s="36"/>
      <c r="NPQ1149" s="36"/>
      <c r="NPR1149" s="36"/>
      <c r="NPS1149" s="36"/>
      <c r="NPT1149" s="36"/>
      <c r="NPU1149" s="36"/>
      <c r="NPV1149" s="36"/>
      <c r="NPW1149" s="36"/>
      <c r="NPX1149" s="36"/>
      <c r="NPY1149" s="36"/>
      <c r="NPZ1149" s="36"/>
      <c r="NQA1149" s="36"/>
      <c r="NQB1149" s="36"/>
      <c r="NQC1149" s="36"/>
      <c r="NQD1149" s="36"/>
      <c r="NQE1149" s="36"/>
      <c r="NQF1149" s="36"/>
      <c r="NQG1149" s="36"/>
      <c r="NQH1149" s="36"/>
      <c r="NQI1149" s="36"/>
      <c r="NQJ1149" s="36"/>
      <c r="NQK1149" s="36"/>
      <c r="NQL1149" s="36"/>
      <c r="NQM1149" s="36"/>
      <c r="NQN1149" s="36"/>
      <c r="NQO1149" s="36"/>
      <c r="NQP1149" s="36"/>
      <c r="NQQ1149" s="36"/>
      <c r="NQR1149" s="36"/>
      <c r="NQS1149" s="36"/>
      <c r="NQT1149" s="36"/>
      <c r="NQU1149" s="36"/>
      <c r="NQV1149" s="36"/>
      <c r="NQW1149" s="36"/>
      <c r="NQX1149" s="36"/>
      <c r="NQY1149" s="36"/>
      <c r="NQZ1149" s="36"/>
      <c r="NRA1149" s="36"/>
      <c r="NRB1149" s="36"/>
      <c r="NRC1149" s="36"/>
      <c r="NRD1149" s="36"/>
      <c r="NRE1149" s="36"/>
      <c r="NRF1149" s="36"/>
      <c r="NRG1149" s="36"/>
      <c r="NRH1149" s="36"/>
      <c r="NRI1149" s="36"/>
      <c r="NRJ1149" s="36"/>
      <c r="NRK1149" s="36"/>
      <c r="NRL1149" s="36"/>
      <c r="NRM1149" s="36"/>
      <c r="NRN1149" s="36"/>
      <c r="NRO1149" s="36"/>
      <c r="NRP1149" s="36"/>
      <c r="NRQ1149" s="36"/>
      <c r="NRR1149" s="36"/>
      <c r="NRS1149" s="36"/>
      <c r="NRT1149" s="36"/>
      <c r="NRU1149" s="36"/>
      <c r="NRV1149" s="36"/>
      <c r="NRW1149" s="36"/>
      <c r="NRX1149" s="36"/>
      <c r="NRY1149" s="36"/>
      <c r="NRZ1149" s="36"/>
      <c r="NSA1149" s="36"/>
      <c r="NSB1149" s="36"/>
      <c r="NSC1149" s="36"/>
      <c r="NSD1149" s="36"/>
      <c r="NSE1149" s="36"/>
      <c r="NSF1149" s="36"/>
      <c r="NSG1149" s="36"/>
      <c r="NSH1149" s="36"/>
      <c r="NSI1149" s="36"/>
      <c r="NSJ1149" s="36"/>
      <c r="NSK1149" s="36"/>
      <c r="NSL1149" s="36"/>
      <c r="NSM1149" s="36"/>
      <c r="NSN1149" s="36"/>
      <c r="NSO1149" s="36"/>
      <c r="NSP1149" s="36"/>
      <c r="NSQ1149" s="36"/>
      <c r="NSR1149" s="36"/>
      <c r="NSS1149" s="36"/>
      <c r="NST1149" s="36"/>
      <c r="NSU1149" s="36"/>
      <c r="NSV1149" s="36"/>
      <c r="NSW1149" s="36"/>
      <c r="NSX1149" s="36"/>
      <c r="NSY1149" s="36"/>
      <c r="NSZ1149" s="36"/>
      <c r="NTA1149" s="36"/>
      <c r="NTB1149" s="36"/>
      <c r="NTC1149" s="36"/>
      <c r="NTD1149" s="36"/>
      <c r="NTE1149" s="36"/>
      <c r="NTF1149" s="36"/>
      <c r="NTG1149" s="36"/>
      <c r="NTH1149" s="36"/>
      <c r="NTI1149" s="36"/>
      <c r="NTJ1149" s="36"/>
      <c r="NTK1149" s="36"/>
      <c r="NTL1149" s="36"/>
      <c r="NTM1149" s="36"/>
      <c r="NTN1149" s="36"/>
      <c r="NTO1149" s="36"/>
      <c r="NTP1149" s="36"/>
      <c r="NTQ1149" s="36"/>
      <c r="NTR1149" s="36"/>
      <c r="NTS1149" s="36"/>
      <c r="NTT1149" s="36"/>
      <c r="NTU1149" s="36"/>
      <c r="NTV1149" s="36"/>
      <c r="NTW1149" s="36"/>
      <c r="NTX1149" s="36"/>
      <c r="NTY1149" s="36"/>
      <c r="NTZ1149" s="36"/>
      <c r="NUA1149" s="36"/>
      <c r="NUB1149" s="36"/>
      <c r="NUC1149" s="36"/>
      <c r="NUD1149" s="36"/>
      <c r="NUE1149" s="36"/>
      <c r="NUF1149" s="36"/>
      <c r="NUG1149" s="36"/>
      <c r="NUH1149" s="36"/>
      <c r="NUI1149" s="36"/>
      <c r="NUJ1149" s="36"/>
      <c r="NUK1149" s="36"/>
      <c r="NUL1149" s="36"/>
      <c r="NUM1149" s="36"/>
      <c r="NUN1149" s="36"/>
      <c r="NUO1149" s="36"/>
      <c r="NUP1149" s="36"/>
      <c r="NUQ1149" s="36"/>
      <c r="NUR1149" s="36"/>
      <c r="NUS1149" s="36"/>
      <c r="NUT1149" s="36"/>
      <c r="NUU1149" s="36"/>
      <c r="NUV1149" s="36"/>
      <c r="NUW1149" s="36"/>
      <c r="NUX1149" s="36"/>
      <c r="NUY1149" s="36"/>
      <c r="NUZ1149" s="36"/>
      <c r="NVA1149" s="36"/>
      <c r="NVB1149" s="36"/>
      <c r="NVC1149" s="36"/>
      <c r="NVD1149" s="36"/>
      <c r="NVE1149" s="36"/>
      <c r="NVF1149" s="36"/>
      <c r="NVG1149" s="36"/>
      <c r="NVH1149" s="36"/>
      <c r="NVI1149" s="36"/>
      <c r="NVJ1149" s="36"/>
      <c r="NVK1149" s="36"/>
      <c r="NVL1149" s="36"/>
      <c r="NVM1149" s="36"/>
      <c r="NVN1149" s="36"/>
      <c r="NVO1149" s="36"/>
      <c r="NVP1149" s="36"/>
      <c r="NVQ1149" s="36"/>
      <c r="NVR1149" s="36"/>
      <c r="NVS1149" s="36"/>
      <c r="NVT1149" s="36"/>
      <c r="NVU1149" s="36"/>
      <c r="NVV1149" s="36"/>
      <c r="NVW1149" s="36"/>
      <c r="NVX1149" s="36"/>
      <c r="NVY1149" s="36"/>
      <c r="NVZ1149" s="36"/>
      <c r="NWA1149" s="36"/>
      <c r="NWB1149" s="36"/>
      <c r="NWC1149" s="36"/>
      <c r="NWD1149" s="36"/>
      <c r="NWE1149" s="36"/>
      <c r="NWF1149" s="36"/>
      <c r="NWG1149" s="36"/>
      <c r="NWH1149" s="36"/>
      <c r="NWI1149" s="36"/>
      <c r="NWJ1149" s="36"/>
      <c r="NWK1149" s="36"/>
      <c r="NWL1149" s="36"/>
      <c r="NWM1149" s="36"/>
      <c r="NWN1149" s="36"/>
      <c r="NWO1149" s="36"/>
      <c r="NWP1149" s="36"/>
      <c r="NWQ1149" s="36"/>
      <c r="NWR1149" s="36"/>
      <c r="NWS1149" s="36"/>
      <c r="NWT1149" s="36"/>
      <c r="NWU1149" s="36"/>
      <c r="NWV1149" s="36"/>
      <c r="NWW1149" s="36"/>
      <c r="NWX1149" s="36"/>
      <c r="NWY1149" s="36"/>
      <c r="NWZ1149" s="36"/>
      <c r="NXA1149" s="36"/>
      <c r="NXB1149" s="36"/>
      <c r="NXC1149" s="36"/>
      <c r="NXD1149" s="36"/>
      <c r="NXE1149" s="36"/>
      <c r="NXF1149" s="36"/>
      <c r="NXG1149" s="36"/>
      <c r="NXH1149" s="36"/>
      <c r="NXI1149" s="36"/>
      <c r="NXJ1149" s="36"/>
      <c r="NXK1149" s="36"/>
      <c r="NXL1149" s="36"/>
      <c r="NXM1149" s="36"/>
      <c r="NXN1149" s="36"/>
      <c r="NXO1149" s="36"/>
      <c r="NXP1149" s="36"/>
      <c r="NXQ1149" s="36"/>
      <c r="NXR1149" s="36"/>
      <c r="NXS1149" s="36"/>
      <c r="NXT1149" s="36"/>
      <c r="NXU1149" s="36"/>
      <c r="NXV1149" s="36"/>
      <c r="NXW1149" s="36"/>
      <c r="NXX1149" s="36"/>
      <c r="NXY1149" s="36"/>
      <c r="NXZ1149" s="36"/>
      <c r="NYA1149" s="36"/>
      <c r="NYB1149" s="36"/>
      <c r="NYC1149" s="36"/>
      <c r="NYD1149" s="36"/>
      <c r="NYE1149" s="36"/>
      <c r="NYF1149" s="36"/>
      <c r="NYG1149" s="36"/>
      <c r="NYH1149" s="36"/>
      <c r="NYI1149" s="36"/>
      <c r="NYJ1149" s="36"/>
      <c r="NYK1149" s="36"/>
      <c r="NYL1149" s="36"/>
      <c r="NYM1149" s="36"/>
      <c r="NYN1149" s="36"/>
      <c r="NYO1149" s="36"/>
      <c r="NYP1149" s="36"/>
      <c r="NYQ1149" s="36"/>
      <c r="NYR1149" s="36"/>
      <c r="NYS1149" s="36"/>
      <c r="NYT1149" s="36"/>
      <c r="NYU1149" s="36"/>
      <c r="NYV1149" s="36"/>
      <c r="NYW1149" s="36"/>
      <c r="NYX1149" s="36"/>
      <c r="NYY1149" s="36"/>
      <c r="NYZ1149" s="36"/>
      <c r="NZA1149" s="36"/>
      <c r="NZB1149" s="36"/>
      <c r="NZC1149" s="36"/>
      <c r="NZD1149" s="36"/>
      <c r="NZE1149" s="36"/>
      <c r="NZF1149" s="36"/>
      <c r="NZG1149" s="36"/>
      <c r="NZH1149" s="36"/>
      <c r="NZI1149" s="36"/>
      <c r="NZJ1149" s="36"/>
      <c r="NZK1149" s="36"/>
      <c r="NZL1149" s="36"/>
      <c r="NZM1149" s="36"/>
      <c r="NZN1149" s="36"/>
      <c r="NZO1149" s="36"/>
      <c r="NZP1149" s="36"/>
      <c r="NZQ1149" s="36"/>
      <c r="NZR1149" s="36"/>
      <c r="NZS1149" s="36"/>
      <c r="NZT1149" s="36"/>
      <c r="NZU1149" s="36"/>
      <c r="NZV1149" s="36"/>
      <c r="NZW1149" s="36"/>
      <c r="NZX1149" s="36"/>
      <c r="NZY1149" s="36"/>
      <c r="NZZ1149" s="36"/>
      <c r="OAA1149" s="36"/>
      <c r="OAB1149" s="36"/>
      <c r="OAC1149" s="36"/>
      <c r="OAD1149" s="36"/>
      <c r="OAE1149" s="36"/>
      <c r="OAF1149" s="36"/>
      <c r="OAG1149" s="36"/>
      <c r="OAH1149" s="36"/>
      <c r="OAI1149" s="36"/>
      <c r="OAJ1149" s="36"/>
      <c r="OAK1149" s="36"/>
      <c r="OAL1149" s="36"/>
      <c r="OAM1149" s="36"/>
      <c r="OAN1149" s="36"/>
      <c r="OAO1149" s="36"/>
      <c r="OAP1149" s="36"/>
      <c r="OAQ1149" s="36"/>
      <c r="OAR1149" s="36"/>
      <c r="OAS1149" s="36"/>
      <c r="OAT1149" s="36"/>
      <c r="OAU1149" s="36"/>
      <c r="OAV1149" s="36"/>
      <c r="OAW1149" s="36"/>
      <c r="OAX1149" s="36"/>
      <c r="OAY1149" s="36"/>
      <c r="OAZ1149" s="36"/>
      <c r="OBA1149" s="36"/>
      <c r="OBB1149" s="36"/>
      <c r="OBC1149" s="36"/>
      <c r="OBD1149" s="36"/>
      <c r="OBE1149" s="36"/>
      <c r="OBF1149" s="36"/>
      <c r="OBG1149" s="36"/>
      <c r="OBH1149" s="36"/>
      <c r="OBI1149" s="36"/>
      <c r="OBJ1149" s="36"/>
      <c r="OBK1149" s="36"/>
      <c r="OBL1149" s="36"/>
      <c r="OBM1149" s="36"/>
      <c r="OBN1149" s="36"/>
      <c r="OBO1149" s="36"/>
      <c r="OBP1149" s="36"/>
      <c r="OBQ1149" s="36"/>
      <c r="OBR1149" s="36"/>
      <c r="OBS1149" s="36"/>
      <c r="OBT1149" s="36"/>
      <c r="OBU1149" s="36"/>
      <c r="OBV1149" s="36"/>
      <c r="OBW1149" s="36"/>
      <c r="OBX1149" s="36"/>
      <c r="OBY1149" s="36"/>
      <c r="OBZ1149" s="36"/>
      <c r="OCA1149" s="36"/>
      <c r="OCB1149" s="36"/>
      <c r="OCC1149" s="36"/>
      <c r="OCD1149" s="36"/>
      <c r="OCE1149" s="36"/>
      <c r="OCF1149" s="36"/>
      <c r="OCG1149" s="36"/>
      <c r="OCH1149" s="36"/>
      <c r="OCI1149" s="36"/>
      <c r="OCJ1149" s="36"/>
      <c r="OCK1149" s="36"/>
      <c r="OCL1149" s="36"/>
      <c r="OCM1149" s="36"/>
      <c r="OCN1149" s="36"/>
      <c r="OCO1149" s="36"/>
      <c r="OCP1149" s="36"/>
      <c r="OCQ1149" s="36"/>
      <c r="OCR1149" s="36"/>
      <c r="OCS1149" s="36"/>
      <c r="OCT1149" s="36"/>
      <c r="OCU1149" s="36"/>
      <c r="OCV1149" s="36"/>
      <c r="OCW1149" s="36"/>
      <c r="OCX1149" s="36"/>
      <c r="OCY1149" s="36"/>
      <c r="OCZ1149" s="36"/>
      <c r="ODA1149" s="36"/>
      <c r="ODB1149" s="36"/>
      <c r="ODC1149" s="36"/>
      <c r="ODD1149" s="36"/>
      <c r="ODE1149" s="36"/>
      <c r="ODF1149" s="36"/>
      <c r="ODG1149" s="36"/>
      <c r="ODH1149" s="36"/>
      <c r="ODI1149" s="36"/>
      <c r="ODJ1149" s="36"/>
      <c r="ODK1149" s="36"/>
      <c r="ODL1149" s="36"/>
      <c r="ODM1149" s="36"/>
      <c r="ODN1149" s="36"/>
      <c r="ODO1149" s="36"/>
      <c r="ODP1149" s="36"/>
      <c r="ODQ1149" s="36"/>
      <c r="ODR1149" s="36"/>
      <c r="ODS1149" s="36"/>
      <c r="ODT1149" s="36"/>
      <c r="ODU1149" s="36"/>
      <c r="ODV1149" s="36"/>
      <c r="ODW1149" s="36"/>
      <c r="ODX1149" s="36"/>
      <c r="ODY1149" s="36"/>
      <c r="ODZ1149" s="36"/>
      <c r="OEA1149" s="36"/>
      <c r="OEB1149" s="36"/>
      <c r="OEC1149" s="36"/>
      <c r="OED1149" s="36"/>
      <c r="OEE1149" s="36"/>
      <c r="OEF1149" s="36"/>
      <c r="OEG1149" s="36"/>
      <c r="OEH1149" s="36"/>
      <c r="OEI1149" s="36"/>
      <c r="OEJ1149" s="36"/>
      <c r="OEK1149" s="36"/>
      <c r="OEL1149" s="36"/>
      <c r="OEM1149" s="36"/>
      <c r="OEN1149" s="36"/>
      <c r="OEO1149" s="36"/>
      <c r="OEP1149" s="36"/>
      <c r="OEQ1149" s="36"/>
      <c r="OER1149" s="36"/>
      <c r="OES1149" s="36"/>
      <c r="OET1149" s="36"/>
      <c r="OEU1149" s="36"/>
      <c r="OEV1149" s="36"/>
      <c r="OEW1149" s="36"/>
      <c r="OEX1149" s="36"/>
      <c r="OEY1149" s="36"/>
      <c r="OEZ1149" s="36"/>
      <c r="OFA1149" s="36"/>
      <c r="OFB1149" s="36"/>
      <c r="OFC1149" s="36"/>
      <c r="OFD1149" s="36"/>
      <c r="OFE1149" s="36"/>
      <c r="OFF1149" s="36"/>
      <c r="OFG1149" s="36"/>
      <c r="OFH1149" s="36"/>
      <c r="OFI1149" s="36"/>
      <c r="OFJ1149" s="36"/>
      <c r="OFK1149" s="36"/>
      <c r="OFL1149" s="36"/>
      <c r="OFM1149" s="36"/>
      <c r="OFN1149" s="36"/>
      <c r="OFO1149" s="36"/>
      <c r="OFP1149" s="36"/>
      <c r="OFQ1149" s="36"/>
      <c r="OFR1149" s="36"/>
      <c r="OFS1149" s="36"/>
      <c r="OFT1149" s="36"/>
      <c r="OFU1149" s="36"/>
      <c r="OFV1149" s="36"/>
      <c r="OFW1149" s="36"/>
      <c r="OFX1149" s="36"/>
      <c r="OFY1149" s="36"/>
      <c r="OFZ1149" s="36"/>
      <c r="OGA1149" s="36"/>
      <c r="OGB1149" s="36"/>
      <c r="OGC1149" s="36"/>
      <c r="OGD1149" s="36"/>
      <c r="OGE1149" s="36"/>
      <c r="OGF1149" s="36"/>
      <c r="OGG1149" s="36"/>
      <c r="OGH1149" s="36"/>
      <c r="OGI1149" s="36"/>
      <c r="OGJ1149" s="36"/>
      <c r="OGK1149" s="36"/>
      <c r="OGL1149" s="36"/>
      <c r="OGM1149" s="36"/>
      <c r="OGN1149" s="36"/>
      <c r="OGO1149" s="36"/>
      <c r="OGP1149" s="36"/>
      <c r="OGQ1149" s="36"/>
      <c r="OGR1149" s="36"/>
      <c r="OGS1149" s="36"/>
      <c r="OGT1149" s="36"/>
      <c r="OGU1149" s="36"/>
      <c r="OGV1149" s="36"/>
      <c r="OGW1149" s="36"/>
      <c r="OGX1149" s="36"/>
      <c r="OGY1149" s="36"/>
      <c r="OGZ1149" s="36"/>
      <c r="OHA1149" s="36"/>
      <c r="OHB1149" s="36"/>
      <c r="OHC1149" s="36"/>
      <c r="OHD1149" s="36"/>
      <c r="OHE1149" s="36"/>
      <c r="OHF1149" s="36"/>
      <c r="OHG1149" s="36"/>
      <c r="OHH1149" s="36"/>
      <c r="OHI1149" s="36"/>
      <c r="OHJ1149" s="36"/>
      <c r="OHK1149" s="36"/>
      <c r="OHL1149" s="36"/>
      <c r="OHM1149" s="36"/>
      <c r="OHN1149" s="36"/>
      <c r="OHO1149" s="36"/>
      <c r="OHP1149" s="36"/>
      <c r="OHQ1149" s="36"/>
      <c r="OHR1149" s="36"/>
      <c r="OHS1149" s="36"/>
      <c r="OHT1149" s="36"/>
      <c r="OHU1149" s="36"/>
      <c r="OHV1149" s="36"/>
      <c r="OHW1149" s="36"/>
      <c r="OHX1149" s="36"/>
      <c r="OHY1149" s="36"/>
      <c r="OHZ1149" s="36"/>
      <c r="OIA1149" s="36"/>
      <c r="OIB1149" s="36"/>
      <c r="OIC1149" s="36"/>
      <c r="OID1149" s="36"/>
      <c r="OIE1149" s="36"/>
      <c r="OIF1149" s="36"/>
      <c r="OIG1149" s="36"/>
      <c r="OIH1149" s="36"/>
      <c r="OII1149" s="36"/>
      <c r="OIJ1149" s="36"/>
      <c r="OIK1149" s="36"/>
      <c r="OIL1149" s="36"/>
      <c r="OIM1149" s="36"/>
      <c r="OIN1149" s="36"/>
      <c r="OIO1149" s="36"/>
      <c r="OIP1149" s="36"/>
      <c r="OIQ1149" s="36"/>
      <c r="OIR1149" s="36"/>
      <c r="OIS1149" s="36"/>
      <c r="OIT1149" s="36"/>
      <c r="OIU1149" s="36"/>
      <c r="OIV1149" s="36"/>
      <c r="OIW1149" s="36"/>
      <c r="OIX1149" s="36"/>
      <c r="OIY1149" s="36"/>
      <c r="OIZ1149" s="36"/>
      <c r="OJA1149" s="36"/>
      <c r="OJB1149" s="36"/>
      <c r="OJC1149" s="36"/>
      <c r="OJD1149" s="36"/>
      <c r="OJE1149" s="36"/>
      <c r="OJF1149" s="36"/>
      <c r="OJG1149" s="36"/>
      <c r="OJH1149" s="36"/>
      <c r="OJI1149" s="36"/>
      <c r="OJJ1149" s="36"/>
      <c r="OJK1149" s="36"/>
      <c r="OJL1149" s="36"/>
      <c r="OJM1149" s="36"/>
      <c r="OJN1149" s="36"/>
      <c r="OJO1149" s="36"/>
      <c r="OJP1149" s="36"/>
      <c r="OJQ1149" s="36"/>
      <c r="OJR1149" s="36"/>
      <c r="OJS1149" s="36"/>
      <c r="OJT1149" s="36"/>
      <c r="OJU1149" s="36"/>
      <c r="OJV1149" s="36"/>
      <c r="OJW1149" s="36"/>
      <c r="OJX1149" s="36"/>
      <c r="OJY1149" s="36"/>
      <c r="OJZ1149" s="36"/>
      <c r="OKA1149" s="36"/>
      <c r="OKB1149" s="36"/>
      <c r="OKC1149" s="36"/>
      <c r="OKD1149" s="36"/>
      <c r="OKE1149" s="36"/>
      <c r="OKF1149" s="36"/>
      <c r="OKG1149" s="36"/>
      <c r="OKH1149" s="36"/>
      <c r="OKI1149" s="36"/>
      <c r="OKJ1149" s="36"/>
      <c r="OKK1149" s="36"/>
      <c r="OKL1149" s="36"/>
      <c r="OKM1149" s="36"/>
      <c r="OKN1149" s="36"/>
      <c r="OKO1149" s="36"/>
      <c r="OKP1149" s="36"/>
      <c r="OKQ1149" s="36"/>
      <c r="OKR1149" s="36"/>
      <c r="OKS1149" s="36"/>
      <c r="OKT1149" s="36"/>
      <c r="OKU1149" s="36"/>
      <c r="OKV1149" s="36"/>
      <c r="OKW1149" s="36"/>
      <c r="OKX1149" s="36"/>
      <c r="OKY1149" s="36"/>
      <c r="OKZ1149" s="36"/>
      <c r="OLA1149" s="36"/>
      <c r="OLB1149" s="36"/>
      <c r="OLC1149" s="36"/>
      <c r="OLD1149" s="36"/>
      <c r="OLE1149" s="36"/>
      <c r="OLF1149" s="36"/>
      <c r="OLG1149" s="36"/>
      <c r="OLH1149" s="36"/>
      <c r="OLI1149" s="36"/>
      <c r="OLJ1149" s="36"/>
      <c r="OLK1149" s="36"/>
      <c r="OLL1149" s="36"/>
      <c r="OLM1149" s="36"/>
      <c r="OLN1149" s="36"/>
      <c r="OLO1149" s="36"/>
      <c r="OLP1149" s="36"/>
      <c r="OLQ1149" s="36"/>
      <c r="OLR1149" s="36"/>
      <c r="OLS1149" s="36"/>
      <c r="OLT1149" s="36"/>
      <c r="OLU1149" s="36"/>
      <c r="OLV1149" s="36"/>
      <c r="OLW1149" s="36"/>
      <c r="OLX1149" s="36"/>
      <c r="OLY1149" s="36"/>
      <c r="OLZ1149" s="36"/>
      <c r="OMA1149" s="36"/>
      <c r="OMB1149" s="36"/>
      <c r="OMC1149" s="36"/>
      <c r="OMD1149" s="36"/>
      <c r="OME1149" s="36"/>
      <c r="OMF1149" s="36"/>
      <c r="OMG1149" s="36"/>
      <c r="OMH1149" s="36"/>
      <c r="OMI1149" s="36"/>
      <c r="OMJ1149" s="36"/>
      <c r="OMK1149" s="36"/>
      <c r="OML1149" s="36"/>
      <c r="OMM1149" s="36"/>
      <c r="OMN1149" s="36"/>
      <c r="OMO1149" s="36"/>
      <c r="OMP1149" s="36"/>
      <c r="OMQ1149" s="36"/>
      <c r="OMR1149" s="36"/>
      <c r="OMS1149" s="36"/>
      <c r="OMT1149" s="36"/>
      <c r="OMU1149" s="36"/>
      <c r="OMV1149" s="36"/>
      <c r="OMW1149" s="36"/>
      <c r="OMX1149" s="36"/>
      <c r="OMY1149" s="36"/>
      <c r="OMZ1149" s="36"/>
      <c r="ONA1149" s="36"/>
      <c r="ONB1149" s="36"/>
      <c r="ONC1149" s="36"/>
      <c r="OND1149" s="36"/>
      <c r="ONE1149" s="36"/>
      <c r="ONF1149" s="36"/>
      <c r="ONG1149" s="36"/>
      <c r="ONH1149" s="36"/>
      <c r="ONI1149" s="36"/>
      <c r="ONJ1149" s="36"/>
      <c r="ONK1149" s="36"/>
      <c r="ONL1149" s="36"/>
      <c r="ONM1149" s="36"/>
      <c r="ONN1149" s="36"/>
      <c r="ONO1149" s="36"/>
      <c r="ONP1149" s="36"/>
      <c r="ONQ1149" s="36"/>
      <c r="ONR1149" s="36"/>
      <c r="ONS1149" s="36"/>
      <c r="ONT1149" s="36"/>
      <c r="ONU1149" s="36"/>
      <c r="ONV1149" s="36"/>
      <c r="ONW1149" s="36"/>
      <c r="ONX1149" s="36"/>
      <c r="ONY1149" s="36"/>
      <c r="ONZ1149" s="36"/>
      <c r="OOA1149" s="36"/>
      <c r="OOB1149" s="36"/>
      <c r="OOC1149" s="36"/>
      <c r="OOD1149" s="36"/>
      <c r="OOE1149" s="36"/>
      <c r="OOF1149" s="36"/>
      <c r="OOG1149" s="36"/>
      <c r="OOH1149" s="36"/>
      <c r="OOI1149" s="36"/>
      <c r="OOJ1149" s="36"/>
      <c r="OOK1149" s="36"/>
      <c r="OOL1149" s="36"/>
      <c r="OOM1149" s="36"/>
      <c r="OON1149" s="36"/>
      <c r="OOO1149" s="36"/>
      <c r="OOP1149" s="36"/>
      <c r="OOQ1149" s="36"/>
      <c r="OOR1149" s="36"/>
      <c r="OOS1149" s="36"/>
      <c r="OOT1149" s="36"/>
      <c r="OOU1149" s="36"/>
      <c r="OOV1149" s="36"/>
      <c r="OOW1149" s="36"/>
      <c r="OOX1149" s="36"/>
      <c r="OOY1149" s="36"/>
      <c r="OOZ1149" s="36"/>
      <c r="OPA1149" s="36"/>
      <c r="OPB1149" s="36"/>
      <c r="OPC1149" s="36"/>
      <c r="OPD1149" s="36"/>
      <c r="OPE1149" s="36"/>
      <c r="OPF1149" s="36"/>
      <c r="OPG1149" s="36"/>
      <c r="OPH1149" s="36"/>
      <c r="OPI1149" s="36"/>
      <c r="OPJ1149" s="36"/>
      <c r="OPK1149" s="36"/>
      <c r="OPL1149" s="36"/>
      <c r="OPM1149" s="36"/>
      <c r="OPN1149" s="36"/>
      <c r="OPO1149" s="36"/>
      <c r="OPP1149" s="36"/>
      <c r="OPQ1149" s="36"/>
      <c r="OPR1149" s="36"/>
      <c r="OPS1149" s="36"/>
      <c r="OPT1149" s="36"/>
      <c r="OPU1149" s="36"/>
      <c r="OPV1149" s="36"/>
      <c r="OPW1149" s="36"/>
      <c r="OPX1149" s="36"/>
      <c r="OPY1149" s="36"/>
      <c r="OPZ1149" s="36"/>
      <c r="OQA1149" s="36"/>
      <c r="OQB1149" s="36"/>
      <c r="OQC1149" s="36"/>
      <c r="OQD1149" s="36"/>
      <c r="OQE1149" s="36"/>
      <c r="OQF1149" s="36"/>
      <c r="OQG1149" s="36"/>
      <c r="OQH1149" s="36"/>
      <c r="OQI1149" s="36"/>
      <c r="OQJ1149" s="36"/>
      <c r="OQK1149" s="36"/>
      <c r="OQL1149" s="36"/>
      <c r="OQM1149" s="36"/>
      <c r="OQN1149" s="36"/>
      <c r="OQO1149" s="36"/>
      <c r="OQP1149" s="36"/>
      <c r="OQQ1149" s="36"/>
      <c r="OQR1149" s="36"/>
      <c r="OQS1149" s="36"/>
      <c r="OQT1149" s="36"/>
      <c r="OQU1149" s="36"/>
      <c r="OQV1149" s="36"/>
      <c r="OQW1149" s="36"/>
      <c r="OQX1149" s="36"/>
      <c r="OQY1149" s="36"/>
      <c r="OQZ1149" s="36"/>
      <c r="ORA1149" s="36"/>
      <c r="ORB1149" s="36"/>
      <c r="ORC1149" s="36"/>
      <c r="ORD1149" s="36"/>
      <c r="ORE1149" s="36"/>
      <c r="ORF1149" s="36"/>
      <c r="ORG1149" s="36"/>
      <c r="ORH1149" s="36"/>
      <c r="ORI1149" s="36"/>
      <c r="ORJ1149" s="36"/>
      <c r="ORK1149" s="36"/>
      <c r="ORL1149" s="36"/>
      <c r="ORM1149" s="36"/>
      <c r="ORN1149" s="36"/>
      <c r="ORO1149" s="36"/>
      <c r="ORP1149" s="36"/>
      <c r="ORQ1149" s="36"/>
      <c r="ORR1149" s="36"/>
      <c r="ORS1149" s="36"/>
      <c r="ORT1149" s="36"/>
      <c r="ORU1149" s="36"/>
      <c r="ORV1149" s="36"/>
      <c r="ORW1149" s="36"/>
      <c r="ORX1149" s="36"/>
      <c r="ORY1149" s="36"/>
      <c r="ORZ1149" s="36"/>
      <c r="OSA1149" s="36"/>
      <c r="OSB1149" s="36"/>
      <c r="OSC1149" s="36"/>
      <c r="OSD1149" s="36"/>
      <c r="OSE1149" s="36"/>
      <c r="OSF1149" s="36"/>
      <c r="OSG1149" s="36"/>
      <c r="OSH1149" s="36"/>
      <c r="OSI1149" s="36"/>
      <c r="OSJ1149" s="36"/>
      <c r="OSK1149" s="36"/>
      <c r="OSL1149" s="36"/>
      <c r="OSM1149" s="36"/>
      <c r="OSN1149" s="36"/>
      <c r="OSO1149" s="36"/>
      <c r="OSP1149" s="36"/>
      <c r="OSQ1149" s="36"/>
      <c r="OSR1149" s="36"/>
      <c r="OSS1149" s="36"/>
      <c r="OST1149" s="36"/>
      <c r="OSU1149" s="36"/>
      <c r="OSV1149" s="36"/>
      <c r="OSW1149" s="36"/>
      <c r="OSX1149" s="36"/>
      <c r="OSY1149" s="36"/>
      <c r="OSZ1149" s="36"/>
      <c r="OTA1149" s="36"/>
      <c r="OTB1149" s="36"/>
      <c r="OTC1149" s="36"/>
      <c r="OTD1149" s="36"/>
      <c r="OTE1149" s="36"/>
      <c r="OTF1149" s="36"/>
      <c r="OTG1149" s="36"/>
      <c r="OTH1149" s="36"/>
      <c r="OTI1149" s="36"/>
      <c r="OTJ1149" s="36"/>
      <c r="OTK1149" s="36"/>
      <c r="OTL1149" s="36"/>
      <c r="OTM1149" s="36"/>
      <c r="OTN1149" s="36"/>
      <c r="OTO1149" s="36"/>
      <c r="OTP1149" s="36"/>
      <c r="OTQ1149" s="36"/>
      <c r="OTR1149" s="36"/>
      <c r="OTS1149" s="36"/>
      <c r="OTT1149" s="36"/>
      <c r="OTU1149" s="36"/>
      <c r="OTV1149" s="36"/>
      <c r="OTW1149" s="36"/>
      <c r="OTX1149" s="36"/>
      <c r="OTY1149" s="36"/>
      <c r="OTZ1149" s="36"/>
      <c r="OUA1149" s="36"/>
      <c r="OUB1149" s="36"/>
      <c r="OUC1149" s="36"/>
      <c r="OUD1149" s="36"/>
      <c r="OUE1149" s="36"/>
      <c r="OUF1149" s="36"/>
      <c r="OUG1149" s="36"/>
      <c r="OUH1149" s="36"/>
      <c r="OUI1149" s="36"/>
      <c r="OUJ1149" s="36"/>
      <c r="OUK1149" s="36"/>
      <c r="OUL1149" s="36"/>
      <c r="OUM1149" s="36"/>
      <c r="OUN1149" s="36"/>
      <c r="OUO1149" s="36"/>
      <c r="OUP1149" s="36"/>
      <c r="OUQ1149" s="36"/>
      <c r="OUR1149" s="36"/>
      <c r="OUS1149" s="36"/>
      <c r="OUT1149" s="36"/>
      <c r="OUU1149" s="36"/>
      <c r="OUV1149" s="36"/>
      <c r="OUW1149" s="36"/>
      <c r="OUX1149" s="36"/>
      <c r="OUY1149" s="36"/>
      <c r="OUZ1149" s="36"/>
      <c r="OVA1149" s="36"/>
      <c r="OVB1149" s="36"/>
      <c r="OVC1149" s="36"/>
      <c r="OVD1149" s="36"/>
      <c r="OVE1149" s="36"/>
      <c r="OVF1149" s="36"/>
      <c r="OVG1149" s="36"/>
      <c r="OVH1149" s="36"/>
      <c r="OVI1149" s="36"/>
      <c r="OVJ1149" s="36"/>
      <c r="OVK1149" s="36"/>
      <c r="OVL1149" s="36"/>
      <c r="OVM1149" s="36"/>
      <c r="OVN1149" s="36"/>
      <c r="OVO1149" s="36"/>
      <c r="OVP1149" s="36"/>
      <c r="OVQ1149" s="36"/>
      <c r="OVR1149" s="36"/>
      <c r="OVS1149" s="36"/>
      <c r="OVT1149" s="36"/>
      <c r="OVU1149" s="36"/>
      <c r="OVV1149" s="36"/>
      <c r="OVW1149" s="36"/>
      <c r="OVX1149" s="36"/>
      <c r="OVY1149" s="36"/>
      <c r="OVZ1149" s="36"/>
      <c r="OWA1149" s="36"/>
      <c r="OWB1149" s="36"/>
      <c r="OWC1149" s="36"/>
      <c r="OWD1149" s="36"/>
      <c r="OWE1149" s="36"/>
      <c r="OWF1149" s="36"/>
      <c r="OWG1149" s="36"/>
      <c r="OWH1149" s="36"/>
      <c r="OWI1149" s="36"/>
      <c r="OWJ1149" s="36"/>
      <c r="OWK1149" s="36"/>
      <c r="OWL1149" s="36"/>
      <c r="OWM1149" s="36"/>
      <c r="OWN1149" s="36"/>
      <c r="OWO1149" s="36"/>
      <c r="OWP1149" s="36"/>
      <c r="OWQ1149" s="36"/>
      <c r="OWR1149" s="36"/>
      <c r="OWS1149" s="36"/>
      <c r="OWT1149" s="36"/>
      <c r="OWU1149" s="36"/>
      <c r="OWV1149" s="36"/>
      <c r="OWW1149" s="36"/>
      <c r="OWX1149" s="36"/>
      <c r="OWY1149" s="36"/>
      <c r="OWZ1149" s="36"/>
      <c r="OXA1149" s="36"/>
      <c r="OXB1149" s="36"/>
      <c r="OXC1149" s="36"/>
      <c r="OXD1149" s="36"/>
      <c r="OXE1149" s="36"/>
      <c r="OXF1149" s="36"/>
      <c r="OXG1149" s="36"/>
      <c r="OXH1149" s="36"/>
      <c r="OXI1149" s="36"/>
      <c r="OXJ1149" s="36"/>
      <c r="OXK1149" s="36"/>
      <c r="OXL1149" s="36"/>
      <c r="OXM1149" s="36"/>
      <c r="OXN1149" s="36"/>
      <c r="OXO1149" s="36"/>
      <c r="OXP1149" s="36"/>
      <c r="OXQ1149" s="36"/>
      <c r="OXR1149" s="36"/>
      <c r="OXS1149" s="36"/>
      <c r="OXT1149" s="36"/>
      <c r="OXU1149" s="36"/>
      <c r="OXV1149" s="36"/>
      <c r="OXW1149" s="36"/>
      <c r="OXX1149" s="36"/>
      <c r="OXY1149" s="36"/>
      <c r="OXZ1149" s="36"/>
      <c r="OYA1149" s="36"/>
      <c r="OYB1149" s="36"/>
      <c r="OYC1149" s="36"/>
      <c r="OYD1149" s="36"/>
      <c r="OYE1149" s="36"/>
      <c r="OYF1149" s="36"/>
      <c r="OYG1149" s="36"/>
      <c r="OYH1149" s="36"/>
      <c r="OYI1149" s="36"/>
      <c r="OYJ1149" s="36"/>
      <c r="OYK1149" s="36"/>
      <c r="OYL1149" s="36"/>
      <c r="OYM1149" s="36"/>
      <c r="OYN1149" s="36"/>
      <c r="OYO1149" s="36"/>
      <c r="OYP1149" s="36"/>
      <c r="OYQ1149" s="36"/>
      <c r="OYR1149" s="36"/>
      <c r="OYS1149" s="36"/>
      <c r="OYT1149" s="36"/>
      <c r="OYU1149" s="36"/>
      <c r="OYV1149" s="36"/>
      <c r="OYW1149" s="36"/>
      <c r="OYX1149" s="36"/>
      <c r="OYY1149" s="36"/>
      <c r="OYZ1149" s="36"/>
      <c r="OZA1149" s="36"/>
      <c r="OZB1149" s="36"/>
      <c r="OZC1149" s="36"/>
      <c r="OZD1149" s="36"/>
      <c r="OZE1149" s="36"/>
      <c r="OZF1149" s="36"/>
      <c r="OZG1149" s="36"/>
      <c r="OZH1149" s="36"/>
      <c r="OZI1149" s="36"/>
      <c r="OZJ1149" s="36"/>
      <c r="OZK1149" s="36"/>
      <c r="OZL1149" s="36"/>
      <c r="OZM1149" s="36"/>
      <c r="OZN1149" s="36"/>
      <c r="OZO1149" s="36"/>
      <c r="OZP1149" s="36"/>
      <c r="OZQ1149" s="36"/>
      <c r="OZR1149" s="36"/>
      <c r="OZS1149" s="36"/>
      <c r="OZT1149" s="36"/>
      <c r="OZU1149" s="36"/>
      <c r="OZV1149" s="36"/>
      <c r="OZW1149" s="36"/>
      <c r="OZX1149" s="36"/>
      <c r="OZY1149" s="36"/>
      <c r="OZZ1149" s="36"/>
      <c r="PAA1149" s="36"/>
      <c r="PAB1149" s="36"/>
      <c r="PAC1149" s="36"/>
      <c r="PAD1149" s="36"/>
      <c r="PAE1149" s="36"/>
      <c r="PAF1149" s="36"/>
      <c r="PAG1149" s="36"/>
      <c r="PAH1149" s="36"/>
      <c r="PAI1149" s="36"/>
      <c r="PAJ1149" s="36"/>
      <c r="PAK1149" s="36"/>
      <c r="PAL1149" s="36"/>
      <c r="PAM1149" s="36"/>
      <c r="PAN1149" s="36"/>
      <c r="PAO1149" s="36"/>
      <c r="PAP1149" s="36"/>
      <c r="PAQ1149" s="36"/>
      <c r="PAR1149" s="36"/>
      <c r="PAS1149" s="36"/>
      <c r="PAT1149" s="36"/>
      <c r="PAU1149" s="36"/>
      <c r="PAV1149" s="36"/>
      <c r="PAW1149" s="36"/>
      <c r="PAX1149" s="36"/>
      <c r="PAY1149" s="36"/>
      <c r="PAZ1149" s="36"/>
      <c r="PBA1149" s="36"/>
      <c r="PBB1149" s="36"/>
      <c r="PBC1149" s="36"/>
      <c r="PBD1149" s="36"/>
      <c r="PBE1149" s="36"/>
      <c r="PBF1149" s="36"/>
      <c r="PBG1149" s="36"/>
      <c r="PBH1149" s="36"/>
      <c r="PBI1149" s="36"/>
      <c r="PBJ1149" s="36"/>
      <c r="PBK1149" s="36"/>
      <c r="PBL1149" s="36"/>
      <c r="PBM1149" s="36"/>
      <c r="PBN1149" s="36"/>
      <c r="PBO1149" s="36"/>
      <c r="PBP1149" s="36"/>
      <c r="PBQ1149" s="36"/>
      <c r="PBR1149" s="36"/>
      <c r="PBS1149" s="36"/>
      <c r="PBT1149" s="36"/>
      <c r="PBU1149" s="36"/>
      <c r="PBV1149" s="36"/>
      <c r="PBW1149" s="36"/>
      <c r="PBX1149" s="36"/>
      <c r="PBY1149" s="36"/>
      <c r="PBZ1149" s="36"/>
      <c r="PCA1149" s="36"/>
      <c r="PCB1149" s="36"/>
      <c r="PCC1149" s="36"/>
      <c r="PCD1149" s="36"/>
      <c r="PCE1149" s="36"/>
      <c r="PCF1149" s="36"/>
      <c r="PCG1149" s="36"/>
      <c r="PCH1149" s="36"/>
      <c r="PCI1149" s="36"/>
      <c r="PCJ1149" s="36"/>
      <c r="PCK1149" s="36"/>
      <c r="PCL1149" s="36"/>
      <c r="PCM1149" s="36"/>
      <c r="PCN1149" s="36"/>
      <c r="PCO1149" s="36"/>
      <c r="PCP1149" s="36"/>
      <c r="PCQ1149" s="36"/>
      <c r="PCR1149" s="36"/>
      <c r="PCS1149" s="36"/>
      <c r="PCT1149" s="36"/>
      <c r="PCU1149" s="36"/>
      <c r="PCV1149" s="36"/>
      <c r="PCW1149" s="36"/>
      <c r="PCX1149" s="36"/>
      <c r="PCY1149" s="36"/>
      <c r="PCZ1149" s="36"/>
      <c r="PDA1149" s="36"/>
      <c r="PDB1149" s="36"/>
      <c r="PDC1149" s="36"/>
      <c r="PDD1149" s="36"/>
      <c r="PDE1149" s="36"/>
      <c r="PDF1149" s="36"/>
      <c r="PDG1149" s="36"/>
      <c r="PDH1149" s="36"/>
      <c r="PDI1149" s="36"/>
      <c r="PDJ1149" s="36"/>
      <c r="PDK1149" s="36"/>
      <c r="PDL1149" s="36"/>
      <c r="PDM1149" s="36"/>
      <c r="PDN1149" s="36"/>
      <c r="PDO1149" s="36"/>
      <c r="PDP1149" s="36"/>
      <c r="PDQ1149" s="36"/>
      <c r="PDR1149" s="36"/>
      <c r="PDS1149" s="36"/>
      <c r="PDT1149" s="36"/>
      <c r="PDU1149" s="36"/>
      <c r="PDV1149" s="36"/>
      <c r="PDW1149" s="36"/>
      <c r="PDX1149" s="36"/>
      <c r="PDY1149" s="36"/>
      <c r="PDZ1149" s="36"/>
      <c r="PEA1149" s="36"/>
      <c r="PEB1149" s="36"/>
      <c r="PEC1149" s="36"/>
      <c r="PED1149" s="36"/>
      <c r="PEE1149" s="36"/>
      <c r="PEF1149" s="36"/>
      <c r="PEG1149" s="36"/>
      <c r="PEH1149" s="36"/>
      <c r="PEI1149" s="36"/>
      <c r="PEJ1149" s="36"/>
      <c r="PEK1149" s="36"/>
      <c r="PEL1149" s="36"/>
      <c r="PEM1149" s="36"/>
      <c r="PEN1149" s="36"/>
      <c r="PEO1149" s="36"/>
      <c r="PEP1149" s="36"/>
      <c r="PEQ1149" s="36"/>
      <c r="PER1149" s="36"/>
      <c r="PES1149" s="36"/>
      <c r="PET1149" s="36"/>
      <c r="PEU1149" s="36"/>
      <c r="PEV1149" s="36"/>
      <c r="PEW1149" s="36"/>
      <c r="PEX1149" s="36"/>
      <c r="PEY1149" s="36"/>
      <c r="PEZ1149" s="36"/>
      <c r="PFA1149" s="36"/>
      <c r="PFB1149" s="36"/>
      <c r="PFC1149" s="36"/>
      <c r="PFD1149" s="36"/>
      <c r="PFE1149" s="36"/>
      <c r="PFF1149" s="36"/>
      <c r="PFG1149" s="36"/>
      <c r="PFH1149" s="36"/>
      <c r="PFI1149" s="36"/>
      <c r="PFJ1149" s="36"/>
      <c r="PFK1149" s="36"/>
      <c r="PFL1149" s="36"/>
      <c r="PFM1149" s="36"/>
      <c r="PFN1149" s="36"/>
      <c r="PFO1149" s="36"/>
      <c r="PFP1149" s="36"/>
      <c r="PFQ1149" s="36"/>
      <c r="PFR1149" s="36"/>
      <c r="PFS1149" s="36"/>
      <c r="PFT1149" s="36"/>
      <c r="PFU1149" s="36"/>
      <c r="PFV1149" s="36"/>
      <c r="PFW1149" s="36"/>
      <c r="PFX1149" s="36"/>
      <c r="PFY1149" s="36"/>
      <c r="PFZ1149" s="36"/>
      <c r="PGA1149" s="36"/>
      <c r="PGB1149" s="36"/>
      <c r="PGC1149" s="36"/>
      <c r="PGD1149" s="36"/>
      <c r="PGE1149" s="36"/>
      <c r="PGF1149" s="36"/>
      <c r="PGG1149" s="36"/>
      <c r="PGH1149" s="36"/>
      <c r="PGI1149" s="36"/>
      <c r="PGJ1149" s="36"/>
      <c r="PGK1149" s="36"/>
      <c r="PGL1149" s="36"/>
      <c r="PGM1149" s="36"/>
      <c r="PGN1149" s="36"/>
      <c r="PGO1149" s="36"/>
      <c r="PGP1149" s="36"/>
      <c r="PGQ1149" s="36"/>
      <c r="PGR1149" s="36"/>
      <c r="PGS1149" s="36"/>
      <c r="PGT1149" s="36"/>
      <c r="PGU1149" s="36"/>
      <c r="PGV1149" s="36"/>
      <c r="PGW1149" s="36"/>
      <c r="PGX1149" s="36"/>
      <c r="PGY1149" s="36"/>
      <c r="PGZ1149" s="36"/>
      <c r="PHA1149" s="36"/>
      <c r="PHB1149" s="36"/>
      <c r="PHC1149" s="36"/>
      <c r="PHD1149" s="36"/>
      <c r="PHE1149" s="36"/>
      <c r="PHF1149" s="36"/>
      <c r="PHG1149" s="36"/>
      <c r="PHH1149" s="36"/>
      <c r="PHI1149" s="36"/>
      <c r="PHJ1149" s="36"/>
      <c r="PHK1149" s="36"/>
      <c r="PHL1149" s="36"/>
      <c r="PHM1149" s="36"/>
      <c r="PHN1149" s="36"/>
      <c r="PHO1149" s="36"/>
      <c r="PHP1149" s="36"/>
      <c r="PHQ1149" s="36"/>
      <c r="PHR1149" s="36"/>
      <c r="PHS1149" s="36"/>
      <c r="PHT1149" s="36"/>
      <c r="PHU1149" s="36"/>
      <c r="PHV1149" s="36"/>
      <c r="PHW1149" s="36"/>
      <c r="PHX1149" s="36"/>
      <c r="PHY1149" s="36"/>
      <c r="PHZ1149" s="36"/>
      <c r="PIA1149" s="36"/>
      <c r="PIB1149" s="36"/>
      <c r="PIC1149" s="36"/>
      <c r="PID1149" s="36"/>
      <c r="PIE1149" s="36"/>
      <c r="PIF1149" s="36"/>
      <c r="PIG1149" s="36"/>
      <c r="PIH1149" s="36"/>
      <c r="PII1149" s="36"/>
      <c r="PIJ1149" s="36"/>
      <c r="PIK1149" s="36"/>
      <c r="PIL1149" s="36"/>
      <c r="PIM1149" s="36"/>
      <c r="PIN1149" s="36"/>
      <c r="PIO1149" s="36"/>
      <c r="PIP1149" s="36"/>
      <c r="PIQ1149" s="36"/>
      <c r="PIR1149" s="36"/>
      <c r="PIS1149" s="36"/>
      <c r="PIT1149" s="36"/>
      <c r="PIU1149" s="36"/>
      <c r="PIV1149" s="36"/>
      <c r="PIW1149" s="36"/>
      <c r="PIX1149" s="36"/>
      <c r="PIY1149" s="36"/>
      <c r="PIZ1149" s="36"/>
      <c r="PJA1149" s="36"/>
      <c r="PJB1149" s="36"/>
      <c r="PJC1149" s="36"/>
      <c r="PJD1149" s="36"/>
      <c r="PJE1149" s="36"/>
      <c r="PJF1149" s="36"/>
      <c r="PJG1149" s="36"/>
      <c r="PJH1149" s="36"/>
      <c r="PJI1149" s="36"/>
      <c r="PJJ1149" s="36"/>
      <c r="PJK1149" s="36"/>
      <c r="PJL1149" s="36"/>
      <c r="PJM1149" s="36"/>
      <c r="PJN1149" s="36"/>
      <c r="PJO1149" s="36"/>
      <c r="PJP1149" s="36"/>
      <c r="PJQ1149" s="36"/>
      <c r="PJR1149" s="36"/>
      <c r="PJS1149" s="36"/>
      <c r="PJT1149" s="36"/>
      <c r="PJU1149" s="36"/>
      <c r="PJV1149" s="36"/>
      <c r="PJW1149" s="36"/>
      <c r="PJX1149" s="36"/>
      <c r="PJY1149" s="36"/>
      <c r="PJZ1149" s="36"/>
      <c r="PKA1149" s="36"/>
      <c r="PKB1149" s="36"/>
      <c r="PKC1149" s="36"/>
      <c r="PKD1149" s="36"/>
      <c r="PKE1149" s="36"/>
      <c r="PKF1149" s="36"/>
      <c r="PKG1149" s="36"/>
      <c r="PKH1149" s="36"/>
      <c r="PKI1149" s="36"/>
      <c r="PKJ1149" s="36"/>
      <c r="PKK1149" s="36"/>
      <c r="PKL1149" s="36"/>
      <c r="PKM1149" s="36"/>
      <c r="PKN1149" s="36"/>
      <c r="PKO1149" s="36"/>
      <c r="PKP1149" s="36"/>
      <c r="PKQ1149" s="36"/>
      <c r="PKR1149" s="36"/>
      <c r="PKS1149" s="36"/>
      <c r="PKT1149" s="36"/>
      <c r="PKU1149" s="36"/>
      <c r="PKV1149" s="36"/>
      <c r="PKW1149" s="36"/>
      <c r="PKX1149" s="36"/>
      <c r="PKY1149" s="36"/>
      <c r="PKZ1149" s="36"/>
      <c r="PLA1149" s="36"/>
      <c r="PLB1149" s="36"/>
      <c r="PLC1149" s="36"/>
      <c r="PLD1149" s="36"/>
      <c r="PLE1149" s="36"/>
      <c r="PLF1149" s="36"/>
      <c r="PLG1149" s="36"/>
      <c r="PLH1149" s="36"/>
      <c r="PLI1149" s="36"/>
      <c r="PLJ1149" s="36"/>
      <c r="PLK1149" s="36"/>
      <c r="PLL1149" s="36"/>
      <c r="PLM1149" s="36"/>
      <c r="PLN1149" s="36"/>
      <c r="PLO1149" s="36"/>
      <c r="PLP1149" s="36"/>
      <c r="PLQ1149" s="36"/>
      <c r="PLR1149" s="36"/>
      <c r="PLS1149" s="36"/>
      <c r="PLT1149" s="36"/>
      <c r="PLU1149" s="36"/>
      <c r="PLV1149" s="36"/>
      <c r="PLW1149" s="36"/>
      <c r="PLX1149" s="36"/>
      <c r="PLY1149" s="36"/>
      <c r="PLZ1149" s="36"/>
      <c r="PMA1149" s="36"/>
      <c r="PMB1149" s="36"/>
      <c r="PMC1149" s="36"/>
      <c r="PMD1149" s="36"/>
      <c r="PME1149" s="36"/>
      <c r="PMF1149" s="36"/>
      <c r="PMG1149" s="36"/>
      <c r="PMH1149" s="36"/>
      <c r="PMI1149" s="36"/>
      <c r="PMJ1149" s="36"/>
      <c r="PMK1149" s="36"/>
      <c r="PML1149" s="36"/>
      <c r="PMM1149" s="36"/>
      <c r="PMN1149" s="36"/>
      <c r="PMO1149" s="36"/>
      <c r="PMP1149" s="36"/>
      <c r="PMQ1149" s="36"/>
      <c r="PMR1149" s="36"/>
      <c r="PMS1149" s="36"/>
      <c r="PMT1149" s="36"/>
      <c r="PMU1149" s="36"/>
      <c r="PMV1149" s="36"/>
      <c r="PMW1149" s="36"/>
      <c r="PMX1149" s="36"/>
      <c r="PMY1149" s="36"/>
      <c r="PMZ1149" s="36"/>
      <c r="PNA1149" s="36"/>
      <c r="PNB1149" s="36"/>
      <c r="PNC1149" s="36"/>
      <c r="PND1149" s="36"/>
      <c r="PNE1149" s="36"/>
      <c r="PNF1149" s="36"/>
      <c r="PNG1149" s="36"/>
      <c r="PNH1149" s="36"/>
      <c r="PNI1149" s="36"/>
      <c r="PNJ1149" s="36"/>
      <c r="PNK1149" s="36"/>
      <c r="PNL1149" s="36"/>
      <c r="PNM1149" s="36"/>
      <c r="PNN1149" s="36"/>
      <c r="PNO1149" s="36"/>
      <c r="PNP1149" s="36"/>
      <c r="PNQ1149" s="36"/>
      <c r="PNR1149" s="36"/>
      <c r="PNS1149" s="36"/>
      <c r="PNT1149" s="36"/>
      <c r="PNU1149" s="36"/>
      <c r="PNV1149" s="36"/>
      <c r="PNW1149" s="36"/>
      <c r="PNX1149" s="36"/>
      <c r="PNY1149" s="36"/>
      <c r="PNZ1149" s="36"/>
      <c r="POA1149" s="36"/>
      <c r="POB1149" s="36"/>
      <c r="POC1149" s="36"/>
      <c r="POD1149" s="36"/>
      <c r="POE1149" s="36"/>
      <c r="POF1149" s="36"/>
      <c r="POG1149" s="36"/>
      <c r="POH1149" s="36"/>
      <c r="POI1149" s="36"/>
      <c r="POJ1149" s="36"/>
      <c r="POK1149" s="36"/>
      <c r="POL1149" s="36"/>
      <c r="POM1149" s="36"/>
      <c r="PON1149" s="36"/>
      <c r="POO1149" s="36"/>
      <c r="POP1149" s="36"/>
      <c r="POQ1149" s="36"/>
      <c r="POR1149" s="36"/>
      <c r="POS1149" s="36"/>
      <c r="POT1149" s="36"/>
      <c r="POU1149" s="36"/>
      <c r="POV1149" s="36"/>
      <c r="POW1149" s="36"/>
      <c r="POX1149" s="36"/>
      <c r="POY1149" s="36"/>
      <c r="POZ1149" s="36"/>
      <c r="PPA1149" s="36"/>
      <c r="PPB1149" s="36"/>
      <c r="PPC1149" s="36"/>
      <c r="PPD1149" s="36"/>
      <c r="PPE1149" s="36"/>
      <c r="PPF1149" s="36"/>
      <c r="PPG1149" s="36"/>
      <c r="PPH1149" s="36"/>
      <c r="PPI1149" s="36"/>
      <c r="PPJ1149" s="36"/>
      <c r="PPK1149" s="36"/>
      <c r="PPL1149" s="36"/>
      <c r="PPM1149" s="36"/>
      <c r="PPN1149" s="36"/>
      <c r="PPO1149" s="36"/>
      <c r="PPP1149" s="36"/>
      <c r="PPQ1149" s="36"/>
      <c r="PPR1149" s="36"/>
      <c r="PPS1149" s="36"/>
      <c r="PPT1149" s="36"/>
      <c r="PPU1149" s="36"/>
      <c r="PPV1149" s="36"/>
      <c r="PPW1149" s="36"/>
      <c r="PPX1149" s="36"/>
      <c r="PPY1149" s="36"/>
      <c r="PPZ1149" s="36"/>
      <c r="PQA1149" s="36"/>
      <c r="PQB1149" s="36"/>
      <c r="PQC1149" s="36"/>
      <c r="PQD1149" s="36"/>
      <c r="PQE1149" s="36"/>
      <c r="PQF1149" s="36"/>
      <c r="PQG1149" s="36"/>
      <c r="PQH1149" s="36"/>
      <c r="PQI1149" s="36"/>
      <c r="PQJ1149" s="36"/>
      <c r="PQK1149" s="36"/>
      <c r="PQL1149" s="36"/>
      <c r="PQM1149" s="36"/>
      <c r="PQN1149" s="36"/>
      <c r="PQO1149" s="36"/>
      <c r="PQP1149" s="36"/>
      <c r="PQQ1149" s="36"/>
      <c r="PQR1149" s="36"/>
      <c r="PQS1149" s="36"/>
      <c r="PQT1149" s="36"/>
      <c r="PQU1149" s="36"/>
      <c r="PQV1149" s="36"/>
      <c r="PQW1149" s="36"/>
      <c r="PQX1149" s="36"/>
      <c r="PQY1149" s="36"/>
      <c r="PQZ1149" s="36"/>
      <c r="PRA1149" s="36"/>
      <c r="PRB1149" s="36"/>
      <c r="PRC1149" s="36"/>
      <c r="PRD1149" s="36"/>
      <c r="PRE1149" s="36"/>
      <c r="PRF1149" s="36"/>
      <c r="PRG1149" s="36"/>
      <c r="PRH1149" s="36"/>
      <c r="PRI1149" s="36"/>
      <c r="PRJ1149" s="36"/>
      <c r="PRK1149" s="36"/>
      <c r="PRL1149" s="36"/>
      <c r="PRM1149" s="36"/>
      <c r="PRN1149" s="36"/>
      <c r="PRO1149" s="36"/>
      <c r="PRP1149" s="36"/>
      <c r="PRQ1149" s="36"/>
      <c r="PRR1149" s="36"/>
      <c r="PRS1149" s="36"/>
      <c r="PRT1149" s="36"/>
      <c r="PRU1149" s="36"/>
      <c r="PRV1149" s="36"/>
      <c r="PRW1149" s="36"/>
      <c r="PRX1149" s="36"/>
      <c r="PRY1149" s="36"/>
      <c r="PRZ1149" s="36"/>
      <c r="PSA1149" s="36"/>
      <c r="PSB1149" s="36"/>
      <c r="PSC1149" s="36"/>
      <c r="PSD1149" s="36"/>
      <c r="PSE1149" s="36"/>
      <c r="PSF1149" s="36"/>
      <c r="PSG1149" s="36"/>
      <c r="PSH1149" s="36"/>
      <c r="PSI1149" s="36"/>
      <c r="PSJ1149" s="36"/>
      <c r="PSK1149" s="36"/>
      <c r="PSL1149" s="36"/>
      <c r="PSM1149" s="36"/>
      <c r="PSN1149" s="36"/>
      <c r="PSO1149" s="36"/>
      <c r="PSP1149" s="36"/>
      <c r="PSQ1149" s="36"/>
      <c r="PSR1149" s="36"/>
      <c r="PSS1149" s="36"/>
      <c r="PST1149" s="36"/>
      <c r="PSU1149" s="36"/>
      <c r="PSV1149" s="36"/>
      <c r="PSW1149" s="36"/>
      <c r="PSX1149" s="36"/>
      <c r="PSY1149" s="36"/>
      <c r="PSZ1149" s="36"/>
      <c r="PTA1149" s="36"/>
      <c r="PTB1149" s="36"/>
      <c r="PTC1149" s="36"/>
      <c r="PTD1149" s="36"/>
      <c r="PTE1149" s="36"/>
      <c r="PTF1149" s="36"/>
      <c r="PTG1149" s="36"/>
      <c r="PTH1149" s="36"/>
      <c r="PTI1149" s="36"/>
      <c r="PTJ1149" s="36"/>
      <c r="PTK1149" s="36"/>
      <c r="PTL1149" s="36"/>
      <c r="PTM1149" s="36"/>
      <c r="PTN1149" s="36"/>
      <c r="PTO1149" s="36"/>
      <c r="PTP1149" s="36"/>
      <c r="PTQ1149" s="36"/>
      <c r="PTR1149" s="36"/>
      <c r="PTS1149" s="36"/>
      <c r="PTT1149" s="36"/>
      <c r="PTU1149" s="36"/>
      <c r="PTV1149" s="36"/>
      <c r="PTW1149" s="36"/>
      <c r="PTX1149" s="36"/>
      <c r="PTY1149" s="36"/>
      <c r="PTZ1149" s="36"/>
      <c r="PUA1149" s="36"/>
      <c r="PUB1149" s="36"/>
      <c r="PUC1149" s="36"/>
      <c r="PUD1149" s="36"/>
      <c r="PUE1149" s="36"/>
      <c r="PUF1149" s="36"/>
      <c r="PUG1149" s="36"/>
      <c r="PUH1149" s="36"/>
      <c r="PUI1149" s="36"/>
      <c r="PUJ1149" s="36"/>
      <c r="PUK1149" s="36"/>
      <c r="PUL1149" s="36"/>
      <c r="PUM1149" s="36"/>
      <c r="PUN1149" s="36"/>
      <c r="PUO1149" s="36"/>
      <c r="PUP1149" s="36"/>
      <c r="PUQ1149" s="36"/>
      <c r="PUR1149" s="36"/>
      <c r="PUS1149" s="36"/>
      <c r="PUT1149" s="36"/>
      <c r="PUU1149" s="36"/>
      <c r="PUV1149" s="36"/>
      <c r="PUW1149" s="36"/>
      <c r="PUX1149" s="36"/>
      <c r="PUY1149" s="36"/>
      <c r="PUZ1149" s="36"/>
      <c r="PVA1149" s="36"/>
      <c r="PVB1149" s="36"/>
      <c r="PVC1149" s="36"/>
      <c r="PVD1149" s="36"/>
      <c r="PVE1149" s="36"/>
      <c r="PVF1149" s="36"/>
      <c r="PVG1149" s="36"/>
      <c r="PVH1149" s="36"/>
      <c r="PVI1149" s="36"/>
      <c r="PVJ1149" s="36"/>
      <c r="PVK1149" s="36"/>
      <c r="PVL1149" s="36"/>
      <c r="PVM1149" s="36"/>
      <c r="PVN1149" s="36"/>
      <c r="PVO1149" s="36"/>
      <c r="PVP1149" s="36"/>
      <c r="PVQ1149" s="36"/>
      <c r="PVR1149" s="36"/>
      <c r="PVS1149" s="36"/>
      <c r="PVT1149" s="36"/>
      <c r="PVU1149" s="36"/>
      <c r="PVV1149" s="36"/>
      <c r="PVW1149" s="36"/>
      <c r="PVX1149" s="36"/>
      <c r="PVY1149" s="36"/>
      <c r="PVZ1149" s="36"/>
      <c r="PWA1149" s="36"/>
      <c r="PWB1149" s="36"/>
      <c r="PWC1149" s="36"/>
      <c r="PWD1149" s="36"/>
      <c r="PWE1149" s="36"/>
      <c r="PWF1149" s="36"/>
      <c r="PWG1149" s="36"/>
      <c r="PWH1149" s="36"/>
      <c r="PWI1149" s="36"/>
      <c r="PWJ1149" s="36"/>
      <c r="PWK1149" s="36"/>
      <c r="PWL1149" s="36"/>
      <c r="PWM1149" s="36"/>
      <c r="PWN1149" s="36"/>
      <c r="PWO1149" s="36"/>
      <c r="PWP1149" s="36"/>
      <c r="PWQ1149" s="36"/>
      <c r="PWR1149" s="36"/>
      <c r="PWS1149" s="36"/>
      <c r="PWT1149" s="36"/>
      <c r="PWU1149" s="36"/>
      <c r="PWV1149" s="36"/>
      <c r="PWW1149" s="36"/>
      <c r="PWX1149" s="36"/>
      <c r="PWY1149" s="36"/>
      <c r="PWZ1149" s="36"/>
      <c r="PXA1149" s="36"/>
      <c r="PXB1149" s="36"/>
      <c r="PXC1149" s="36"/>
      <c r="PXD1149" s="36"/>
      <c r="PXE1149" s="36"/>
      <c r="PXF1149" s="36"/>
      <c r="PXG1149" s="36"/>
      <c r="PXH1149" s="36"/>
      <c r="PXI1149" s="36"/>
      <c r="PXJ1149" s="36"/>
      <c r="PXK1149" s="36"/>
      <c r="PXL1149" s="36"/>
      <c r="PXM1149" s="36"/>
      <c r="PXN1149" s="36"/>
      <c r="PXO1149" s="36"/>
      <c r="PXP1149" s="36"/>
      <c r="PXQ1149" s="36"/>
      <c r="PXR1149" s="36"/>
      <c r="PXS1149" s="36"/>
      <c r="PXT1149" s="36"/>
      <c r="PXU1149" s="36"/>
      <c r="PXV1149" s="36"/>
      <c r="PXW1149" s="36"/>
      <c r="PXX1149" s="36"/>
      <c r="PXY1149" s="36"/>
      <c r="PXZ1149" s="36"/>
      <c r="PYA1149" s="36"/>
      <c r="PYB1149" s="36"/>
      <c r="PYC1149" s="36"/>
      <c r="PYD1149" s="36"/>
      <c r="PYE1149" s="36"/>
      <c r="PYF1149" s="36"/>
      <c r="PYG1149" s="36"/>
      <c r="PYH1149" s="36"/>
      <c r="PYI1149" s="36"/>
      <c r="PYJ1149" s="36"/>
      <c r="PYK1149" s="36"/>
      <c r="PYL1149" s="36"/>
      <c r="PYM1149" s="36"/>
      <c r="PYN1149" s="36"/>
      <c r="PYO1149" s="36"/>
      <c r="PYP1149" s="36"/>
      <c r="PYQ1149" s="36"/>
      <c r="PYR1149" s="36"/>
      <c r="PYS1149" s="36"/>
      <c r="PYT1149" s="36"/>
      <c r="PYU1149" s="36"/>
      <c r="PYV1149" s="36"/>
      <c r="PYW1149" s="36"/>
      <c r="PYX1149" s="36"/>
      <c r="PYY1149" s="36"/>
      <c r="PYZ1149" s="36"/>
      <c r="PZA1149" s="36"/>
      <c r="PZB1149" s="36"/>
      <c r="PZC1149" s="36"/>
      <c r="PZD1149" s="36"/>
      <c r="PZE1149" s="36"/>
      <c r="PZF1149" s="36"/>
      <c r="PZG1149" s="36"/>
      <c r="PZH1149" s="36"/>
      <c r="PZI1149" s="36"/>
      <c r="PZJ1149" s="36"/>
      <c r="PZK1149" s="36"/>
      <c r="PZL1149" s="36"/>
      <c r="PZM1149" s="36"/>
      <c r="PZN1149" s="36"/>
      <c r="PZO1149" s="36"/>
      <c r="PZP1149" s="36"/>
      <c r="PZQ1149" s="36"/>
      <c r="PZR1149" s="36"/>
      <c r="PZS1149" s="36"/>
      <c r="PZT1149" s="36"/>
      <c r="PZU1149" s="36"/>
      <c r="PZV1149" s="36"/>
      <c r="PZW1149" s="36"/>
      <c r="PZX1149" s="36"/>
      <c r="PZY1149" s="36"/>
      <c r="PZZ1149" s="36"/>
      <c r="QAA1149" s="36"/>
      <c r="QAB1149" s="36"/>
      <c r="QAC1149" s="36"/>
      <c r="QAD1149" s="36"/>
      <c r="QAE1149" s="36"/>
      <c r="QAF1149" s="36"/>
      <c r="QAG1149" s="36"/>
      <c r="QAH1149" s="36"/>
      <c r="QAI1149" s="36"/>
      <c r="QAJ1149" s="36"/>
      <c r="QAK1149" s="36"/>
      <c r="QAL1149" s="36"/>
      <c r="QAM1149" s="36"/>
      <c r="QAN1149" s="36"/>
      <c r="QAO1149" s="36"/>
      <c r="QAP1149" s="36"/>
      <c r="QAQ1149" s="36"/>
      <c r="QAR1149" s="36"/>
      <c r="QAS1149" s="36"/>
      <c r="QAT1149" s="36"/>
      <c r="QAU1149" s="36"/>
      <c r="QAV1149" s="36"/>
      <c r="QAW1149" s="36"/>
      <c r="QAX1149" s="36"/>
      <c r="QAY1149" s="36"/>
      <c r="QAZ1149" s="36"/>
      <c r="QBA1149" s="36"/>
      <c r="QBB1149" s="36"/>
      <c r="QBC1149" s="36"/>
      <c r="QBD1149" s="36"/>
      <c r="QBE1149" s="36"/>
      <c r="QBF1149" s="36"/>
      <c r="QBG1149" s="36"/>
      <c r="QBH1149" s="36"/>
      <c r="QBI1149" s="36"/>
      <c r="QBJ1149" s="36"/>
      <c r="QBK1149" s="36"/>
      <c r="QBL1149" s="36"/>
      <c r="QBM1149" s="36"/>
      <c r="QBN1149" s="36"/>
      <c r="QBO1149" s="36"/>
      <c r="QBP1149" s="36"/>
      <c r="QBQ1149" s="36"/>
      <c r="QBR1149" s="36"/>
      <c r="QBS1149" s="36"/>
      <c r="QBT1149" s="36"/>
      <c r="QBU1149" s="36"/>
      <c r="QBV1149" s="36"/>
      <c r="QBW1149" s="36"/>
      <c r="QBX1149" s="36"/>
      <c r="QBY1149" s="36"/>
      <c r="QBZ1149" s="36"/>
      <c r="QCA1149" s="36"/>
      <c r="QCB1149" s="36"/>
      <c r="QCC1149" s="36"/>
      <c r="QCD1149" s="36"/>
      <c r="QCE1149" s="36"/>
      <c r="QCF1149" s="36"/>
      <c r="QCG1149" s="36"/>
      <c r="QCH1149" s="36"/>
      <c r="QCI1149" s="36"/>
      <c r="QCJ1149" s="36"/>
      <c r="QCK1149" s="36"/>
      <c r="QCL1149" s="36"/>
      <c r="QCM1149" s="36"/>
      <c r="QCN1149" s="36"/>
      <c r="QCO1149" s="36"/>
      <c r="QCP1149" s="36"/>
      <c r="QCQ1149" s="36"/>
      <c r="QCR1149" s="36"/>
      <c r="QCS1149" s="36"/>
      <c r="QCT1149" s="36"/>
      <c r="QCU1149" s="36"/>
      <c r="QCV1149" s="36"/>
      <c r="QCW1149" s="36"/>
      <c r="QCX1149" s="36"/>
      <c r="QCY1149" s="36"/>
      <c r="QCZ1149" s="36"/>
      <c r="QDA1149" s="36"/>
      <c r="QDB1149" s="36"/>
      <c r="QDC1149" s="36"/>
      <c r="QDD1149" s="36"/>
      <c r="QDE1149" s="36"/>
      <c r="QDF1149" s="36"/>
      <c r="QDG1149" s="36"/>
      <c r="QDH1149" s="36"/>
      <c r="QDI1149" s="36"/>
      <c r="QDJ1149" s="36"/>
      <c r="QDK1149" s="36"/>
      <c r="QDL1149" s="36"/>
      <c r="QDM1149" s="36"/>
      <c r="QDN1149" s="36"/>
      <c r="QDO1149" s="36"/>
      <c r="QDP1149" s="36"/>
      <c r="QDQ1149" s="36"/>
      <c r="QDR1149" s="36"/>
      <c r="QDS1149" s="36"/>
      <c r="QDT1149" s="36"/>
      <c r="QDU1149" s="36"/>
      <c r="QDV1149" s="36"/>
      <c r="QDW1149" s="36"/>
      <c r="QDX1149" s="36"/>
      <c r="QDY1149" s="36"/>
      <c r="QDZ1149" s="36"/>
      <c r="QEA1149" s="36"/>
      <c r="QEB1149" s="36"/>
      <c r="QEC1149" s="36"/>
      <c r="QED1149" s="36"/>
      <c r="QEE1149" s="36"/>
      <c r="QEF1149" s="36"/>
      <c r="QEG1149" s="36"/>
      <c r="QEH1149" s="36"/>
      <c r="QEI1149" s="36"/>
      <c r="QEJ1149" s="36"/>
      <c r="QEK1149" s="36"/>
      <c r="QEL1149" s="36"/>
      <c r="QEM1149" s="36"/>
      <c r="QEN1149" s="36"/>
      <c r="QEO1149" s="36"/>
      <c r="QEP1149" s="36"/>
      <c r="QEQ1149" s="36"/>
      <c r="QER1149" s="36"/>
      <c r="QES1149" s="36"/>
      <c r="QET1149" s="36"/>
      <c r="QEU1149" s="36"/>
      <c r="QEV1149" s="36"/>
      <c r="QEW1149" s="36"/>
      <c r="QEX1149" s="36"/>
      <c r="QEY1149" s="36"/>
      <c r="QEZ1149" s="36"/>
      <c r="QFA1149" s="36"/>
      <c r="QFB1149" s="36"/>
      <c r="QFC1149" s="36"/>
      <c r="QFD1149" s="36"/>
      <c r="QFE1149" s="36"/>
      <c r="QFF1149" s="36"/>
      <c r="QFG1149" s="36"/>
      <c r="QFH1149" s="36"/>
      <c r="QFI1149" s="36"/>
      <c r="QFJ1149" s="36"/>
      <c r="QFK1149" s="36"/>
      <c r="QFL1149" s="36"/>
      <c r="QFM1149" s="36"/>
      <c r="QFN1149" s="36"/>
      <c r="QFO1149" s="36"/>
      <c r="QFP1149" s="36"/>
      <c r="QFQ1149" s="36"/>
      <c r="QFR1149" s="36"/>
      <c r="QFS1149" s="36"/>
      <c r="QFT1149" s="36"/>
      <c r="QFU1149" s="36"/>
      <c r="QFV1149" s="36"/>
      <c r="QFW1149" s="36"/>
      <c r="QFX1149" s="36"/>
      <c r="QFY1149" s="36"/>
      <c r="QFZ1149" s="36"/>
      <c r="QGA1149" s="36"/>
      <c r="QGB1149" s="36"/>
      <c r="QGC1149" s="36"/>
      <c r="QGD1149" s="36"/>
      <c r="QGE1149" s="36"/>
      <c r="QGF1149" s="36"/>
      <c r="QGG1149" s="36"/>
      <c r="QGH1149" s="36"/>
      <c r="QGI1149" s="36"/>
      <c r="QGJ1149" s="36"/>
      <c r="QGK1149" s="36"/>
      <c r="QGL1149" s="36"/>
      <c r="QGM1149" s="36"/>
      <c r="QGN1149" s="36"/>
      <c r="QGO1149" s="36"/>
      <c r="QGP1149" s="36"/>
      <c r="QGQ1149" s="36"/>
      <c r="QGR1149" s="36"/>
      <c r="QGS1149" s="36"/>
      <c r="QGT1149" s="36"/>
      <c r="QGU1149" s="36"/>
      <c r="QGV1149" s="36"/>
      <c r="QGW1149" s="36"/>
      <c r="QGX1149" s="36"/>
      <c r="QGY1149" s="36"/>
      <c r="QGZ1149" s="36"/>
      <c r="QHA1149" s="36"/>
      <c r="QHB1149" s="36"/>
      <c r="QHC1149" s="36"/>
      <c r="QHD1149" s="36"/>
      <c r="QHE1149" s="36"/>
      <c r="QHF1149" s="36"/>
      <c r="QHG1149" s="36"/>
      <c r="QHH1149" s="36"/>
      <c r="QHI1149" s="36"/>
      <c r="QHJ1149" s="36"/>
      <c r="QHK1149" s="36"/>
      <c r="QHL1149" s="36"/>
      <c r="QHM1149" s="36"/>
      <c r="QHN1149" s="36"/>
      <c r="QHO1149" s="36"/>
      <c r="QHP1149" s="36"/>
      <c r="QHQ1149" s="36"/>
      <c r="QHR1149" s="36"/>
      <c r="QHS1149" s="36"/>
      <c r="QHT1149" s="36"/>
      <c r="QHU1149" s="36"/>
      <c r="QHV1149" s="36"/>
      <c r="QHW1149" s="36"/>
      <c r="QHX1149" s="36"/>
      <c r="QHY1149" s="36"/>
      <c r="QHZ1149" s="36"/>
      <c r="QIA1149" s="36"/>
      <c r="QIB1149" s="36"/>
      <c r="QIC1149" s="36"/>
      <c r="QID1149" s="36"/>
      <c r="QIE1149" s="36"/>
      <c r="QIF1149" s="36"/>
      <c r="QIG1149" s="36"/>
      <c r="QIH1149" s="36"/>
      <c r="QII1149" s="36"/>
      <c r="QIJ1149" s="36"/>
      <c r="QIK1149" s="36"/>
      <c r="QIL1149" s="36"/>
      <c r="QIM1149" s="36"/>
      <c r="QIN1149" s="36"/>
      <c r="QIO1149" s="36"/>
      <c r="QIP1149" s="36"/>
      <c r="QIQ1149" s="36"/>
      <c r="QIR1149" s="36"/>
      <c r="QIS1149" s="36"/>
      <c r="QIT1149" s="36"/>
      <c r="QIU1149" s="36"/>
      <c r="QIV1149" s="36"/>
      <c r="QIW1149" s="36"/>
      <c r="QIX1149" s="36"/>
      <c r="QIY1149" s="36"/>
      <c r="QIZ1149" s="36"/>
      <c r="QJA1149" s="36"/>
      <c r="QJB1149" s="36"/>
      <c r="QJC1149" s="36"/>
      <c r="QJD1149" s="36"/>
      <c r="QJE1149" s="36"/>
      <c r="QJF1149" s="36"/>
      <c r="QJG1149" s="36"/>
      <c r="QJH1149" s="36"/>
      <c r="QJI1149" s="36"/>
      <c r="QJJ1149" s="36"/>
      <c r="QJK1149" s="36"/>
      <c r="QJL1149" s="36"/>
      <c r="QJM1149" s="36"/>
      <c r="QJN1149" s="36"/>
      <c r="QJO1149" s="36"/>
      <c r="QJP1149" s="36"/>
      <c r="QJQ1149" s="36"/>
      <c r="QJR1149" s="36"/>
      <c r="QJS1149" s="36"/>
      <c r="QJT1149" s="36"/>
      <c r="QJU1149" s="36"/>
      <c r="QJV1149" s="36"/>
      <c r="QJW1149" s="36"/>
      <c r="QJX1149" s="36"/>
      <c r="QJY1149" s="36"/>
      <c r="QJZ1149" s="36"/>
      <c r="QKA1149" s="36"/>
      <c r="QKB1149" s="36"/>
      <c r="QKC1149" s="36"/>
      <c r="QKD1149" s="36"/>
      <c r="QKE1149" s="36"/>
      <c r="QKF1149" s="36"/>
      <c r="QKG1149" s="36"/>
      <c r="QKH1149" s="36"/>
      <c r="QKI1149" s="36"/>
      <c r="QKJ1149" s="36"/>
      <c r="QKK1149" s="36"/>
      <c r="QKL1149" s="36"/>
      <c r="QKM1149" s="36"/>
      <c r="QKN1149" s="36"/>
      <c r="QKO1149" s="36"/>
      <c r="QKP1149" s="36"/>
      <c r="QKQ1149" s="36"/>
      <c r="QKR1149" s="36"/>
      <c r="QKS1149" s="36"/>
      <c r="QKT1149" s="36"/>
      <c r="QKU1149" s="36"/>
      <c r="QKV1149" s="36"/>
      <c r="QKW1149" s="36"/>
      <c r="QKX1149" s="36"/>
      <c r="QKY1149" s="36"/>
      <c r="QKZ1149" s="36"/>
      <c r="QLA1149" s="36"/>
      <c r="QLB1149" s="36"/>
      <c r="QLC1149" s="36"/>
      <c r="QLD1149" s="36"/>
      <c r="QLE1149" s="36"/>
      <c r="QLF1149" s="36"/>
      <c r="QLG1149" s="36"/>
      <c r="QLH1149" s="36"/>
      <c r="QLI1149" s="36"/>
      <c r="QLJ1149" s="36"/>
      <c r="QLK1149" s="36"/>
      <c r="QLL1149" s="36"/>
      <c r="QLM1149" s="36"/>
      <c r="QLN1149" s="36"/>
      <c r="QLO1149" s="36"/>
      <c r="QLP1149" s="36"/>
      <c r="QLQ1149" s="36"/>
      <c r="QLR1149" s="36"/>
      <c r="QLS1149" s="36"/>
      <c r="QLT1149" s="36"/>
      <c r="QLU1149" s="36"/>
      <c r="QLV1149" s="36"/>
      <c r="QLW1149" s="36"/>
      <c r="QLX1149" s="36"/>
      <c r="QLY1149" s="36"/>
      <c r="QLZ1149" s="36"/>
      <c r="QMA1149" s="36"/>
      <c r="QMB1149" s="36"/>
      <c r="QMC1149" s="36"/>
      <c r="QMD1149" s="36"/>
      <c r="QME1149" s="36"/>
      <c r="QMF1149" s="36"/>
      <c r="QMG1149" s="36"/>
      <c r="QMH1149" s="36"/>
      <c r="QMI1149" s="36"/>
      <c r="QMJ1149" s="36"/>
      <c r="QMK1149" s="36"/>
      <c r="QML1149" s="36"/>
      <c r="QMM1149" s="36"/>
      <c r="QMN1149" s="36"/>
      <c r="QMO1149" s="36"/>
      <c r="QMP1149" s="36"/>
      <c r="QMQ1149" s="36"/>
      <c r="QMR1149" s="36"/>
      <c r="QMS1149" s="36"/>
      <c r="QMT1149" s="36"/>
      <c r="QMU1149" s="36"/>
      <c r="QMV1149" s="36"/>
      <c r="QMW1149" s="36"/>
      <c r="QMX1149" s="36"/>
      <c r="QMY1149" s="36"/>
      <c r="QMZ1149" s="36"/>
      <c r="QNA1149" s="36"/>
      <c r="QNB1149" s="36"/>
      <c r="QNC1149" s="36"/>
      <c r="QND1149" s="36"/>
      <c r="QNE1149" s="36"/>
      <c r="QNF1149" s="36"/>
      <c r="QNG1149" s="36"/>
      <c r="QNH1149" s="36"/>
      <c r="QNI1149" s="36"/>
      <c r="QNJ1149" s="36"/>
      <c r="QNK1149" s="36"/>
      <c r="QNL1149" s="36"/>
      <c r="QNM1149" s="36"/>
      <c r="QNN1149" s="36"/>
      <c r="QNO1149" s="36"/>
      <c r="QNP1149" s="36"/>
      <c r="QNQ1149" s="36"/>
      <c r="QNR1149" s="36"/>
      <c r="QNS1149" s="36"/>
      <c r="QNT1149" s="36"/>
      <c r="QNU1149" s="36"/>
      <c r="QNV1149" s="36"/>
      <c r="QNW1149" s="36"/>
      <c r="QNX1149" s="36"/>
      <c r="QNY1149" s="36"/>
      <c r="QNZ1149" s="36"/>
      <c r="QOA1149" s="36"/>
      <c r="QOB1149" s="36"/>
      <c r="QOC1149" s="36"/>
      <c r="QOD1149" s="36"/>
      <c r="QOE1149" s="36"/>
      <c r="QOF1149" s="36"/>
      <c r="QOG1149" s="36"/>
      <c r="QOH1149" s="36"/>
      <c r="QOI1149" s="36"/>
      <c r="QOJ1149" s="36"/>
      <c r="QOK1149" s="36"/>
      <c r="QOL1149" s="36"/>
      <c r="QOM1149" s="36"/>
      <c r="QON1149" s="36"/>
      <c r="QOO1149" s="36"/>
      <c r="QOP1149" s="36"/>
      <c r="QOQ1149" s="36"/>
      <c r="QOR1149" s="36"/>
      <c r="QOS1149" s="36"/>
      <c r="QOT1149" s="36"/>
      <c r="QOU1149" s="36"/>
      <c r="QOV1149" s="36"/>
      <c r="QOW1149" s="36"/>
      <c r="QOX1149" s="36"/>
      <c r="QOY1149" s="36"/>
      <c r="QOZ1149" s="36"/>
      <c r="QPA1149" s="36"/>
      <c r="QPB1149" s="36"/>
      <c r="QPC1149" s="36"/>
      <c r="QPD1149" s="36"/>
      <c r="QPE1149" s="36"/>
      <c r="QPF1149" s="36"/>
      <c r="QPG1149" s="36"/>
      <c r="QPH1149" s="36"/>
      <c r="QPI1149" s="36"/>
      <c r="QPJ1149" s="36"/>
      <c r="QPK1149" s="36"/>
      <c r="QPL1149" s="36"/>
      <c r="QPM1149" s="36"/>
      <c r="QPN1149" s="36"/>
      <c r="QPO1149" s="36"/>
      <c r="QPP1149" s="36"/>
      <c r="QPQ1149" s="36"/>
      <c r="QPR1149" s="36"/>
      <c r="QPS1149" s="36"/>
      <c r="QPT1149" s="36"/>
      <c r="QPU1149" s="36"/>
      <c r="QPV1149" s="36"/>
      <c r="QPW1149" s="36"/>
      <c r="QPX1149" s="36"/>
      <c r="QPY1149" s="36"/>
      <c r="QPZ1149" s="36"/>
      <c r="QQA1149" s="36"/>
      <c r="QQB1149" s="36"/>
      <c r="QQC1149" s="36"/>
      <c r="QQD1149" s="36"/>
      <c r="QQE1149" s="36"/>
      <c r="QQF1149" s="36"/>
      <c r="QQG1149" s="36"/>
      <c r="QQH1149" s="36"/>
      <c r="QQI1149" s="36"/>
      <c r="QQJ1149" s="36"/>
      <c r="QQK1149" s="36"/>
      <c r="QQL1149" s="36"/>
      <c r="QQM1149" s="36"/>
      <c r="QQN1149" s="36"/>
      <c r="QQO1149" s="36"/>
      <c r="QQP1149" s="36"/>
      <c r="QQQ1149" s="36"/>
      <c r="QQR1149" s="36"/>
      <c r="QQS1149" s="36"/>
      <c r="QQT1149" s="36"/>
      <c r="QQU1149" s="36"/>
      <c r="QQV1149" s="36"/>
      <c r="QQW1149" s="36"/>
      <c r="QQX1149" s="36"/>
      <c r="QQY1149" s="36"/>
      <c r="QQZ1149" s="36"/>
      <c r="QRA1149" s="36"/>
      <c r="QRB1149" s="36"/>
      <c r="QRC1149" s="36"/>
      <c r="QRD1149" s="36"/>
      <c r="QRE1149" s="36"/>
      <c r="QRF1149" s="36"/>
      <c r="QRG1149" s="36"/>
      <c r="QRH1149" s="36"/>
      <c r="QRI1149" s="36"/>
      <c r="QRJ1149" s="36"/>
      <c r="QRK1149" s="36"/>
      <c r="QRL1149" s="36"/>
      <c r="QRM1149" s="36"/>
      <c r="QRN1149" s="36"/>
      <c r="QRO1149" s="36"/>
      <c r="QRP1149" s="36"/>
      <c r="QRQ1149" s="36"/>
      <c r="QRR1149" s="36"/>
      <c r="QRS1149" s="36"/>
      <c r="QRT1149" s="36"/>
      <c r="QRU1149" s="36"/>
      <c r="QRV1149" s="36"/>
      <c r="QRW1149" s="36"/>
      <c r="QRX1149" s="36"/>
      <c r="QRY1149" s="36"/>
      <c r="QRZ1149" s="36"/>
      <c r="QSA1149" s="36"/>
      <c r="QSB1149" s="36"/>
      <c r="QSC1149" s="36"/>
      <c r="QSD1149" s="36"/>
      <c r="QSE1149" s="36"/>
      <c r="QSF1149" s="36"/>
      <c r="QSG1149" s="36"/>
      <c r="QSH1149" s="36"/>
      <c r="QSI1149" s="36"/>
      <c r="QSJ1149" s="36"/>
      <c r="QSK1149" s="36"/>
      <c r="QSL1149" s="36"/>
      <c r="QSM1149" s="36"/>
      <c r="QSN1149" s="36"/>
      <c r="QSO1149" s="36"/>
      <c r="QSP1149" s="36"/>
      <c r="QSQ1149" s="36"/>
      <c r="QSR1149" s="36"/>
      <c r="QSS1149" s="36"/>
      <c r="QST1149" s="36"/>
      <c r="QSU1149" s="36"/>
      <c r="QSV1149" s="36"/>
      <c r="QSW1149" s="36"/>
      <c r="QSX1149" s="36"/>
      <c r="QSY1149" s="36"/>
      <c r="QSZ1149" s="36"/>
      <c r="QTA1149" s="36"/>
      <c r="QTB1149" s="36"/>
      <c r="QTC1149" s="36"/>
      <c r="QTD1149" s="36"/>
      <c r="QTE1149" s="36"/>
      <c r="QTF1149" s="36"/>
      <c r="QTG1149" s="36"/>
      <c r="QTH1149" s="36"/>
      <c r="QTI1149" s="36"/>
      <c r="QTJ1149" s="36"/>
      <c r="QTK1149" s="36"/>
      <c r="QTL1149" s="36"/>
      <c r="QTM1149" s="36"/>
      <c r="QTN1149" s="36"/>
      <c r="QTO1149" s="36"/>
      <c r="QTP1149" s="36"/>
      <c r="QTQ1149" s="36"/>
      <c r="QTR1149" s="36"/>
      <c r="QTS1149" s="36"/>
      <c r="QTT1149" s="36"/>
      <c r="QTU1149" s="36"/>
      <c r="QTV1149" s="36"/>
      <c r="QTW1149" s="36"/>
      <c r="QTX1149" s="36"/>
      <c r="QTY1149" s="36"/>
      <c r="QTZ1149" s="36"/>
      <c r="QUA1149" s="36"/>
      <c r="QUB1149" s="36"/>
      <c r="QUC1149" s="36"/>
      <c r="QUD1149" s="36"/>
      <c r="QUE1149" s="36"/>
      <c r="QUF1149" s="36"/>
      <c r="QUG1149" s="36"/>
      <c r="QUH1149" s="36"/>
      <c r="QUI1149" s="36"/>
      <c r="QUJ1149" s="36"/>
      <c r="QUK1149" s="36"/>
      <c r="QUL1149" s="36"/>
      <c r="QUM1149" s="36"/>
      <c r="QUN1149" s="36"/>
      <c r="QUO1149" s="36"/>
      <c r="QUP1149" s="36"/>
      <c r="QUQ1149" s="36"/>
      <c r="QUR1149" s="36"/>
      <c r="QUS1149" s="36"/>
      <c r="QUT1149" s="36"/>
      <c r="QUU1149" s="36"/>
      <c r="QUV1149" s="36"/>
      <c r="QUW1149" s="36"/>
      <c r="QUX1149" s="36"/>
      <c r="QUY1149" s="36"/>
      <c r="QUZ1149" s="36"/>
      <c r="QVA1149" s="36"/>
      <c r="QVB1149" s="36"/>
      <c r="QVC1149" s="36"/>
      <c r="QVD1149" s="36"/>
      <c r="QVE1149" s="36"/>
      <c r="QVF1149" s="36"/>
      <c r="QVG1149" s="36"/>
      <c r="QVH1149" s="36"/>
      <c r="QVI1149" s="36"/>
      <c r="QVJ1149" s="36"/>
      <c r="QVK1149" s="36"/>
      <c r="QVL1149" s="36"/>
      <c r="QVM1149" s="36"/>
      <c r="QVN1149" s="36"/>
      <c r="QVO1149" s="36"/>
      <c r="QVP1149" s="36"/>
      <c r="QVQ1149" s="36"/>
      <c r="QVR1149" s="36"/>
      <c r="QVS1149" s="36"/>
      <c r="QVT1149" s="36"/>
      <c r="QVU1149" s="36"/>
      <c r="QVV1149" s="36"/>
      <c r="QVW1149" s="36"/>
      <c r="QVX1149" s="36"/>
      <c r="QVY1149" s="36"/>
      <c r="QVZ1149" s="36"/>
      <c r="QWA1149" s="36"/>
      <c r="QWB1149" s="36"/>
      <c r="QWC1149" s="36"/>
      <c r="QWD1149" s="36"/>
      <c r="QWE1149" s="36"/>
      <c r="QWF1149" s="36"/>
      <c r="QWG1149" s="36"/>
      <c r="QWH1149" s="36"/>
      <c r="QWI1149" s="36"/>
      <c r="QWJ1149" s="36"/>
      <c r="QWK1149" s="36"/>
      <c r="QWL1149" s="36"/>
      <c r="QWM1149" s="36"/>
      <c r="QWN1149" s="36"/>
      <c r="QWO1149" s="36"/>
      <c r="QWP1149" s="36"/>
      <c r="QWQ1149" s="36"/>
      <c r="QWR1149" s="36"/>
      <c r="QWS1149" s="36"/>
      <c r="QWT1149" s="36"/>
      <c r="QWU1149" s="36"/>
      <c r="QWV1149" s="36"/>
      <c r="QWW1149" s="36"/>
      <c r="QWX1149" s="36"/>
      <c r="QWY1149" s="36"/>
      <c r="QWZ1149" s="36"/>
      <c r="QXA1149" s="36"/>
      <c r="QXB1149" s="36"/>
      <c r="QXC1149" s="36"/>
      <c r="QXD1149" s="36"/>
      <c r="QXE1149" s="36"/>
      <c r="QXF1149" s="36"/>
      <c r="QXG1149" s="36"/>
      <c r="QXH1149" s="36"/>
      <c r="QXI1149" s="36"/>
      <c r="QXJ1149" s="36"/>
      <c r="QXK1149" s="36"/>
      <c r="QXL1149" s="36"/>
      <c r="QXM1149" s="36"/>
      <c r="QXN1149" s="36"/>
      <c r="QXO1149" s="36"/>
      <c r="QXP1149" s="36"/>
      <c r="QXQ1149" s="36"/>
      <c r="QXR1149" s="36"/>
      <c r="QXS1149" s="36"/>
      <c r="QXT1149" s="36"/>
      <c r="QXU1149" s="36"/>
      <c r="QXV1149" s="36"/>
      <c r="QXW1149" s="36"/>
      <c r="QXX1149" s="36"/>
      <c r="QXY1149" s="36"/>
      <c r="QXZ1149" s="36"/>
      <c r="QYA1149" s="36"/>
      <c r="QYB1149" s="36"/>
      <c r="QYC1149" s="36"/>
      <c r="QYD1149" s="36"/>
      <c r="QYE1149" s="36"/>
      <c r="QYF1149" s="36"/>
      <c r="QYG1149" s="36"/>
      <c r="QYH1149" s="36"/>
      <c r="QYI1149" s="36"/>
      <c r="QYJ1149" s="36"/>
      <c r="QYK1149" s="36"/>
      <c r="QYL1149" s="36"/>
      <c r="QYM1149" s="36"/>
      <c r="QYN1149" s="36"/>
      <c r="QYO1149" s="36"/>
      <c r="QYP1149" s="36"/>
      <c r="QYQ1149" s="36"/>
      <c r="QYR1149" s="36"/>
      <c r="QYS1149" s="36"/>
      <c r="QYT1149" s="36"/>
      <c r="QYU1149" s="36"/>
      <c r="QYV1149" s="36"/>
      <c r="QYW1149" s="36"/>
      <c r="QYX1149" s="36"/>
      <c r="QYY1149" s="36"/>
      <c r="QYZ1149" s="36"/>
      <c r="QZA1149" s="36"/>
      <c r="QZB1149" s="36"/>
      <c r="QZC1149" s="36"/>
      <c r="QZD1149" s="36"/>
      <c r="QZE1149" s="36"/>
      <c r="QZF1149" s="36"/>
      <c r="QZG1149" s="36"/>
      <c r="QZH1149" s="36"/>
      <c r="QZI1149" s="36"/>
      <c r="QZJ1149" s="36"/>
      <c r="QZK1149" s="36"/>
      <c r="QZL1149" s="36"/>
      <c r="QZM1149" s="36"/>
      <c r="QZN1149" s="36"/>
      <c r="QZO1149" s="36"/>
      <c r="QZP1149" s="36"/>
      <c r="QZQ1149" s="36"/>
      <c r="QZR1149" s="36"/>
      <c r="QZS1149" s="36"/>
      <c r="QZT1149" s="36"/>
      <c r="QZU1149" s="36"/>
      <c r="QZV1149" s="36"/>
      <c r="QZW1149" s="36"/>
      <c r="QZX1149" s="36"/>
      <c r="QZY1149" s="36"/>
      <c r="QZZ1149" s="36"/>
      <c r="RAA1149" s="36"/>
      <c r="RAB1149" s="36"/>
      <c r="RAC1149" s="36"/>
      <c r="RAD1149" s="36"/>
      <c r="RAE1149" s="36"/>
      <c r="RAF1149" s="36"/>
      <c r="RAG1149" s="36"/>
      <c r="RAH1149" s="36"/>
      <c r="RAI1149" s="36"/>
      <c r="RAJ1149" s="36"/>
      <c r="RAK1149" s="36"/>
      <c r="RAL1149" s="36"/>
      <c r="RAM1149" s="36"/>
      <c r="RAN1149" s="36"/>
      <c r="RAO1149" s="36"/>
      <c r="RAP1149" s="36"/>
      <c r="RAQ1149" s="36"/>
      <c r="RAR1149" s="36"/>
      <c r="RAS1149" s="36"/>
      <c r="RAT1149" s="36"/>
      <c r="RAU1149" s="36"/>
      <c r="RAV1149" s="36"/>
      <c r="RAW1149" s="36"/>
      <c r="RAX1149" s="36"/>
      <c r="RAY1149" s="36"/>
      <c r="RAZ1149" s="36"/>
      <c r="RBA1149" s="36"/>
      <c r="RBB1149" s="36"/>
      <c r="RBC1149" s="36"/>
      <c r="RBD1149" s="36"/>
      <c r="RBE1149" s="36"/>
      <c r="RBF1149" s="36"/>
      <c r="RBG1149" s="36"/>
      <c r="RBH1149" s="36"/>
      <c r="RBI1149" s="36"/>
      <c r="RBJ1149" s="36"/>
      <c r="RBK1149" s="36"/>
      <c r="RBL1149" s="36"/>
      <c r="RBM1149" s="36"/>
      <c r="RBN1149" s="36"/>
      <c r="RBO1149" s="36"/>
      <c r="RBP1149" s="36"/>
      <c r="RBQ1149" s="36"/>
      <c r="RBR1149" s="36"/>
      <c r="RBS1149" s="36"/>
      <c r="RBT1149" s="36"/>
      <c r="RBU1149" s="36"/>
      <c r="RBV1149" s="36"/>
      <c r="RBW1149" s="36"/>
      <c r="RBX1149" s="36"/>
      <c r="RBY1149" s="36"/>
      <c r="RBZ1149" s="36"/>
      <c r="RCA1149" s="36"/>
      <c r="RCB1149" s="36"/>
      <c r="RCC1149" s="36"/>
      <c r="RCD1149" s="36"/>
      <c r="RCE1149" s="36"/>
      <c r="RCF1149" s="36"/>
      <c r="RCG1149" s="36"/>
      <c r="RCH1149" s="36"/>
      <c r="RCI1149" s="36"/>
      <c r="RCJ1149" s="36"/>
      <c r="RCK1149" s="36"/>
      <c r="RCL1149" s="36"/>
      <c r="RCM1149" s="36"/>
      <c r="RCN1149" s="36"/>
      <c r="RCO1149" s="36"/>
      <c r="RCP1149" s="36"/>
      <c r="RCQ1149" s="36"/>
      <c r="RCR1149" s="36"/>
      <c r="RCS1149" s="36"/>
      <c r="RCT1149" s="36"/>
      <c r="RCU1149" s="36"/>
      <c r="RCV1149" s="36"/>
      <c r="RCW1149" s="36"/>
      <c r="RCX1149" s="36"/>
      <c r="RCY1149" s="36"/>
      <c r="RCZ1149" s="36"/>
      <c r="RDA1149" s="36"/>
      <c r="RDB1149" s="36"/>
      <c r="RDC1149" s="36"/>
      <c r="RDD1149" s="36"/>
      <c r="RDE1149" s="36"/>
      <c r="RDF1149" s="36"/>
      <c r="RDG1149" s="36"/>
      <c r="RDH1149" s="36"/>
      <c r="RDI1149" s="36"/>
      <c r="RDJ1149" s="36"/>
      <c r="RDK1149" s="36"/>
      <c r="RDL1149" s="36"/>
      <c r="RDM1149" s="36"/>
      <c r="RDN1149" s="36"/>
      <c r="RDO1149" s="36"/>
      <c r="RDP1149" s="36"/>
      <c r="RDQ1149" s="36"/>
      <c r="RDR1149" s="36"/>
      <c r="RDS1149" s="36"/>
      <c r="RDT1149" s="36"/>
      <c r="RDU1149" s="36"/>
      <c r="RDV1149" s="36"/>
      <c r="RDW1149" s="36"/>
      <c r="RDX1149" s="36"/>
      <c r="RDY1149" s="36"/>
      <c r="RDZ1149" s="36"/>
      <c r="REA1149" s="36"/>
      <c r="REB1149" s="36"/>
      <c r="REC1149" s="36"/>
      <c r="RED1149" s="36"/>
      <c r="REE1149" s="36"/>
      <c r="REF1149" s="36"/>
      <c r="REG1149" s="36"/>
      <c r="REH1149" s="36"/>
      <c r="REI1149" s="36"/>
      <c r="REJ1149" s="36"/>
      <c r="REK1149" s="36"/>
      <c r="REL1149" s="36"/>
      <c r="REM1149" s="36"/>
      <c r="REN1149" s="36"/>
      <c r="REO1149" s="36"/>
      <c r="REP1149" s="36"/>
      <c r="REQ1149" s="36"/>
      <c r="RER1149" s="36"/>
      <c r="RES1149" s="36"/>
      <c r="RET1149" s="36"/>
      <c r="REU1149" s="36"/>
      <c r="REV1149" s="36"/>
      <c r="REW1149" s="36"/>
      <c r="REX1149" s="36"/>
      <c r="REY1149" s="36"/>
      <c r="REZ1149" s="36"/>
      <c r="RFA1149" s="36"/>
      <c r="RFB1149" s="36"/>
      <c r="RFC1149" s="36"/>
      <c r="RFD1149" s="36"/>
      <c r="RFE1149" s="36"/>
      <c r="RFF1149" s="36"/>
      <c r="RFG1149" s="36"/>
      <c r="RFH1149" s="36"/>
      <c r="RFI1149" s="36"/>
      <c r="RFJ1149" s="36"/>
      <c r="RFK1149" s="36"/>
      <c r="RFL1149" s="36"/>
      <c r="RFM1149" s="36"/>
      <c r="RFN1149" s="36"/>
      <c r="RFO1149" s="36"/>
      <c r="RFP1149" s="36"/>
      <c r="RFQ1149" s="36"/>
      <c r="RFR1149" s="36"/>
      <c r="RFS1149" s="36"/>
      <c r="RFT1149" s="36"/>
      <c r="RFU1149" s="36"/>
      <c r="RFV1149" s="36"/>
      <c r="RFW1149" s="36"/>
      <c r="RFX1149" s="36"/>
      <c r="RFY1149" s="36"/>
      <c r="RFZ1149" s="36"/>
      <c r="RGA1149" s="36"/>
      <c r="RGB1149" s="36"/>
      <c r="RGC1149" s="36"/>
      <c r="RGD1149" s="36"/>
      <c r="RGE1149" s="36"/>
      <c r="RGF1149" s="36"/>
      <c r="RGG1149" s="36"/>
      <c r="RGH1149" s="36"/>
      <c r="RGI1149" s="36"/>
      <c r="RGJ1149" s="36"/>
      <c r="RGK1149" s="36"/>
      <c r="RGL1149" s="36"/>
      <c r="RGM1149" s="36"/>
      <c r="RGN1149" s="36"/>
      <c r="RGO1149" s="36"/>
      <c r="RGP1149" s="36"/>
      <c r="RGQ1149" s="36"/>
      <c r="RGR1149" s="36"/>
      <c r="RGS1149" s="36"/>
      <c r="RGT1149" s="36"/>
      <c r="RGU1149" s="36"/>
      <c r="RGV1149" s="36"/>
      <c r="RGW1149" s="36"/>
      <c r="RGX1149" s="36"/>
      <c r="RGY1149" s="36"/>
      <c r="RGZ1149" s="36"/>
      <c r="RHA1149" s="36"/>
      <c r="RHB1149" s="36"/>
      <c r="RHC1149" s="36"/>
      <c r="RHD1149" s="36"/>
      <c r="RHE1149" s="36"/>
      <c r="RHF1149" s="36"/>
      <c r="RHG1149" s="36"/>
      <c r="RHH1149" s="36"/>
      <c r="RHI1149" s="36"/>
      <c r="RHJ1149" s="36"/>
      <c r="RHK1149" s="36"/>
      <c r="RHL1149" s="36"/>
      <c r="RHM1149" s="36"/>
      <c r="RHN1149" s="36"/>
      <c r="RHO1149" s="36"/>
      <c r="RHP1149" s="36"/>
      <c r="RHQ1149" s="36"/>
      <c r="RHR1149" s="36"/>
      <c r="RHS1149" s="36"/>
      <c r="RHT1149" s="36"/>
      <c r="RHU1149" s="36"/>
      <c r="RHV1149" s="36"/>
      <c r="RHW1149" s="36"/>
      <c r="RHX1149" s="36"/>
      <c r="RHY1149" s="36"/>
      <c r="RHZ1149" s="36"/>
      <c r="RIA1149" s="36"/>
      <c r="RIB1149" s="36"/>
      <c r="RIC1149" s="36"/>
      <c r="RID1149" s="36"/>
      <c r="RIE1149" s="36"/>
      <c r="RIF1149" s="36"/>
      <c r="RIG1149" s="36"/>
      <c r="RIH1149" s="36"/>
      <c r="RII1149" s="36"/>
      <c r="RIJ1149" s="36"/>
      <c r="RIK1149" s="36"/>
      <c r="RIL1149" s="36"/>
      <c r="RIM1149" s="36"/>
      <c r="RIN1149" s="36"/>
      <c r="RIO1149" s="36"/>
      <c r="RIP1149" s="36"/>
      <c r="RIQ1149" s="36"/>
      <c r="RIR1149" s="36"/>
      <c r="RIS1149" s="36"/>
      <c r="RIT1149" s="36"/>
      <c r="RIU1149" s="36"/>
      <c r="RIV1149" s="36"/>
      <c r="RIW1149" s="36"/>
      <c r="RIX1149" s="36"/>
      <c r="RIY1149" s="36"/>
      <c r="RIZ1149" s="36"/>
      <c r="RJA1149" s="36"/>
      <c r="RJB1149" s="36"/>
      <c r="RJC1149" s="36"/>
      <c r="RJD1149" s="36"/>
      <c r="RJE1149" s="36"/>
      <c r="RJF1149" s="36"/>
      <c r="RJG1149" s="36"/>
      <c r="RJH1149" s="36"/>
      <c r="RJI1149" s="36"/>
      <c r="RJJ1149" s="36"/>
      <c r="RJK1149" s="36"/>
      <c r="RJL1149" s="36"/>
      <c r="RJM1149" s="36"/>
      <c r="RJN1149" s="36"/>
      <c r="RJO1149" s="36"/>
      <c r="RJP1149" s="36"/>
      <c r="RJQ1149" s="36"/>
      <c r="RJR1149" s="36"/>
      <c r="RJS1149" s="36"/>
      <c r="RJT1149" s="36"/>
      <c r="RJU1149" s="36"/>
      <c r="RJV1149" s="36"/>
      <c r="RJW1149" s="36"/>
      <c r="RJX1149" s="36"/>
      <c r="RJY1149" s="36"/>
      <c r="RJZ1149" s="36"/>
      <c r="RKA1149" s="36"/>
      <c r="RKB1149" s="36"/>
      <c r="RKC1149" s="36"/>
      <c r="RKD1149" s="36"/>
      <c r="RKE1149" s="36"/>
      <c r="RKF1149" s="36"/>
      <c r="RKG1149" s="36"/>
      <c r="RKH1149" s="36"/>
      <c r="RKI1149" s="36"/>
      <c r="RKJ1149" s="36"/>
      <c r="RKK1149" s="36"/>
      <c r="RKL1149" s="36"/>
      <c r="RKM1149" s="36"/>
      <c r="RKN1149" s="36"/>
      <c r="RKO1149" s="36"/>
      <c r="RKP1149" s="36"/>
      <c r="RKQ1149" s="36"/>
      <c r="RKR1149" s="36"/>
      <c r="RKS1149" s="36"/>
      <c r="RKT1149" s="36"/>
      <c r="RKU1149" s="36"/>
      <c r="RKV1149" s="36"/>
      <c r="RKW1149" s="36"/>
      <c r="RKX1149" s="36"/>
      <c r="RKY1149" s="36"/>
      <c r="RKZ1149" s="36"/>
      <c r="RLA1149" s="36"/>
      <c r="RLB1149" s="36"/>
      <c r="RLC1149" s="36"/>
      <c r="RLD1149" s="36"/>
      <c r="RLE1149" s="36"/>
      <c r="RLF1149" s="36"/>
      <c r="RLG1149" s="36"/>
      <c r="RLH1149" s="36"/>
      <c r="RLI1149" s="36"/>
      <c r="RLJ1149" s="36"/>
      <c r="RLK1149" s="36"/>
      <c r="RLL1149" s="36"/>
      <c r="RLM1149" s="36"/>
      <c r="RLN1149" s="36"/>
      <c r="RLO1149" s="36"/>
      <c r="RLP1149" s="36"/>
      <c r="RLQ1149" s="36"/>
      <c r="RLR1149" s="36"/>
      <c r="RLS1149" s="36"/>
      <c r="RLT1149" s="36"/>
      <c r="RLU1149" s="36"/>
      <c r="RLV1149" s="36"/>
      <c r="RLW1149" s="36"/>
      <c r="RLX1149" s="36"/>
      <c r="RLY1149" s="36"/>
      <c r="RLZ1149" s="36"/>
      <c r="RMA1149" s="36"/>
      <c r="RMB1149" s="36"/>
      <c r="RMC1149" s="36"/>
      <c r="RMD1149" s="36"/>
      <c r="RME1149" s="36"/>
      <c r="RMF1149" s="36"/>
      <c r="RMG1149" s="36"/>
      <c r="RMH1149" s="36"/>
      <c r="RMI1149" s="36"/>
      <c r="RMJ1149" s="36"/>
      <c r="RMK1149" s="36"/>
      <c r="RML1149" s="36"/>
      <c r="RMM1149" s="36"/>
      <c r="RMN1149" s="36"/>
      <c r="RMO1149" s="36"/>
      <c r="RMP1149" s="36"/>
      <c r="RMQ1149" s="36"/>
      <c r="RMR1149" s="36"/>
      <c r="RMS1149" s="36"/>
      <c r="RMT1149" s="36"/>
      <c r="RMU1149" s="36"/>
      <c r="RMV1149" s="36"/>
      <c r="RMW1149" s="36"/>
      <c r="RMX1149" s="36"/>
      <c r="RMY1149" s="36"/>
      <c r="RMZ1149" s="36"/>
      <c r="RNA1149" s="36"/>
      <c r="RNB1149" s="36"/>
      <c r="RNC1149" s="36"/>
      <c r="RND1149" s="36"/>
      <c r="RNE1149" s="36"/>
      <c r="RNF1149" s="36"/>
      <c r="RNG1149" s="36"/>
      <c r="RNH1149" s="36"/>
      <c r="RNI1149" s="36"/>
      <c r="RNJ1149" s="36"/>
      <c r="RNK1149" s="36"/>
      <c r="RNL1149" s="36"/>
      <c r="RNM1149" s="36"/>
      <c r="RNN1149" s="36"/>
      <c r="RNO1149" s="36"/>
      <c r="RNP1149" s="36"/>
      <c r="RNQ1149" s="36"/>
      <c r="RNR1149" s="36"/>
      <c r="RNS1149" s="36"/>
      <c r="RNT1149" s="36"/>
      <c r="RNU1149" s="36"/>
      <c r="RNV1149" s="36"/>
      <c r="RNW1149" s="36"/>
      <c r="RNX1149" s="36"/>
      <c r="RNY1149" s="36"/>
      <c r="RNZ1149" s="36"/>
      <c r="ROA1149" s="36"/>
      <c r="ROB1149" s="36"/>
      <c r="ROC1149" s="36"/>
      <c r="ROD1149" s="36"/>
      <c r="ROE1149" s="36"/>
      <c r="ROF1149" s="36"/>
      <c r="ROG1149" s="36"/>
      <c r="ROH1149" s="36"/>
      <c r="ROI1149" s="36"/>
      <c r="ROJ1149" s="36"/>
      <c r="ROK1149" s="36"/>
      <c r="ROL1149" s="36"/>
      <c r="ROM1149" s="36"/>
      <c r="RON1149" s="36"/>
      <c r="ROO1149" s="36"/>
      <c r="ROP1149" s="36"/>
      <c r="ROQ1149" s="36"/>
      <c r="ROR1149" s="36"/>
      <c r="ROS1149" s="36"/>
      <c r="ROT1149" s="36"/>
      <c r="ROU1149" s="36"/>
      <c r="ROV1149" s="36"/>
      <c r="ROW1149" s="36"/>
      <c r="ROX1149" s="36"/>
      <c r="ROY1149" s="36"/>
      <c r="ROZ1149" s="36"/>
      <c r="RPA1149" s="36"/>
      <c r="RPB1149" s="36"/>
      <c r="RPC1149" s="36"/>
      <c r="RPD1149" s="36"/>
      <c r="RPE1149" s="36"/>
      <c r="RPF1149" s="36"/>
      <c r="RPG1149" s="36"/>
      <c r="RPH1149" s="36"/>
      <c r="RPI1149" s="36"/>
      <c r="RPJ1149" s="36"/>
      <c r="RPK1149" s="36"/>
      <c r="RPL1149" s="36"/>
      <c r="RPM1149" s="36"/>
      <c r="RPN1149" s="36"/>
      <c r="RPO1149" s="36"/>
      <c r="RPP1149" s="36"/>
      <c r="RPQ1149" s="36"/>
      <c r="RPR1149" s="36"/>
      <c r="RPS1149" s="36"/>
      <c r="RPT1149" s="36"/>
      <c r="RPU1149" s="36"/>
      <c r="RPV1149" s="36"/>
      <c r="RPW1149" s="36"/>
      <c r="RPX1149" s="36"/>
      <c r="RPY1149" s="36"/>
      <c r="RPZ1149" s="36"/>
      <c r="RQA1149" s="36"/>
      <c r="RQB1149" s="36"/>
      <c r="RQC1149" s="36"/>
      <c r="RQD1149" s="36"/>
      <c r="RQE1149" s="36"/>
      <c r="RQF1149" s="36"/>
      <c r="RQG1149" s="36"/>
      <c r="RQH1149" s="36"/>
      <c r="RQI1149" s="36"/>
      <c r="RQJ1149" s="36"/>
      <c r="RQK1149" s="36"/>
      <c r="RQL1149" s="36"/>
      <c r="RQM1149" s="36"/>
      <c r="RQN1149" s="36"/>
      <c r="RQO1149" s="36"/>
      <c r="RQP1149" s="36"/>
      <c r="RQQ1149" s="36"/>
      <c r="RQR1149" s="36"/>
      <c r="RQS1149" s="36"/>
      <c r="RQT1149" s="36"/>
      <c r="RQU1149" s="36"/>
      <c r="RQV1149" s="36"/>
      <c r="RQW1149" s="36"/>
      <c r="RQX1149" s="36"/>
      <c r="RQY1149" s="36"/>
      <c r="RQZ1149" s="36"/>
      <c r="RRA1149" s="36"/>
      <c r="RRB1149" s="36"/>
      <c r="RRC1149" s="36"/>
      <c r="RRD1149" s="36"/>
      <c r="RRE1149" s="36"/>
      <c r="RRF1149" s="36"/>
      <c r="RRG1149" s="36"/>
      <c r="RRH1149" s="36"/>
      <c r="RRI1149" s="36"/>
      <c r="RRJ1149" s="36"/>
      <c r="RRK1149" s="36"/>
      <c r="RRL1149" s="36"/>
      <c r="RRM1149" s="36"/>
      <c r="RRN1149" s="36"/>
      <c r="RRO1149" s="36"/>
      <c r="RRP1149" s="36"/>
      <c r="RRQ1149" s="36"/>
      <c r="RRR1149" s="36"/>
      <c r="RRS1149" s="36"/>
      <c r="RRT1149" s="36"/>
      <c r="RRU1149" s="36"/>
      <c r="RRV1149" s="36"/>
      <c r="RRW1149" s="36"/>
      <c r="RRX1149" s="36"/>
      <c r="RRY1149" s="36"/>
      <c r="RRZ1149" s="36"/>
      <c r="RSA1149" s="36"/>
      <c r="RSB1149" s="36"/>
      <c r="RSC1149" s="36"/>
      <c r="RSD1149" s="36"/>
      <c r="RSE1149" s="36"/>
      <c r="RSF1149" s="36"/>
      <c r="RSG1149" s="36"/>
      <c r="RSH1149" s="36"/>
      <c r="RSI1149" s="36"/>
      <c r="RSJ1149" s="36"/>
      <c r="RSK1149" s="36"/>
      <c r="RSL1149" s="36"/>
      <c r="RSM1149" s="36"/>
      <c r="RSN1149" s="36"/>
      <c r="RSO1149" s="36"/>
      <c r="RSP1149" s="36"/>
      <c r="RSQ1149" s="36"/>
      <c r="RSR1149" s="36"/>
      <c r="RSS1149" s="36"/>
      <c r="RST1149" s="36"/>
      <c r="RSU1149" s="36"/>
      <c r="RSV1149" s="36"/>
      <c r="RSW1149" s="36"/>
      <c r="RSX1149" s="36"/>
      <c r="RSY1149" s="36"/>
      <c r="RSZ1149" s="36"/>
      <c r="RTA1149" s="36"/>
      <c r="RTB1149" s="36"/>
      <c r="RTC1149" s="36"/>
      <c r="RTD1149" s="36"/>
      <c r="RTE1149" s="36"/>
      <c r="RTF1149" s="36"/>
      <c r="RTG1149" s="36"/>
      <c r="RTH1149" s="36"/>
      <c r="RTI1149" s="36"/>
      <c r="RTJ1149" s="36"/>
      <c r="RTK1149" s="36"/>
      <c r="RTL1149" s="36"/>
      <c r="RTM1149" s="36"/>
      <c r="RTN1149" s="36"/>
      <c r="RTO1149" s="36"/>
      <c r="RTP1149" s="36"/>
      <c r="RTQ1149" s="36"/>
      <c r="RTR1149" s="36"/>
      <c r="RTS1149" s="36"/>
      <c r="RTT1149" s="36"/>
      <c r="RTU1149" s="36"/>
      <c r="RTV1149" s="36"/>
      <c r="RTW1149" s="36"/>
      <c r="RTX1149" s="36"/>
      <c r="RTY1149" s="36"/>
      <c r="RTZ1149" s="36"/>
      <c r="RUA1149" s="36"/>
      <c r="RUB1149" s="36"/>
      <c r="RUC1149" s="36"/>
      <c r="RUD1149" s="36"/>
      <c r="RUE1149" s="36"/>
      <c r="RUF1149" s="36"/>
      <c r="RUG1149" s="36"/>
      <c r="RUH1149" s="36"/>
      <c r="RUI1149" s="36"/>
      <c r="RUJ1149" s="36"/>
      <c r="RUK1149" s="36"/>
      <c r="RUL1149" s="36"/>
      <c r="RUM1149" s="36"/>
      <c r="RUN1149" s="36"/>
      <c r="RUO1149" s="36"/>
      <c r="RUP1149" s="36"/>
      <c r="RUQ1149" s="36"/>
      <c r="RUR1149" s="36"/>
      <c r="RUS1149" s="36"/>
      <c r="RUT1149" s="36"/>
      <c r="RUU1149" s="36"/>
      <c r="RUV1149" s="36"/>
      <c r="RUW1149" s="36"/>
      <c r="RUX1149" s="36"/>
      <c r="RUY1149" s="36"/>
      <c r="RUZ1149" s="36"/>
      <c r="RVA1149" s="36"/>
      <c r="RVB1149" s="36"/>
      <c r="RVC1149" s="36"/>
      <c r="RVD1149" s="36"/>
      <c r="RVE1149" s="36"/>
      <c r="RVF1149" s="36"/>
      <c r="RVG1149" s="36"/>
      <c r="RVH1149" s="36"/>
      <c r="RVI1149" s="36"/>
      <c r="RVJ1149" s="36"/>
      <c r="RVK1149" s="36"/>
      <c r="RVL1149" s="36"/>
      <c r="RVM1149" s="36"/>
      <c r="RVN1149" s="36"/>
      <c r="RVO1149" s="36"/>
      <c r="RVP1149" s="36"/>
      <c r="RVQ1149" s="36"/>
      <c r="RVR1149" s="36"/>
      <c r="RVS1149" s="36"/>
      <c r="RVT1149" s="36"/>
      <c r="RVU1149" s="36"/>
      <c r="RVV1149" s="36"/>
      <c r="RVW1149" s="36"/>
      <c r="RVX1149" s="36"/>
      <c r="RVY1149" s="36"/>
      <c r="RVZ1149" s="36"/>
      <c r="RWA1149" s="36"/>
      <c r="RWB1149" s="36"/>
      <c r="RWC1149" s="36"/>
      <c r="RWD1149" s="36"/>
      <c r="RWE1149" s="36"/>
      <c r="RWF1149" s="36"/>
      <c r="RWG1149" s="36"/>
      <c r="RWH1149" s="36"/>
      <c r="RWI1149" s="36"/>
      <c r="RWJ1149" s="36"/>
      <c r="RWK1149" s="36"/>
      <c r="RWL1149" s="36"/>
      <c r="RWM1149" s="36"/>
      <c r="RWN1149" s="36"/>
      <c r="RWO1149" s="36"/>
      <c r="RWP1149" s="36"/>
      <c r="RWQ1149" s="36"/>
      <c r="RWR1149" s="36"/>
      <c r="RWS1149" s="36"/>
      <c r="RWT1149" s="36"/>
      <c r="RWU1149" s="36"/>
      <c r="RWV1149" s="36"/>
      <c r="RWW1149" s="36"/>
      <c r="RWX1149" s="36"/>
      <c r="RWY1149" s="36"/>
      <c r="RWZ1149" s="36"/>
      <c r="RXA1149" s="36"/>
      <c r="RXB1149" s="36"/>
      <c r="RXC1149" s="36"/>
      <c r="RXD1149" s="36"/>
      <c r="RXE1149" s="36"/>
      <c r="RXF1149" s="36"/>
      <c r="RXG1149" s="36"/>
      <c r="RXH1149" s="36"/>
      <c r="RXI1149" s="36"/>
      <c r="RXJ1149" s="36"/>
      <c r="RXK1149" s="36"/>
      <c r="RXL1149" s="36"/>
      <c r="RXM1149" s="36"/>
      <c r="RXN1149" s="36"/>
      <c r="RXO1149" s="36"/>
      <c r="RXP1149" s="36"/>
      <c r="RXQ1149" s="36"/>
      <c r="RXR1149" s="36"/>
      <c r="RXS1149" s="36"/>
      <c r="RXT1149" s="36"/>
      <c r="RXU1149" s="36"/>
      <c r="RXV1149" s="36"/>
      <c r="RXW1149" s="36"/>
      <c r="RXX1149" s="36"/>
      <c r="RXY1149" s="36"/>
      <c r="RXZ1149" s="36"/>
      <c r="RYA1149" s="36"/>
      <c r="RYB1149" s="36"/>
      <c r="RYC1149" s="36"/>
      <c r="RYD1149" s="36"/>
      <c r="RYE1149" s="36"/>
      <c r="RYF1149" s="36"/>
      <c r="RYG1149" s="36"/>
      <c r="RYH1149" s="36"/>
      <c r="RYI1149" s="36"/>
      <c r="RYJ1149" s="36"/>
      <c r="RYK1149" s="36"/>
      <c r="RYL1149" s="36"/>
      <c r="RYM1149" s="36"/>
      <c r="RYN1149" s="36"/>
      <c r="RYO1149" s="36"/>
      <c r="RYP1149" s="36"/>
      <c r="RYQ1149" s="36"/>
      <c r="RYR1149" s="36"/>
      <c r="RYS1149" s="36"/>
      <c r="RYT1149" s="36"/>
      <c r="RYU1149" s="36"/>
      <c r="RYV1149" s="36"/>
      <c r="RYW1149" s="36"/>
      <c r="RYX1149" s="36"/>
      <c r="RYY1149" s="36"/>
      <c r="RYZ1149" s="36"/>
      <c r="RZA1149" s="36"/>
      <c r="RZB1149" s="36"/>
      <c r="RZC1149" s="36"/>
      <c r="RZD1149" s="36"/>
      <c r="RZE1149" s="36"/>
      <c r="RZF1149" s="36"/>
      <c r="RZG1149" s="36"/>
      <c r="RZH1149" s="36"/>
      <c r="RZI1149" s="36"/>
      <c r="RZJ1149" s="36"/>
      <c r="RZK1149" s="36"/>
      <c r="RZL1149" s="36"/>
      <c r="RZM1149" s="36"/>
      <c r="RZN1149" s="36"/>
      <c r="RZO1149" s="36"/>
      <c r="RZP1149" s="36"/>
      <c r="RZQ1149" s="36"/>
      <c r="RZR1149" s="36"/>
      <c r="RZS1149" s="36"/>
      <c r="RZT1149" s="36"/>
      <c r="RZU1149" s="36"/>
      <c r="RZV1149" s="36"/>
      <c r="RZW1149" s="36"/>
      <c r="RZX1149" s="36"/>
      <c r="RZY1149" s="36"/>
      <c r="RZZ1149" s="36"/>
      <c r="SAA1149" s="36"/>
      <c r="SAB1149" s="36"/>
      <c r="SAC1149" s="36"/>
      <c r="SAD1149" s="36"/>
      <c r="SAE1149" s="36"/>
      <c r="SAF1149" s="36"/>
      <c r="SAG1149" s="36"/>
      <c r="SAH1149" s="36"/>
      <c r="SAI1149" s="36"/>
      <c r="SAJ1149" s="36"/>
      <c r="SAK1149" s="36"/>
      <c r="SAL1149" s="36"/>
      <c r="SAM1149" s="36"/>
      <c r="SAN1149" s="36"/>
      <c r="SAO1149" s="36"/>
      <c r="SAP1149" s="36"/>
      <c r="SAQ1149" s="36"/>
      <c r="SAR1149" s="36"/>
      <c r="SAS1149" s="36"/>
      <c r="SAT1149" s="36"/>
      <c r="SAU1149" s="36"/>
      <c r="SAV1149" s="36"/>
      <c r="SAW1149" s="36"/>
      <c r="SAX1149" s="36"/>
      <c r="SAY1149" s="36"/>
      <c r="SAZ1149" s="36"/>
      <c r="SBA1149" s="36"/>
      <c r="SBB1149" s="36"/>
      <c r="SBC1149" s="36"/>
      <c r="SBD1149" s="36"/>
      <c r="SBE1149" s="36"/>
      <c r="SBF1149" s="36"/>
      <c r="SBG1149" s="36"/>
      <c r="SBH1149" s="36"/>
      <c r="SBI1149" s="36"/>
      <c r="SBJ1149" s="36"/>
      <c r="SBK1149" s="36"/>
      <c r="SBL1149" s="36"/>
      <c r="SBM1149" s="36"/>
      <c r="SBN1149" s="36"/>
      <c r="SBO1149" s="36"/>
      <c r="SBP1149" s="36"/>
      <c r="SBQ1149" s="36"/>
      <c r="SBR1149" s="36"/>
      <c r="SBS1149" s="36"/>
      <c r="SBT1149" s="36"/>
      <c r="SBU1149" s="36"/>
      <c r="SBV1149" s="36"/>
      <c r="SBW1149" s="36"/>
      <c r="SBX1149" s="36"/>
      <c r="SBY1149" s="36"/>
      <c r="SBZ1149" s="36"/>
      <c r="SCA1149" s="36"/>
      <c r="SCB1149" s="36"/>
      <c r="SCC1149" s="36"/>
      <c r="SCD1149" s="36"/>
      <c r="SCE1149" s="36"/>
      <c r="SCF1149" s="36"/>
      <c r="SCG1149" s="36"/>
      <c r="SCH1149" s="36"/>
      <c r="SCI1149" s="36"/>
      <c r="SCJ1149" s="36"/>
      <c r="SCK1149" s="36"/>
      <c r="SCL1149" s="36"/>
      <c r="SCM1149" s="36"/>
      <c r="SCN1149" s="36"/>
      <c r="SCO1149" s="36"/>
      <c r="SCP1149" s="36"/>
      <c r="SCQ1149" s="36"/>
      <c r="SCR1149" s="36"/>
      <c r="SCS1149" s="36"/>
      <c r="SCT1149" s="36"/>
      <c r="SCU1149" s="36"/>
      <c r="SCV1149" s="36"/>
      <c r="SCW1149" s="36"/>
      <c r="SCX1149" s="36"/>
      <c r="SCY1149" s="36"/>
      <c r="SCZ1149" s="36"/>
      <c r="SDA1149" s="36"/>
      <c r="SDB1149" s="36"/>
      <c r="SDC1149" s="36"/>
      <c r="SDD1149" s="36"/>
      <c r="SDE1149" s="36"/>
      <c r="SDF1149" s="36"/>
      <c r="SDG1149" s="36"/>
      <c r="SDH1149" s="36"/>
      <c r="SDI1149" s="36"/>
      <c r="SDJ1149" s="36"/>
      <c r="SDK1149" s="36"/>
      <c r="SDL1149" s="36"/>
      <c r="SDM1149" s="36"/>
      <c r="SDN1149" s="36"/>
      <c r="SDO1149" s="36"/>
      <c r="SDP1149" s="36"/>
      <c r="SDQ1149" s="36"/>
      <c r="SDR1149" s="36"/>
      <c r="SDS1149" s="36"/>
      <c r="SDT1149" s="36"/>
      <c r="SDU1149" s="36"/>
      <c r="SDV1149" s="36"/>
      <c r="SDW1149" s="36"/>
      <c r="SDX1149" s="36"/>
      <c r="SDY1149" s="36"/>
      <c r="SDZ1149" s="36"/>
      <c r="SEA1149" s="36"/>
      <c r="SEB1149" s="36"/>
      <c r="SEC1149" s="36"/>
      <c r="SED1149" s="36"/>
      <c r="SEE1149" s="36"/>
      <c r="SEF1149" s="36"/>
      <c r="SEG1149" s="36"/>
      <c r="SEH1149" s="36"/>
      <c r="SEI1149" s="36"/>
      <c r="SEJ1149" s="36"/>
      <c r="SEK1149" s="36"/>
      <c r="SEL1149" s="36"/>
      <c r="SEM1149" s="36"/>
      <c r="SEN1149" s="36"/>
      <c r="SEO1149" s="36"/>
      <c r="SEP1149" s="36"/>
      <c r="SEQ1149" s="36"/>
      <c r="SER1149" s="36"/>
      <c r="SES1149" s="36"/>
      <c r="SET1149" s="36"/>
      <c r="SEU1149" s="36"/>
      <c r="SEV1149" s="36"/>
      <c r="SEW1149" s="36"/>
      <c r="SEX1149" s="36"/>
      <c r="SEY1149" s="36"/>
      <c r="SEZ1149" s="36"/>
      <c r="SFA1149" s="36"/>
      <c r="SFB1149" s="36"/>
      <c r="SFC1149" s="36"/>
      <c r="SFD1149" s="36"/>
      <c r="SFE1149" s="36"/>
      <c r="SFF1149" s="36"/>
      <c r="SFG1149" s="36"/>
      <c r="SFH1149" s="36"/>
      <c r="SFI1149" s="36"/>
      <c r="SFJ1149" s="36"/>
      <c r="SFK1149" s="36"/>
      <c r="SFL1149" s="36"/>
      <c r="SFM1149" s="36"/>
      <c r="SFN1149" s="36"/>
      <c r="SFO1149" s="36"/>
      <c r="SFP1149" s="36"/>
      <c r="SFQ1149" s="36"/>
      <c r="SFR1149" s="36"/>
      <c r="SFS1149" s="36"/>
      <c r="SFT1149" s="36"/>
      <c r="SFU1149" s="36"/>
      <c r="SFV1149" s="36"/>
      <c r="SFW1149" s="36"/>
      <c r="SFX1149" s="36"/>
      <c r="SFY1149" s="36"/>
      <c r="SFZ1149" s="36"/>
      <c r="SGA1149" s="36"/>
      <c r="SGB1149" s="36"/>
      <c r="SGC1149" s="36"/>
      <c r="SGD1149" s="36"/>
      <c r="SGE1149" s="36"/>
      <c r="SGF1149" s="36"/>
      <c r="SGG1149" s="36"/>
      <c r="SGH1149" s="36"/>
      <c r="SGI1149" s="36"/>
      <c r="SGJ1149" s="36"/>
      <c r="SGK1149" s="36"/>
      <c r="SGL1149" s="36"/>
      <c r="SGM1149" s="36"/>
      <c r="SGN1149" s="36"/>
      <c r="SGO1149" s="36"/>
      <c r="SGP1149" s="36"/>
      <c r="SGQ1149" s="36"/>
      <c r="SGR1149" s="36"/>
      <c r="SGS1149" s="36"/>
      <c r="SGT1149" s="36"/>
      <c r="SGU1149" s="36"/>
      <c r="SGV1149" s="36"/>
      <c r="SGW1149" s="36"/>
      <c r="SGX1149" s="36"/>
      <c r="SGY1149" s="36"/>
      <c r="SGZ1149" s="36"/>
      <c r="SHA1149" s="36"/>
      <c r="SHB1149" s="36"/>
      <c r="SHC1149" s="36"/>
      <c r="SHD1149" s="36"/>
      <c r="SHE1149" s="36"/>
      <c r="SHF1149" s="36"/>
      <c r="SHG1149" s="36"/>
      <c r="SHH1149" s="36"/>
      <c r="SHI1149" s="36"/>
      <c r="SHJ1149" s="36"/>
      <c r="SHK1149" s="36"/>
      <c r="SHL1149" s="36"/>
      <c r="SHM1149" s="36"/>
      <c r="SHN1149" s="36"/>
      <c r="SHO1149" s="36"/>
      <c r="SHP1149" s="36"/>
      <c r="SHQ1149" s="36"/>
      <c r="SHR1149" s="36"/>
      <c r="SHS1149" s="36"/>
      <c r="SHT1149" s="36"/>
      <c r="SHU1149" s="36"/>
      <c r="SHV1149" s="36"/>
      <c r="SHW1149" s="36"/>
      <c r="SHX1149" s="36"/>
      <c r="SHY1149" s="36"/>
      <c r="SHZ1149" s="36"/>
      <c r="SIA1149" s="36"/>
      <c r="SIB1149" s="36"/>
      <c r="SIC1149" s="36"/>
      <c r="SID1149" s="36"/>
      <c r="SIE1149" s="36"/>
      <c r="SIF1149" s="36"/>
      <c r="SIG1149" s="36"/>
      <c r="SIH1149" s="36"/>
      <c r="SII1149" s="36"/>
      <c r="SIJ1149" s="36"/>
      <c r="SIK1149" s="36"/>
      <c r="SIL1149" s="36"/>
      <c r="SIM1149" s="36"/>
      <c r="SIN1149" s="36"/>
      <c r="SIO1149" s="36"/>
      <c r="SIP1149" s="36"/>
      <c r="SIQ1149" s="36"/>
      <c r="SIR1149" s="36"/>
      <c r="SIS1149" s="36"/>
      <c r="SIT1149" s="36"/>
      <c r="SIU1149" s="36"/>
      <c r="SIV1149" s="36"/>
      <c r="SIW1149" s="36"/>
      <c r="SIX1149" s="36"/>
      <c r="SIY1149" s="36"/>
      <c r="SIZ1149" s="36"/>
      <c r="SJA1149" s="36"/>
      <c r="SJB1149" s="36"/>
      <c r="SJC1149" s="36"/>
      <c r="SJD1149" s="36"/>
      <c r="SJE1149" s="36"/>
      <c r="SJF1149" s="36"/>
      <c r="SJG1149" s="36"/>
      <c r="SJH1149" s="36"/>
      <c r="SJI1149" s="36"/>
      <c r="SJJ1149" s="36"/>
      <c r="SJK1149" s="36"/>
      <c r="SJL1149" s="36"/>
      <c r="SJM1149" s="36"/>
      <c r="SJN1149" s="36"/>
      <c r="SJO1149" s="36"/>
      <c r="SJP1149" s="36"/>
      <c r="SJQ1149" s="36"/>
      <c r="SJR1149" s="36"/>
      <c r="SJS1149" s="36"/>
      <c r="SJT1149" s="36"/>
      <c r="SJU1149" s="36"/>
      <c r="SJV1149" s="36"/>
      <c r="SJW1149" s="36"/>
      <c r="SJX1149" s="36"/>
      <c r="SJY1149" s="36"/>
      <c r="SJZ1149" s="36"/>
      <c r="SKA1149" s="36"/>
      <c r="SKB1149" s="36"/>
      <c r="SKC1149" s="36"/>
      <c r="SKD1149" s="36"/>
      <c r="SKE1149" s="36"/>
      <c r="SKF1149" s="36"/>
      <c r="SKG1149" s="36"/>
      <c r="SKH1149" s="36"/>
      <c r="SKI1149" s="36"/>
      <c r="SKJ1149" s="36"/>
      <c r="SKK1149" s="36"/>
      <c r="SKL1149" s="36"/>
      <c r="SKM1149" s="36"/>
      <c r="SKN1149" s="36"/>
      <c r="SKO1149" s="36"/>
      <c r="SKP1149" s="36"/>
      <c r="SKQ1149" s="36"/>
      <c r="SKR1149" s="36"/>
      <c r="SKS1149" s="36"/>
      <c r="SKT1149" s="36"/>
      <c r="SKU1149" s="36"/>
      <c r="SKV1149" s="36"/>
      <c r="SKW1149" s="36"/>
      <c r="SKX1149" s="36"/>
      <c r="SKY1149" s="36"/>
      <c r="SKZ1149" s="36"/>
      <c r="SLA1149" s="36"/>
      <c r="SLB1149" s="36"/>
      <c r="SLC1149" s="36"/>
      <c r="SLD1149" s="36"/>
      <c r="SLE1149" s="36"/>
      <c r="SLF1149" s="36"/>
      <c r="SLG1149" s="36"/>
      <c r="SLH1149" s="36"/>
      <c r="SLI1149" s="36"/>
      <c r="SLJ1149" s="36"/>
      <c r="SLK1149" s="36"/>
      <c r="SLL1149" s="36"/>
      <c r="SLM1149" s="36"/>
      <c r="SLN1149" s="36"/>
      <c r="SLO1149" s="36"/>
      <c r="SLP1149" s="36"/>
      <c r="SLQ1149" s="36"/>
      <c r="SLR1149" s="36"/>
      <c r="SLS1149" s="36"/>
      <c r="SLT1149" s="36"/>
      <c r="SLU1149" s="36"/>
      <c r="SLV1149" s="36"/>
      <c r="SLW1149" s="36"/>
      <c r="SLX1149" s="36"/>
      <c r="SLY1149" s="36"/>
      <c r="SLZ1149" s="36"/>
      <c r="SMA1149" s="36"/>
      <c r="SMB1149" s="36"/>
      <c r="SMC1149" s="36"/>
      <c r="SMD1149" s="36"/>
      <c r="SME1149" s="36"/>
      <c r="SMF1149" s="36"/>
      <c r="SMG1149" s="36"/>
      <c r="SMH1149" s="36"/>
      <c r="SMI1149" s="36"/>
      <c r="SMJ1149" s="36"/>
      <c r="SMK1149" s="36"/>
      <c r="SML1149" s="36"/>
      <c r="SMM1149" s="36"/>
      <c r="SMN1149" s="36"/>
      <c r="SMO1149" s="36"/>
      <c r="SMP1149" s="36"/>
      <c r="SMQ1149" s="36"/>
      <c r="SMR1149" s="36"/>
      <c r="SMS1149" s="36"/>
      <c r="SMT1149" s="36"/>
      <c r="SMU1149" s="36"/>
      <c r="SMV1149" s="36"/>
      <c r="SMW1149" s="36"/>
      <c r="SMX1149" s="36"/>
      <c r="SMY1149" s="36"/>
      <c r="SMZ1149" s="36"/>
      <c r="SNA1149" s="36"/>
      <c r="SNB1149" s="36"/>
      <c r="SNC1149" s="36"/>
      <c r="SND1149" s="36"/>
      <c r="SNE1149" s="36"/>
      <c r="SNF1149" s="36"/>
      <c r="SNG1149" s="36"/>
      <c r="SNH1149" s="36"/>
      <c r="SNI1149" s="36"/>
      <c r="SNJ1149" s="36"/>
      <c r="SNK1149" s="36"/>
      <c r="SNL1149" s="36"/>
      <c r="SNM1149" s="36"/>
      <c r="SNN1149" s="36"/>
      <c r="SNO1149" s="36"/>
      <c r="SNP1149" s="36"/>
      <c r="SNQ1149" s="36"/>
      <c r="SNR1149" s="36"/>
      <c r="SNS1149" s="36"/>
      <c r="SNT1149" s="36"/>
      <c r="SNU1149" s="36"/>
      <c r="SNV1149" s="36"/>
      <c r="SNW1149" s="36"/>
      <c r="SNX1149" s="36"/>
      <c r="SNY1149" s="36"/>
      <c r="SNZ1149" s="36"/>
      <c r="SOA1149" s="36"/>
      <c r="SOB1149" s="36"/>
      <c r="SOC1149" s="36"/>
      <c r="SOD1149" s="36"/>
      <c r="SOE1149" s="36"/>
      <c r="SOF1149" s="36"/>
      <c r="SOG1149" s="36"/>
      <c r="SOH1149" s="36"/>
      <c r="SOI1149" s="36"/>
      <c r="SOJ1149" s="36"/>
      <c r="SOK1149" s="36"/>
      <c r="SOL1149" s="36"/>
      <c r="SOM1149" s="36"/>
      <c r="SON1149" s="36"/>
      <c r="SOO1149" s="36"/>
      <c r="SOP1149" s="36"/>
      <c r="SOQ1149" s="36"/>
      <c r="SOR1149" s="36"/>
      <c r="SOS1149" s="36"/>
      <c r="SOT1149" s="36"/>
      <c r="SOU1149" s="36"/>
      <c r="SOV1149" s="36"/>
      <c r="SOW1149" s="36"/>
      <c r="SOX1149" s="36"/>
      <c r="SOY1149" s="36"/>
      <c r="SOZ1149" s="36"/>
      <c r="SPA1149" s="36"/>
      <c r="SPB1149" s="36"/>
      <c r="SPC1149" s="36"/>
      <c r="SPD1149" s="36"/>
      <c r="SPE1149" s="36"/>
      <c r="SPF1149" s="36"/>
      <c r="SPG1149" s="36"/>
      <c r="SPH1149" s="36"/>
      <c r="SPI1149" s="36"/>
      <c r="SPJ1149" s="36"/>
      <c r="SPK1149" s="36"/>
      <c r="SPL1149" s="36"/>
      <c r="SPM1149" s="36"/>
      <c r="SPN1149" s="36"/>
      <c r="SPO1149" s="36"/>
      <c r="SPP1149" s="36"/>
      <c r="SPQ1149" s="36"/>
      <c r="SPR1149" s="36"/>
      <c r="SPS1149" s="36"/>
      <c r="SPT1149" s="36"/>
      <c r="SPU1149" s="36"/>
      <c r="SPV1149" s="36"/>
      <c r="SPW1149" s="36"/>
      <c r="SPX1149" s="36"/>
      <c r="SPY1149" s="36"/>
      <c r="SPZ1149" s="36"/>
      <c r="SQA1149" s="36"/>
      <c r="SQB1149" s="36"/>
      <c r="SQC1149" s="36"/>
      <c r="SQD1149" s="36"/>
      <c r="SQE1149" s="36"/>
      <c r="SQF1149" s="36"/>
      <c r="SQG1149" s="36"/>
      <c r="SQH1149" s="36"/>
      <c r="SQI1149" s="36"/>
      <c r="SQJ1149" s="36"/>
      <c r="SQK1149" s="36"/>
      <c r="SQL1149" s="36"/>
      <c r="SQM1149" s="36"/>
      <c r="SQN1149" s="36"/>
      <c r="SQO1149" s="36"/>
      <c r="SQP1149" s="36"/>
      <c r="SQQ1149" s="36"/>
      <c r="SQR1149" s="36"/>
      <c r="SQS1149" s="36"/>
      <c r="SQT1149" s="36"/>
      <c r="SQU1149" s="36"/>
      <c r="SQV1149" s="36"/>
      <c r="SQW1149" s="36"/>
      <c r="SQX1149" s="36"/>
      <c r="SQY1149" s="36"/>
      <c r="SQZ1149" s="36"/>
      <c r="SRA1149" s="36"/>
      <c r="SRB1149" s="36"/>
      <c r="SRC1149" s="36"/>
      <c r="SRD1149" s="36"/>
      <c r="SRE1149" s="36"/>
      <c r="SRF1149" s="36"/>
      <c r="SRG1149" s="36"/>
      <c r="SRH1149" s="36"/>
      <c r="SRI1149" s="36"/>
      <c r="SRJ1149" s="36"/>
      <c r="SRK1149" s="36"/>
      <c r="SRL1149" s="36"/>
      <c r="SRM1149" s="36"/>
      <c r="SRN1149" s="36"/>
      <c r="SRO1149" s="36"/>
      <c r="SRP1149" s="36"/>
      <c r="SRQ1149" s="36"/>
      <c r="SRR1149" s="36"/>
      <c r="SRS1149" s="36"/>
      <c r="SRT1149" s="36"/>
      <c r="SRU1149" s="36"/>
      <c r="SRV1149" s="36"/>
      <c r="SRW1149" s="36"/>
      <c r="SRX1149" s="36"/>
      <c r="SRY1149" s="36"/>
      <c r="SRZ1149" s="36"/>
      <c r="SSA1149" s="36"/>
      <c r="SSB1149" s="36"/>
      <c r="SSC1149" s="36"/>
      <c r="SSD1149" s="36"/>
      <c r="SSE1149" s="36"/>
      <c r="SSF1149" s="36"/>
      <c r="SSG1149" s="36"/>
      <c r="SSH1149" s="36"/>
      <c r="SSI1149" s="36"/>
      <c r="SSJ1149" s="36"/>
      <c r="SSK1149" s="36"/>
      <c r="SSL1149" s="36"/>
      <c r="SSM1149" s="36"/>
      <c r="SSN1149" s="36"/>
      <c r="SSO1149" s="36"/>
      <c r="SSP1149" s="36"/>
      <c r="SSQ1149" s="36"/>
      <c r="SSR1149" s="36"/>
      <c r="SSS1149" s="36"/>
      <c r="SST1149" s="36"/>
      <c r="SSU1149" s="36"/>
      <c r="SSV1149" s="36"/>
      <c r="SSW1149" s="36"/>
      <c r="SSX1149" s="36"/>
      <c r="SSY1149" s="36"/>
      <c r="SSZ1149" s="36"/>
      <c r="STA1149" s="36"/>
      <c r="STB1149" s="36"/>
      <c r="STC1149" s="36"/>
      <c r="STD1149" s="36"/>
      <c r="STE1149" s="36"/>
      <c r="STF1149" s="36"/>
      <c r="STG1149" s="36"/>
      <c r="STH1149" s="36"/>
      <c r="STI1149" s="36"/>
      <c r="STJ1149" s="36"/>
      <c r="STK1149" s="36"/>
      <c r="STL1149" s="36"/>
      <c r="STM1149" s="36"/>
      <c r="STN1149" s="36"/>
      <c r="STO1149" s="36"/>
      <c r="STP1149" s="36"/>
      <c r="STQ1149" s="36"/>
      <c r="STR1149" s="36"/>
      <c r="STS1149" s="36"/>
      <c r="STT1149" s="36"/>
      <c r="STU1149" s="36"/>
      <c r="STV1149" s="36"/>
      <c r="STW1149" s="36"/>
      <c r="STX1149" s="36"/>
      <c r="STY1149" s="36"/>
      <c r="STZ1149" s="36"/>
      <c r="SUA1149" s="36"/>
      <c r="SUB1149" s="36"/>
      <c r="SUC1149" s="36"/>
      <c r="SUD1149" s="36"/>
      <c r="SUE1149" s="36"/>
      <c r="SUF1149" s="36"/>
      <c r="SUG1149" s="36"/>
      <c r="SUH1149" s="36"/>
      <c r="SUI1149" s="36"/>
      <c r="SUJ1149" s="36"/>
      <c r="SUK1149" s="36"/>
      <c r="SUL1149" s="36"/>
      <c r="SUM1149" s="36"/>
      <c r="SUN1149" s="36"/>
      <c r="SUO1149" s="36"/>
      <c r="SUP1149" s="36"/>
      <c r="SUQ1149" s="36"/>
      <c r="SUR1149" s="36"/>
      <c r="SUS1149" s="36"/>
      <c r="SUT1149" s="36"/>
      <c r="SUU1149" s="36"/>
      <c r="SUV1149" s="36"/>
      <c r="SUW1149" s="36"/>
      <c r="SUX1149" s="36"/>
      <c r="SUY1149" s="36"/>
      <c r="SUZ1149" s="36"/>
      <c r="SVA1149" s="36"/>
      <c r="SVB1149" s="36"/>
      <c r="SVC1149" s="36"/>
      <c r="SVD1149" s="36"/>
      <c r="SVE1149" s="36"/>
      <c r="SVF1149" s="36"/>
      <c r="SVG1149" s="36"/>
      <c r="SVH1149" s="36"/>
      <c r="SVI1149" s="36"/>
      <c r="SVJ1149" s="36"/>
      <c r="SVK1149" s="36"/>
      <c r="SVL1149" s="36"/>
      <c r="SVM1149" s="36"/>
      <c r="SVN1149" s="36"/>
      <c r="SVO1149" s="36"/>
      <c r="SVP1149" s="36"/>
      <c r="SVQ1149" s="36"/>
      <c r="SVR1149" s="36"/>
      <c r="SVS1149" s="36"/>
      <c r="SVT1149" s="36"/>
      <c r="SVU1149" s="36"/>
      <c r="SVV1149" s="36"/>
      <c r="SVW1149" s="36"/>
      <c r="SVX1149" s="36"/>
      <c r="SVY1149" s="36"/>
      <c r="SVZ1149" s="36"/>
      <c r="SWA1149" s="36"/>
      <c r="SWB1149" s="36"/>
      <c r="SWC1149" s="36"/>
      <c r="SWD1149" s="36"/>
      <c r="SWE1149" s="36"/>
      <c r="SWF1149" s="36"/>
      <c r="SWG1149" s="36"/>
      <c r="SWH1149" s="36"/>
      <c r="SWI1149" s="36"/>
      <c r="SWJ1149" s="36"/>
      <c r="SWK1149" s="36"/>
      <c r="SWL1149" s="36"/>
      <c r="SWM1149" s="36"/>
      <c r="SWN1149" s="36"/>
      <c r="SWO1149" s="36"/>
      <c r="SWP1149" s="36"/>
      <c r="SWQ1149" s="36"/>
      <c r="SWR1149" s="36"/>
      <c r="SWS1149" s="36"/>
      <c r="SWT1149" s="36"/>
      <c r="SWU1149" s="36"/>
      <c r="SWV1149" s="36"/>
      <c r="SWW1149" s="36"/>
      <c r="SWX1149" s="36"/>
      <c r="SWY1149" s="36"/>
      <c r="SWZ1149" s="36"/>
      <c r="SXA1149" s="36"/>
      <c r="SXB1149" s="36"/>
      <c r="SXC1149" s="36"/>
      <c r="SXD1149" s="36"/>
      <c r="SXE1149" s="36"/>
      <c r="SXF1149" s="36"/>
      <c r="SXG1149" s="36"/>
      <c r="SXH1149" s="36"/>
      <c r="SXI1149" s="36"/>
      <c r="SXJ1149" s="36"/>
      <c r="SXK1149" s="36"/>
      <c r="SXL1149" s="36"/>
      <c r="SXM1149" s="36"/>
      <c r="SXN1149" s="36"/>
      <c r="SXO1149" s="36"/>
      <c r="SXP1149" s="36"/>
      <c r="SXQ1149" s="36"/>
      <c r="SXR1149" s="36"/>
      <c r="SXS1149" s="36"/>
      <c r="SXT1149" s="36"/>
      <c r="SXU1149" s="36"/>
      <c r="SXV1149" s="36"/>
      <c r="SXW1149" s="36"/>
      <c r="SXX1149" s="36"/>
      <c r="SXY1149" s="36"/>
      <c r="SXZ1149" s="36"/>
      <c r="SYA1149" s="36"/>
      <c r="SYB1149" s="36"/>
      <c r="SYC1149" s="36"/>
      <c r="SYD1149" s="36"/>
      <c r="SYE1149" s="36"/>
      <c r="SYF1149" s="36"/>
      <c r="SYG1149" s="36"/>
      <c r="SYH1149" s="36"/>
      <c r="SYI1149" s="36"/>
      <c r="SYJ1149" s="36"/>
      <c r="SYK1149" s="36"/>
      <c r="SYL1149" s="36"/>
      <c r="SYM1149" s="36"/>
      <c r="SYN1149" s="36"/>
      <c r="SYO1149" s="36"/>
      <c r="SYP1149" s="36"/>
      <c r="SYQ1149" s="36"/>
      <c r="SYR1149" s="36"/>
      <c r="SYS1149" s="36"/>
      <c r="SYT1149" s="36"/>
      <c r="SYU1149" s="36"/>
      <c r="SYV1149" s="36"/>
      <c r="SYW1149" s="36"/>
      <c r="SYX1149" s="36"/>
      <c r="SYY1149" s="36"/>
      <c r="SYZ1149" s="36"/>
      <c r="SZA1149" s="36"/>
      <c r="SZB1149" s="36"/>
      <c r="SZC1149" s="36"/>
      <c r="SZD1149" s="36"/>
      <c r="SZE1149" s="36"/>
      <c r="SZF1149" s="36"/>
      <c r="SZG1149" s="36"/>
      <c r="SZH1149" s="36"/>
      <c r="SZI1149" s="36"/>
      <c r="SZJ1149" s="36"/>
      <c r="SZK1149" s="36"/>
      <c r="SZL1149" s="36"/>
      <c r="SZM1149" s="36"/>
      <c r="SZN1149" s="36"/>
      <c r="SZO1149" s="36"/>
      <c r="SZP1149" s="36"/>
      <c r="SZQ1149" s="36"/>
      <c r="SZR1149" s="36"/>
      <c r="SZS1149" s="36"/>
      <c r="SZT1149" s="36"/>
      <c r="SZU1149" s="36"/>
      <c r="SZV1149" s="36"/>
      <c r="SZW1149" s="36"/>
      <c r="SZX1149" s="36"/>
      <c r="SZY1149" s="36"/>
      <c r="SZZ1149" s="36"/>
      <c r="TAA1149" s="36"/>
      <c r="TAB1149" s="36"/>
      <c r="TAC1149" s="36"/>
      <c r="TAD1149" s="36"/>
      <c r="TAE1149" s="36"/>
      <c r="TAF1149" s="36"/>
      <c r="TAG1149" s="36"/>
      <c r="TAH1149" s="36"/>
      <c r="TAI1149" s="36"/>
      <c r="TAJ1149" s="36"/>
      <c r="TAK1149" s="36"/>
      <c r="TAL1149" s="36"/>
      <c r="TAM1149" s="36"/>
      <c r="TAN1149" s="36"/>
      <c r="TAO1149" s="36"/>
      <c r="TAP1149" s="36"/>
      <c r="TAQ1149" s="36"/>
      <c r="TAR1149" s="36"/>
      <c r="TAS1149" s="36"/>
      <c r="TAT1149" s="36"/>
      <c r="TAU1149" s="36"/>
      <c r="TAV1149" s="36"/>
      <c r="TAW1149" s="36"/>
      <c r="TAX1149" s="36"/>
      <c r="TAY1149" s="36"/>
      <c r="TAZ1149" s="36"/>
      <c r="TBA1149" s="36"/>
      <c r="TBB1149" s="36"/>
      <c r="TBC1149" s="36"/>
      <c r="TBD1149" s="36"/>
      <c r="TBE1149" s="36"/>
      <c r="TBF1149" s="36"/>
      <c r="TBG1149" s="36"/>
      <c r="TBH1149" s="36"/>
      <c r="TBI1149" s="36"/>
      <c r="TBJ1149" s="36"/>
      <c r="TBK1149" s="36"/>
      <c r="TBL1149" s="36"/>
      <c r="TBM1149" s="36"/>
      <c r="TBN1149" s="36"/>
      <c r="TBO1149" s="36"/>
      <c r="TBP1149" s="36"/>
      <c r="TBQ1149" s="36"/>
      <c r="TBR1149" s="36"/>
      <c r="TBS1149" s="36"/>
      <c r="TBT1149" s="36"/>
      <c r="TBU1149" s="36"/>
      <c r="TBV1149" s="36"/>
      <c r="TBW1149" s="36"/>
      <c r="TBX1149" s="36"/>
      <c r="TBY1149" s="36"/>
      <c r="TBZ1149" s="36"/>
      <c r="TCA1149" s="36"/>
      <c r="TCB1149" s="36"/>
      <c r="TCC1149" s="36"/>
      <c r="TCD1149" s="36"/>
      <c r="TCE1149" s="36"/>
      <c r="TCF1149" s="36"/>
      <c r="TCG1149" s="36"/>
      <c r="TCH1149" s="36"/>
      <c r="TCI1149" s="36"/>
      <c r="TCJ1149" s="36"/>
      <c r="TCK1149" s="36"/>
      <c r="TCL1149" s="36"/>
      <c r="TCM1149" s="36"/>
      <c r="TCN1149" s="36"/>
      <c r="TCO1149" s="36"/>
      <c r="TCP1149" s="36"/>
      <c r="TCQ1149" s="36"/>
      <c r="TCR1149" s="36"/>
      <c r="TCS1149" s="36"/>
      <c r="TCT1149" s="36"/>
      <c r="TCU1149" s="36"/>
      <c r="TCV1149" s="36"/>
      <c r="TCW1149" s="36"/>
      <c r="TCX1149" s="36"/>
      <c r="TCY1149" s="36"/>
      <c r="TCZ1149" s="36"/>
      <c r="TDA1149" s="36"/>
      <c r="TDB1149" s="36"/>
      <c r="TDC1149" s="36"/>
      <c r="TDD1149" s="36"/>
      <c r="TDE1149" s="36"/>
      <c r="TDF1149" s="36"/>
      <c r="TDG1149" s="36"/>
      <c r="TDH1149" s="36"/>
      <c r="TDI1149" s="36"/>
      <c r="TDJ1149" s="36"/>
      <c r="TDK1149" s="36"/>
      <c r="TDL1149" s="36"/>
      <c r="TDM1149" s="36"/>
      <c r="TDN1149" s="36"/>
      <c r="TDO1149" s="36"/>
      <c r="TDP1149" s="36"/>
      <c r="TDQ1149" s="36"/>
      <c r="TDR1149" s="36"/>
      <c r="TDS1149" s="36"/>
      <c r="TDT1149" s="36"/>
      <c r="TDU1149" s="36"/>
      <c r="TDV1149" s="36"/>
      <c r="TDW1149" s="36"/>
      <c r="TDX1149" s="36"/>
      <c r="TDY1149" s="36"/>
      <c r="TDZ1149" s="36"/>
      <c r="TEA1149" s="36"/>
      <c r="TEB1149" s="36"/>
      <c r="TEC1149" s="36"/>
      <c r="TED1149" s="36"/>
      <c r="TEE1149" s="36"/>
      <c r="TEF1149" s="36"/>
      <c r="TEG1149" s="36"/>
      <c r="TEH1149" s="36"/>
      <c r="TEI1149" s="36"/>
      <c r="TEJ1149" s="36"/>
      <c r="TEK1149" s="36"/>
      <c r="TEL1149" s="36"/>
      <c r="TEM1149" s="36"/>
      <c r="TEN1149" s="36"/>
      <c r="TEO1149" s="36"/>
      <c r="TEP1149" s="36"/>
      <c r="TEQ1149" s="36"/>
      <c r="TER1149" s="36"/>
      <c r="TES1149" s="36"/>
      <c r="TET1149" s="36"/>
      <c r="TEU1149" s="36"/>
      <c r="TEV1149" s="36"/>
      <c r="TEW1149" s="36"/>
      <c r="TEX1149" s="36"/>
      <c r="TEY1149" s="36"/>
      <c r="TEZ1149" s="36"/>
      <c r="TFA1149" s="36"/>
      <c r="TFB1149" s="36"/>
      <c r="TFC1149" s="36"/>
      <c r="TFD1149" s="36"/>
      <c r="TFE1149" s="36"/>
      <c r="TFF1149" s="36"/>
      <c r="TFG1149" s="36"/>
      <c r="TFH1149" s="36"/>
      <c r="TFI1149" s="36"/>
      <c r="TFJ1149" s="36"/>
      <c r="TFK1149" s="36"/>
      <c r="TFL1149" s="36"/>
      <c r="TFM1149" s="36"/>
      <c r="TFN1149" s="36"/>
      <c r="TFO1149" s="36"/>
      <c r="TFP1149" s="36"/>
      <c r="TFQ1149" s="36"/>
      <c r="TFR1149" s="36"/>
      <c r="TFS1149" s="36"/>
      <c r="TFT1149" s="36"/>
      <c r="TFU1149" s="36"/>
      <c r="TFV1149" s="36"/>
      <c r="TFW1149" s="36"/>
      <c r="TFX1149" s="36"/>
      <c r="TFY1149" s="36"/>
      <c r="TFZ1149" s="36"/>
      <c r="TGA1149" s="36"/>
      <c r="TGB1149" s="36"/>
      <c r="TGC1149" s="36"/>
      <c r="TGD1149" s="36"/>
      <c r="TGE1149" s="36"/>
      <c r="TGF1149" s="36"/>
      <c r="TGG1149" s="36"/>
      <c r="TGH1149" s="36"/>
      <c r="TGI1149" s="36"/>
      <c r="TGJ1149" s="36"/>
      <c r="TGK1149" s="36"/>
      <c r="TGL1149" s="36"/>
      <c r="TGM1149" s="36"/>
      <c r="TGN1149" s="36"/>
      <c r="TGO1149" s="36"/>
      <c r="TGP1149" s="36"/>
      <c r="TGQ1149" s="36"/>
      <c r="TGR1149" s="36"/>
      <c r="TGS1149" s="36"/>
      <c r="TGT1149" s="36"/>
      <c r="TGU1149" s="36"/>
      <c r="TGV1149" s="36"/>
      <c r="TGW1149" s="36"/>
      <c r="TGX1149" s="36"/>
      <c r="TGY1149" s="36"/>
      <c r="TGZ1149" s="36"/>
      <c r="THA1149" s="36"/>
      <c r="THB1149" s="36"/>
      <c r="THC1149" s="36"/>
      <c r="THD1149" s="36"/>
      <c r="THE1149" s="36"/>
      <c r="THF1149" s="36"/>
      <c r="THG1149" s="36"/>
      <c r="THH1149" s="36"/>
      <c r="THI1149" s="36"/>
      <c r="THJ1149" s="36"/>
      <c r="THK1149" s="36"/>
      <c r="THL1149" s="36"/>
      <c r="THM1149" s="36"/>
      <c r="THN1149" s="36"/>
      <c r="THO1149" s="36"/>
      <c r="THP1149" s="36"/>
      <c r="THQ1149" s="36"/>
      <c r="THR1149" s="36"/>
      <c r="THS1149" s="36"/>
      <c r="THT1149" s="36"/>
      <c r="THU1149" s="36"/>
      <c r="THV1149" s="36"/>
      <c r="THW1149" s="36"/>
      <c r="THX1149" s="36"/>
      <c r="THY1149" s="36"/>
      <c r="THZ1149" s="36"/>
      <c r="TIA1149" s="36"/>
      <c r="TIB1149" s="36"/>
      <c r="TIC1149" s="36"/>
      <c r="TID1149" s="36"/>
      <c r="TIE1149" s="36"/>
      <c r="TIF1149" s="36"/>
      <c r="TIG1149" s="36"/>
      <c r="TIH1149" s="36"/>
      <c r="TII1149" s="36"/>
      <c r="TIJ1149" s="36"/>
      <c r="TIK1149" s="36"/>
      <c r="TIL1149" s="36"/>
      <c r="TIM1149" s="36"/>
      <c r="TIN1149" s="36"/>
      <c r="TIO1149" s="36"/>
      <c r="TIP1149" s="36"/>
      <c r="TIQ1149" s="36"/>
      <c r="TIR1149" s="36"/>
      <c r="TIS1149" s="36"/>
      <c r="TIT1149" s="36"/>
      <c r="TIU1149" s="36"/>
      <c r="TIV1149" s="36"/>
      <c r="TIW1149" s="36"/>
      <c r="TIX1149" s="36"/>
      <c r="TIY1149" s="36"/>
      <c r="TIZ1149" s="36"/>
      <c r="TJA1149" s="36"/>
      <c r="TJB1149" s="36"/>
      <c r="TJC1149" s="36"/>
      <c r="TJD1149" s="36"/>
      <c r="TJE1149" s="36"/>
      <c r="TJF1149" s="36"/>
      <c r="TJG1149" s="36"/>
      <c r="TJH1149" s="36"/>
      <c r="TJI1149" s="36"/>
      <c r="TJJ1149" s="36"/>
      <c r="TJK1149" s="36"/>
      <c r="TJL1149" s="36"/>
      <c r="TJM1149" s="36"/>
      <c r="TJN1149" s="36"/>
      <c r="TJO1149" s="36"/>
      <c r="TJP1149" s="36"/>
      <c r="TJQ1149" s="36"/>
      <c r="TJR1149" s="36"/>
      <c r="TJS1149" s="36"/>
      <c r="TJT1149" s="36"/>
      <c r="TJU1149" s="36"/>
      <c r="TJV1149" s="36"/>
      <c r="TJW1149" s="36"/>
      <c r="TJX1149" s="36"/>
      <c r="TJY1149" s="36"/>
      <c r="TJZ1149" s="36"/>
      <c r="TKA1149" s="36"/>
      <c r="TKB1149" s="36"/>
      <c r="TKC1149" s="36"/>
      <c r="TKD1149" s="36"/>
      <c r="TKE1149" s="36"/>
      <c r="TKF1149" s="36"/>
      <c r="TKG1149" s="36"/>
      <c r="TKH1149" s="36"/>
      <c r="TKI1149" s="36"/>
      <c r="TKJ1149" s="36"/>
      <c r="TKK1149" s="36"/>
      <c r="TKL1149" s="36"/>
      <c r="TKM1149" s="36"/>
      <c r="TKN1149" s="36"/>
      <c r="TKO1149" s="36"/>
      <c r="TKP1149" s="36"/>
      <c r="TKQ1149" s="36"/>
      <c r="TKR1149" s="36"/>
      <c r="TKS1149" s="36"/>
      <c r="TKT1149" s="36"/>
      <c r="TKU1149" s="36"/>
      <c r="TKV1149" s="36"/>
      <c r="TKW1149" s="36"/>
      <c r="TKX1149" s="36"/>
      <c r="TKY1149" s="36"/>
      <c r="TKZ1149" s="36"/>
      <c r="TLA1149" s="36"/>
      <c r="TLB1149" s="36"/>
      <c r="TLC1149" s="36"/>
      <c r="TLD1149" s="36"/>
      <c r="TLE1149" s="36"/>
      <c r="TLF1149" s="36"/>
      <c r="TLG1149" s="36"/>
      <c r="TLH1149" s="36"/>
      <c r="TLI1149" s="36"/>
      <c r="TLJ1149" s="36"/>
      <c r="TLK1149" s="36"/>
      <c r="TLL1149" s="36"/>
      <c r="TLM1149" s="36"/>
      <c r="TLN1149" s="36"/>
      <c r="TLO1149" s="36"/>
      <c r="TLP1149" s="36"/>
      <c r="TLQ1149" s="36"/>
      <c r="TLR1149" s="36"/>
      <c r="TLS1149" s="36"/>
      <c r="TLT1149" s="36"/>
      <c r="TLU1149" s="36"/>
      <c r="TLV1149" s="36"/>
      <c r="TLW1149" s="36"/>
      <c r="TLX1149" s="36"/>
      <c r="TLY1149" s="36"/>
      <c r="TLZ1149" s="36"/>
      <c r="TMA1149" s="36"/>
      <c r="TMB1149" s="36"/>
      <c r="TMC1149" s="36"/>
      <c r="TMD1149" s="36"/>
      <c r="TME1149" s="36"/>
      <c r="TMF1149" s="36"/>
      <c r="TMG1149" s="36"/>
      <c r="TMH1149" s="36"/>
      <c r="TMI1149" s="36"/>
      <c r="TMJ1149" s="36"/>
      <c r="TMK1149" s="36"/>
      <c r="TML1149" s="36"/>
      <c r="TMM1149" s="36"/>
      <c r="TMN1149" s="36"/>
      <c r="TMO1149" s="36"/>
      <c r="TMP1149" s="36"/>
      <c r="TMQ1149" s="36"/>
      <c r="TMR1149" s="36"/>
      <c r="TMS1149" s="36"/>
      <c r="TMT1149" s="36"/>
      <c r="TMU1149" s="36"/>
      <c r="TMV1149" s="36"/>
      <c r="TMW1149" s="36"/>
      <c r="TMX1149" s="36"/>
      <c r="TMY1149" s="36"/>
      <c r="TMZ1149" s="36"/>
      <c r="TNA1149" s="36"/>
      <c r="TNB1149" s="36"/>
      <c r="TNC1149" s="36"/>
      <c r="TND1149" s="36"/>
      <c r="TNE1149" s="36"/>
      <c r="TNF1149" s="36"/>
      <c r="TNG1149" s="36"/>
      <c r="TNH1149" s="36"/>
      <c r="TNI1149" s="36"/>
      <c r="TNJ1149" s="36"/>
      <c r="TNK1149" s="36"/>
      <c r="TNL1149" s="36"/>
      <c r="TNM1149" s="36"/>
      <c r="TNN1149" s="36"/>
      <c r="TNO1149" s="36"/>
      <c r="TNP1149" s="36"/>
      <c r="TNQ1149" s="36"/>
      <c r="TNR1149" s="36"/>
      <c r="TNS1149" s="36"/>
      <c r="TNT1149" s="36"/>
      <c r="TNU1149" s="36"/>
      <c r="TNV1149" s="36"/>
      <c r="TNW1149" s="36"/>
      <c r="TNX1149" s="36"/>
      <c r="TNY1149" s="36"/>
      <c r="TNZ1149" s="36"/>
      <c r="TOA1149" s="36"/>
      <c r="TOB1149" s="36"/>
      <c r="TOC1149" s="36"/>
      <c r="TOD1149" s="36"/>
      <c r="TOE1149" s="36"/>
      <c r="TOF1149" s="36"/>
      <c r="TOG1149" s="36"/>
      <c r="TOH1149" s="36"/>
      <c r="TOI1149" s="36"/>
      <c r="TOJ1149" s="36"/>
      <c r="TOK1149" s="36"/>
      <c r="TOL1149" s="36"/>
      <c r="TOM1149" s="36"/>
      <c r="TON1149" s="36"/>
      <c r="TOO1149" s="36"/>
      <c r="TOP1149" s="36"/>
      <c r="TOQ1149" s="36"/>
      <c r="TOR1149" s="36"/>
      <c r="TOS1149" s="36"/>
      <c r="TOT1149" s="36"/>
      <c r="TOU1149" s="36"/>
      <c r="TOV1149" s="36"/>
      <c r="TOW1149" s="36"/>
      <c r="TOX1149" s="36"/>
      <c r="TOY1149" s="36"/>
      <c r="TOZ1149" s="36"/>
      <c r="TPA1149" s="36"/>
      <c r="TPB1149" s="36"/>
      <c r="TPC1149" s="36"/>
      <c r="TPD1149" s="36"/>
      <c r="TPE1149" s="36"/>
      <c r="TPF1149" s="36"/>
      <c r="TPG1149" s="36"/>
      <c r="TPH1149" s="36"/>
      <c r="TPI1149" s="36"/>
      <c r="TPJ1149" s="36"/>
      <c r="TPK1149" s="36"/>
      <c r="TPL1149" s="36"/>
      <c r="TPM1149" s="36"/>
      <c r="TPN1149" s="36"/>
      <c r="TPO1149" s="36"/>
      <c r="TPP1149" s="36"/>
      <c r="TPQ1149" s="36"/>
      <c r="TPR1149" s="36"/>
      <c r="TPS1149" s="36"/>
      <c r="TPT1149" s="36"/>
      <c r="TPU1149" s="36"/>
      <c r="TPV1149" s="36"/>
      <c r="TPW1149" s="36"/>
      <c r="TPX1149" s="36"/>
      <c r="TPY1149" s="36"/>
      <c r="TPZ1149" s="36"/>
      <c r="TQA1149" s="36"/>
      <c r="TQB1149" s="36"/>
      <c r="TQC1149" s="36"/>
      <c r="TQD1149" s="36"/>
      <c r="TQE1149" s="36"/>
      <c r="TQF1149" s="36"/>
      <c r="TQG1149" s="36"/>
      <c r="TQH1149" s="36"/>
      <c r="TQI1149" s="36"/>
      <c r="TQJ1149" s="36"/>
      <c r="TQK1149" s="36"/>
      <c r="TQL1149" s="36"/>
      <c r="TQM1149" s="36"/>
      <c r="TQN1149" s="36"/>
      <c r="TQO1149" s="36"/>
      <c r="TQP1149" s="36"/>
      <c r="TQQ1149" s="36"/>
      <c r="TQR1149" s="36"/>
      <c r="TQS1149" s="36"/>
      <c r="TQT1149" s="36"/>
      <c r="TQU1149" s="36"/>
      <c r="TQV1149" s="36"/>
      <c r="TQW1149" s="36"/>
      <c r="TQX1149" s="36"/>
      <c r="TQY1149" s="36"/>
      <c r="TQZ1149" s="36"/>
      <c r="TRA1149" s="36"/>
      <c r="TRB1149" s="36"/>
      <c r="TRC1149" s="36"/>
      <c r="TRD1149" s="36"/>
      <c r="TRE1149" s="36"/>
      <c r="TRF1149" s="36"/>
      <c r="TRG1149" s="36"/>
      <c r="TRH1149" s="36"/>
      <c r="TRI1149" s="36"/>
      <c r="TRJ1149" s="36"/>
      <c r="TRK1149" s="36"/>
      <c r="TRL1149" s="36"/>
      <c r="TRM1149" s="36"/>
      <c r="TRN1149" s="36"/>
      <c r="TRO1149" s="36"/>
      <c r="TRP1149" s="36"/>
      <c r="TRQ1149" s="36"/>
      <c r="TRR1149" s="36"/>
      <c r="TRS1149" s="36"/>
      <c r="TRT1149" s="36"/>
      <c r="TRU1149" s="36"/>
      <c r="TRV1149" s="36"/>
      <c r="TRW1149" s="36"/>
      <c r="TRX1149" s="36"/>
      <c r="TRY1149" s="36"/>
      <c r="TRZ1149" s="36"/>
      <c r="TSA1149" s="36"/>
      <c r="TSB1149" s="36"/>
      <c r="TSC1149" s="36"/>
      <c r="TSD1149" s="36"/>
      <c r="TSE1149" s="36"/>
      <c r="TSF1149" s="36"/>
      <c r="TSG1149" s="36"/>
      <c r="TSH1149" s="36"/>
      <c r="TSI1149" s="36"/>
      <c r="TSJ1149" s="36"/>
      <c r="TSK1149" s="36"/>
      <c r="TSL1149" s="36"/>
      <c r="TSM1149" s="36"/>
      <c r="TSN1149" s="36"/>
      <c r="TSO1149" s="36"/>
      <c r="TSP1149" s="36"/>
      <c r="TSQ1149" s="36"/>
      <c r="TSR1149" s="36"/>
      <c r="TSS1149" s="36"/>
      <c r="TST1149" s="36"/>
      <c r="TSU1149" s="36"/>
      <c r="TSV1149" s="36"/>
      <c r="TSW1149" s="36"/>
      <c r="TSX1149" s="36"/>
      <c r="TSY1149" s="36"/>
      <c r="TSZ1149" s="36"/>
      <c r="TTA1149" s="36"/>
      <c r="TTB1149" s="36"/>
      <c r="TTC1149" s="36"/>
      <c r="TTD1149" s="36"/>
      <c r="TTE1149" s="36"/>
      <c r="TTF1149" s="36"/>
      <c r="TTG1149" s="36"/>
      <c r="TTH1149" s="36"/>
      <c r="TTI1149" s="36"/>
      <c r="TTJ1149" s="36"/>
      <c r="TTK1149" s="36"/>
      <c r="TTL1149" s="36"/>
      <c r="TTM1149" s="36"/>
      <c r="TTN1149" s="36"/>
      <c r="TTO1149" s="36"/>
      <c r="TTP1149" s="36"/>
      <c r="TTQ1149" s="36"/>
      <c r="TTR1149" s="36"/>
      <c r="TTS1149" s="36"/>
      <c r="TTT1149" s="36"/>
      <c r="TTU1149" s="36"/>
      <c r="TTV1149" s="36"/>
      <c r="TTW1149" s="36"/>
      <c r="TTX1149" s="36"/>
      <c r="TTY1149" s="36"/>
      <c r="TTZ1149" s="36"/>
      <c r="TUA1149" s="36"/>
      <c r="TUB1149" s="36"/>
      <c r="TUC1149" s="36"/>
      <c r="TUD1149" s="36"/>
      <c r="TUE1149" s="36"/>
      <c r="TUF1149" s="36"/>
      <c r="TUG1149" s="36"/>
      <c r="TUH1149" s="36"/>
      <c r="TUI1149" s="36"/>
      <c r="TUJ1149" s="36"/>
      <c r="TUK1149" s="36"/>
      <c r="TUL1149" s="36"/>
      <c r="TUM1149" s="36"/>
      <c r="TUN1149" s="36"/>
      <c r="TUO1149" s="36"/>
      <c r="TUP1149" s="36"/>
      <c r="TUQ1149" s="36"/>
      <c r="TUR1149" s="36"/>
      <c r="TUS1149" s="36"/>
      <c r="TUT1149" s="36"/>
      <c r="TUU1149" s="36"/>
      <c r="TUV1149" s="36"/>
      <c r="TUW1149" s="36"/>
      <c r="TUX1149" s="36"/>
      <c r="TUY1149" s="36"/>
      <c r="TUZ1149" s="36"/>
      <c r="TVA1149" s="36"/>
      <c r="TVB1149" s="36"/>
      <c r="TVC1149" s="36"/>
      <c r="TVD1149" s="36"/>
      <c r="TVE1149" s="36"/>
      <c r="TVF1149" s="36"/>
      <c r="TVG1149" s="36"/>
      <c r="TVH1149" s="36"/>
      <c r="TVI1149" s="36"/>
      <c r="TVJ1149" s="36"/>
      <c r="TVK1149" s="36"/>
      <c r="TVL1149" s="36"/>
      <c r="TVM1149" s="36"/>
      <c r="TVN1149" s="36"/>
      <c r="TVO1149" s="36"/>
      <c r="TVP1149" s="36"/>
      <c r="TVQ1149" s="36"/>
      <c r="TVR1149" s="36"/>
      <c r="TVS1149" s="36"/>
      <c r="TVT1149" s="36"/>
      <c r="TVU1149" s="36"/>
      <c r="TVV1149" s="36"/>
      <c r="TVW1149" s="36"/>
      <c r="TVX1149" s="36"/>
      <c r="TVY1149" s="36"/>
      <c r="TVZ1149" s="36"/>
      <c r="TWA1149" s="36"/>
      <c r="TWB1149" s="36"/>
      <c r="TWC1149" s="36"/>
      <c r="TWD1149" s="36"/>
      <c r="TWE1149" s="36"/>
      <c r="TWF1149" s="36"/>
      <c r="TWG1149" s="36"/>
      <c r="TWH1149" s="36"/>
      <c r="TWI1149" s="36"/>
      <c r="TWJ1149" s="36"/>
      <c r="TWK1149" s="36"/>
      <c r="TWL1149" s="36"/>
      <c r="TWM1149" s="36"/>
      <c r="TWN1149" s="36"/>
      <c r="TWO1149" s="36"/>
      <c r="TWP1149" s="36"/>
      <c r="TWQ1149" s="36"/>
      <c r="TWR1149" s="36"/>
      <c r="TWS1149" s="36"/>
      <c r="TWT1149" s="36"/>
      <c r="TWU1149" s="36"/>
      <c r="TWV1149" s="36"/>
      <c r="TWW1149" s="36"/>
      <c r="TWX1149" s="36"/>
      <c r="TWY1149" s="36"/>
      <c r="TWZ1149" s="36"/>
      <c r="TXA1149" s="36"/>
      <c r="TXB1149" s="36"/>
      <c r="TXC1149" s="36"/>
      <c r="TXD1149" s="36"/>
      <c r="TXE1149" s="36"/>
      <c r="TXF1149" s="36"/>
      <c r="TXG1149" s="36"/>
      <c r="TXH1149" s="36"/>
      <c r="TXI1149" s="36"/>
      <c r="TXJ1149" s="36"/>
      <c r="TXK1149" s="36"/>
      <c r="TXL1149" s="36"/>
      <c r="TXM1149" s="36"/>
      <c r="TXN1149" s="36"/>
      <c r="TXO1149" s="36"/>
      <c r="TXP1149" s="36"/>
      <c r="TXQ1149" s="36"/>
      <c r="TXR1149" s="36"/>
      <c r="TXS1149" s="36"/>
      <c r="TXT1149" s="36"/>
      <c r="TXU1149" s="36"/>
      <c r="TXV1149" s="36"/>
      <c r="TXW1149" s="36"/>
      <c r="TXX1149" s="36"/>
      <c r="TXY1149" s="36"/>
      <c r="TXZ1149" s="36"/>
      <c r="TYA1149" s="36"/>
      <c r="TYB1149" s="36"/>
      <c r="TYC1149" s="36"/>
      <c r="TYD1149" s="36"/>
      <c r="TYE1149" s="36"/>
      <c r="TYF1149" s="36"/>
      <c r="TYG1149" s="36"/>
      <c r="TYH1149" s="36"/>
      <c r="TYI1149" s="36"/>
      <c r="TYJ1149" s="36"/>
      <c r="TYK1149" s="36"/>
      <c r="TYL1149" s="36"/>
      <c r="TYM1149" s="36"/>
      <c r="TYN1149" s="36"/>
      <c r="TYO1149" s="36"/>
      <c r="TYP1149" s="36"/>
      <c r="TYQ1149" s="36"/>
      <c r="TYR1149" s="36"/>
      <c r="TYS1149" s="36"/>
      <c r="TYT1149" s="36"/>
      <c r="TYU1149" s="36"/>
      <c r="TYV1149" s="36"/>
      <c r="TYW1149" s="36"/>
      <c r="TYX1149" s="36"/>
      <c r="TYY1149" s="36"/>
      <c r="TYZ1149" s="36"/>
      <c r="TZA1149" s="36"/>
      <c r="TZB1149" s="36"/>
      <c r="TZC1149" s="36"/>
      <c r="TZD1149" s="36"/>
      <c r="TZE1149" s="36"/>
      <c r="TZF1149" s="36"/>
      <c r="TZG1149" s="36"/>
      <c r="TZH1149" s="36"/>
      <c r="TZI1149" s="36"/>
      <c r="TZJ1149" s="36"/>
      <c r="TZK1149" s="36"/>
      <c r="TZL1149" s="36"/>
      <c r="TZM1149" s="36"/>
      <c r="TZN1149" s="36"/>
      <c r="TZO1149" s="36"/>
      <c r="TZP1149" s="36"/>
      <c r="TZQ1149" s="36"/>
      <c r="TZR1149" s="36"/>
      <c r="TZS1149" s="36"/>
      <c r="TZT1149" s="36"/>
      <c r="TZU1149" s="36"/>
      <c r="TZV1149" s="36"/>
      <c r="TZW1149" s="36"/>
      <c r="TZX1149" s="36"/>
      <c r="TZY1149" s="36"/>
      <c r="TZZ1149" s="36"/>
      <c r="UAA1149" s="36"/>
      <c r="UAB1149" s="36"/>
      <c r="UAC1149" s="36"/>
      <c r="UAD1149" s="36"/>
      <c r="UAE1149" s="36"/>
      <c r="UAF1149" s="36"/>
      <c r="UAG1149" s="36"/>
      <c r="UAH1149" s="36"/>
      <c r="UAI1149" s="36"/>
      <c r="UAJ1149" s="36"/>
      <c r="UAK1149" s="36"/>
      <c r="UAL1149" s="36"/>
      <c r="UAM1149" s="36"/>
      <c r="UAN1149" s="36"/>
      <c r="UAO1149" s="36"/>
      <c r="UAP1149" s="36"/>
      <c r="UAQ1149" s="36"/>
      <c r="UAR1149" s="36"/>
      <c r="UAS1149" s="36"/>
      <c r="UAT1149" s="36"/>
      <c r="UAU1149" s="36"/>
      <c r="UAV1149" s="36"/>
      <c r="UAW1149" s="36"/>
      <c r="UAX1149" s="36"/>
      <c r="UAY1149" s="36"/>
      <c r="UAZ1149" s="36"/>
      <c r="UBA1149" s="36"/>
      <c r="UBB1149" s="36"/>
      <c r="UBC1149" s="36"/>
      <c r="UBD1149" s="36"/>
      <c r="UBE1149" s="36"/>
      <c r="UBF1149" s="36"/>
      <c r="UBG1149" s="36"/>
      <c r="UBH1149" s="36"/>
      <c r="UBI1149" s="36"/>
      <c r="UBJ1149" s="36"/>
      <c r="UBK1149" s="36"/>
      <c r="UBL1149" s="36"/>
      <c r="UBM1149" s="36"/>
      <c r="UBN1149" s="36"/>
      <c r="UBO1149" s="36"/>
      <c r="UBP1149" s="36"/>
      <c r="UBQ1149" s="36"/>
      <c r="UBR1149" s="36"/>
      <c r="UBS1149" s="36"/>
      <c r="UBT1149" s="36"/>
      <c r="UBU1149" s="36"/>
      <c r="UBV1149" s="36"/>
      <c r="UBW1149" s="36"/>
      <c r="UBX1149" s="36"/>
      <c r="UBY1149" s="36"/>
      <c r="UBZ1149" s="36"/>
      <c r="UCA1149" s="36"/>
      <c r="UCB1149" s="36"/>
      <c r="UCC1149" s="36"/>
      <c r="UCD1149" s="36"/>
      <c r="UCE1149" s="36"/>
      <c r="UCF1149" s="36"/>
      <c r="UCG1149" s="36"/>
      <c r="UCH1149" s="36"/>
      <c r="UCI1149" s="36"/>
      <c r="UCJ1149" s="36"/>
      <c r="UCK1149" s="36"/>
      <c r="UCL1149" s="36"/>
      <c r="UCM1149" s="36"/>
      <c r="UCN1149" s="36"/>
      <c r="UCO1149" s="36"/>
      <c r="UCP1149" s="36"/>
      <c r="UCQ1149" s="36"/>
      <c r="UCR1149" s="36"/>
      <c r="UCS1149" s="36"/>
      <c r="UCT1149" s="36"/>
      <c r="UCU1149" s="36"/>
      <c r="UCV1149" s="36"/>
      <c r="UCW1149" s="36"/>
      <c r="UCX1149" s="36"/>
      <c r="UCY1149" s="36"/>
      <c r="UCZ1149" s="36"/>
      <c r="UDA1149" s="36"/>
      <c r="UDB1149" s="36"/>
      <c r="UDC1149" s="36"/>
      <c r="UDD1149" s="36"/>
      <c r="UDE1149" s="36"/>
      <c r="UDF1149" s="36"/>
      <c r="UDG1149" s="36"/>
      <c r="UDH1149" s="36"/>
      <c r="UDI1149" s="36"/>
      <c r="UDJ1149" s="36"/>
      <c r="UDK1149" s="36"/>
      <c r="UDL1149" s="36"/>
      <c r="UDM1149" s="36"/>
      <c r="UDN1149" s="36"/>
      <c r="UDO1149" s="36"/>
      <c r="UDP1149" s="36"/>
      <c r="UDQ1149" s="36"/>
      <c r="UDR1149" s="36"/>
      <c r="UDS1149" s="36"/>
      <c r="UDT1149" s="36"/>
      <c r="UDU1149" s="36"/>
      <c r="UDV1149" s="36"/>
      <c r="UDW1149" s="36"/>
      <c r="UDX1149" s="36"/>
      <c r="UDY1149" s="36"/>
      <c r="UDZ1149" s="36"/>
      <c r="UEA1149" s="36"/>
      <c r="UEB1149" s="36"/>
      <c r="UEC1149" s="36"/>
      <c r="UED1149" s="36"/>
      <c r="UEE1149" s="36"/>
      <c r="UEF1149" s="36"/>
      <c r="UEG1149" s="36"/>
      <c r="UEH1149" s="36"/>
      <c r="UEI1149" s="36"/>
      <c r="UEJ1149" s="36"/>
      <c r="UEK1149" s="36"/>
      <c r="UEL1149" s="36"/>
      <c r="UEM1149" s="36"/>
      <c r="UEN1149" s="36"/>
      <c r="UEO1149" s="36"/>
      <c r="UEP1149" s="36"/>
      <c r="UEQ1149" s="36"/>
      <c r="UER1149" s="36"/>
      <c r="UES1149" s="36"/>
      <c r="UET1149" s="36"/>
      <c r="UEU1149" s="36"/>
      <c r="UEV1149" s="36"/>
      <c r="UEW1149" s="36"/>
      <c r="UEX1149" s="36"/>
      <c r="UEY1149" s="36"/>
      <c r="UEZ1149" s="36"/>
      <c r="UFA1149" s="36"/>
      <c r="UFB1149" s="36"/>
      <c r="UFC1149" s="36"/>
      <c r="UFD1149" s="36"/>
      <c r="UFE1149" s="36"/>
      <c r="UFF1149" s="36"/>
      <c r="UFG1149" s="36"/>
      <c r="UFH1149" s="36"/>
      <c r="UFI1149" s="36"/>
      <c r="UFJ1149" s="36"/>
      <c r="UFK1149" s="36"/>
      <c r="UFL1149" s="36"/>
      <c r="UFM1149" s="36"/>
      <c r="UFN1149" s="36"/>
      <c r="UFO1149" s="36"/>
      <c r="UFP1149" s="36"/>
      <c r="UFQ1149" s="36"/>
      <c r="UFR1149" s="36"/>
      <c r="UFS1149" s="36"/>
      <c r="UFT1149" s="36"/>
      <c r="UFU1149" s="36"/>
      <c r="UFV1149" s="36"/>
      <c r="UFW1149" s="36"/>
      <c r="UFX1149" s="36"/>
      <c r="UFY1149" s="36"/>
      <c r="UFZ1149" s="36"/>
      <c r="UGA1149" s="36"/>
      <c r="UGB1149" s="36"/>
      <c r="UGC1149" s="36"/>
      <c r="UGD1149" s="36"/>
      <c r="UGE1149" s="36"/>
      <c r="UGF1149" s="36"/>
      <c r="UGG1149" s="36"/>
      <c r="UGH1149" s="36"/>
      <c r="UGI1149" s="36"/>
      <c r="UGJ1149" s="36"/>
      <c r="UGK1149" s="36"/>
      <c r="UGL1149" s="36"/>
      <c r="UGM1149" s="36"/>
      <c r="UGN1149" s="36"/>
      <c r="UGO1149" s="36"/>
      <c r="UGP1149" s="36"/>
      <c r="UGQ1149" s="36"/>
      <c r="UGR1149" s="36"/>
      <c r="UGS1149" s="36"/>
      <c r="UGT1149" s="36"/>
      <c r="UGU1149" s="36"/>
      <c r="UGV1149" s="36"/>
      <c r="UGW1149" s="36"/>
      <c r="UGX1149" s="36"/>
      <c r="UGY1149" s="36"/>
      <c r="UGZ1149" s="36"/>
      <c r="UHA1149" s="36"/>
      <c r="UHB1149" s="36"/>
      <c r="UHC1149" s="36"/>
      <c r="UHD1149" s="36"/>
      <c r="UHE1149" s="36"/>
      <c r="UHF1149" s="36"/>
      <c r="UHG1149" s="36"/>
      <c r="UHH1149" s="36"/>
      <c r="UHI1149" s="36"/>
      <c r="UHJ1149" s="36"/>
      <c r="UHK1149" s="36"/>
      <c r="UHL1149" s="36"/>
      <c r="UHM1149" s="36"/>
      <c r="UHN1149" s="36"/>
      <c r="UHO1149" s="36"/>
      <c r="UHP1149" s="36"/>
      <c r="UHQ1149" s="36"/>
      <c r="UHR1149" s="36"/>
      <c r="UHS1149" s="36"/>
      <c r="UHT1149" s="36"/>
      <c r="UHU1149" s="36"/>
      <c r="UHV1149" s="36"/>
      <c r="UHW1149" s="36"/>
      <c r="UHX1149" s="36"/>
      <c r="UHY1149" s="36"/>
      <c r="UHZ1149" s="36"/>
      <c r="UIA1149" s="36"/>
      <c r="UIB1149" s="36"/>
      <c r="UIC1149" s="36"/>
      <c r="UID1149" s="36"/>
      <c r="UIE1149" s="36"/>
      <c r="UIF1149" s="36"/>
      <c r="UIG1149" s="36"/>
      <c r="UIH1149" s="36"/>
      <c r="UII1149" s="36"/>
      <c r="UIJ1149" s="36"/>
      <c r="UIK1149" s="36"/>
      <c r="UIL1149" s="36"/>
      <c r="UIM1149" s="36"/>
      <c r="UIN1149" s="36"/>
      <c r="UIO1149" s="36"/>
      <c r="UIP1149" s="36"/>
      <c r="UIQ1149" s="36"/>
      <c r="UIR1149" s="36"/>
      <c r="UIS1149" s="36"/>
      <c r="UIT1149" s="36"/>
      <c r="UIU1149" s="36"/>
      <c r="UIV1149" s="36"/>
      <c r="UIW1149" s="36"/>
      <c r="UIX1149" s="36"/>
      <c r="UIY1149" s="36"/>
      <c r="UIZ1149" s="36"/>
      <c r="UJA1149" s="36"/>
      <c r="UJB1149" s="36"/>
      <c r="UJC1149" s="36"/>
      <c r="UJD1149" s="36"/>
      <c r="UJE1149" s="36"/>
      <c r="UJF1149" s="36"/>
      <c r="UJG1149" s="36"/>
      <c r="UJH1149" s="36"/>
      <c r="UJI1149" s="36"/>
      <c r="UJJ1149" s="36"/>
      <c r="UJK1149" s="36"/>
      <c r="UJL1149" s="36"/>
      <c r="UJM1149" s="36"/>
      <c r="UJN1149" s="36"/>
      <c r="UJO1149" s="36"/>
      <c r="UJP1149" s="36"/>
      <c r="UJQ1149" s="36"/>
      <c r="UJR1149" s="36"/>
      <c r="UJS1149" s="36"/>
      <c r="UJT1149" s="36"/>
      <c r="UJU1149" s="36"/>
      <c r="UJV1149" s="36"/>
      <c r="UJW1149" s="36"/>
      <c r="UJX1149" s="36"/>
      <c r="UJY1149" s="36"/>
      <c r="UJZ1149" s="36"/>
      <c r="UKA1149" s="36"/>
      <c r="UKB1149" s="36"/>
      <c r="UKC1149" s="36"/>
      <c r="UKD1149" s="36"/>
      <c r="UKE1149" s="36"/>
      <c r="UKF1149" s="36"/>
      <c r="UKG1149" s="36"/>
      <c r="UKH1149" s="36"/>
      <c r="UKI1149" s="36"/>
      <c r="UKJ1149" s="36"/>
      <c r="UKK1149" s="36"/>
      <c r="UKL1149" s="36"/>
      <c r="UKM1149" s="36"/>
      <c r="UKN1149" s="36"/>
      <c r="UKO1149" s="36"/>
      <c r="UKP1149" s="36"/>
      <c r="UKQ1149" s="36"/>
      <c r="UKR1149" s="36"/>
      <c r="UKS1149" s="36"/>
      <c r="UKT1149" s="36"/>
      <c r="UKU1149" s="36"/>
      <c r="UKV1149" s="36"/>
      <c r="UKW1149" s="36"/>
      <c r="UKX1149" s="36"/>
      <c r="UKY1149" s="36"/>
      <c r="UKZ1149" s="36"/>
      <c r="ULA1149" s="36"/>
      <c r="ULB1149" s="36"/>
      <c r="ULC1149" s="36"/>
      <c r="ULD1149" s="36"/>
      <c r="ULE1149" s="36"/>
      <c r="ULF1149" s="36"/>
      <c r="ULG1149" s="36"/>
      <c r="ULH1149" s="36"/>
      <c r="ULI1149" s="36"/>
      <c r="ULJ1149" s="36"/>
      <c r="ULK1149" s="36"/>
      <c r="ULL1149" s="36"/>
      <c r="ULM1149" s="36"/>
      <c r="ULN1149" s="36"/>
      <c r="ULO1149" s="36"/>
      <c r="ULP1149" s="36"/>
      <c r="ULQ1149" s="36"/>
      <c r="ULR1149" s="36"/>
      <c r="ULS1149" s="36"/>
      <c r="ULT1149" s="36"/>
      <c r="ULU1149" s="36"/>
      <c r="ULV1149" s="36"/>
      <c r="ULW1149" s="36"/>
      <c r="ULX1149" s="36"/>
      <c r="ULY1149" s="36"/>
      <c r="ULZ1149" s="36"/>
      <c r="UMA1149" s="36"/>
      <c r="UMB1149" s="36"/>
      <c r="UMC1149" s="36"/>
      <c r="UMD1149" s="36"/>
      <c r="UME1149" s="36"/>
      <c r="UMF1149" s="36"/>
      <c r="UMG1149" s="36"/>
      <c r="UMH1149" s="36"/>
      <c r="UMI1149" s="36"/>
      <c r="UMJ1149" s="36"/>
      <c r="UMK1149" s="36"/>
      <c r="UML1149" s="36"/>
      <c r="UMM1149" s="36"/>
      <c r="UMN1149" s="36"/>
      <c r="UMO1149" s="36"/>
      <c r="UMP1149" s="36"/>
      <c r="UMQ1149" s="36"/>
      <c r="UMR1149" s="36"/>
      <c r="UMS1149" s="36"/>
      <c r="UMT1149" s="36"/>
      <c r="UMU1149" s="36"/>
      <c r="UMV1149" s="36"/>
      <c r="UMW1149" s="36"/>
      <c r="UMX1149" s="36"/>
      <c r="UMY1149" s="36"/>
      <c r="UMZ1149" s="36"/>
      <c r="UNA1149" s="36"/>
      <c r="UNB1149" s="36"/>
      <c r="UNC1149" s="36"/>
      <c r="UND1149" s="36"/>
      <c r="UNE1149" s="36"/>
      <c r="UNF1149" s="36"/>
      <c r="UNG1149" s="36"/>
      <c r="UNH1149" s="36"/>
      <c r="UNI1149" s="36"/>
      <c r="UNJ1149" s="36"/>
      <c r="UNK1149" s="36"/>
      <c r="UNL1149" s="36"/>
      <c r="UNM1149" s="36"/>
      <c r="UNN1149" s="36"/>
      <c r="UNO1149" s="36"/>
      <c r="UNP1149" s="36"/>
      <c r="UNQ1149" s="36"/>
      <c r="UNR1149" s="36"/>
      <c r="UNS1149" s="36"/>
      <c r="UNT1149" s="36"/>
      <c r="UNU1149" s="36"/>
      <c r="UNV1149" s="36"/>
      <c r="UNW1149" s="36"/>
      <c r="UNX1149" s="36"/>
      <c r="UNY1149" s="36"/>
      <c r="UNZ1149" s="36"/>
      <c r="UOA1149" s="36"/>
      <c r="UOB1149" s="36"/>
      <c r="UOC1149" s="36"/>
      <c r="UOD1149" s="36"/>
      <c r="UOE1149" s="36"/>
      <c r="UOF1149" s="36"/>
      <c r="UOG1149" s="36"/>
      <c r="UOH1149" s="36"/>
      <c r="UOI1149" s="36"/>
      <c r="UOJ1149" s="36"/>
      <c r="UOK1149" s="36"/>
      <c r="UOL1149" s="36"/>
      <c r="UOM1149" s="36"/>
      <c r="UON1149" s="36"/>
      <c r="UOO1149" s="36"/>
      <c r="UOP1149" s="36"/>
      <c r="UOQ1149" s="36"/>
      <c r="UOR1149" s="36"/>
      <c r="UOS1149" s="36"/>
      <c r="UOT1149" s="36"/>
      <c r="UOU1149" s="36"/>
      <c r="UOV1149" s="36"/>
      <c r="UOW1149" s="36"/>
      <c r="UOX1149" s="36"/>
      <c r="UOY1149" s="36"/>
      <c r="UOZ1149" s="36"/>
      <c r="UPA1149" s="36"/>
      <c r="UPB1149" s="36"/>
      <c r="UPC1149" s="36"/>
      <c r="UPD1149" s="36"/>
      <c r="UPE1149" s="36"/>
      <c r="UPF1149" s="36"/>
      <c r="UPG1149" s="36"/>
      <c r="UPH1149" s="36"/>
      <c r="UPI1149" s="36"/>
      <c r="UPJ1149" s="36"/>
      <c r="UPK1149" s="36"/>
      <c r="UPL1149" s="36"/>
      <c r="UPM1149" s="36"/>
      <c r="UPN1149" s="36"/>
      <c r="UPO1149" s="36"/>
      <c r="UPP1149" s="36"/>
      <c r="UPQ1149" s="36"/>
      <c r="UPR1149" s="36"/>
      <c r="UPS1149" s="36"/>
      <c r="UPT1149" s="36"/>
      <c r="UPU1149" s="36"/>
      <c r="UPV1149" s="36"/>
      <c r="UPW1149" s="36"/>
      <c r="UPX1149" s="36"/>
      <c r="UPY1149" s="36"/>
      <c r="UPZ1149" s="36"/>
      <c r="UQA1149" s="36"/>
      <c r="UQB1149" s="36"/>
      <c r="UQC1149" s="36"/>
      <c r="UQD1149" s="36"/>
      <c r="UQE1149" s="36"/>
      <c r="UQF1149" s="36"/>
      <c r="UQG1149" s="36"/>
      <c r="UQH1149" s="36"/>
      <c r="UQI1149" s="36"/>
      <c r="UQJ1149" s="36"/>
      <c r="UQK1149" s="36"/>
      <c r="UQL1149" s="36"/>
      <c r="UQM1149" s="36"/>
      <c r="UQN1149" s="36"/>
      <c r="UQO1149" s="36"/>
      <c r="UQP1149" s="36"/>
      <c r="UQQ1149" s="36"/>
      <c r="UQR1149" s="36"/>
      <c r="UQS1149" s="36"/>
      <c r="UQT1149" s="36"/>
      <c r="UQU1149" s="36"/>
      <c r="UQV1149" s="36"/>
      <c r="UQW1149" s="36"/>
      <c r="UQX1149" s="36"/>
      <c r="UQY1149" s="36"/>
      <c r="UQZ1149" s="36"/>
      <c r="URA1149" s="36"/>
      <c r="URB1149" s="36"/>
      <c r="URC1149" s="36"/>
      <c r="URD1149" s="36"/>
      <c r="URE1149" s="36"/>
      <c r="URF1149" s="36"/>
      <c r="URG1149" s="36"/>
      <c r="URH1149" s="36"/>
      <c r="URI1149" s="36"/>
      <c r="URJ1149" s="36"/>
      <c r="URK1149" s="36"/>
      <c r="URL1149" s="36"/>
      <c r="URM1149" s="36"/>
      <c r="URN1149" s="36"/>
      <c r="URO1149" s="36"/>
      <c r="URP1149" s="36"/>
      <c r="URQ1149" s="36"/>
      <c r="URR1149" s="36"/>
      <c r="URS1149" s="36"/>
      <c r="URT1149" s="36"/>
      <c r="URU1149" s="36"/>
      <c r="URV1149" s="36"/>
      <c r="URW1149" s="36"/>
      <c r="URX1149" s="36"/>
      <c r="URY1149" s="36"/>
      <c r="URZ1149" s="36"/>
      <c r="USA1149" s="36"/>
      <c r="USB1149" s="36"/>
      <c r="USC1149" s="36"/>
      <c r="USD1149" s="36"/>
      <c r="USE1149" s="36"/>
      <c r="USF1149" s="36"/>
      <c r="USG1149" s="36"/>
      <c r="USH1149" s="36"/>
      <c r="USI1149" s="36"/>
      <c r="USJ1149" s="36"/>
      <c r="USK1149" s="36"/>
      <c r="USL1149" s="36"/>
      <c r="USM1149" s="36"/>
      <c r="USN1149" s="36"/>
      <c r="USO1149" s="36"/>
      <c r="USP1149" s="36"/>
      <c r="USQ1149" s="36"/>
      <c r="USR1149" s="36"/>
      <c r="USS1149" s="36"/>
      <c r="UST1149" s="36"/>
      <c r="USU1149" s="36"/>
      <c r="USV1149" s="36"/>
      <c r="USW1149" s="36"/>
      <c r="USX1149" s="36"/>
      <c r="USY1149" s="36"/>
      <c r="USZ1149" s="36"/>
      <c r="UTA1149" s="36"/>
      <c r="UTB1149" s="36"/>
      <c r="UTC1149" s="36"/>
      <c r="UTD1149" s="36"/>
      <c r="UTE1149" s="36"/>
      <c r="UTF1149" s="36"/>
      <c r="UTG1149" s="36"/>
      <c r="UTH1149" s="36"/>
      <c r="UTI1149" s="36"/>
      <c r="UTJ1149" s="36"/>
      <c r="UTK1149" s="36"/>
      <c r="UTL1149" s="36"/>
      <c r="UTM1149" s="36"/>
      <c r="UTN1149" s="36"/>
      <c r="UTO1149" s="36"/>
      <c r="UTP1149" s="36"/>
      <c r="UTQ1149" s="36"/>
      <c r="UTR1149" s="36"/>
      <c r="UTS1149" s="36"/>
      <c r="UTT1149" s="36"/>
      <c r="UTU1149" s="36"/>
      <c r="UTV1149" s="36"/>
      <c r="UTW1149" s="36"/>
      <c r="UTX1149" s="36"/>
      <c r="UTY1149" s="36"/>
      <c r="UTZ1149" s="36"/>
      <c r="UUA1149" s="36"/>
      <c r="UUB1149" s="36"/>
      <c r="UUC1149" s="36"/>
      <c r="UUD1149" s="36"/>
      <c r="UUE1149" s="36"/>
      <c r="UUF1149" s="36"/>
      <c r="UUG1149" s="36"/>
      <c r="UUH1149" s="36"/>
      <c r="UUI1149" s="36"/>
      <c r="UUJ1149" s="36"/>
      <c r="UUK1149" s="36"/>
      <c r="UUL1149" s="36"/>
      <c r="UUM1149" s="36"/>
      <c r="UUN1149" s="36"/>
      <c r="UUO1149" s="36"/>
      <c r="UUP1149" s="36"/>
      <c r="UUQ1149" s="36"/>
      <c r="UUR1149" s="36"/>
      <c r="UUS1149" s="36"/>
      <c r="UUT1149" s="36"/>
      <c r="UUU1149" s="36"/>
      <c r="UUV1149" s="36"/>
      <c r="UUW1149" s="36"/>
      <c r="UUX1149" s="36"/>
      <c r="UUY1149" s="36"/>
      <c r="UUZ1149" s="36"/>
      <c r="UVA1149" s="36"/>
      <c r="UVB1149" s="36"/>
      <c r="UVC1149" s="36"/>
      <c r="UVD1149" s="36"/>
      <c r="UVE1149" s="36"/>
      <c r="UVF1149" s="36"/>
      <c r="UVG1149" s="36"/>
      <c r="UVH1149" s="36"/>
      <c r="UVI1149" s="36"/>
      <c r="UVJ1149" s="36"/>
      <c r="UVK1149" s="36"/>
      <c r="UVL1149" s="36"/>
      <c r="UVM1149" s="36"/>
      <c r="UVN1149" s="36"/>
      <c r="UVO1149" s="36"/>
      <c r="UVP1149" s="36"/>
      <c r="UVQ1149" s="36"/>
      <c r="UVR1149" s="36"/>
      <c r="UVS1149" s="36"/>
      <c r="UVT1149" s="36"/>
      <c r="UVU1149" s="36"/>
      <c r="UVV1149" s="36"/>
      <c r="UVW1149" s="36"/>
      <c r="UVX1149" s="36"/>
      <c r="UVY1149" s="36"/>
      <c r="UVZ1149" s="36"/>
      <c r="UWA1149" s="36"/>
      <c r="UWB1149" s="36"/>
      <c r="UWC1149" s="36"/>
      <c r="UWD1149" s="36"/>
      <c r="UWE1149" s="36"/>
      <c r="UWF1149" s="36"/>
      <c r="UWG1149" s="36"/>
      <c r="UWH1149" s="36"/>
      <c r="UWI1149" s="36"/>
      <c r="UWJ1149" s="36"/>
      <c r="UWK1149" s="36"/>
      <c r="UWL1149" s="36"/>
      <c r="UWM1149" s="36"/>
      <c r="UWN1149" s="36"/>
      <c r="UWO1149" s="36"/>
      <c r="UWP1149" s="36"/>
      <c r="UWQ1149" s="36"/>
      <c r="UWR1149" s="36"/>
      <c r="UWS1149" s="36"/>
      <c r="UWT1149" s="36"/>
      <c r="UWU1149" s="36"/>
      <c r="UWV1149" s="36"/>
      <c r="UWW1149" s="36"/>
      <c r="UWX1149" s="36"/>
      <c r="UWY1149" s="36"/>
      <c r="UWZ1149" s="36"/>
      <c r="UXA1149" s="36"/>
      <c r="UXB1149" s="36"/>
      <c r="UXC1149" s="36"/>
      <c r="UXD1149" s="36"/>
      <c r="UXE1149" s="36"/>
      <c r="UXF1149" s="36"/>
      <c r="UXG1149" s="36"/>
      <c r="UXH1149" s="36"/>
      <c r="UXI1149" s="36"/>
      <c r="UXJ1149" s="36"/>
      <c r="UXK1149" s="36"/>
      <c r="UXL1149" s="36"/>
      <c r="UXM1149" s="36"/>
      <c r="UXN1149" s="36"/>
      <c r="UXO1149" s="36"/>
      <c r="UXP1149" s="36"/>
      <c r="UXQ1149" s="36"/>
      <c r="UXR1149" s="36"/>
      <c r="UXS1149" s="36"/>
      <c r="UXT1149" s="36"/>
      <c r="UXU1149" s="36"/>
      <c r="UXV1149" s="36"/>
      <c r="UXW1149" s="36"/>
      <c r="UXX1149" s="36"/>
      <c r="UXY1149" s="36"/>
      <c r="UXZ1149" s="36"/>
      <c r="UYA1149" s="36"/>
      <c r="UYB1149" s="36"/>
      <c r="UYC1149" s="36"/>
      <c r="UYD1149" s="36"/>
      <c r="UYE1149" s="36"/>
      <c r="UYF1149" s="36"/>
      <c r="UYG1149" s="36"/>
      <c r="UYH1149" s="36"/>
      <c r="UYI1149" s="36"/>
      <c r="UYJ1149" s="36"/>
      <c r="UYK1149" s="36"/>
      <c r="UYL1149" s="36"/>
      <c r="UYM1149" s="36"/>
      <c r="UYN1149" s="36"/>
      <c r="UYO1149" s="36"/>
      <c r="UYP1149" s="36"/>
      <c r="UYQ1149" s="36"/>
      <c r="UYR1149" s="36"/>
      <c r="UYS1149" s="36"/>
      <c r="UYT1149" s="36"/>
      <c r="UYU1149" s="36"/>
      <c r="UYV1149" s="36"/>
      <c r="UYW1149" s="36"/>
      <c r="UYX1149" s="36"/>
      <c r="UYY1149" s="36"/>
      <c r="UYZ1149" s="36"/>
      <c r="UZA1149" s="36"/>
      <c r="UZB1149" s="36"/>
      <c r="UZC1149" s="36"/>
      <c r="UZD1149" s="36"/>
      <c r="UZE1149" s="36"/>
      <c r="UZF1149" s="36"/>
      <c r="UZG1149" s="36"/>
      <c r="UZH1149" s="36"/>
      <c r="UZI1149" s="36"/>
      <c r="UZJ1149" s="36"/>
      <c r="UZK1149" s="36"/>
      <c r="UZL1149" s="36"/>
      <c r="UZM1149" s="36"/>
      <c r="UZN1149" s="36"/>
      <c r="UZO1149" s="36"/>
      <c r="UZP1149" s="36"/>
      <c r="UZQ1149" s="36"/>
      <c r="UZR1149" s="36"/>
      <c r="UZS1149" s="36"/>
      <c r="UZT1149" s="36"/>
      <c r="UZU1149" s="36"/>
      <c r="UZV1149" s="36"/>
      <c r="UZW1149" s="36"/>
      <c r="UZX1149" s="36"/>
      <c r="UZY1149" s="36"/>
      <c r="UZZ1149" s="36"/>
      <c r="VAA1149" s="36"/>
      <c r="VAB1149" s="36"/>
      <c r="VAC1149" s="36"/>
      <c r="VAD1149" s="36"/>
      <c r="VAE1149" s="36"/>
      <c r="VAF1149" s="36"/>
      <c r="VAG1149" s="36"/>
      <c r="VAH1149" s="36"/>
      <c r="VAI1149" s="36"/>
      <c r="VAJ1149" s="36"/>
      <c r="VAK1149" s="36"/>
      <c r="VAL1149" s="36"/>
      <c r="VAM1149" s="36"/>
      <c r="VAN1149" s="36"/>
      <c r="VAO1149" s="36"/>
      <c r="VAP1149" s="36"/>
      <c r="VAQ1149" s="36"/>
      <c r="VAR1149" s="36"/>
      <c r="VAS1149" s="36"/>
      <c r="VAT1149" s="36"/>
      <c r="VAU1149" s="36"/>
      <c r="VAV1149" s="36"/>
      <c r="VAW1149" s="36"/>
      <c r="VAX1149" s="36"/>
      <c r="VAY1149" s="36"/>
      <c r="VAZ1149" s="36"/>
      <c r="VBA1149" s="36"/>
      <c r="VBB1149" s="36"/>
      <c r="VBC1149" s="36"/>
      <c r="VBD1149" s="36"/>
      <c r="VBE1149" s="36"/>
      <c r="VBF1149" s="36"/>
      <c r="VBG1149" s="36"/>
      <c r="VBH1149" s="36"/>
      <c r="VBI1149" s="36"/>
      <c r="VBJ1149" s="36"/>
      <c r="VBK1149" s="36"/>
      <c r="VBL1149" s="36"/>
      <c r="VBM1149" s="36"/>
      <c r="VBN1149" s="36"/>
      <c r="VBO1149" s="36"/>
      <c r="VBP1149" s="36"/>
      <c r="VBQ1149" s="36"/>
      <c r="VBR1149" s="36"/>
      <c r="VBS1149" s="36"/>
      <c r="VBT1149" s="36"/>
      <c r="VBU1149" s="36"/>
      <c r="VBV1149" s="36"/>
      <c r="VBW1149" s="36"/>
      <c r="VBX1149" s="36"/>
      <c r="VBY1149" s="36"/>
      <c r="VBZ1149" s="36"/>
      <c r="VCA1149" s="36"/>
      <c r="VCB1149" s="36"/>
      <c r="VCC1149" s="36"/>
      <c r="VCD1149" s="36"/>
      <c r="VCE1149" s="36"/>
      <c r="VCF1149" s="36"/>
      <c r="VCG1149" s="36"/>
      <c r="VCH1149" s="36"/>
      <c r="VCI1149" s="36"/>
      <c r="VCJ1149" s="36"/>
      <c r="VCK1149" s="36"/>
      <c r="VCL1149" s="36"/>
      <c r="VCM1149" s="36"/>
      <c r="VCN1149" s="36"/>
      <c r="VCO1149" s="36"/>
      <c r="VCP1149" s="36"/>
      <c r="VCQ1149" s="36"/>
      <c r="VCR1149" s="36"/>
      <c r="VCS1149" s="36"/>
      <c r="VCT1149" s="36"/>
      <c r="VCU1149" s="36"/>
      <c r="VCV1149" s="36"/>
      <c r="VCW1149" s="36"/>
      <c r="VCX1149" s="36"/>
      <c r="VCY1149" s="36"/>
      <c r="VCZ1149" s="36"/>
      <c r="VDA1149" s="36"/>
      <c r="VDB1149" s="36"/>
      <c r="VDC1149" s="36"/>
      <c r="VDD1149" s="36"/>
      <c r="VDE1149" s="36"/>
      <c r="VDF1149" s="36"/>
      <c r="VDG1149" s="36"/>
      <c r="VDH1149" s="36"/>
      <c r="VDI1149" s="36"/>
      <c r="VDJ1149" s="36"/>
      <c r="VDK1149" s="36"/>
      <c r="VDL1149" s="36"/>
      <c r="VDM1149" s="36"/>
      <c r="VDN1149" s="36"/>
      <c r="VDO1149" s="36"/>
      <c r="VDP1149" s="36"/>
      <c r="VDQ1149" s="36"/>
      <c r="VDR1149" s="36"/>
      <c r="VDS1149" s="36"/>
      <c r="VDT1149" s="36"/>
      <c r="VDU1149" s="36"/>
      <c r="VDV1149" s="36"/>
      <c r="VDW1149" s="36"/>
      <c r="VDX1149" s="36"/>
      <c r="VDY1149" s="36"/>
      <c r="VDZ1149" s="36"/>
      <c r="VEA1149" s="36"/>
      <c r="VEB1149" s="36"/>
      <c r="VEC1149" s="36"/>
      <c r="VED1149" s="36"/>
      <c r="VEE1149" s="36"/>
      <c r="VEF1149" s="36"/>
      <c r="VEG1149" s="36"/>
      <c r="VEH1149" s="36"/>
      <c r="VEI1149" s="36"/>
      <c r="VEJ1149" s="36"/>
      <c r="VEK1149" s="36"/>
      <c r="VEL1149" s="36"/>
      <c r="VEM1149" s="36"/>
      <c r="VEN1149" s="36"/>
      <c r="VEO1149" s="36"/>
      <c r="VEP1149" s="36"/>
      <c r="VEQ1149" s="36"/>
      <c r="VER1149" s="36"/>
      <c r="VES1149" s="36"/>
      <c r="VET1149" s="36"/>
      <c r="VEU1149" s="36"/>
      <c r="VEV1149" s="36"/>
      <c r="VEW1149" s="36"/>
      <c r="VEX1149" s="36"/>
      <c r="VEY1149" s="36"/>
      <c r="VEZ1149" s="36"/>
      <c r="VFA1149" s="36"/>
      <c r="VFB1149" s="36"/>
      <c r="VFC1149" s="36"/>
      <c r="VFD1149" s="36"/>
      <c r="VFE1149" s="36"/>
      <c r="VFF1149" s="36"/>
      <c r="VFG1149" s="36"/>
      <c r="VFH1149" s="36"/>
      <c r="VFI1149" s="36"/>
      <c r="VFJ1149" s="36"/>
      <c r="VFK1149" s="36"/>
      <c r="VFL1149" s="36"/>
      <c r="VFM1149" s="36"/>
      <c r="VFN1149" s="36"/>
      <c r="VFO1149" s="36"/>
      <c r="VFP1149" s="36"/>
      <c r="VFQ1149" s="36"/>
      <c r="VFR1149" s="36"/>
      <c r="VFS1149" s="36"/>
      <c r="VFT1149" s="36"/>
      <c r="VFU1149" s="36"/>
      <c r="VFV1149" s="36"/>
      <c r="VFW1149" s="36"/>
      <c r="VFX1149" s="36"/>
      <c r="VFY1149" s="36"/>
      <c r="VFZ1149" s="36"/>
      <c r="VGA1149" s="36"/>
      <c r="VGB1149" s="36"/>
      <c r="VGC1149" s="36"/>
      <c r="VGD1149" s="36"/>
      <c r="VGE1149" s="36"/>
      <c r="VGF1149" s="36"/>
      <c r="VGG1149" s="36"/>
      <c r="VGH1149" s="36"/>
      <c r="VGI1149" s="36"/>
      <c r="VGJ1149" s="36"/>
      <c r="VGK1149" s="36"/>
      <c r="VGL1149" s="36"/>
      <c r="VGM1149" s="36"/>
      <c r="VGN1149" s="36"/>
      <c r="VGO1149" s="36"/>
      <c r="VGP1149" s="36"/>
      <c r="VGQ1149" s="36"/>
      <c r="VGR1149" s="36"/>
      <c r="VGS1149" s="36"/>
      <c r="VGT1149" s="36"/>
      <c r="VGU1149" s="36"/>
      <c r="VGV1149" s="36"/>
      <c r="VGW1149" s="36"/>
      <c r="VGX1149" s="36"/>
      <c r="VGY1149" s="36"/>
      <c r="VGZ1149" s="36"/>
      <c r="VHA1149" s="36"/>
      <c r="VHB1149" s="36"/>
      <c r="VHC1149" s="36"/>
      <c r="VHD1149" s="36"/>
      <c r="VHE1149" s="36"/>
      <c r="VHF1149" s="36"/>
      <c r="VHG1149" s="36"/>
      <c r="VHH1149" s="36"/>
      <c r="VHI1149" s="36"/>
      <c r="VHJ1149" s="36"/>
      <c r="VHK1149" s="36"/>
      <c r="VHL1149" s="36"/>
      <c r="VHM1149" s="36"/>
      <c r="VHN1149" s="36"/>
      <c r="VHO1149" s="36"/>
      <c r="VHP1149" s="36"/>
      <c r="VHQ1149" s="36"/>
      <c r="VHR1149" s="36"/>
      <c r="VHS1149" s="36"/>
      <c r="VHT1149" s="36"/>
      <c r="VHU1149" s="36"/>
      <c r="VHV1149" s="36"/>
      <c r="VHW1149" s="36"/>
      <c r="VHX1149" s="36"/>
      <c r="VHY1149" s="36"/>
      <c r="VHZ1149" s="36"/>
      <c r="VIA1149" s="36"/>
      <c r="VIB1149" s="36"/>
      <c r="VIC1149" s="36"/>
      <c r="VID1149" s="36"/>
      <c r="VIE1149" s="36"/>
      <c r="VIF1149" s="36"/>
      <c r="VIG1149" s="36"/>
      <c r="VIH1149" s="36"/>
      <c r="VII1149" s="36"/>
      <c r="VIJ1149" s="36"/>
      <c r="VIK1149" s="36"/>
      <c r="VIL1149" s="36"/>
      <c r="VIM1149" s="36"/>
      <c r="VIN1149" s="36"/>
      <c r="VIO1149" s="36"/>
      <c r="VIP1149" s="36"/>
      <c r="VIQ1149" s="36"/>
      <c r="VIR1149" s="36"/>
      <c r="VIS1149" s="36"/>
      <c r="VIT1149" s="36"/>
      <c r="VIU1149" s="36"/>
      <c r="VIV1149" s="36"/>
      <c r="VIW1149" s="36"/>
      <c r="VIX1149" s="36"/>
      <c r="VIY1149" s="36"/>
      <c r="VIZ1149" s="36"/>
      <c r="VJA1149" s="36"/>
      <c r="VJB1149" s="36"/>
      <c r="VJC1149" s="36"/>
      <c r="VJD1149" s="36"/>
      <c r="VJE1149" s="36"/>
      <c r="VJF1149" s="36"/>
      <c r="VJG1149" s="36"/>
      <c r="VJH1149" s="36"/>
      <c r="VJI1149" s="36"/>
      <c r="VJJ1149" s="36"/>
      <c r="VJK1149" s="36"/>
      <c r="VJL1149" s="36"/>
      <c r="VJM1149" s="36"/>
      <c r="VJN1149" s="36"/>
      <c r="VJO1149" s="36"/>
      <c r="VJP1149" s="36"/>
      <c r="VJQ1149" s="36"/>
      <c r="VJR1149" s="36"/>
      <c r="VJS1149" s="36"/>
      <c r="VJT1149" s="36"/>
      <c r="VJU1149" s="36"/>
      <c r="VJV1149" s="36"/>
      <c r="VJW1149" s="36"/>
      <c r="VJX1149" s="36"/>
      <c r="VJY1149" s="36"/>
      <c r="VJZ1149" s="36"/>
      <c r="VKA1149" s="36"/>
      <c r="VKB1149" s="36"/>
      <c r="VKC1149" s="36"/>
      <c r="VKD1149" s="36"/>
      <c r="VKE1149" s="36"/>
      <c r="VKF1149" s="36"/>
      <c r="VKG1149" s="36"/>
      <c r="VKH1149" s="36"/>
      <c r="VKI1149" s="36"/>
      <c r="VKJ1149" s="36"/>
      <c r="VKK1149" s="36"/>
      <c r="VKL1149" s="36"/>
      <c r="VKM1149" s="36"/>
      <c r="VKN1149" s="36"/>
      <c r="VKO1149" s="36"/>
      <c r="VKP1149" s="36"/>
      <c r="VKQ1149" s="36"/>
      <c r="VKR1149" s="36"/>
      <c r="VKS1149" s="36"/>
      <c r="VKT1149" s="36"/>
      <c r="VKU1149" s="36"/>
      <c r="VKV1149" s="36"/>
      <c r="VKW1149" s="36"/>
      <c r="VKX1149" s="36"/>
      <c r="VKY1149" s="36"/>
      <c r="VKZ1149" s="36"/>
      <c r="VLA1149" s="36"/>
      <c r="VLB1149" s="36"/>
      <c r="VLC1149" s="36"/>
      <c r="VLD1149" s="36"/>
      <c r="VLE1149" s="36"/>
      <c r="VLF1149" s="36"/>
      <c r="VLG1149" s="36"/>
      <c r="VLH1149" s="36"/>
      <c r="VLI1149" s="36"/>
      <c r="VLJ1149" s="36"/>
      <c r="VLK1149" s="36"/>
      <c r="VLL1149" s="36"/>
      <c r="VLM1149" s="36"/>
      <c r="VLN1149" s="36"/>
      <c r="VLO1149" s="36"/>
      <c r="VLP1149" s="36"/>
      <c r="VLQ1149" s="36"/>
      <c r="VLR1149" s="36"/>
      <c r="VLS1149" s="36"/>
      <c r="VLT1149" s="36"/>
      <c r="VLU1149" s="36"/>
      <c r="VLV1149" s="36"/>
      <c r="VLW1149" s="36"/>
      <c r="VLX1149" s="36"/>
      <c r="VLY1149" s="36"/>
      <c r="VLZ1149" s="36"/>
      <c r="VMA1149" s="36"/>
      <c r="VMB1149" s="36"/>
      <c r="VMC1149" s="36"/>
      <c r="VMD1149" s="36"/>
      <c r="VME1149" s="36"/>
      <c r="VMF1149" s="36"/>
      <c r="VMG1149" s="36"/>
      <c r="VMH1149" s="36"/>
      <c r="VMI1149" s="36"/>
      <c r="VMJ1149" s="36"/>
      <c r="VMK1149" s="36"/>
      <c r="VML1149" s="36"/>
      <c r="VMM1149" s="36"/>
      <c r="VMN1149" s="36"/>
      <c r="VMO1149" s="36"/>
      <c r="VMP1149" s="36"/>
      <c r="VMQ1149" s="36"/>
      <c r="VMR1149" s="36"/>
      <c r="VMS1149" s="36"/>
      <c r="VMT1149" s="36"/>
      <c r="VMU1149" s="36"/>
      <c r="VMV1149" s="36"/>
      <c r="VMW1149" s="36"/>
      <c r="VMX1149" s="36"/>
      <c r="VMY1149" s="36"/>
      <c r="VMZ1149" s="36"/>
      <c r="VNA1149" s="36"/>
      <c r="VNB1149" s="36"/>
      <c r="VNC1149" s="36"/>
      <c r="VND1149" s="36"/>
      <c r="VNE1149" s="36"/>
      <c r="VNF1149" s="36"/>
      <c r="VNG1149" s="36"/>
      <c r="VNH1149" s="36"/>
      <c r="VNI1149" s="36"/>
      <c r="VNJ1149" s="36"/>
      <c r="VNK1149" s="36"/>
      <c r="VNL1149" s="36"/>
      <c r="VNM1149" s="36"/>
      <c r="VNN1149" s="36"/>
      <c r="VNO1149" s="36"/>
      <c r="VNP1149" s="36"/>
      <c r="VNQ1149" s="36"/>
      <c r="VNR1149" s="36"/>
      <c r="VNS1149" s="36"/>
      <c r="VNT1149" s="36"/>
      <c r="VNU1149" s="36"/>
      <c r="VNV1149" s="36"/>
      <c r="VNW1149" s="36"/>
      <c r="VNX1149" s="36"/>
      <c r="VNY1149" s="36"/>
      <c r="VNZ1149" s="36"/>
      <c r="VOA1149" s="36"/>
      <c r="VOB1149" s="36"/>
      <c r="VOC1149" s="36"/>
      <c r="VOD1149" s="36"/>
      <c r="VOE1149" s="36"/>
      <c r="VOF1149" s="36"/>
      <c r="VOG1149" s="36"/>
      <c r="VOH1149" s="36"/>
      <c r="VOI1149" s="36"/>
      <c r="VOJ1149" s="36"/>
      <c r="VOK1149" s="36"/>
      <c r="VOL1149" s="36"/>
      <c r="VOM1149" s="36"/>
      <c r="VON1149" s="36"/>
      <c r="VOO1149" s="36"/>
      <c r="VOP1149" s="36"/>
      <c r="VOQ1149" s="36"/>
      <c r="VOR1149" s="36"/>
      <c r="VOS1149" s="36"/>
      <c r="VOT1149" s="36"/>
      <c r="VOU1149" s="36"/>
      <c r="VOV1149" s="36"/>
      <c r="VOW1149" s="36"/>
      <c r="VOX1149" s="36"/>
      <c r="VOY1149" s="36"/>
      <c r="VOZ1149" s="36"/>
      <c r="VPA1149" s="36"/>
      <c r="VPB1149" s="36"/>
      <c r="VPC1149" s="36"/>
      <c r="VPD1149" s="36"/>
      <c r="VPE1149" s="36"/>
      <c r="VPF1149" s="36"/>
      <c r="VPG1149" s="36"/>
      <c r="VPH1149" s="36"/>
      <c r="VPI1149" s="36"/>
      <c r="VPJ1149" s="36"/>
      <c r="VPK1149" s="36"/>
      <c r="VPL1149" s="36"/>
      <c r="VPM1149" s="36"/>
      <c r="VPN1149" s="36"/>
      <c r="VPO1149" s="36"/>
      <c r="VPP1149" s="36"/>
      <c r="VPQ1149" s="36"/>
      <c r="VPR1149" s="36"/>
      <c r="VPS1149" s="36"/>
      <c r="VPT1149" s="36"/>
      <c r="VPU1149" s="36"/>
      <c r="VPV1149" s="36"/>
      <c r="VPW1149" s="36"/>
      <c r="VPX1149" s="36"/>
      <c r="VPY1149" s="36"/>
      <c r="VPZ1149" s="36"/>
      <c r="VQA1149" s="36"/>
      <c r="VQB1149" s="36"/>
      <c r="VQC1149" s="36"/>
      <c r="VQD1149" s="36"/>
      <c r="VQE1149" s="36"/>
      <c r="VQF1149" s="36"/>
      <c r="VQG1149" s="36"/>
      <c r="VQH1149" s="36"/>
      <c r="VQI1149" s="36"/>
      <c r="VQJ1149" s="36"/>
      <c r="VQK1149" s="36"/>
      <c r="VQL1149" s="36"/>
      <c r="VQM1149" s="36"/>
      <c r="VQN1149" s="36"/>
      <c r="VQO1149" s="36"/>
      <c r="VQP1149" s="36"/>
      <c r="VQQ1149" s="36"/>
      <c r="VQR1149" s="36"/>
      <c r="VQS1149" s="36"/>
      <c r="VQT1149" s="36"/>
      <c r="VQU1149" s="36"/>
      <c r="VQV1149" s="36"/>
      <c r="VQW1149" s="36"/>
      <c r="VQX1149" s="36"/>
      <c r="VQY1149" s="36"/>
      <c r="VQZ1149" s="36"/>
      <c r="VRA1149" s="36"/>
      <c r="VRB1149" s="36"/>
      <c r="VRC1149" s="36"/>
      <c r="VRD1149" s="36"/>
      <c r="VRE1149" s="36"/>
      <c r="VRF1149" s="36"/>
      <c r="VRG1149" s="36"/>
      <c r="VRH1149" s="36"/>
      <c r="VRI1149" s="36"/>
      <c r="VRJ1149" s="36"/>
      <c r="VRK1149" s="36"/>
      <c r="VRL1149" s="36"/>
      <c r="VRM1149" s="36"/>
      <c r="VRN1149" s="36"/>
      <c r="VRO1149" s="36"/>
      <c r="VRP1149" s="36"/>
      <c r="VRQ1149" s="36"/>
      <c r="VRR1149" s="36"/>
      <c r="VRS1149" s="36"/>
      <c r="VRT1149" s="36"/>
      <c r="VRU1149" s="36"/>
      <c r="VRV1149" s="36"/>
      <c r="VRW1149" s="36"/>
      <c r="VRX1149" s="36"/>
      <c r="VRY1149" s="36"/>
      <c r="VRZ1149" s="36"/>
      <c r="VSA1149" s="36"/>
      <c r="VSB1149" s="36"/>
      <c r="VSC1149" s="36"/>
      <c r="VSD1149" s="36"/>
      <c r="VSE1149" s="36"/>
      <c r="VSF1149" s="36"/>
      <c r="VSG1149" s="36"/>
      <c r="VSH1149" s="36"/>
      <c r="VSI1149" s="36"/>
      <c r="VSJ1149" s="36"/>
      <c r="VSK1149" s="36"/>
      <c r="VSL1149" s="36"/>
      <c r="VSM1149" s="36"/>
      <c r="VSN1149" s="36"/>
      <c r="VSO1149" s="36"/>
      <c r="VSP1149" s="36"/>
      <c r="VSQ1149" s="36"/>
      <c r="VSR1149" s="36"/>
      <c r="VSS1149" s="36"/>
      <c r="VST1149" s="36"/>
      <c r="VSU1149" s="36"/>
      <c r="VSV1149" s="36"/>
      <c r="VSW1149" s="36"/>
      <c r="VSX1149" s="36"/>
      <c r="VSY1149" s="36"/>
      <c r="VSZ1149" s="36"/>
      <c r="VTA1149" s="36"/>
      <c r="VTB1149" s="36"/>
      <c r="VTC1149" s="36"/>
      <c r="VTD1149" s="36"/>
      <c r="VTE1149" s="36"/>
      <c r="VTF1149" s="36"/>
      <c r="VTG1149" s="36"/>
      <c r="VTH1149" s="36"/>
      <c r="VTI1149" s="36"/>
      <c r="VTJ1149" s="36"/>
      <c r="VTK1149" s="36"/>
      <c r="VTL1149" s="36"/>
      <c r="VTM1149" s="36"/>
      <c r="VTN1149" s="36"/>
      <c r="VTO1149" s="36"/>
      <c r="VTP1149" s="36"/>
      <c r="VTQ1149" s="36"/>
      <c r="VTR1149" s="36"/>
      <c r="VTS1149" s="36"/>
      <c r="VTT1149" s="36"/>
      <c r="VTU1149" s="36"/>
      <c r="VTV1149" s="36"/>
      <c r="VTW1149" s="36"/>
      <c r="VTX1149" s="36"/>
      <c r="VTY1149" s="36"/>
      <c r="VTZ1149" s="36"/>
      <c r="VUA1149" s="36"/>
      <c r="VUB1149" s="36"/>
      <c r="VUC1149" s="36"/>
      <c r="VUD1149" s="36"/>
      <c r="VUE1149" s="36"/>
      <c r="VUF1149" s="36"/>
      <c r="VUG1149" s="36"/>
      <c r="VUH1149" s="36"/>
      <c r="VUI1149" s="36"/>
      <c r="VUJ1149" s="36"/>
      <c r="VUK1149" s="36"/>
      <c r="VUL1149" s="36"/>
      <c r="VUM1149" s="36"/>
      <c r="VUN1149" s="36"/>
      <c r="VUO1149" s="36"/>
      <c r="VUP1149" s="36"/>
      <c r="VUQ1149" s="36"/>
      <c r="VUR1149" s="36"/>
      <c r="VUS1149" s="36"/>
      <c r="VUT1149" s="36"/>
      <c r="VUU1149" s="36"/>
      <c r="VUV1149" s="36"/>
      <c r="VUW1149" s="36"/>
      <c r="VUX1149" s="36"/>
      <c r="VUY1149" s="36"/>
      <c r="VUZ1149" s="36"/>
      <c r="VVA1149" s="36"/>
      <c r="VVB1149" s="36"/>
      <c r="VVC1149" s="36"/>
      <c r="VVD1149" s="36"/>
      <c r="VVE1149" s="36"/>
      <c r="VVF1149" s="36"/>
      <c r="VVG1149" s="36"/>
      <c r="VVH1149" s="36"/>
      <c r="VVI1149" s="36"/>
      <c r="VVJ1149" s="36"/>
      <c r="VVK1149" s="36"/>
      <c r="VVL1149" s="36"/>
      <c r="VVM1149" s="36"/>
      <c r="VVN1149" s="36"/>
      <c r="VVO1149" s="36"/>
      <c r="VVP1149" s="36"/>
      <c r="VVQ1149" s="36"/>
      <c r="VVR1149" s="36"/>
      <c r="VVS1149" s="36"/>
      <c r="VVT1149" s="36"/>
      <c r="VVU1149" s="36"/>
      <c r="VVV1149" s="36"/>
      <c r="VVW1149" s="36"/>
      <c r="VVX1149" s="36"/>
      <c r="VVY1149" s="36"/>
      <c r="VVZ1149" s="36"/>
      <c r="VWA1149" s="36"/>
      <c r="VWB1149" s="36"/>
      <c r="VWC1149" s="36"/>
      <c r="VWD1149" s="36"/>
      <c r="VWE1149" s="36"/>
      <c r="VWF1149" s="36"/>
      <c r="VWG1149" s="36"/>
      <c r="VWH1149" s="36"/>
      <c r="VWI1149" s="36"/>
      <c r="VWJ1149" s="36"/>
      <c r="VWK1149" s="36"/>
      <c r="VWL1149" s="36"/>
      <c r="VWM1149" s="36"/>
      <c r="VWN1149" s="36"/>
      <c r="VWO1149" s="36"/>
      <c r="VWP1149" s="36"/>
      <c r="VWQ1149" s="36"/>
      <c r="VWR1149" s="36"/>
      <c r="VWS1149" s="36"/>
      <c r="VWT1149" s="36"/>
      <c r="VWU1149" s="36"/>
      <c r="VWV1149" s="36"/>
      <c r="VWW1149" s="36"/>
      <c r="VWX1149" s="36"/>
      <c r="VWY1149" s="36"/>
      <c r="VWZ1149" s="36"/>
      <c r="VXA1149" s="36"/>
      <c r="VXB1149" s="36"/>
      <c r="VXC1149" s="36"/>
      <c r="VXD1149" s="36"/>
      <c r="VXE1149" s="36"/>
      <c r="VXF1149" s="36"/>
      <c r="VXG1149" s="36"/>
      <c r="VXH1149" s="36"/>
      <c r="VXI1149" s="36"/>
      <c r="VXJ1149" s="36"/>
      <c r="VXK1149" s="36"/>
      <c r="VXL1149" s="36"/>
      <c r="VXM1149" s="36"/>
      <c r="VXN1149" s="36"/>
      <c r="VXO1149" s="36"/>
      <c r="VXP1149" s="36"/>
      <c r="VXQ1149" s="36"/>
      <c r="VXR1149" s="36"/>
      <c r="VXS1149" s="36"/>
      <c r="VXT1149" s="36"/>
      <c r="VXU1149" s="36"/>
      <c r="VXV1149" s="36"/>
      <c r="VXW1149" s="36"/>
      <c r="VXX1149" s="36"/>
      <c r="VXY1149" s="36"/>
      <c r="VXZ1149" s="36"/>
      <c r="VYA1149" s="36"/>
      <c r="VYB1149" s="36"/>
      <c r="VYC1149" s="36"/>
      <c r="VYD1149" s="36"/>
      <c r="VYE1149" s="36"/>
      <c r="VYF1149" s="36"/>
      <c r="VYG1149" s="36"/>
      <c r="VYH1149" s="36"/>
      <c r="VYI1149" s="36"/>
      <c r="VYJ1149" s="36"/>
      <c r="VYK1149" s="36"/>
      <c r="VYL1149" s="36"/>
      <c r="VYM1149" s="36"/>
      <c r="VYN1149" s="36"/>
      <c r="VYO1149" s="36"/>
      <c r="VYP1149" s="36"/>
      <c r="VYQ1149" s="36"/>
      <c r="VYR1149" s="36"/>
      <c r="VYS1149" s="36"/>
      <c r="VYT1149" s="36"/>
      <c r="VYU1149" s="36"/>
      <c r="VYV1149" s="36"/>
      <c r="VYW1149" s="36"/>
      <c r="VYX1149" s="36"/>
      <c r="VYY1149" s="36"/>
      <c r="VYZ1149" s="36"/>
      <c r="VZA1149" s="36"/>
      <c r="VZB1149" s="36"/>
      <c r="VZC1149" s="36"/>
      <c r="VZD1149" s="36"/>
      <c r="VZE1149" s="36"/>
      <c r="VZF1149" s="36"/>
      <c r="VZG1149" s="36"/>
      <c r="VZH1149" s="36"/>
      <c r="VZI1149" s="36"/>
      <c r="VZJ1149" s="36"/>
      <c r="VZK1149" s="36"/>
      <c r="VZL1149" s="36"/>
      <c r="VZM1149" s="36"/>
      <c r="VZN1149" s="36"/>
      <c r="VZO1149" s="36"/>
      <c r="VZP1149" s="36"/>
      <c r="VZQ1149" s="36"/>
      <c r="VZR1149" s="36"/>
      <c r="VZS1149" s="36"/>
      <c r="VZT1149" s="36"/>
      <c r="VZU1149" s="36"/>
      <c r="VZV1149" s="36"/>
      <c r="VZW1149" s="36"/>
      <c r="VZX1149" s="36"/>
      <c r="VZY1149" s="36"/>
      <c r="VZZ1149" s="36"/>
      <c r="WAA1149" s="36"/>
      <c r="WAB1149" s="36"/>
      <c r="WAC1149" s="36"/>
      <c r="WAD1149" s="36"/>
      <c r="WAE1149" s="36"/>
      <c r="WAF1149" s="36"/>
      <c r="WAG1149" s="36"/>
      <c r="WAH1149" s="36"/>
      <c r="WAI1149" s="36"/>
      <c r="WAJ1149" s="36"/>
      <c r="WAK1149" s="36"/>
      <c r="WAL1149" s="36"/>
      <c r="WAM1149" s="36"/>
      <c r="WAN1149" s="36"/>
      <c r="WAO1149" s="36"/>
      <c r="WAP1149" s="36"/>
      <c r="WAQ1149" s="36"/>
      <c r="WAR1149" s="36"/>
      <c r="WAS1149" s="36"/>
      <c r="WAT1149" s="36"/>
      <c r="WAU1149" s="36"/>
      <c r="WAV1149" s="36"/>
      <c r="WAW1149" s="36"/>
      <c r="WAX1149" s="36"/>
      <c r="WAY1149" s="36"/>
      <c r="WAZ1149" s="36"/>
      <c r="WBA1149" s="36"/>
      <c r="WBB1149" s="36"/>
      <c r="WBC1149" s="36"/>
      <c r="WBD1149" s="36"/>
      <c r="WBE1149" s="36"/>
      <c r="WBF1149" s="36"/>
      <c r="WBG1149" s="36"/>
      <c r="WBH1149" s="36"/>
      <c r="WBI1149" s="36"/>
      <c r="WBJ1149" s="36"/>
      <c r="WBK1149" s="36"/>
      <c r="WBL1149" s="36"/>
      <c r="WBM1149" s="36"/>
      <c r="WBN1149" s="36"/>
      <c r="WBO1149" s="36"/>
      <c r="WBP1149" s="36"/>
      <c r="WBQ1149" s="36"/>
      <c r="WBR1149" s="36"/>
      <c r="WBS1149" s="36"/>
      <c r="WBT1149" s="36"/>
      <c r="WBU1149" s="36"/>
      <c r="WBV1149" s="36"/>
      <c r="WBW1149" s="36"/>
      <c r="WBX1149" s="36"/>
      <c r="WBY1149" s="36"/>
      <c r="WBZ1149" s="36"/>
      <c r="WCA1149" s="36"/>
      <c r="WCB1149" s="36"/>
      <c r="WCC1149" s="36"/>
      <c r="WCD1149" s="36"/>
      <c r="WCE1149" s="36"/>
      <c r="WCF1149" s="36"/>
      <c r="WCG1149" s="36"/>
      <c r="WCH1149" s="36"/>
      <c r="WCI1149" s="36"/>
      <c r="WCJ1149" s="36"/>
      <c r="WCK1149" s="36"/>
      <c r="WCL1149" s="36"/>
      <c r="WCM1149" s="36"/>
      <c r="WCN1149" s="36"/>
      <c r="WCO1149" s="36"/>
      <c r="WCP1149" s="36"/>
      <c r="WCQ1149" s="36"/>
      <c r="WCR1149" s="36"/>
      <c r="WCS1149" s="36"/>
      <c r="WCT1149" s="36"/>
      <c r="WCU1149" s="36"/>
      <c r="WCV1149" s="36"/>
      <c r="WCW1149" s="36"/>
      <c r="WCX1149" s="36"/>
      <c r="WCY1149" s="36"/>
      <c r="WCZ1149" s="36"/>
      <c r="WDA1149" s="36"/>
      <c r="WDB1149" s="36"/>
      <c r="WDC1149" s="36"/>
      <c r="WDD1149" s="36"/>
      <c r="WDE1149" s="36"/>
      <c r="WDF1149" s="36"/>
      <c r="WDG1149" s="36"/>
      <c r="WDH1149" s="36"/>
      <c r="WDI1149" s="36"/>
      <c r="WDJ1149" s="36"/>
      <c r="WDK1149" s="36"/>
      <c r="WDL1149" s="36"/>
      <c r="WDM1149" s="36"/>
      <c r="WDN1149" s="36"/>
      <c r="WDO1149" s="36"/>
      <c r="WDP1149" s="36"/>
      <c r="WDQ1149" s="36"/>
      <c r="WDR1149" s="36"/>
      <c r="WDS1149" s="36"/>
      <c r="WDT1149" s="36"/>
      <c r="WDU1149" s="36"/>
      <c r="WDV1149" s="36"/>
      <c r="WDW1149" s="36"/>
      <c r="WDX1149" s="36"/>
      <c r="WDY1149" s="36"/>
      <c r="WDZ1149" s="36"/>
      <c r="WEA1149" s="36"/>
      <c r="WEB1149" s="36"/>
      <c r="WEC1149" s="36"/>
      <c r="WED1149" s="36"/>
      <c r="WEE1149" s="36"/>
      <c r="WEF1149" s="36"/>
      <c r="WEG1149" s="36"/>
      <c r="WEH1149" s="36"/>
      <c r="WEI1149" s="36"/>
      <c r="WEJ1149" s="36"/>
      <c r="WEK1149" s="36"/>
      <c r="WEL1149" s="36"/>
      <c r="WEM1149" s="36"/>
      <c r="WEN1149" s="36"/>
      <c r="WEO1149" s="36"/>
      <c r="WEP1149" s="36"/>
      <c r="WEQ1149" s="36"/>
      <c r="WER1149" s="36"/>
      <c r="WES1149" s="36"/>
      <c r="WET1149" s="36"/>
      <c r="WEU1149" s="36"/>
      <c r="WEV1149" s="36"/>
      <c r="WEW1149" s="36"/>
      <c r="WEX1149" s="36"/>
      <c r="WEY1149" s="36"/>
      <c r="WEZ1149" s="36"/>
      <c r="WFA1149" s="36"/>
      <c r="WFB1149" s="36"/>
      <c r="WFC1149" s="36"/>
      <c r="WFD1149" s="36"/>
      <c r="WFE1149" s="36"/>
      <c r="WFF1149" s="36"/>
      <c r="WFG1149" s="36"/>
      <c r="WFH1149" s="36"/>
      <c r="WFI1149" s="36"/>
      <c r="WFJ1149" s="36"/>
      <c r="WFK1149" s="36"/>
      <c r="WFL1149" s="36"/>
      <c r="WFM1149" s="36"/>
      <c r="WFN1149" s="36"/>
      <c r="WFO1149" s="36"/>
      <c r="WFP1149" s="36"/>
      <c r="WFQ1149" s="36"/>
      <c r="WFR1149" s="36"/>
      <c r="WFS1149" s="36"/>
      <c r="WFT1149" s="36"/>
      <c r="WFU1149" s="36"/>
      <c r="WFV1149" s="36"/>
      <c r="WFW1149" s="36"/>
      <c r="WFX1149" s="36"/>
      <c r="WFY1149" s="36"/>
      <c r="WFZ1149" s="36"/>
      <c r="WGA1149" s="36"/>
      <c r="WGB1149" s="36"/>
      <c r="WGC1149" s="36"/>
      <c r="WGD1149" s="36"/>
      <c r="WGE1149" s="36"/>
      <c r="WGF1149" s="36"/>
      <c r="WGG1149" s="36"/>
      <c r="WGH1149" s="36"/>
      <c r="WGI1149" s="36"/>
      <c r="WGJ1149" s="36"/>
      <c r="WGK1149" s="36"/>
      <c r="WGL1149" s="36"/>
      <c r="WGM1149" s="36"/>
      <c r="WGN1149" s="36"/>
      <c r="WGO1149" s="36"/>
      <c r="WGP1149" s="36"/>
      <c r="WGQ1149" s="36"/>
      <c r="WGR1149" s="36"/>
      <c r="WGS1149" s="36"/>
      <c r="WGT1149" s="36"/>
      <c r="WGU1149" s="36"/>
      <c r="WGV1149" s="36"/>
      <c r="WGW1149" s="36"/>
      <c r="WGX1149" s="36"/>
      <c r="WGY1149" s="36"/>
      <c r="WGZ1149" s="36"/>
      <c r="WHA1149" s="36"/>
      <c r="WHB1149" s="36"/>
      <c r="WHC1149" s="36"/>
      <c r="WHD1149" s="36"/>
      <c r="WHE1149" s="36"/>
      <c r="WHF1149" s="36"/>
      <c r="WHG1149" s="36"/>
      <c r="WHH1149" s="36"/>
      <c r="WHI1149" s="36"/>
      <c r="WHJ1149" s="36"/>
      <c r="WHK1149" s="36"/>
      <c r="WHL1149" s="36"/>
      <c r="WHM1149" s="36"/>
      <c r="WHN1149" s="36"/>
      <c r="WHO1149" s="36"/>
      <c r="WHP1149" s="36"/>
      <c r="WHQ1149" s="36"/>
      <c r="WHR1149" s="36"/>
      <c r="WHS1149" s="36"/>
      <c r="WHT1149" s="36"/>
      <c r="WHU1149" s="36"/>
      <c r="WHV1149" s="36"/>
      <c r="WHW1149" s="36"/>
      <c r="WHX1149" s="36"/>
      <c r="WHY1149" s="36"/>
      <c r="WHZ1149" s="36"/>
      <c r="WIA1149" s="36"/>
      <c r="WIB1149" s="36"/>
      <c r="WIC1149" s="36"/>
      <c r="WID1149" s="36"/>
      <c r="WIE1149" s="36"/>
      <c r="WIF1149" s="36"/>
      <c r="WIG1149" s="36"/>
      <c r="WIH1149" s="36"/>
      <c r="WII1149" s="36"/>
      <c r="WIJ1149" s="36"/>
      <c r="WIK1149" s="36"/>
      <c r="WIL1149" s="36"/>
      <c r="WIM1149" s="36"/>
      <c r="WIN1149" s="36"/>
      <c r="WIO1149" s="36"/>
      <c r="WIP1149" s="36"/>
      <c r="WIQ1149" s="36"/>
      <c r="WIR1149" s="36"/>
      <c r="WIS1149" s="36"/>
      <c r="WIT1149" s="36"/>
      <c r="WIU1149" s="36"/>
      <c r="WIV1149" s="36"/>
      <c r="WIW1149" s="36"/>
      <c r="WIX1149" s="36"/>
      <c r="WIY1149" s="36"/>
      <c r="WIZ1149" s="36"/>
      <c r="WJA1149" s="36"/>
      <c r="WJB1149" s="36"/>
      <c r="WJC1149" s="36"/>
      <c r="WJD1149" s="36"/>
      <c r="WJE1149" s="36"/>
      <c r="WJF1149" s="36"/>
      <c r="WJG1149" s="36"/>
      <c r="WJH1149" s="36"/>
      <c r="WJI1149" s="36"/>
      <c r="WJJ1149" s="36"/>
      <c r="WJK1149" s="36"/>
      <c r="WJL1149" s="36"/>
      <c r="WJM1149" s="36"/>
      <c r="WJN1149" s="36"/>
      <c r="WJO1149" s="36"/>
      <c r="WJP1149" s="36"/>
      <c r="WJQ1149" s="36"/>
      <c r="WJR1149" s="36"/>
      <c r="WJS1149" s="36"/>
      <c r="WJT1149" s="36"/>
      <c r="WJU1149" s="36"/>
      <c r="WJV1149" s="36"/>
      <c r="WJW1149" s="36"/>
      <c r="WJX1149" s="36"/>
      <c r="WJY1149" s="36"/>
      <c r="WJZ1149" s="36"/>
      <c r="WKA1149" s="36"/>
      <c r="WKB1149" s="36"/>
      <c r="WKC1149" s="36"/>
      <c r="WKD1149" s="36"/>
      <c r="WKE1149" s="36"/>
      <c r="WKF1149" s="36"/>
      <c r="WKG1149" s="36"/>
      <c r="WKH1149" s="36"/>
      <c r="WKI1149" s="36"/>
      <c r="WKJ1149" s="36"/>
      <c r="WKK1149" s="36"/>
      <c r="WKL1149" s="36"/>
      <c r="WKM1149" s="36"/>
      <c r="WKN1149" s="36"/>
      <c r="WKO1149" s="36"/>
      <c r="WKP1149" s="36"/>
      <c r="WKQ1149" s="36"/>
      <c r="WKR1149" s="36"/>
      <c r="WKS1149" s="36"/>
      <c r="WKT1149" s="36"/>
      <c r="WKU1149" s="36"/>
      <c r="WKV1149" s="36"/>
      <c r="WKW1149" s="36"/>
      <c r="WKX1149" s="36"/>
      <c r="WKY1149" s="36"/>
      <c r="WKZ1149" s="36"/>
      <c r="WLA1149" s="36"/>
      <c r="WLB1149" s="36"/>
      <c r="WLC1149" s="36"/>
      <c r="WLD1149" s="36"/>
      <c r="WLE1149" s="36"/>
      <c r="WLF1149" s="36"/>
      <c r="WLG1149" s="36"/>
      <c r="WLH1149" s="36"/>
      <c r="WLI1149" s="36"/>
      <c r="WLJ1149" s="36"/>
      <c r="WLK1149" s="36"/>
      <c r="WLL1149" s="36"/>
      <c r="WLM1149" s="36"/>
      <c r="WLN1149" s="36"/>
      <c r="WLO1149" s="36"/>
      <c r="WLP1149" s="36"/>
      <c r="WLQ1149" s="36"/>
      <c r="WLR1149" s="36"/>
      <c r="WLS1149" s="36"/>
      <c r="WLT1149" s="36"/>
      <c r="WLU1149" s="36"/>
      <c r="WLV1149" s="36"/>
      <c r="WLW1149" s="36"/>
      <c r="WLX1149" s="36"/>
      <c r="WLY1149" s="36"/>
      <c r="WLZ1149" s="36"/>
      <c r="WMA1149" s="36"/>
      <c r="WMB1149" s="36"/>
      <c r="WMC1149" s="36"/>
      <c r="WMD1149" s="36"/>
      <c r="WME1149" s="36"/>
      <c r="WMF1149" s="36"/>
      <c r="WMG1149" s="36"/>
      <c r="WMH1149" s="36"/>
      <c r="WMI1149" s="36"/>
      <c r="WMJ1149" s="36"/>
      <c r="WMK1149" s="36"/>
      <c r="WML1149" s="36"/>
      <c r="WMM1149" s="36"/>
      <c r="WMN1149" s="36"/>
      <c r="WMO1149" s="36"/>
      <c r="WMP1149" s="36"/>
      <c r="WMQ1149" s="36"/>
      <c r="WMR1149" s="36"/>
      <c r="WMS1149" s="36"/>
      <c r="WMT1149" s="36"/>
      <c r="WMU1149" s="36"/>
      <c r="WMV1149" s="36"/>
      <c r="WMW1149" s="36"/>
      <c r="WMX1149" s="36"/>
      <c r="WMY1149" s="36"/>
      <c r="WMZ1149" s="36"/>
      <c r="WNA1149" s="36"/>
      <c r="WNB1149" s="36"/>
      <c r="WNC1149" s="36"/>
      <c r="WND1149" s="36"/>
      <c r="WNE1149" s="36"/>
      <c r="WNF1149" s="36"/>
      <c r="WNG1149" s="36"/>
      <c r="WNH1149" s="36"/>
      <c r="WNI1149" s="36"/>
      <c r="WNJ1149" s="36"/>
      <c r="WNK1149" s="36"/>
      <c r="WNL1149" s="36"/>
      <c r="WNM1149" s="36"/>
      <c r="WNN1149" s="36"/>
      <c r="WNO1149" s="36"/>
      <c r="WNP1149" s="36"/>
      <c r="WNQ1149" s="36"/>
      <c r="WNR1149" s="36"/>
      <c r="WNS1149" s="36"/>
      <c r="WNT1149" s="36"/>
      <c r="WNU1149" s="36"/>
      <c r="WNV1149" s="36"/>
      <c r="WNW1149" s="36"/>
      <c r="WNX1149" s="36"/>
      <c r="WNY1149" s="36"/>
      <c r="WNZ1149" s="36"/>
      <c r="WOA1149" s="36"/>
      <c r="WOB1149" s="36"/>
      <c r="WOC1149" s="36"/>
      <c r="WOD1149" s="36"/>
      <c r="WOE1149" s="36"/>
      <c r="WOF1149" s="36"/>
      <c r="WOG1149" s="36"/>
      <c r="WOH1149" s="36"/>
      <c r="WOI1149" s="36"/>
      <c r="WOJ1149" s="36"/>
      <c r="WOK1149" s="36"/>
      <c r="WOL1149" s="36"/>
      <c r="WOM1149" s="36"/>
      <c r="WON1149" s="36"/>
      <c r="WOO1149" s="36"/>
      <c r="WOP1149" s="36"/>
      <c r="WOQ1149" s="36"/>
      <c r="WOR1149" s="36"/>
      <c r="WOS1149" s="36"/>
      <c r="WOT1149" s="36"/>
      <c r="WOU1149" s="36"/>
      <c r="WOV1149" s="36"/>
      <c r="WOW1149" s="36"/>
      <c r="WOX1149" s="36"/>
      <c r="WOY1149" s="36"/>
      <c r="WOZ1149" s="36"/>
      <c r="WPA1149" s="36"/>
      <c r="WPB1149" s="36"/>
      <c r="WPC1149" s="36"/>
      <c r="WPD1149" s="36"/>
      <c r="WPE1149" s="36"/>
      <c r="WPF1149" s="36"/>
      <c r="WPG1149" s="36"/>
      <c r="WPH1149" s="36"/>
      <c r="WPI1149" s="36"/>
      <c r="WPJ1149" s="36"/>
      <c r="WPK1149" s="36"/>
      <c r="WPL1149" s="36"/>
      <c r="WPM1149" s="36"/>
      <c r="WPN1149" s="36"/>
      <c r="WPO1149" s="36"/>
      <c r="WPP1149" s="36"/>
      <c r="WPQ1149" s="36"/>
      <c r="WPR1149" s="36"/>
      <c r="WPS1149" s="36"/>
      <c r="WPT1149" s="36"/>
      <c r="WPU1149" s="36"/>
      <c r="WPV1149" s="36"/>
      <c r="WPW1149" s="36"/>
      <c r="WPX1149" s="36"/>
      <c r="WPY1149" s="36"/>
      <c r="WPZ1149" s="36"/>
      <c r="WQA1149" s="36"/>
      <c r="WQB1149" s="36"/>
      <c r="WQC1149" s="36"/>
      <c r="WQD1149" s="36"/>
      <c r="WQE1149" s="36"/>
      <c r="WQF1149" s="36"/>
      <c r="WQG1149" s="36"/>
      <c r="WQH1149" s="36"/>
      <c r="WQI1149" s="36"/>
      <c r="WQJ1149" s="36"/>
      <c r="WQK1149" s="36"/>
      <c r="WQL1149" s="36"/>
      <c r="WQM1149" s="36"/>
      <c r="WQN1149" s="36"/>
      <c r="WQO1149" s="36"/>
      <c r="WQP1149" s="36"/>
      <c r="WQQ1149" s="36"/>
      <c r="WQR1149" s="36"/>
      <c r="WQS1149" s="36"/>
      <c r="WQT1149" s="36"/>
      <c r="WQU1149" s="36"/>
      <c r="WQV1149" s="36"/>
      <c r="WQW1149" s="36"/>
      <c r="WQX1149" s="36"/>
      <c r="WQY1149" s="36"/>
      <c r="WQZ1149" s="36"/>
      <c r="WRA1149" s="36"/>
      <c r="WRB1149" s="36"/>
      <c r="WRC1149" s="36"/>
      <c r="WRD1149" s="36"/>
      <c r="WRE1149" s="36"/>
      <c r="WRF1149" s="36"/>
      <c r="WRG1149" s="36"/>
      <c r="WRH1149" s="36"/>
      <c r="WRI1149" s="36"/>
      <c r="WRJ1149" s="36"/>
      <c r="WRK1149" s="36"/>
      <c r="WRL1149" s="36"/>
      <c r="WRM1149" s="36"/>
      <c r="WRN1149" s="36"/>
      <c r="WRO1149" s="36"/>
      <c r="WRP1149" s="36"/>
      <c r="WRQ1149" s="36"/>
      <c r="WRR1149" s="36"/>
      <c r="WRS1149" s="36"/>
      <c r="WRT1149" s="36"/>
      <c r="WRU1149" s="36"/>
      <c r="WRV1149" s="36"/>
      <c r="WRW1149" s="36"/>
      <c r="WRX1149" s="36"/>
      <c r="WRY1149" s="36"/>
      <c r="WRZ1149" s="36"/>
      <c r="WSA1149" s="36"/>
      <c r="WSB1149" s="36"/>
      <c r="WSC1149" s="36"/>
      <c r="WSD1149" s="36"/>
      <c r="WSE1149" s="36"/>
      <c r="WSF1149" s="36"/>
      <c r="WSG1149" s="36"/>
      <c r="WSH1149" s="36"/>
      <c r="WSI1149" s="36"/>
      <c r="WSJ1149" s="36"/>
      <c r="WSK1149" s="36"/>
      <c r="WSL1149" s="36"/>
      <c r="WSM1149" s="36"/>
      <c r="WSN1149" s="36"/>
      <c r="WSO1149" s="36"/>
      <c r="WSP1149" s="36"/>
      <c r="WSQ1149" s="36"/>
      <c r="WSR1149" s="36"/>
      <c r="WSS1149" s="36"/>
      <c r="WST1149" s="36"/>
      <c r="WSU1149" s="36"/>
      <c r="WSV1149" s="36"/>
      <c r="WSW1149" s="36"/>
      <c r="WSX1149" s="36"/>
      <c r="WSY1149" s="36"/>
      <c r="WSZ1149" s="36"/>
      <c r="WTA1149" s="36"/>
      <c r="WTB1149" s="36"/>
      <c r="WTC1149" s="36"/>
      <c r="WTD1149" s="36"/>
      <c r="WTE1149" s="36"/>
      <c r="WTF1149" s="36"/>
      <c r="WTG1149" s="36"/>
      <c r="WTH1149" s="36"/>
      <c r="WTI1149" s="36"/>
      <c r="WTJ1149" s="36"/>
      <c r="WTK1149" s="36"/>
      <c r="WTL1149" s="36"/>
      <c r="WTM1149" s="36"/>
      <c r="WTN1149" s="36"/>
      <c r="WTO1149" s="36"/>
      <c r="WTP1149" s="36"/>
      <c r="WTQ1149" s="36"/>
      <c r="WTR1149" s="36"/>
      <c r="WTS1149" s="36"/>
      <c r="WTT1149" s="36"/>
      <c r="WTU1149" s="36"/>
      <c r="WTV1149" s="36"/>
      <c r="WTW1149" s="36"/>
      <c r="WTX1149" s="36"/>
      <c r="WTY1149" s="36"/>
      <c r="WTZ1149" s="36"/>
      <c r="WUA1149" s="36"/>
      <c r="WUB1149" s="36"/>
      <c r="WUC1149" s="36"/>
      <c r="WUD1149" s="36"/>
      <c r="WUE1149" s="36"/>
      <c r="WUF1149" s="36"/>
      <c r="WUG1149" s="36"/>
      <c r="WUH1149" s="36"/>
      <c r="WUI1149" s="36"/>
      <c r="WUJ1149" s="36"/>
      <c r="WUK1149" s="36"/>
      <c r="WUL1149" s="36"/>
      <c r="WUM1149" s="36"/>
      <c r="WUN1149" s="36"/>
      <c r="WUO1149" s="36"/>
      <c r="WUP1149" s="36"/>
      <c r="WUQ1149" s="36"/>
      <c r="WUR1149" s="36"/>
      <c r="WUS1149" s="36"/>
      <c r="WUT1149" s="36"/>
      <c r="WUU1149" s="36"/>
      <c r="WUV1149" s="36"/>
      <c r="WUW1149" s="36"/>
      <c r="WUX1149" s="36"/>
      <c r="WUY1149" s="36"/>
      <c r="WUZ1149" s="36"/>
      <c r="WVA1149" s="36"/>
      <c r="WVB1149" s="36"/>
      <c r="WVC1149" s="36"/>
      <c r="WVD1149" s="36"/>
      <c r="WVE1149" s="36"/>
      <c r="WVF1149" s="36"/>
      <c r="WVG1149" s="36"/>
      <c r="WVH1149" s="36"/>
      <c r="WVI1149" s="36"/>
      <c r="WVJ1149" s="36"/>
      <c r="WVK1149" s="36"/>
      <c r="WVL1149" s="36"/>
      <c r="WVM1149" s="36"/>
      <c r="WVN1149" s="36"/>
      <c r="WVO1149" s="36"/>
      <c r="WVP1149" s="36"/>
      <c r="WVQ1149" s="36"/>
      <c r="WVR1149" s="36"/>
      <c r="WVS1149" s="36"/>
      <c r="WVT1149" s="36"/>
      <c r="WVU1149" s="36"/>
      <c r="WVV1149" s="36"/>
      <c r="WVW1149" s="36"/>
      <c r="WVX1149" s="36"/>
      <c r="WVY1149" s="36"/>
      <c r="WVZ1149" s="36"/>
      <c r="WWA1149" s="36"/>
      <c r="WWB1149" s="36"/>
      <c r="WWC1149" s="36"/>
      <c r="WWD1149" s="36"/>
      <c r="WWE1149" s="36"/>
      <c r="WWF1149" s="36"/>
      <c r="WWG1149" s="36"/>
      <c r="WWH1149" s="36"/>
      <c r="WWI1149" s="36"/>
      <c r="WWJ1149" s="36"/>
      <c r="WWK1149" s="36"/>
      <c r="WWL1149" s="36"/>
      <c r="WWM1149" s="36"/>
      <c r="WWN1149" s="36"/>
      <c r="WWO1149" s="36"/>
      <c r="WWP1149" s="36"/>
      <c r="WWQ1149" s="36"/>
      <c r="WWR1149" s="36"/>
      <c r="WWS1149" s="36"/>
      <c r="WWT1149" s="36"/>
      <c r="WWU1149" s="36"/>
      <c r="WWV1149" s="36"/>
      <c r="WWW1149" s="36"/>
      <c r="WWX1149" s="36"/>
      <c r="WWY1149" s="36"/>
      <c r="WWZ1149" s="36"/>
      <c r="WXA1149" s="36"/>
      <c r="WXB1149" s="36"/>
      <c r="WXC1149" s="36"/>
      <c r="WXD1149" s="36"/>
      <c r="WXE1149" s="36"/>
      <c r="WXF1149" s="36"/>
      <c r="WXG1149" s="36"/>
      <c r="WXH1149" s="36"/>
      <c r="WXI1149" s="36"/>
      <c r="WXJ1149" s="36"/>
      <c r="WXK1149" s="36"/>
      <c r="WXL1149" s="36"/>
      <c r="WXM1149" s="36"/>
      <c r="WXN1149" s="36"/>
      <c r="WXO1149" s="36"/>
      <c r="WXP1149" s="36"/>
      <c r="WXQ1149" s="36"/>
      <c r="WXR1149" s="36"/>
      <c r="WXS1149" s="36"/>
      <c r="WXT1149" s="36"/>
      <c r="WXU1149" s="36"/>
      <c r="WXV1149" s="36"/>
      <c r="WXW1149" s="36"/>
      <c r="WXX1149" s="36"/>
      <c r="WXY1149" s="36"/>
      <c r="WXZ1149" s="36"/>
      <c r="WYA1149" s="36"/>
      <c r="WYB1149" s="36"/>
      <c r="WYC1149" s="36"/>
      <c r="WYD1149" s="36"/>
      <c r="WYE1149" s="36"/>
      <c r="WYF1149" s="36"/>
      <c r="WYG1149" s="36"/>
      <c r="WYH1149" s="36"/>
      <c r="WYI1149" s="36"/>
      <c r="WYJ1149" s="36"/>
      <c r="WYK1149" s="36"/>
      <c r="WYL1149" s="36"/>
      <c r="WYM1149" s="36"/>
      <c r="WYN1149" s="36"/>
      <c r="WYO1149" s="36"/>
      <c r="WYP1149" s="36"/>
      <c r="WYQ1149" s="36"/>
      <c r="WYR1149" s="36"/>
      <c r="WYS1149" s="36"/>
      <c r="WYT1149" s="36"/>
      <c r="WYU1149" s="36"/>
      <c r="WYV1149" s="36"/>
      <c r="WYW1149" s="36"/>
      <c r="WYX1149" s="36"/>
      <c r="WYY1149" s="36"/>
      <c r="WYZ1149" s="36"/>
      <c r="WZA1149" s="36"/>
      <c r="WZB1149" s="36"/>
      <c r="WZC1149" s="36"/>
      <c r="WZD1149" s="36"/>
      <c r="WZE1149" s="36"/>
      <c r="WZF1149" s="36"/>
      <c r="WZG1149" s="36"/>
      <c r="WZH1149" s="36"/>
      <c r="WZI1149" s="36"/>
      <c r="WZJ1149" s="36"/>
      <c r="WZK1149" s="36"/>
      <c r="WZL1149" s="36"/>
      <c r="WZM1149" s="36"/>
      <c r="WZN1149" s="36"/>
      <c r="WZO1149" s="36"/>
      <c r="WZP1149" s="36"/>
      <c r="WZQ1149" s="36"/>
      <c r="WZR1149" s="36"/>
      <c r="WZS1149" s="36"/>
      <c r="WZT1149" s="36"/>
      <c r="WZU1149" s="36"/>
      <c r="WZV1149" s="36"/>
      <c r="WZW1149" s="36"/>
      <c r="WZX1149" s="36"/>
      <c r="WZY1149" s="36"/>
      <c r="WZZ1149" s="36"/>
      <c r="XAA1149" s="36"/>
      <c r="XAB1149" s="36"/>
      <c r="XAC1149" s="36"/>
      <c r="XAD1149" s="36"/>
      <c r="XAE1149" s="36"/>
      <c r="XAF1149" s="36"/>
      <c r="XAG1149" s="36"/>
      <c r="XAH1149" s="36"/>
      <c r="XAI1149" s="36"/>
      <c r="XAJ1149" s="36"/>
      <c r="XAK1149" s="36"/>
      <c r="XAL1149" s="36"/>
      <c r="XAM1149" s="36"/>
      <c r="XAN1149" s="36"/>
      <c r="XAO1149" s="36"/>
      <c r="XAP1149" s="36"/>
      <c r="XAQ1149" s="36"/>
      <c r="XAR1149" s="36"/>
      <c r="XAS1149" s="36"/>
      <c r="XAT1149" s="36"/>
      <c r="XAU1149" s="36"/>
      <c r="XAV1149" s="36"/>
      <c r="XAW1149" s="36"/>
      <c r="XAX1149" s="36"/>
      <c r="XAY1149" s="36"/>
      <c r="XAZ1149" s="36"/>
      <c r="XBA1149" s="36"/>
      <c r="XBB1149" s="36"/>
      <c r="XBC1149" s="36"/>
      <c r="XBD1149" s="36"/>
      <c r="XBE1149" s="36"/>
      <c r="XBF1149" s="36"/>
      <c r="XBG1149" s="36"/>
      <c r="XBH1149" s="36"/>
      <c r="XBI1149" s="36"/>
      <c r="XBJ1149" s="36"/>
      <c r="XBK1149" s="36"/>
      <c r="XBL1149" s="36"/>
      <c r="XBM1149" s="36"/>
      <c r="XBN1149" s="36"/>
      <c r="XBO1149" s="36"/>
      <c r="XBP1149" s="36"/>
      <c r="XBQ1149" s="36"/>
      <c r="XBR1149" s="36"/>
      <c r="XBS1149" s="36"/>
      <c r="XBT1149" s="36"/>
      <c r="XBU1149" s="36"/>
      <c r="XBV1149" s="36"/>
      <c r="XBW1149" s="36"/>
      <c r="XBX1149" s="36"/>
      <c r="XBY1149" s="36"/>
      <c r="XBZ1149" s="36"/>
      <c r="XCA1149" s="36"/>
      <c r="XCB1149" s="36"/>
      <c r="XCC1149" s="36"/>
      <c r="XCD1149" s="36"/>
      <c r="XCE1149" s="36"/>
      <c r="XCF1149" s="36"/>
      <c r="XCG1149" s="36"/>
      <c r="XCH1149" s="36"/>
      <c r="XCI1149" s="36"/>
      <c r="XCJ1149" s="36"/>
      <c r="XCK1149" s="36"/>
      <c r="XCL1149" s="36"/>
      <c r="XCM1149" s="36"/>
      <c r="XCN1149" s="36"/>
      <c r="XCO1149" s="36"/>
      <c r="XCP1149" s="36"/>
      <c r="XCQ1149" s="36"/>
      <c r="XCR1149" s="36"/>
      <c r="XCS1149" s="36"/>
      <c r="XCT1149" s="36"/>
      <c r="XCU1149" s="36"/>
      <c r="XCV1149" s="36"/>
      <c r="XCW1149" s="36"/>
      <c r="XCX1149" s="36"/>
      <c r="XCY1149" s="36"/>
      <c r="XCZ1149" s="36"/>
      <c r="XDA1149" s="36"/>
      <c r="XDB1149" s="36"/>
      <c r="XDC1149" s="36"/>
      <c r="XDD1149" s="36"/>
      <c r="XDE1149" s="36"/>
      <c r="XDF1149" s="36"/>
      <c r="XDG1149" s="36"/>
      <c r="XDH1149" s="36"/>
      <c r="XDI1149" s="36"/>
      <c r="XDJ1149" s="36"/>
      <c r="XDK1149" s="36"/>
      <c r="XDL1149" s="36"/>
      <c r="XDM1149" s="36"/>
      <c r="XDN1149" s="36"/>
      <c r="XDO1149" s="36"/>
      <c r="XDP1149" s="36"/>
      <c r="XDQ1149" s="36"/>
      <c r="XDR1149" s="36"/>
      <c r="XDS1149" s="36"/>
      <c r="XDT1149" s="36"/>
      <c r="XDU1149" s="36"/>
      <c r="XDV1149" s="36"/>
      <c r="XDW1149" s="36"/>
      <c r="XDX1149" s="36"/>
      <c r="XDY1149" s="36"/>
      <c r="XDZ1149" s="36"/>
      <c r="XEA1149" s="36"/>
      <c r="XEB1149" s="36"/>
      <c r="XEC1149" s="36"/>
      <c r="XED1149" s="36"/>
      <c r="XEE1149" s="36"/>
      <c r="XEF1149" s="36"/>
      <c r="XEG1149" s="36"/>
      <c r="XEH1149" s="36"/>
      <c r="XEI1149" s="36"/>
      <c r="XEJ1149" s="36"/>
      <c r="XEK1149" s="36"/>
      <c r="XEL1149" s="36"/>
      <c r="XEM1149" s="36"/>
      <c r="XEN1149" s="36"/>
      <c r="XEO1149" s="36"/>
      <c r="XEP1149" s="36"/>
      <c r="XEQ1149" s="36"/>
      <c r="XER1149" s="36"/>
      <c r="XES1149" s="36"/>
      <c r="XET1149" s="36"/>
      <c r="XEU1149" s="36"/>
      <c r="XEV1149" s="36"/>
      <c r="XEW1149" s="36"/>
      <c r="XEX1149" s="36"/>
      <c r="XEY1149" s="36"/>
      <c r="XEZ1149" s="36"/>
      <c r="XFA1149" s="36"/>
      <c r="XFB1149" s="36"/>
      <c r="XFC1149" s="36"/>
      <c r="XFD1149" s="36"/>
    </row>
    <row r="1150" spans="1:16384" x14ac:dyDescent="0.25">
      <c r="A1150" s="36" t="s">
        <v>2042</v>
      </c>
      <c r="B1150" s="31" t="s">
        <v>2041</v>
      </c>
      <c r="C1150" s="37">
        <v>7</v>
      </c>
      <c r="D1150" s="31" t="s">
        <v>157</v>
      </c>
      <c r="E1150" s="37" t="s">
        <v>147</v>
      </c>
      <c r="F1150" s="37" t="s">
        <v>378</v>
      </c>
    </row>
    <row r="1151" spans="1:16384" x14ac:dyDescent="0.25">
      <c r="A1151" s="36" t="s">
        <v>2044</v>
      </c>
      <c r="B1151" s="31" t="s">
        <v>2043</v>
      </c>
      <c r="C1151" s="37">
        <v>4</v>
      </c>
      <c r="D1151" s="31" t="s">
        <v>149</v>
      </c>
      <c r="E1151" s="37" t="s">
        <v>147</v>
      </c>
      <c r="F1151" s="37" t="s">
        <v>160</v>
      </c>
    </row>
    <row r="1152" spans="1:16384" x14ac:dyDescent="0.25">
      <c r="A1152" s="36" t="s">
        <v>2046</v>
      </c>
      <c r="B1152" s="31" t="s">
        <v>2045</v>
      </c>
      <c r="C1152" s="37">
        <v>4</v>
      </c>
      <c r="D1152" s="31" t="s">
        <v>149</v>
      </c>
      <c r="E1152" s="37" t="s">
        <v>147</v>
      </c>
      <c r="F1152" s="37" t="s">
        <v>819</v>
      </c>
    </row>
    <row r="1153" spans="1:7" x14ac:dyDescent="0.25">
      <c r="A1153" s="36" t="s">
        <v>2048</v>
      </c>
      <c r="B1153" s="31" t="s">
        <v>2047</v>
      </c>
      <c r="C1153" s="32">
        <v>9</v>
      </c>
      <c r="D1153" s="31" t="s">
        <v>149</v>
      </c>
      <c r="E1153" s="32" t="s">
        <v>147</v>
      </c>
      <c r="F1153" s="32" t="s">
        <v>160</v>
      </c>
      <c r="G1153" s="31" t="s">
        <v>182</v>
      </c>
    </row>
    <row r="1154" spans="1:7" ht="14.4" x14ac:dyDescent="0.3">
      <c r="A1154" s="60" t="s">
        <v>4972</v>
      </c>
      <c r="C1154" s="32"/>
      <c r="E1154" s="32"/>
      <c r="F1154" s="32"/>
    </row>
    <row r="1155" spans="1:7" x14ac:dyDescent="0.25">
      <c r="A1155" s="36" t="s">
        <v>2049</v>
      </c>
      <c r="C1155" s="32">
        <v>4</v>
      </c>
      <c r="D1155" s="31" t="s">
        <v>149</v>
      </c>
      <c r="E1155" s="32" t="s">
        <v>147</v>
      </c>
      <c r="F1155" s="32" t="s">
        <v>160</v>
      </c>
    </row>
    <row r="1156" spans="1:7" x14ac:dyDescent="0.25">
      <c r="A1156" s="36" t="s">
        <v>2051</v>
      </c>
      <c r="B1156" s="31" t="s">
        <v>2050</v>
      </c>
      <c r="C1156" s="37"/>
      <c r="D1156" s="31" t="s">
        <v>149</v>
      </c>
      <c r="E1156" s="37"/>
      <c r="F1156" s="37"/>
    </row>
    <row r="1157" spans="1:7" x14ac:dyDescent="0.25">
      <c r="A1157" s="36" t="s">
        <v>2053</v>
      </c>
      <c r="B1157" s="31" t="s">
        <v>2052</v>
      </c>
      <c r="C1157" s="32">
        <v>6</v>
      </c>
      <c r="D1157" s="31" t="s">
        <v>149</v>
      </c>
      <c r="E1157" s="32" t="s">
        <v>147</v>
      </c>
      <c r="F1157" s="32" t="s">
        <v>156</v>
      </c>
    </row>
    <row r="1158" spans="1:7" x14ac:dyDescent="0.25">
      <c r="A1158" s="36" t="s">
        <v>2055</v>
      </c>
      <c r="B1158" s="31" t="s">
        <v>2054</v>
      </c>
      <c r="C1158" s="32">
        <v>0</v>
      </c>
      <c r="D1158" s="31" t="s">
        <v>149</v>
      </c>
      <c r="E1158" s="32" t="s">
        <v>152</v>
      </c>
      <c r="F1158" s="32" t="s">
        <v>160</v>
      </c>
    </row>
    <row r="1159" spans="1:7" x14ac:dyDescent="0.25">
      <c r="A1159" s="36" t="s">
        <v>2057</v>
      </c>
      <c r="B1159" s="31" t="s">
        <v>2056</v>
      </c>
      <c r="C1159" s="32">
        <v>1</v>
      </c>
      <c r="D1159" s="31" t="s">
        <v>149</v>
      </c>
      <c r="E1159" s="32" t="s">
        <v>147</v>
      </c>
      <c r="F1159" s="32" t="s">
        <v>160</v>
      </c>
    </row>
    <row r="1160" spans="1:7" x14ac:dyDescent="0.25">
      <c r="A1160" s="36" t="s">
        <v>2059</v>
      </c>
      <c r="B1160" s="31" t="s">
        <v>2058</v>
      </c>
      <c r="C1160" s="37"/>
      <c r="D1160" s="31" t="s">
        <v>149</v>
      </c>
      <c r="E1160" s="37"/>
      <c r="F1160" s="37"/>
    </row>
    <row r="1161" spans="1:7" x14ac:dyDescent="0.25">
      <c r="A1161" s="36" t="s">
        <v>2061</v>
      </c>
      <c r="B1161" s="31" t="s">
        <v>2060</v>
      </c>
      <c r="C1161" s="37">
        <v>5</v>
      </c>
      <c r="D1161" s="31" t="s">
        <v>149</v>
      </c>
      <c r="E1161" s="37" t="s">
        <v>147</v>
      </c>
      <c r="F1161" s="37" t="s">
        <v>160</v>
      </c>
    </row>
    <row r="1162" spans="1:7" x14ac:dyDescent="0.25">
      <c r="A1162" s="36" t="s">
        <v>2063</v>
      </c>
      <c r="B1162" s="31" t="s">
        <v>2062</v>
      </c>
      <c r="C1162" s="37">
        <v>2</v>
      </c>
      <c r="D1162" s="32" t="s">
        <v>149</v>
      </c>
      <c r="E1162" s="37" t="s">
        <v>147</v>
      </c>
      <c r="F1162" s="37" t="s">
        <v>160</v>
      </c>
    </row>
    <row r="1163" spans="1:7" x14ac:dyDescent="0.25">
      <c r="A1163" s="36" t="s">
        <v>2065</v>
      </c>
      <c r="B1163" s="31" t="s">
        <v>2064</v>
      </c>
      <c r="C1163" s="37">
        <v>0</v>
      </c>
      <c r="D1163" s="31" t="s">
        <v>149</v>
      </c>
      <c r="E1163" s="37" t="s">
        <v>152</v>
      </c>
      <c r="F1163" s="37" t="s">
        <v>160</v>
      </c>
    </row>
    <row r="1164" spans="1:7" x14ac:dyDescent="0.25">
      <c r="A1164" s="36" t="s">
        <v>2067</v>
      </c>
      <c r="B1164" s="31" t="s">
        <v>2066</v>
      </c>
      <c r="C1164" s="32">
        <v>0</v>
      </c>
      <c r="D1164" s="31" t="s">
        <v>149</v>
      </c>
      <c r="E1164" s="37" t="s">
        <v>152</v>
      </c>
      <c r="F1164" s="37" t="s">
        <v>160</v>
      </c>
      <c r="G1164" s="31" t="s">
        <v>149</v>
      </c>
    </row>
    <row r="1165" spans="1:7" x14ac:dyDescent="0.25">
      <c r="A1165" s="36" t="s">
        <v>2069</v>
      </c>
      <c r="B1165" s="31" t="s">
        <v>2068</v>
      </c>
      <c r="C1165" s="37">
        <v>0</v>
      </c>
      <c r="D1165" s="32" t="s">
        <v>149</v>
      </c>
      <c r="E1165" s="37" t="s">
        <v>147</v>
      </c>
      <c r="F1165" s="37" t="s">
        <v>482</v>
      </c>
    </row>
    <row r="1166" spans="1:7" x14ac:dyDescent="0.25">
      <c r="A1166" s="36" t="s">
        <v>2071</v>
      </c>
      <c r="B1166" s="31" t="s">
        <v>2070</v>
      </c>
      <c r="C1166" s="37">
        <v>1</v>
      </c>
      <c r="D1166" s="31" t="s">
        <v>149</v>
      </c>
      <c r="E1166" s="37" t="s">
        <v>147</v>
      </c>
      <c r="F1166" s="37" t="s">
        <v>153</v>
      </c>
    </row>
    <row r="1167" spans="1:7" x14ac:dyDescent="0.25">
      <c r="A1167" s="36" t="s">
        <v>2073</v>
      </c>
      <c r="B1167" s="31" t="s">
        <v>2072</v>
      </c>
      <c r="C1167" s="37">
        <v>0</v>
      </c>
      <c r="D1167" s="31" t="s">
        <v>149</v>
      </c>
      <c r="E1167" s="37" t="s">
        <v>147</v>
      </c>
      <c r="F1167" s="37" t="s">
        <v>178</v>
      </c>
    </row>
    <row r="1168" spans="1:7" x14ac:dyDescent="0.25">
      <c r="A1168" s="36" t="s">
        <v>2075</v>
      </c>
      <c r="B1168" s="31" t="s">
        <v>2074</v>
      </c>
      <c r="C1168" s="37">
        <v>1</v>
      </c>
      <c r="D1168" s="31" t="s">
        <v>149</v>
      </c>
      <c r="E1168" s="37" t="s">
        <v>147</v>
      </c>
      <c r="F1168" s="37" t="s">
        <v>160</v>
      </c>
    </row>
    <row r="1169" spans="1:7" x14ac:dyDescent="0.25">
      <c r="A1169" s="36" t="s">
        <v>2077</v>
      </c>
      <c r="B1169" s="31" t="s">
        <v>2076</v>
      </c>
      <c r="C1169" s="37">
        <v>5</v>
      </c>
      <c r="D1169" s="31" t="s">
        <v>149</v>
      </c>
      <c r="E1169" s="37" t="s">
        <v>147</v>
      </c>
      <c r="F1169" s="37" t="s">
        <v>627</v>
      </c>
    </row>
    <row r="1170" spans="1:7" ht="14.4" x14ac:dyDescent="0.3">
      <c r="A1170" s="60" t="s">
        <v>4973</v>
      </c>
      <c r="C1170" s="32"/>
      <c r="E1170" s="32"/>
      <c r="F1170" s="32"/>
    </row>
    <row r="1171" spans="1:7" x14ac:dyDescent="0.25">
      <c r="A1171" s="36" t="s">
        <v>2078</v>
      </c>
      <c r="C1171" s="37"/>
      <c r="D1171" s="32" t="s">
        <v>149</v>
      </c>
      <c r="E1171" s="37"/>
      <c r="F1171" s="37"/>
    </row>
    <row r="1172" spans="1:7" x14ac:dyDescent="0.25">
      <c r="A1172" s="36" t="s">
        <v>2080</v>
      </c>
      <c r="B1172" s="31" t="s">
        <v>2079</v>
      </c>
      <c r="C1172" s="37"/>
      <c r="D1172" s="31" t="s">
        <v>149</v>
      </c>
      <c r="E1172" s="37"/>
      <c r="F1172" s="37"/>
      <c r="G1172" s="31" t="s">
        <v>203</v>
      </c>
    </row>
    <row r="1173" spans="1:7" x14ac:dyDescent="0.25">
      <c r="A1173" s="36" t="s">
        <v>2082</v>
      </c>
      <c r="B1173" s="31" t="s">
        <v>2081</v>
      </c>
      <c r="C1173" s="37"/>
      <c r="D1173" s="31" t="s">
        <v>149</v>
      </c>
      <c r="E1173" s="37"/>
      <c r="F1173" s="37"/>
    </row>
    <row r="1174" spans="1:7" ht="14.4" x14ac:dyDescent="0.3">
      <c r="A1174" s="60" t="s">
        <v>4974</v>
      </c>
      <c r="C1174" s="32"/>
      <c r="E1174" s="32"/>
      <c r="F1174" s="32"/>
    </row>
    <row r="1175" spans="1:7" x14ac:dyDescent="0.25">
      <c r="A1175" s="36" t="s">
        <v>2084</v>
      </c>
      <c r="B1175" s="31" t="s">
        <v>2083</v>
      </c>
      <c r="C1175" s="37">
        <v>4</v>
      </c>
      <c r="D1175" s="31" t="s">
        <v>149</v>
      </c>
      <c r="E1175" s="37" t="s">
        <v>147</v>
      </c>
      <c r="F1175" s="37" t="s">
        <v>156</v>
      </c>
    </row>
    <row r="1176" spans="1:7" x14ac:dyDescent="0.25">
      <c r="A1176" s="36" t="s">
        <v>2086</v>
      </c>
      <c r="B1176" s="31" t="s">
        <v>2085</v>
      </c>
      <c r="C1176" s="37">
        <v>4</v>
      </c>
      <c r="D1176" s="31" t="s">
        <v>149</v>
      </c>
      <c r="E1176" s="37" t="s">
        <v>147</v>
      </c>
      <c r="F1176" s="37" t="s">
        <v>163</v>
      </c>
    </row>
    <row r="1177" spans="1:7" x14ac:dyDescent="0.25">
      <c r="A1177" s="36" t="s">
        <v>2088</v>
      </c>
      <c r="B1177" s="31" t="s">
        <v>2087</v>
      </c>
      <c r="C1177" s="37">
        <v>5</v>
      </c>
      <c r="D1177" s="31" t="s">
        <v>149</v>
      </c>
      <c r="E1177" s="37" t="s">
        <v>147</v>
      </c>
      <c r="F1177" s="37" t="s">
        <v>253</v>
      </c>
    </row>
    <row r="1178" spans="1:7" ht="14.4" x14ac:dyDescent="0.3">
      <c r="A1178" s="60" t="s">
        <v>4975</v>
      </c>
      <c r="C1178" s="32"/>
      <c r="E1178" s="32"/>
      <c r="F1178" s="32"/>
    </row>
    <row r="1179" spans="1:7" x14ac:dyDescent="0.25">
      <c r="A1179" s="36" t="s">
        <v>2090</v>
      </c>
      <c r="B1179" s="31" t="s">
        <v>2089</v>
      </c>
      <c r="C1179" s="37">
        <v>4</v>
      </c>
      <c r="D1179" s="31" t="s">
        <v>149</v>
      </c>
      <c r="E1179" s="37" t="s">
        <v>147</v>
      </c>
      <c r="F1179" s="37" t="s">
        <v>222</v>
      </c>
    </row>
    <row r="1180" spans="1:7" x14ac:dyDescent="0.25">
      <c r="A1180" s="36" t="s">
        <v>2091</v>
      </c>
      <c r="B1180" s="31" t="s">
        <v>2089</v>
      </c>
      <c r="C1180" s="37"/>
      <c r="D1180" s="31" t="s">
        <v>149</v>
      </c>
      <c r="E1180" s="37" t="s">
        <v>147</v>
      </c>
      <c r="F1180" s="37" t="s">
        <v>160</v>
      </c>
    </row>
    <row r="1181" spans="1:7" x14ac:dyDescent="0.25">
      <c r="A1181" s="36" t="s">
        <v>2092</v>
      </c>
      <c r="B1181" s="31" t="s">
        <v>2089</v>
      </c>
      <c r="C1181" s="37"/>
      <c r="D1181" s="31" t="s">
        <v>149</v>
      </c>
      <c r="E1181" s="37"/>
      <c r="F1181" s="37"/>
      <c r="G1181" s="31" t="s">
        <v>149</v>
      </c>
    </row>
    <row r="1182" spans="1:7" x14ac:dyDescent="0.25">
      <c r="A1182" s="36" t="s">
        <v>2093</v>
      </c>
      <c r="B1182" s="31" t="s">
        <v>2089</v>
      </c>
      <c r="C1182" s="37"/>
      <c r="D1182" s="31" t="s">
        <v>149</v>
      </c>
      <c r="E1182" s="37" t="s">
        <v>147</v>
      </c>
      <c r="F1182" s="37" t="s">
        <v>160</v>
      </c>
    </row>
    <row r="1183" spans="1:7" x14ac:dyDescent="0.25">
      <c r="A1183" s="36" t="s">
        <v>2095</v>
      </c>
      <c r="B1183" s="31" t="s">
        <v>2094</v>
      </c>
      <c r="C1183" s="37">
        <v>6</v>
      </c>
      <c r="D1183" s="31" t="s">
        <v>149</v>
      </c>
      <c r="E1183" s="37" t="s">
        <v>147</v>
      </c>
      <c r="F1183" s="37" t="s">
        <v>173</v>
      </c>
    </row>
    <row r="1184" spans="1:7" x14ac:dyDescent="0.25">
      <c r="A1184" s="36" t="s">
        <v>2096</v>
      </c>
      <c r="B1184" s="31" t="s">
        <v>2094</v>
      </c>
      <c r="C1184" s="37"/>
      <c r="D1184" s="31" t="s">
        <v>149</v>
      </c>
      <c r="E1184" s="37" t="s">
        <v>147</v>
      </c>
      <c r="F1184" s="37" t="s">
        <v>160</v>
      </c>
    </row>
    <row r="1185" spans="1:6" ht="14.4" x14ac:dyDescent="0.3">
      <c r="A1185" s="60" t="s">
        <v>4976</v>
      </c>
      <c r="C1185" s="32"/>
      <c r="E1185" s="32"/>
      <c r="F1185" s="32"/>
    </row>
    <row r="1186" spans="1:6" x14ac:dyDescent="0.25">
      <c r="A1186" s="36" t="s">
        <v>2098</v>
      </c>
      <c r="B1186" s="31" t="s">
        <v>2097</v>
      </c>
      <c r="C1186" s="37">
        <v>0</v>
      </c>
      <c r="D1186" s="31" t="s">
        <v>149</v>
      </c>
      <c r="E1186" s="37" t="s">
        <v>152</v>
      </c>
      <c r="F1186" s="37" t="s">
        <v>160</v>
      </c>
    </row>
    <row r="1187" spans="1:6" x14ac:dyDescent="0.25">
      <c r="A1187" s="36" t="s">
        <v>2100</v>
      </c>
      <c r="B1187" s="31" t="s">
        <v>2099</v>
      </c>
      <c r="C1187" s="37">
        <v>1</v>
      </c>
      <c r="D1187" s="31" t="s">
        <v>149</v>
      </c>
      <c r="E1187" s="37" t="s">
        <v>147</v>
      </c>
      <c r="F1187" s="37" t="s">
        <v>160</v>
      </c>
    </row>
    <row r="1188" spans="1:6" x14ac:dyDescent="0.25">
      <c r="A1188" s="36" t="s">
        <v>2102</v>
      </c>
      <c r="B1188" s="32" t="s">
        <v>2101</v>
      </c>
      <c r="C1188" s="39">
        <v>0</v>
      </c>
      <c r="D1188" s="32" t="s">
        <v>149</v>
      </c>
      <c r="E1188" s="37" t="s">
        <v>152</v>
      </c>
      <c r="F1188" s="37" t="s">
        <v>378</v>
      </c>
    </row>
    <row r="1189" spans="1:6" x14ac:dyDescent="0.25">
      <c r="A1189" s="36" t="s">
        <v>2103</v>
      </c>
      <c r="C1189" s="39">
        <v>0</v>
      </c>
      <c r="D1189" s="31" t="s">
        <v>149</v>
      </c>
      <c r="E1189" s="37" t="s">
        <v>152</v>
      </c>
      <c r="F1189" s="37" t="s">
        <v>156</v>
      </c>
    </row>
    <row r="1190" spans="1:6" x14ac:dyDescent="0.25">
      <c r="A1190" s="36" t="s">
        <v>2105</v>
      </c>
      <c r="B1190" s="31" t="s">
        <v>2104</v>
      </c>
      <c r="C1190" s="37">
        <v>0</v>
      </c>
      <c r="D1190" s="31" t="s">
        <v>149</v>
      </c>
      <c r="E1190" s="37" t="s">
        <v>152</v>
      </c>
      <c r="F1190" s="37" t="s">
        <v>160</v>
      </c>
    </row>
    <row r="1191" spans="1:6" x14ac:dyDescent="0.25">
      <c r="A1191" s="36" t="s">
        <v>2107</v>
      </c>
      <c r="B1191" s="31" t="s">
        <v>2106</v>
      </c>
      <c r="C1191" s="37">
        <v>3</v>
      </c>
      <c r="D1191" s="31" t="s">
        <v>149</v>
      </c>
      <c r="E1191" s="37" t="s">
        <v>147</v>
      </c>
      <c r="F1191" s="37" t="s">
        <v>208</v>
      </c>
    </row>
    <row r="1192" spans="1:6" ht="14.4" x14ac:dyDescent="0.3">
      <c r="A1192" s="60" t="s">
        <v>4977</v>
      </c>
      <c r="C1192" s="32"/>
      <c r="E1192" s="32"/>
      <c r="F1192" s="32"/>
    </row>
    <row r="1193" spans="1:6" x14ac:dyDescent="0.25">
      <c r="A1193" s="36" t="s">
        <v>2109</v>
      </c>
      <c r="B1193" s="31" t="s">
        <v>2108</v>
      </c>
      <c r="C1193" s="37">
        <v>0</v>
      </c>
      <c r="D1193" s="31" t="s">
        <v>149</v>
      </c>
      <c r="E1193" s="37" t="s">
        <v>152</v>
      </c>
      <c r="F1193" s="37" t="s">
        <v>160</v>
      </c>
    </row>
    <row r="1194" spans="1:6" x14ac:dyDescent="0.25">
      <c r="A1194" s="37" t="s">
        <v>2111</v>
      </c>
      <c r="B1194" s="40" t="s">
        <v>2110</v>
      </c>
      <c r="C1194" s="39">
        <v>0</v>
      </c>
      <c r="D1194" s="40" t="s">
        <v>189</v>
      </c>
      <c r="E1194" s="37" t="s">
        <v>152</v>
      </c>
      <c r="F1194" s="37" t="s">
        <v>192</v>
      </c>
    </row>
    <row r="1195" spans="1:6" x14ac:dyDescent="0.25">
      <c r="A1195" s="36" t="s">
        <v>2112</v>
      </c>
      <c r="B1195" s="40"/>
      <c r="C1195" s="40"/>
      <c r="D1195" s="40"/>
      <c r="E1195" s="37"/>
      <c r="F1195" s="37"/>
    </row>
    <row r="1196" spans="1:6" x14ac:dyDescent="0.25">
      <c r="A1196" s="36" t="s">
        <v>2114</v>
      </c>
      <c r="B1196" s="31" t="s">
        <v>2113</v>
      </c>
      <c r="C1196" s="32">
        <v>0</v>
      </c>
      <c r="D1196" s="32" t="s">
        <v>189</v>
      </c>
      <c r="E1196" s="37" t="s">
        <v>152</v>
      </c>
      <c r="F1196" s="37" t="s">
        <v>156</v>
      </c>
    </row>
    <row r="1197" spans="1:6" x14ac:dyDescent="0.25">
      <c r="A1197" s="36" t="s">
        <v>2116</v>
      </c>
      <c r="B1197" s="31" t="s">
        <v>2115</v>
      </c>
      <c r="C1197" s="37">
        <v>0</v>
      </c>
      <c r="D1197" s="31" t="s">
        <v>189</v>
      </c>
      <c r="E1197" s="37" t="s">
        <v>152</v>
      </c>
      <c r="F1197" s="37" t="s">
        <v>160</v>
      </c>
    </row>
    <row r="1198" spans="1:6" x14ac:dyDescent="0.25">
      <c r="A1198" s="36" t="s">
        <v>2117</v>
      </c>
      <c r="B1198" s="31" t="s">
        <v>2113</v>
      </c>
      <c r="C1198" s="37">
        <v>3</v>
      </c>
      <c r="D1198" s="31" t="s">
        <v>189</v>
      </c>
      <c r="E1198" s="37" t="s">
        <v>147</v>
      </c>
      <c r="F1198" s="37" t="s">
        <v>378</v>
      </c>
    </row>
    <row r="1199" spans="1:6" x14ac:dyDescent="0.25">
      <c r="A1199" s="36" t="s">
        <v>2118</v>
      </c>
      <c r="C1199" s="37">
        <v>7</v>
      </c>
      <c r="D1199" s="31" t="s">
        <v>189</v>
      </c>
      <c r="E1199" s="37" t="s">
        <v>147</v>
      </c>
      <c r="F1199" s="37" t="s">
        <v>160</v>
      </c>
    </row>
    <row r="1200" spans="1:6" x14ac:dyDescent="0.25">
      <c r="A1200" s="36" t="s">
        <v>2120</v>
      </c>
      <c r="B1200" s="31" t="s">
        <v>2119</v>
      </c>
      <c r="C1200" s="37"/>
      <c r="D1200" s="31" t="s">
        <v>189</v>
      </c>
      <c r="E1200" s="37"/>
      <c r="F1200" s="37"/>
    </row>
    <row r="1201" spans="1:7" ht="14.4" x14ac:dyDescent="0.3">
      <c r="A1201" s="60" t="s">
        <v>4978</v>
      </c>
      <c r="C1201" s="32"/>
      <c r="E1201" s="32"/>
      <c r="F1201" s="32"/>
    </row>
    <row r="1202" spans="1:7" x14ac:dyDescent="0.25">
      <c r="A1202" s="36" t="s">
        <v>2122</v>
      </c>
      <c r="B1202" s="31" t="s">
        <v>2121</v>
      </c>
      <c r="C1202" s="37">
        <v>6</v>
      </c>
      <c r="D1202" s="31" t="s">
        <v>189</v>
      </c>
      <c r="E1202" s="37" t="s">
        <v>147</v>
      </c>
      <c r="F1202" s="37" t="s">
        <v>192</v>
      </c>
    </row>
    <row r="1203" spans="1:7" x14ac:dyDescent="0.25">
      <c r="A1203" s="36" t="s">
        <v>2124</v>
      </c>
      <c r="B1203" s="31" t="s">
        <v>2123</v>
      </c>
      <c r="C1203" s="37">
        <v>0</v>
      </c>
      <c r="D1203" s="31" t="s">
        <v>189</v>
      </c>
      <c r="E1203" s="37" t="s">
        <v>152</v>
      </c>
      <c r="F1203" s="37" t="s">
        <v>156</v>
      </c>
    </row>
    <row r="1204" spans="1:7" x14ac:dyDescent="0.25">
      <c r="A1204" s="36" t="s">
        <v>2126</v>
      </c>
      <c r="B1204" s="31" t="s">
        <v>2125</v>
      </c>
      <c r="C1204" s="37">
        <v>6</v>
      </c>
      <c r="D1204" s="31" t="s">
        <v>189</v>
      </c>
      <c r="E1204" s="37" t="s">
        <v>147</v>
      </c>
      <c r="F1204" s="37" t="s">
        <v>355</v>
      </c>
      <c r="G1204" s="31" t="s">
        <v>203</v>
      </c>
    </row>
    <row r="1205" spans="1:7" x14ac:dyDescent="0.25">
      <c r="A1205" s="36" t="s">
        <v>2127</v>
      </c>
      <c r="C1205" s="37">
        <v>10</v>
      </c>
      <c r="D1205" s="40" t="s">
        <v>189</v>
      </c>
      <c r="E1205" s="37" t="s">
        <v>147</v>
      </c>
      <c r="F1205" s="37" t="s">
        <v>222</v>
      </c>
    </row>
    <row r="1206" spans="1:7" x14ac:dyDescent="0.25">
      <c r="A1206" s="36" t="s">
        <v>2129</v>
      </c>
      <c r="B1206" s="31" t="s">
        <v>2128</v>
      </c>
      <c r="C1206" s="37">
        <v>10</v>
      </c>
      <c r="D1206" s="31" t="s">
        <v>189</v>
      </c>
      <c r="E1206" s="37" t="s">
        <v>147</v>
      </c>
      <c r="F1206" s="37" t="s">
        <v>195</v>
      </c>
      <c r="G1206" s="31" t="s">
        <v>144</v>
      </c>
    </row>
    <row r="1207" spans="1:7" ht="14.4" x14ac:dyDescent="0.3">
      <c r="A1207" s="60" t="s">
        <v>4979</v>
      </c>
      <c r="C1207" s="32"/>
      <c r="E1207" s="32"/>
      <c r="F1207" s="32"/>
    </row>
    <row r="1208" spans="1:7" x14ac:dyDescent="0.25">
      <c r="A1208" s="36" t="s">
        <v>2131</v>
      </c>
      <c r="B1208" s="31" t="s">
        <v>2130</v>
      </c>
      <c r="C1208" s="37">
        <v>9</v>
      </c>
      <c r="D1208" s="31" t="s">
        <v>149</v>
      </c>
      <c r="E1208" s="37" t="s">
        <v>147</v>
      </c>
      <c r="F1208" s="37" t="s">
        <v>964</v>
      </c>
      <c r="G1208" s="31" t="s">
        <v>182</v>
      </c>
    </row>
    <row r="1209" spans="1:7" ht="14.4" x14ac:dyDescent="0.3">
      <c r="A1209" s="60" t="s">
        <v>4980</v>
      </c>
      <c r="E1209" s="32"/>
      <c r="F1209" s="32"/>
    </row>
    <row r="1210" spans="1:7" x14ac:dyDescent="0.25">
      <c r="A1210" s="36" t="s">
        <v>2132</v>
      </c>
      <c r="C1210" s="37">
        <v>3</v>
      </c>
      <c r="D1210" s="40" t="s">
        <v>149</v>
      </c>
      <c r="E1210" s="37" t="s">
        <v>147</v>
      </c>
      <c r="F1210" s="37" t="s">
        <v>170</v>
      </c>
    </row>
    <row r="1211" spans="1:7" x14ac:dyDescent="0.25">
      <c r="A1211" s="36" t="s">
        <v>2134</v>
      </c>
      <c r="B1211" s="31" t="s">
        <v>2133</v>
      </c>
      <c r="C1211" s="37"/>
      <c r="D1211" s="31" t="s">
        <v>149</v>
      </c>
      <c r="E1211" s="37"/>
      <c r="F1211" s="37"/>
    </row>
    <row r="1212" spans="1:7" x14ac:dyDescent="0.25">
      <c r="A1212" s="36" t="s">
        <v>2136</v>
      </c>
      <c r="B1212" s="31" t="s">
        <v>2135</v>
      </c>
      <c r="C1212" s="37">
        <v>2</v>
      </c>
      <c r="D1212" s="31" t="s">
        <v>149</v>
      </c>
      <c r="E1212" s="37" t="s">
        <v>147</v>
      </c>
      <c r="F1212" s="37" t="s">
        <v>202</v>
      </c>
    </row>
    <row r="1213" spans="1:7" x14ac:dyDescent="0.25">
      <c r="A1213" s="36" t="s">
        <v>2137</v>
      </c>
      <c r="C1213" s="37"/>
      <c r="D1213" s="31" t="s">
        <v>149</v>
      </c>
      <c r="E1213" s="37" t="s">
        <v>147</v>
      </c>
      <c r="F1213" s="37" t="s">
        <v>160</v>
      </c>
    </row>
    <row r="1214" spans="1:7" x14ac:dyDescent="0.25">
      <c r="A1214" s="36" t="s">
        <v>2138</v>
      </c>
      <c r="C1214" s="37"/>
      <c r="D1214" s="32" t="s">
        <v>149</v>
      </c>
      <c r="E1214" s="37" t="s">
        <v>147</v>
      </c>
      <c r="F1214" s="37" t="s">
        <v>160</v>
      </c>
    </row>
    <row r="1215" spans="1:7" x14ac:dyDescent="0.25">
      <c r="A1215" s="36" t="s">
        <v>2139</v>
      </c>
      <c r="C1215" s="32">
        <v>0</v>
      </c>
      <c r="D1215" s="31" t="s">
        <v>157</v>
      </c>
      <c r="E1215" s="37" t="s">
        <v>152</v>
      </c>
      <c r="F1215" s="37" t="s">
        <v>278</v>
      </c>
    </row>
    <row r="1216" spans="1:7" x14ac:dyDescent="0.25">
      <c r="A1216" s="36" t="s">
        <v>2141</v>
      </c>
      <c r="B1216" s="31" t="s">
        <v>2140</v>
      </c>
      <c r="C1216" s="37">
        <v>5</v>
      </c>
      <c r="D1216" s="31" t="s">
        <v>157</v>
      </c>
      <c r="E1216" s="37" t="s">
        <v>147</v>
      </c>
      <c r="F1216" s="37" t="s">
        <v>156</v>
      </c>
    </row>
    <row r="1217" spans="1:7" x14ac:dyDescent="0.25">
      <c r="A1217" s="36" t="s">
        <v>2143</v>
      </c>
      <c r="B1217" s="31" t="s">
        <v>2142</v>
      </c>
      <c r="C1217" s="37">
        <v>6</v>
      </c>
      <c r="D1217" s="31" t="s">
        <v>157</v>
      </c>
      <c r="E1217" s="37" t="s">
        <v>147</v>
      </c>
      <c r="F1217" s="37" t="s">
        <v>355</v>
      </c>
    </row>
    <row r="1218" spans="1:7" x14ac:dyDescent="0.25">
      <c r="A1218" s="36" t="s">
        <v>2145</v>
      </c>
      <c r="B1218" s="31" t="s">
        <v>2144</v>
      </c>
      <c r="C1218" s="37">
        <v>2</v>
      </c>
      <c r="D1218" s="31" t="s">
        <v>157</v>
      </c>
      <c r="E1218" s="37" t="s">
        <v>147</v>
      </c>
      <c r="F1218" s="37" t="s">
        <v>148</v>
      </c>
    </row>
    <row r="1219" spans="1:7" ht="14.4" x14ac:dyDescent="0.3">
      <c r="A1219" s="60" t="s">
        <v>4981</v>
      </c>
      <c r="C1219" s="32"/>
      <c r="E1219" s="32"/>
      <c r="F1219" s="32"/>
    </row>
    <row r="1220" spans="1:7" x14ac:dyDescent="0.25">
      <c r="A1220" s="36" t="s">
        <v>2147</v>
      </c>
      <c r="B1220" s="31" t="s">
        <v>2146</v>
      </c>
      <c r="C1220" s="37">
        <v>5</v>
      </c>
      <c r="D1220" s="31" t="s">
        <v>149</v>
      </c>
      <c r="E1220" s="37" t="s">
        <v>147</v>
      </c>
      <c r="F1220" s="37" t="s">
        <v>160</v>
      </c>
    </row>
    <row r="1221" spans="1:7" x14ac:dyDescent="0.25">
      <c r="A1221" s="36" t="s">
        <v>2149</v>
      </c>
      <c r="B1221" s="31" t="s">
        <v>2148</v>
      </c>
      <c r="C1221" s="37">
        <v>0</v>
      </c>
      <c r="D1221" s="31" t="s">
        <v>149</v>
      </c>
      <c r="E1221" s="37" t="s">
        <v>152</v>
      </c>
      <c r="F1221" s="37" t="s">
        <v>160</v>
      </c>
      <c r="G1221" s="31" t="s">
        <v>203</v>
      </c>
    </row>
    <row r="1222" spans="1:7" x14ac:dyDescent="0.25">
      <c r="A1222" s="36" t="s">
        <v>2151</v>
      </c>
      <c r="B1222" s="31" t="s">
        <v>2150</v>
      </c>
      <c r="C1222" s="37"/>
      <c r="D1222" s="31" t="s">
        <v>149</v>
      </c>
      <c r="E1222" s="37"/>
      <c r="F1222" s="37"/>
    </row>
    <row r="1223" spans="1:7" ht="14.4" x14ac:dyDescent="0.3">
      <c r="A1223" s="60" t="s">
        <v>4982</v>
      </c>
      <c r="C1223" s="32"/>
      <c r="E1223" s="32"/>
      <c r="F1223" s="32"/>
    </row>
    <row r="1224" spans="1:7" x14ac:dyDescent="0.25">
      <c r="A1224" s="36" t="s">
        <v>2153</v>
      </c>
      <c r="B1224" s="31" t="s">
        <v>2152</v>
      </c>
      <c r="C1224" s="32">
        <v>6</v>
      </c>
      <c r="D1224" s="31" t="s">
        <v>149</v>
      </c>
      <c r="E1224" s="37" t="s">
        <v>147</v>
      </c>
      <c r="F1224" s="37" t="s">
        <v>160</v>
      </c>
    </row>
    <row r="1225" spans="1:7" x14ac:dyDescent="0.25">
      <c r="A1225" s="36" t="s">
        <v>2155</v>
      </c>
      <c r="B1225" s="31" t="s">
        <v>2154</v>
      </c>
      <c r="C1225" s="37">
        <v>0</v>
      </c>
      <c r="D1225" s="31" t="s">
        <v>149</v>
      </c>
      <c r="E1225" s="37" t="s">
        <v>152</v>
      </c>
      <c r="F1225" s="37" t="s">
        <v>160</v>
      </c>
    </row>
    <row r="1226" spans="1:7" x14ac:dyDescent="0.25">
      <c r="A1226" s="36" t="s">
        <v>2156</v>
      </c>
      <c r="B1226" s="31" t="s">
        <v>2154</v>
      </c>
      <c r="C1226" s="37">
        <v>0</v>
      </c>
      <c r="D1226" s="31" t="s">
        <v>149</v>
      </c>
      <c r="E1226" s="37" t="s">
        <v>152</v>
      </c>
      <c r="F1226" s="37" t="s">
        <v>160</v>
      </c>
    </row>
    <row r="1227" spans="1:7" x14ac:dyDescent="0.25">
      <c r="A1227" s="36" t="s">
        <v>2157</v>
      </c>
      <c r="B1227" s="31" t="s">
        <v>2154</v>
      </c>
      <c r="C1227" s="37">
        <v>0</v>
      </c>
      <c r="D1227" s="31" t="s">
        <v>149</v>
      </c>
      <c r="E1227" s="37" t="s">
        <v>152</v>
      </c>
      <c r="F1227" s="37" t="s">
        <v>160</v>
      </c>
    </row>
    <row r="1228" spans="1:7" x14ac:dyDescent="0.25">
      <c r="A1228" s="36" t="s">
        <v>2158</v>
      </c>
      <c r="C1228" s="37">
        <v>0</v>
      </c>
      <c r="D1228" s="40" t="s">
        <v>149</v>
      </c>
      <c r="E1228" s="37" t="s">
        <v>152</v>
      </c>
      <c r="F1228" s="37" t="s">
        <v>156</v>
      </c>
    </row>
    <row r="1229" spans="1:7" x14ac:dyDescent="0.25">
      <c r="A1229" s="36" t="s">
        <v>2160</v>
      </c>
      <c r="B1229" s="31" t="s">
        <v>2159</v>
      </c>
      <c r="C1229" s="31">
        <v>0</v>
      </c>
      <c r="D1229" s="31" t="s">
        <v>149</v>
      </c>
      <c r="E1229" s="37" t="s">
        <v>152</v>
      </c>
      <c r="F1229" s="37" t="s">
        <v>160</v>
      </c>
    </row>
    <row r="1230" spans="1:7" x14ac:dyDescent="0.25">
      <c r="A1230" s="36" t="s">
        <v>2162</v>
      </c>
      <c r="B1230" s="31" t="s">
        <v>2161</v>
      </c>
      <c r="C1230" s="32">
        <v>0</v>
      </c>
      <c r="D1230" s="31" t="s">
        <v>149</v>
      </c>
      <c r="E1230" s="37" t="s">
        <v>152</v>
      </c>
      <c r="F1230" s="37" t="s">
        <v>156</v>
      </c>
    </row>
    <row r="1231" spans="1:7" ht="14.4" x14ac:dyDescent="0.3">
      <c r="A1231" s="60" t="s">
        <v>4983</v>
      </c>
      <c r="C1231" s="32"/>
      <c r="E1231" s="32"/>
      <c r="F1231" s="32"/>
    </row>
    <row r="1232" spans="1:7" x14ac:dyDescent="0.25">
      <c r="A1232" s="36" t="s">
        <v>2164</v>
      </c>
      <c r="B1232" s="31" t="s">
        <v>2163</v>
      </c>
      <c r="C1232" s="37">
        <v>1</v>
      </c>
      <c r="D1232" s="31" t="s">
        <v>149</v>
      </c>
      <c r="E1232" s="37" t="s">
        <v>147</v>
      </c>
      <c r="F1232" s="37" t="s">
        <v>156</v>
      </c>
    </row>
    <row r="1233" spans="1:7" x14ac:dyDescent="0.25">
      <c r="A1233" s="36" t="s">
        <v>2166</v>
      </c>
      <c r="B1233" s="31" t="s">
        <v>2165</v>
      </c>
      <c r="C1233" s="37">
        <v>6</v>
      </c>
      <c r="D1233" s="31" t="s">
        <v>149</v>
      </c>
      <c r="E1233" s="37" t="s">
        <v>147</v>
      </c>
      <c r="F1233" s="37" t="s">
        <v>222</v>
      </c>
    </row>
    <row r="1234" spans="1:7" x14ac:dyDescent="0.25">
      <c r="A1234" s="36" t="s">
        <v>2168</v>
      </c>
      <c r="B1234" s="31" t="s">
        <v>2167</v>
      </c>
      <c r="C1234" s="37">
        <v>4</v>
      </c>
      <c r="D1234" s="31" t="s">
        <v>149</v>
      </c>
      <c r="E1234" s="37" t="s">
        <v>147</v>
      </c>
      <c r="F1234" s="37" t="s">
        <v>208</v>
      </c>
    </row>
    <row r="1235" spans="1:7" x14ac:dyDescent="0.25">
      <c r="A1235" s="36" t="s">
        <v>2170</v>
      </c>
      <c r="B1235" s="31" t="s">
        <v>2169</v>
      </c>
      <c r="C1235" s="32">
        <v>7</v>
      </c>
      <c r="D1235" s="32" t="s">
        <v>149</v>
      </c>
      <c r="E1235" s="37" t="s">
        <v>147</v>
      </c>
      <c r="F1235" s="37" t="s">
        <v>156</v>
      </c>
    </row>
    <row r="1236" spans="1:7" x14ac:dyDescent="0.25">
      <c r="A1236" s="36" t="s">
        <v>2171</v>
      </c>
      <c r="B1236" s="31" t="s">
        <v>2169</v>
      </c>
      <c r="C1236" s="32">
        <v>7</v>
      </c>
      <c r="D1236" s="31" t="s">
        <v>149</v>
      </c>
      <c r="E1236" s="37" t="s">
        <v>147</v>
      </c>
      <c r="F1236" s="37" t="s">
        <v>160</v>
      </c>
      <c r="G1236" s="31" t="s">
        <v>223</v>
      </c>
    </row>
    <row r="1237" spans="1:7" x14ac:dyDescent="0.25">
      <c r="A1237" s="36" t="s">
        <v>2173</v>
      </c>
      <c r="B1237" s="31" t="s">
        <v>2172</v>
      </c>
      <c r="C1237" s="37">
        <v>5</v>
      </c>
      <c r="D1237" s="31" t="s">
        <v>149</v>
      </c>
      <c r="E1237" s="37" t="s">
        <v>147</v>
      </c>
      <c r="F1237" s="37" t="s">
        <v>156</v>
      </c>
    </row>
    <row r="1238" spans="1:7" x14ac:dyDescent="0.25">
      <c r="A1238" s="36" t="s">
        <v>2175</v>
      </c>
      <c r="B1238" s="31" t="s">
        <v>2174</v>
      </c>
      <c r="C1238" s="37">
        <v>9</v>
      </c>
      <c r="D1238" s="32" t="s">
        <v>149</v>
      </c>
      <c r="E1238" s="37" t="s">
        <v>147</v>
      </c>
      <c r="F1238" s="37" t="s">
        <v>222</v>
      </c>
    </row>
    <row r="1239" spans="1:7" x14ac:dyDescent="0.25">
      <c r="A1239" s="36" t="s">
        <v>2177</v>
      </c>
      <c r="B1239" s="31" t="s">
        <v>2176</v>
      </c>
      <c r="C1239" s="37"/>
      <c r="D1239" s="31" t="s">
        <v>149</v>
      </c>
      <c r="E1239" s="37"/>
      <c r="F1239" s="37"/>
    </row>
    <row r="1240" spans="1:7" x14ac:dyDescent="0.25">
      <c r="A1240" s="36" t="s">
        <v>2178</v>
      </c>
      <c r="C1240" s="32">
        <v>6</v>
      </c>
      <c r="D1240" s="40" t="s">
        <v>149</v>
      </c>
      <c r="E1240" s="37" t="s">
        <v>147</v>
      </c>
      <c r="F1240" s="37" t="s">
        <v>148</v>
      </c>
    </row>
    <row r="1241" spans="1:7" x14ac:dyDescent="0.25">
      <c r="A1241" s="36" t="s">
        <v>2180</v>
      </c>
      <c r="B1241" s="31" t="s">
        <v>2179</v>
      </c>
      <c r="C1241" s="37">
        <v>5</v>
      </c>
      <c r="D1241" s="31" t="s">
        <v>149</v>
      </c>
      <c r="E1241" s="37" t="s">
        <v>147</v>
      </c>
      <c r="F1241" s="37" t="s">
        <v>819</v>
      </c>
    </row>
    <row r="1242" spans="1:7" ht="14.4" x14ac:dyDescent="0.3">
      <c r="A1242" s="60" t="s">
        <v>4984</v>
      </c>
      <c r="C1242" s="32"/>
      <c r="D1242" s="32"/>
      <c r="E1242" s="32"/>
      <c r="F1242" s="32"/>
    </row>
    <row r="1243" spans="1:7" x14ac:dyDescent="0.25">
      <c r="A1243" s="36" t="s">
        <v>2181</v>
      </c>
      <c r="C1243" s="37">
        <v>5</v>
      </c>
      <c r="D1243" s="40" t="s">
        <v>149</v>
      </c>
      <c r="E1243" s="37" t="s">
        <v>147</v>
      </c>
      <c r="F1243" s="37" t="s">
        <v>222</v>
      </c>
    </row>
    <row r="1244" spans="1:7" x14ac:dyDescent="0.25">
      <c r="A1244" s="36" t="s">
        <v>2183</v>
      </c>
      <c r="B1244" s="31" t="s">
        <v>2182</v>
      </c>
      <c r="C1244" s="37"/>
      <c r="D1244" s="31" t="s">
        <v>149</v>
      </c>
      <c r="E1244" s="37"/>
      <c r="F1244" s="37"/>
    </row>
    <row r="1245" spans="1:7" x14ac:dyDescent="0.25">
      <c r="A1245" s="38" t="s">
        <v>2184</v>
      </c>
      <c r="C1245" s="37">
        <v>8</v>
      </c>
      <c r="D1245" s="40" t="s">
        <v>149</v>
      </c>
      <c r="E1245" s="37" t="s">
        <v>147</v>
      </c>
      <c r="F1245" s="37" t="s">
        <v>222</v>
      </c>
    </row>
    <row r="1246" spans="1:7" x14ac:dyDescent="0.25">
      <c r="A1246" s="36" t="s">
        <v>2186</v>
      </c>
      <c r="B1246" s="31" t="s">
        <v>2185</v>
      </c>
      <c r="C1246" s="37">
        <v>6</v>
      </c>
      <c r="D1246" s="31" t="s">
        <v>149</v>
      </c>
      <c r="E1246" s="37" t="s">
        <v>147</v>
      </c>
      <c r="F1246" s="37" t="s">
        <v>819</v>
      </c>
    </row>
    <row r="1247" spans="1:7" x14ac:dyDescent="0.25">
      <c r="A1247" s="36" t="s">
        <v>2187</v>
      </c>
      <c r="C1247" s="37">
        <v>4</v>
      </c>
      <c r="D1247" s="40" t="s">
        <v>149</v>
      </c>
      <c r="E1247" s="37" t="s">
        <v>147</v>
      </c>
      <c r="F1247" s="37" t="s">
        <v>241</v>
      </c>
    </row>
    <row r="1248" spans="1:7" x14ac:dyDescent="0.25">
      <c r="A1248" s="36" t="s">
        <v>2189</v>
      </c>
      <c r="B1248" s="31" t="s">
        <v>2188</v>
      </c>
      <c r="C1248" s="37"/>
      <c r="D1248" s="31" t="s">
        <v>149</v>
      </c>
      <c r="E1248" s="37"/>
      <c r="F1248" s="37"/>
    </row>
    <row r="1249" spans="1:7" x14ac:dyDescent="0.25">
      <c r="A1249" s="36" t="s">
        <v>2191</v>
      </c>
      <c r="B1249" s="31" t="s">
        <v>2190</v>
      </c>
      <c r="C1249" s="32">
        <v>0</v>
      </c>
      <c r="D1249" s="31" t="s">
        <v>149</v>
      </c>
      <c r="E1249" s="37" t="s">
        <v>152</v>
      </c>
      <c r="F1249" s="37" t="s">
        <v>160</v>
      </c>
    </row>
    <row r="1250" spans="1:7" x14ac:dyDescent="0.25">
      <c r="A1250" s="36" t="s">
        <v>2193</v>
      </c>
      <c r="B1250" s="31" t="s">
        <v>2192</v>
      </c>
      <c r="C1250" s="37">
        <v>8</v>
      </c>
      <c r="D1250" s="31" t="s">
        <v>368</v>
      </c>
      <c r="E1250" s="37" t="s">
        <v>147</v>
      </c>
      <c r="F1250" s="37" t="s">
        <v>148</v>
      </c>
    </row>
    <row r="1251" spans="1:7" x14ac:dyDescent="0.25">
      <c r="A1251" s="36" t="s">
        <v>2195</v>
      </c>
      <c r="B1251" s="31" t="s">
        <v>2194</v>
      </c>
      <c r="C1251" s="37">
        <v>6</v>
      </c>
      <c r="D1251" s="31" t="s">
        <v>368</v>
      </c>
      <c r="E1251" s="37" t="s">
        <v>147</v>
      </c>
      <c r="F1251" s="37" t="s">
        <v>156</v>
      </c>
    </row>
    <row r="1252" spans="1:7" ht="14.4" x14ac:dyDescent="0.3">
      <c r="A1252" s="60" t="s">
        <v>4985</v>
      </c>
      <c r="C1252" s="32"/>
      <c r="E1252" s="32"/>
      <c r="F1252" s="32"/>
    </row>
    <row r="1253" spans="1:7" x14ac:dyDescent="0.25">
      <c r="A1253" s="36" t="s">
        <v>2196</v>
      </c>
      <c r="C1253" s="37">
        <v>2</v>
      </c>
      <c r="D1253" s="40" t="s">
        <v>149</v>
      </c>
      <c r="E1253" s="37" t="s">
        <v>147</v>
      </c>
      <c r="F1253" s="37" t="s">
        <v>153</v>
      </c>
    </row>
    <row r="1254" spans="1:7" x14ac:dyDescent="0.25">
      <c r="A1254" s="36" t="s">
        <v>2198</v>
      </c>
      <c r="B1254" s="31" t="s">
        <v>2197</v>
      </c>
      <c r="C1254" s="37"/>
      <c r="D1254" s="31" t="s">
        <v>149</v>
      </c>
      <c r="E1254" s="37"/>
      <c r="F1254" s="37"/>
      <c r="G1254" s="31" t="s">
        <v>223</v>
      </c>
    </row>
    <row r="1255" spans="1:7" x14ac:dyDescent="0.25">
      <c r="A1255" s="36" t="s">
        <v>2200</v>
      </c>
      <c r="B1255" s="31" t="s">
        <v>2199</v>
      </c>
      <c r="C1255" s="37"/>
      <c r="D1255" s="31" t="s">
        <v>149</v>
      </c>
      <c r="E1255" s="37"/>
      <c r="F1255" s="37"/>
    </row>
    <row r="1256" spans="1:7" ht="14.4" x14ac:dyDescent="0.3">
      <c r="A1256" s="60" t="s">
        <v>4986</v>
      </c>
      <c r="C1256" s="32"/>
      <c r="E1256" s="32"/>
      <c r="F1256" s="32"/>
    </row>
    <row r="1257" spans="1:7" x14ac:dyDescent="0.25">
      <c r="A1257" s="36" t="s">
        <v>2202</v>
      </c>
      <c r="B1257" s="31" t="s">
        <v>2201</v>
      </c>
      <c r="C1257" s="37">
        <v>7</v>
      </c>
      <c r="D1257" s="31" t="s">
        <v>157</v>
      </c>
      <c r="E1257" s="37" t="s">
        <v>147</v>
      </c>
      <c r="F1257" s="37" t="s">
        <v>156</v>
      </c>
      <c r="G1257" s="31" t="s">
        <v>182</v>
      </c>
    </row>
    <row r="1258" spans="1:7" x14ac:dyDescent="0.25">
      <c r="A1258" s="36" t="s">
        <v>2204</v>
      </c>
      <c r="B1258" s="31" t="s">
        <v>2203</v>
      </c>
      <c r="C1258" s="37"/>
      <c r="D1258" s="31" t="s">
        <v>149</v>
      </c>
      <c r="E1258" s="37"/>
      <c r="F1258" s="37"/>
      <c r="G1258" s="31" t="s">
        <v>203</v>
      </c>
    </row>
    <row r="1259" spans="1:7" x14ac:dyDescent="0.25">
      <c r="A1259" s="36" t="s">
        <v>2206</v>
      </c>
      <c r="B1259" s="31" t="s">
        <v>2205</v>
      </c>
      <c r="C1259" s="37">
        <v>6</v>
      </c>
      <c r="D1259" s="31" t="s">
        <v>149</v>
      </c>
      <c r="E1259" s="37" t="s">
        <v>147</v>
      </c>
      <c r="F1259" s="37" t="s">
        <v>148</v>
      </c>
    </row>
    <row r="1260" spans="1:7" x14ac:dyDescent="0.25">
      <c r="A1260" s="36" t="s">
        <v>2207</v>
      </c>
      <c r="B1260" s="31" t="s">
        <v>2205</v>
      </c>
      <c r="C1260" s="32">
        <v>6</v>
      </c>
      <c r="D1260" s="31" t="s">
        <v>149</v>
      </c>
      <c r="E1260" s="37" t="s">
        <v>147</v>
      </c>
      <c r="F1260" s="37" t="s">
        <v>160</v>
      </c>
    </row>
    <row r="1261" spans="1:7" x14ac:dyDescent="0.25">
      <c r="A1261" s="36" t="s">
        <v>2208</v>
      </c>
      <c r="B1261" s="31" t="s">
        <v>2205</v>
      </c>
      <c r="C1261" s="37"/>
      <c r="D1261" s="31" t="s">
        <v>149</v>
      </c>
      <c r="E1261" s="37"/>
      <c r="F1261" s="37"/>
    </row>
    <row r="1262" spans="1:7" x14ac:dyDescent="0.25">
      <c r="A1262" s="36" t="s">
        <v>2210</v>
      </c>
      <c r="B1262" s="31" t="s">
        <v>2209</v>
      </c>
      <c r="C1262" s="37">
        <v>7</v>
      </c>
      <c r="D1262" s="32" t="s">
        <v>149</v>
      </c>
      <c r="E1262" s="37" t="s">
        <v>147</v>
      </c>
      <c r="F1262" s="37" t="s">
        <v>156</v>
      </c>
    </row>
    <row r="1263" spans="1:7" x14ac:dyDescent="0.25">
      <c r="A1263" s="36" t="s">
        <v>2212</v>
      </c>
      <c r="B1263" s="31" t="s">
        <v>2211</v>
      </c>
      <c r="C1263" s="32">
        <v>9</v>
      </c>
      <c r="D1263" s="31" t="s">
        <v>149</v>
      </c>
      <c r="E1263" s="37" t="s">
        <v>147</v>
      </c>
      <c r="F1263" s="37" t="s">
        <v>160</v>
      </c>
    </row>
    <row r="1264" spans="1:7" x14ac:dyDescent="0.25">
      <c r="A1264" s="36" t="s">
        <v>2214</v>
      </c>
      <c r="B1264" s="31" t="s">
        <v>2213</v>
      </c>
      <c r="C1264" s="37">
        <v>7</v>
      </c>
      <c r="D1264" s="31" t="s">
        <v>149</v>
      </c>
      <c r="E1264" s="37" t="s">
        <v>147</v>
      </c>
      <c r="F1264" s="37" t="s">
        <v>222</v>
      </c>
    </row>
    <row r="1265" spans="1:7" ht="14.4" x14ac:dyDescent="0.3">
      <c r="A1265" s="60" t="s">
        <v>4987</v>
      </c>
      <c r="C1265" s="32"/>
      <c r="E1265" s="32"/>
      <c r="F1265" s="32"/>
    </row>
    <row r="1266" spans="1:7" x14ac:dyDescent="0.25">
      <c r="A1266" s="36" t="s">
        <v>2216</v>
      </c>
      <c r="B1266" s="31" t="s">
        <v>2215</v>
      </c>
      <c r="C1266" s="32"/>
      <c r="D1266" s="32" t="s">
        <v>149</v>
      </c>
      <c r="E1266" s="37" t="s">
        <v>147</v>
      </c>
      <c r="F1266" s="37" t="s">
        <v>160</v>
      </c>
    </row>
    <row r="1267" spans="1:7" x14ac:dyDescent="0.25">
      <c r="A1267" s="36" t="s">
        <v>2218</v>
      </c>
      <c r="B1267" s="31" t="s">
        <v>2217</v>
      </c>
      <c r="C1267" s="37">
        <v>7</v>
      </c>
      <c r="D1267" s="31" t="s">
        <v>149</v>
      </c>
      <c r="E1267" s="37" t="s">
        <v>147</v>
      </c>
      <c r="F1267" s="37" t="s">
        <v>195</v>
      </c>
      <c r="G1267" s="31" t="s">
        <v>203</v>
      </c>
    </row>
    <row r="1268" spans="1:7" x14ac:dyDescent="0.25">
      <c r="A1268" s="36" t="s">
        <v>2219</v>
      </c>
      <c r="C1268" s="32">
        <v>7</v>
      </c>
      <c r="D1268" s="40" t="s">
        <v>149</v>
      </c>
      <c r="E1268" s="37" t="s">
        <v>147</v>
      </c>
      <c r="F1268" s="37" t="s">
        <v>208</v>
      </c>
    </row>
    <row r="1269" spans="1:7" x14ac:dyDescent="0.25">
      <c r="A1269" s="36" t="s">
        <v>2221</v>
      </c>
      <c r="B1269" s="31" t="s">
        <v>2220</v>
      </c>
      <c r="C1269" s="37">
        <v>8</v>
      </c>
      <c r="D1269" s="31" t="s">
        <v>149</v>
      </c>
      <c r="E1269" s="37" t="s">
        <v>147</v>
      </c>
      <c r="F1269" s="37" t="s">
        <v>173</v>
      </c>
    </row>
    <row r="1270" spans="1:7" ht="14.4" x14ac:dyDescent="0.3">
      <c r="A1270" s="60" t="s">
        <v>4988</v>
      </c>
      <c r="C1270" s="32"/>
      <c r="E1270" s="32"/>
      <c r="F1270" s="32"/>
    </row>
    <row r="1271" spans="1:7" x14ac:dyDescent="0.25">
      <c r="A1271" s="36" t="s">
        <v>2223</v>
      </c>
      <c r="B1271" s="31" t="s">
        <v>2222</v>
      </c>
      <c r="C1271" s="37">
        <v>7</v>
      </c>
      <c r="D1271" s="31" t="s">
        <v>149</v>
      </c>
      <c r="E1271" s="37" t="s">
        <v>147</v>
      </c>
      <c r="F1271" s="37" t="s">
        <v>355</v>
      </c>
    </row>
    <row r="1272" spans="1:7" x14ac:dyDescent="0.25">
      <c r="A1272" s="36" t="s">
        <v>2225</v>
      </c>
      <c r="B1272" s="31" t="s">
        <v>2224</v>
      </c>
      <c r="C1272" s="37">
        <v>8</v>
      </c>
      <c r="D1272" s="31" t="s">
        <v>149</v>
      </c>
      <c r="E1272" s="37" t="s">
        <v>147</v>
      </c>
      <c r="F1272" s="37" t="s">
        <v>2226</v>
      </c>
    </row>
    <row r="1273" spans="1:7" ht="14.4" x14ac:dyDescent="0.3">
      <c r="A1273" s="60" t="s">
        <v>4989</v>
      </c>
      <c r="C1273" s="32"/>
      <c r="E1273" s="32"/>
      <c r="F1273" s="32"/>
    </row>
    <row r="1274" spans="1:7" x14ac:dyDescent="0.25">
      <c r="A1274" s="36" t="s">
        <v>2228</v>
      </c>
      <c r="B1274" s="31" t="s">
        <v>2227</v>
      </c>
      <c r="C1274" s="37">
        <v>9</v>
      </c>
      <c r="D1274" s="31" t="s">
        <v>149</v>
      </c>
      <c r="E1274" s="37" t="s">
        <v>147</v>
      </c>
      <c r="F1274" s="37" t="s">
        <v>163</v>
      </c>
    </row>
    <row r="1275" spans="1:7" x14ac:dyDescent="0.25">
      <c r="A1275" s="36" t="s">
        <v>2230</v>
      </c>
      <c r="B1275" s="31" t="s">
        <v>2229</v>
      </c>
      <c r="C1275" s="32">
        <v>4</v>
      </c>
      <c r="D1275" s="31" t="s">
        <v>149</v>
      </c>
      <c r="E1275" s="37" t="s">
        <v>147</v>
      </c>
      <c r="F1275" s="37" t="s">
        <v>160</v>
      </c>
    </row>
    <row r="1276" spans="1:7" x14ac:dyDescent="0.25">
      <c r="A1276" s="36" t="s">
        <v>2232</v>
      </c>
      <c r="B1276" s="31" t="s">
        <v>2231</v>
      </c>
      <c r="C1276" s="37">
        <v>3</v>
      </c>
      <c r="D1276" s="31" t="s">
        <v>149</v>
      </c>
      <c r="E1276" s="37" t="s">
        <v>147</v>
      </c>
      <c r="F1276" s="37" t="s">
        <v>160</v>
      </c>
    </row>
    <row r="1277" spans="1:7" x14ac:dyDescent="0.25">
      <c r="A1277" s="36" t="s">
        <v>2234</v>
      </c>
      <c r="B1277" s="31" t="s">
        <v>2233</v>
      </c>
      <c r="C1277" s="37">
        <v>4</v>
      </c>
      <c r="D1277" s="31" t="s">
        <v>149</v>
      </c>
      <c r="E1277" s="37" t="s">
        <v>147</v>
      </c>
      <c r="F1277" s="37" t="s">
        <v>156</v>
      </c>
    </row>
    <row r="1278" spans="1:7" x14ac:dyDescent="0.25">
      <c r="A1278" s="36" t="s">
        <v>2236</v>
      </c>
      <c r="B1278" s="31" t="s">
        <v>2235</v>
      </c>
      <c r="C1278" s="37">
        <v>0</v>
      </c>
      <c r="D1278" s="31" t="s">
        <v>149</v>
      </c>
      <c r="E1278" s="37" t="s">
        <v>152</v>
      </c>
      <c r="F1278" s="37" t="s">
        <v>160</v>
      </c>
    </row>
    <row r="1279" spans="1:7" ht="14.4" x14ac:dyDescent="0.3">
      <c r="A1279" s="60" t="s">
        <v>4990</v>
      </c>
      <c r="C1279" s="32"/>
      <c r="E1279" s="32"/>
      <c r="F1279" s="32"/>
    </row>
    <row r="1280" spans="1:7" x14ac:dyDescent="0.25">
      <c r="A1280" s="36" t="s">
        <v>2237</v>
      </c>
      <c r="C1280" s="37">
        <v>3</v>
      </c>
      <c r="D1280" s="32" t="s">
        <v>149</v>
      </c>
      <c r="E1280" s="37" t="s">
        <v>147</v>
      </c>
      <c r="F1280" s="37" t="s">
        <v>964</v>
      </c>
    </row>
    <row r="1281" spans="1:7" x14ac:dyDescent="0.25">
      <c r="A1281" s="36" t="s">
        <v>2239</v>
      </c>
      <c r="B1281" s="31" t="s">
        <v>2238</v>
      </c>
      <c r="C1281" s="37"/>
      <c r="D1281" s="31" t="s">
        <v>149</v>
      </c>
      <c r="E1281" s="37"/>
      <c r="F1281" s="37"/>
    </row>
    <row r="1282" spans="1:7" x14ac:dyDescent="0.25">
      <c r="A1282" s="36" t="s">
        <v>2241</v>
      </c>
      <c r="B1282" s="31" t="s">
        <v>2240</v>
      </c>
      <c r="C1282" s="37">
        <v>2</v>
      </c>
      <c r="D1282" s="32" t="s">
        <v>149</v>
      </c>
      <c r="E1282" s="37" t="s">
        <v>147</v>
      </c>
      <c r="F1282" s="37" t="s">
        <v>208</v>
      </c>
    </row>
    <row r="1283" spans="1:7" x14ac:dyDescent="0.25">
      <c r="A1283" s="36" t="s">
        <v>2243</v>
      </c>
      <c r="B1283" s="31" t="s">
        <v>2242</v>
      </c>
      <c r="C1283" s="37">
        <v>4</v>
      </c>
      <c r="D1283" s="31" t="s">
        <v>149</v>
      </c>
      <c r="E1283" s="37" t="s">
        <v>147</v>
      </c>
      <c r="F1283" s="37" t="s">
        <v>148</v>
      </c>
      <c r="G1283" s="31" t="s">
        <v>223</v>
      </c>
    </row>
    <row r="1284" spans="1:7" x14ac:dyDescent="0.25">
      <c r="A1284" s="36" t="s">
        <v>2244</v>
      </c>
      <c r="C1284" s="37">
        <v>6</v>
      </c>
      <c r="D1284" s="40" t="s">
        <v>149</v>
      </c>
      <c r="E1284" s="37" t="s">
        <v>147</v>
      </c>
      <c r="F1284" s="37" t="s">
        <v>148</v>
      </c>
    </row>
    <row r="1285" spans="1:7" x14ac:dyDescent="0.25">
      <c r="A1285" s="36" t="s">
        <v>2246</v>
      </c>
      <c r="B1285" s="31" t="s">
        <v>2245</v>
      </c>
      <c r="C1285" s="37">
        <v>5</v>
      </c>
      <c r="D1285" s="31" t="s">
        <v>149</v>
      </c>
      <c r="E1285" s="37" t="s">
        <v>147</v>
      </c>
      <c r="F1285" s="37" t="s">
        <v>819</v>
      </c>
    </row>
    <row r="1286" spans="1:7" x14ac:dyDescent="0.25">
      <c r="A1286" s="36" t="s">
        <v>2248</v>
      </c>
      <c r="B1286" s="31" t="s">
        <v>2247</v>
      </c>
      <c r="C1286" s="37">
        <v>8</v>
      </c>
      <c r="D1286" s="31" t="s">
        <v>149</v>
      </c>
      <c r="E1286" s="37" t="s">
        <v>147</v>
      </c>
      <c r="F1286" s="37" t="s">
        <v>222</v>
      </c>
    </row>
    <row r="1287" spans="1:7" ht="14.4" x14ac:dyDescent="0.3">
      <c r="A1287" s="60" t="s">
        <v>4991</v>
      </c>
      <c r="C1287" s="32"/>
      <c r="E1287" s="32"/>
      <c r="F1287" s="32"/>
    </row>
    <row r="1288" spans="1:7" x14ac:dyDescent="0.25">
      <c r="A1288" s="36" t="s">
        <v>2250</v>
      </c>
      <c r="B1288" s="31" t="s">
        <v>2249</v>
      </c>
      <c r="C1288" s="37">
        <v>7</v>
      </c>
      <c r="D1288" s="31" t="s">
        <v>149</v>
      </c>
      <c r="E1288" s="37" t="s">
        <v>147</v>
      </c>
      <c r="F1288" s="37" t="s">
        <v>482</v>
      </c>
    </row>
    <row r="1289" spans="1:7" x14ac:dyDescent="0.25">
      <c r="A1289" s="36" t="s">
        <v>2252</v>
      </c>
      <c r="B1289" s="31" t="s">
        <v>2251</v>
      </c>
      <c r="C1289" s="39">
        <v>0</v>
      </c>
      <c r="D1289" s="31" t="s">
        <v>149</v>
      </c>
      <c r="E1289" s="37" t="s">
        <v>152</v>
      </c>
      <c r="F1289" s="37" t="s">
        <v>156</v>
      </c>
    </row>
    <row r="1290" spans="1:7" x14ac:dyDescent="0.25">
      <c r="A1290" s="36" t="s">
        <v>2254</v>
      </c>
      <c r="B1290" s="31" t="s">
        <v>2253</v>
      </c>
      <c r="C1290" s="39">
        <v>0</v>
      </c>
      <c r="D1290" s="32" t="s">
        <v>157</v>
      </c>
      <c r="E1290" s="37" t="s">
        <v>152</v>
      </c>
      <c r="F1290" s="37" t="s">
        <v>208</v>
      </c>
      <c r="G1290" s="31" t="s">
        <v>223</v>
      </c>
    </row>
    <row r="1291" spans="1:7" x14ac:dyDescent="0.25">
      <c r="A1291" s="36" t="s">
        <v>2256</v>
      </c>
      <c r="B1291" s="31" t="s">
        <v>2255</v>
      </c>
      <c r="C1291" s="37">
        <v>8</v>
      </c>
      <c r="D1291" s="31" t="s">
        <v>189</v>
      </c>
      <c r="E1291" s="37" t="s">
        <v>147</v>
      </c>
      <c r="F1291" s="37" t="s">
        <v>222</v>
      </c>
    </row>
    <row r="1292" spans="1:7" x14ac:dyDescent="0.25">
      <c r="A1292" s="36" t="s">
        <v>2257</v>
      </c>
      <c r="C1292" s="37">
        <v>7</v>
      </c>
      <c r="D1292" s="40" t="s">
        <v>189</v>
      </c>
      <c r="E1292" s="37" t="s">
        <v>147</v>
      </c>
      <c r="F1292" s="37" t="s">
        <v>222</v>
      </c>
    </row>
    <row r="1293" spans="1:7" x14ac:dyDescent="0.25">
      <c r="A1293" s="36" t="s">
        <v>2259</v>
      </c>
      <c r="B1293" s="31" t="s">
        <v>2258</v>
      </c>
      <c r="C1293" s="37"/>
      <c r="D1293" s="31" t="s">
        <v>189</v>
      </c>
      <c r="E1293" s="37"/>
      <c r="F1293" s="37"/>
    </row>
    <row r="1294" spans="1:7" x14ac:dyDescent="0.25">
      <c r="A1294" s="36" t="s">
        <v>2260</v>
      </c>
      <c r="C1294" s="37">
        <v>6</v>
      </c>
      <c r="D1294" s="40" t="s">
        <v>189</v>
      </c>
      <c r="E1294" s="37" t="s">
        <v>147</v>
      </c>
      <c r="F1294" s="37" t="s">
        <v>222</v>
      </c>
    </row>
    <row r="1295" spans="1:7" x14ac:dyDescent="0.25">
      <c r="A1295" s="36" t="s">
        <v>2262</v>
      </c>
      <c r="B1295" s="31" t="s">
        <v>2261</v>
      </c>
      <c r="C1295" s="37">
        <v>6</v>
      </c>
      <c r="D1295" s="31" t="s">
        <v>189</v>
      </c>
      <c r="E1295" s="37" t="s">
        <v>147</v>
      </c>
      <c r="F1295" s="37" t="s">
        <v>195</v>
      </c>
    </row>
    <row r="1296" spans="1:7" ht="14.4" x14ac:dyDescent="0.3">
      <c r="A1296" s="60" t="s">
        <v>4992</v>
      </c>
      <c r="C1296" s="32"/>
      <c r="E1296" s="32"/>
      <c r="F1296" s="32"/>
    </row>
    <row r="1297" spans="1:7" x14ac:dyDescent="0.25">
      <c r="A1297" s="36" t="s">
        <v>2264</v>
      </c>
      <c r="B1297" s="31" t="s">
        <v>2263</v>
      </c>
      <c r="C1297" s="37">
        <v>4</v>
      </c>
      <c r="D1297" s="31" t="s">
        <v>189</v>
      </c>
      <c r="E1297" s="37" t="s">
        <v>147</v>
      </c>
      <c r="F1297" s="37" t="s">
        <v>222</v>
      </c>
    </row>
    <row r="1298" spans="1:7" x14ac:dyDescent="0.25">
      <c r="A1298" s="36" t="s">
        <v>2266</v>
      </c>
      <c r="B1298" s="31" t="s">
        <v>2265</v>
      </c>
      <c r="C1298" s="37">
        <v>4</v>
      </c>
      <c r="D1298" s="31" t="s">
        <v>149</v>
      </c>
      <c r="E1298" s="37" t="s">
        <v>147</v>
      </c>
      <c r="F1298" s="37" t="s">
        <v>153</v>
      </c>
    </row>
    <row r="1299" spans="1:7" x14ac:dyDescent="0.25">
      <c r="A1299" s="36" t="s">
        <v>2268</v>
      </c>
      <c r="B1299" s="31" t="s">
        <v>2267</v>
      </c>
      <c r="C1299" s="39">
        <v>0</v>
      </c>
      <c r="D1299" s="31" t="s">
        <v>149</v>
      </c>
      <c r="E1299" s="37" t="s">
        <v>152</v>
      </c>
      <c r="F1299" s="37" t="s">
        <v>173</v>
      </c>
    </row>
    <row r="1300" spans="1:7" x14ac:dyDescent="0.25">
      <c r="A1300" s="36" t="s">
        <v>2270</v>
      </c>
      <c r="B1300" s="31" t="s">
        <v>2269</v>
      </c>
      <c r="C1300" s="37">
        <v>8</v>
      </c>
      <c r="D1300" s="31" t="s">
        <v>149</v>
      </c>
      <c r="E1300" s="37" t="s">
        <v>147</v>
      </c>
      <c r="F1300" s="37" t="s">
        <v>492</v>
      </c>
    </row>
    <row r="1301" spans="1:7" x14ac:dyDescent="0.25">
      <c r="A1301" s="36" t="s">
        <v>2272</v>
      </c>
      <c r="B1301" s="31" t="s">
        <v>2271</v>
      </c>
      <c r="C1301" s="37">
        <v>8</v>
      </c>
      <c r="D1301" s="31" t="s">
        <v>149</v>
      </c>
      <c r="E1301" s="37" t="s">
        <v>147</v>
      </c>
      <c r="F1301" s="37" t="s">
        <v>156</v>
      </c>
    </row>
    <row r="1302" spans="1:7" ht="14.4" x14ac:dyDescent="0.3">
      <c r="A1302" s="60" t="s">
        <v>4993</v>
      </c>
      <c r="C1302" s="32"/>
      <c r="E1302" s="32"/>
      <c r="F1302" s="32"/>
    </row>
    <row r="1303" spans="1:7" x14ac:dyDescent="0.25">
      <c r="A1303" s="36" t="s">
        <v>2274</v>
      </c>
      <c r="B1303" s="31" t="s">
        <v>2273</v>
      </c>
      <c r="C1303" s="37">
        <v>7</v>
      </c>
      <c r="D1303" s="31" t="s">
        <v>149</v>
      </c>
      <c r="E1303" s="37" t="s">
        <v>147</v>
      </c>
      <c r="F1303" s="37" t="s">
        <v>156</v>
      </c>
    </row>
    <row r="1304" spans="1:7" x14ac:dyDescent="0.25">
      <c r="A1304" s="36" t="s">
        <v>2276</v>
      </c>
      <c r="B1304" s="31" t="s">
        <v>2275</v>
      </c>
      <c r="C1304" s="37">
        <v>4</v>
      </c>
      <c r="D1304" s="31" t="s">
        <v>149</v>
      </c>
      <c r="E1304" s="37" t="s">
        <v>147</v>
      </c>
      <c r="F1304" s="37" t="s">
        <v>222</v>
      </c>
    </row>
    <row r="1305" spans="1:7" x14ac:dyDescent="0.25">
      <c r="A1305" s="36" t="s">
        <v>2278</v>
      </c>
      <c r="B1305" s="31" t="s">
        <v>2277</v>
      </c>
      <c r="C1305" s="37"/>
      <c r="D1305" s="31" t="s">
        <v>149</v>
      </c>
      <c r="E1305" s="37"/>
      <c r="F1305" s="37"/>
    </row>
    <row r="1306" spans="1:7" ht="14.4" x14ac:dyDescent="0.3">
      <c r="A1306" s="60" t="s">
        <v>4994</v>
      </c>
      <c r="C1306" s="32"/>
      <c r="E1306" s="32"/>
      <c r="F1306" s="32"/>
    </row>
    <row r="1307" spans="1:7" x14ac:dyDescent="0.25">
      <c r="A1307" s="36" t="s">
        <v>2280</v>
      </c>
      <c r="B1307" s="31" t="s">
        <v>2279</v>
      </c>
      <c r="C1307" s="37">
        <v>0</v>
      </c>
      <c r="D1307" s="31" t="s">
        <v>149</v>
      </c>
      <c r="E1307" s="37" t="s">
        <v>147</v>
      </c>
      <c r="F1307" s="37" t="s">
        <v>156</v>
      </c>
    </row>
    <row r="1308" spans="1:7" x14ac:dyDescent="0.25">
      <c r="A1308" s="36" t="s">
        <v>2282</v>
      </c>
      <c r="B1308" s="31" t="s">
        <v>2281</v>
      </c>
      <c r="C1308" s="37">
        <v>6</v>
      </c>
      <c r="D1308" s="31" t="s">
        <v>149</v>
      </c>
      <c r="E1308" s="37" t="s">
        <v>147</v>
      </c>
      <c r="F1308" s="37" t="s">
        <v>208</v>
      </c>
    </row>
    <row r="1309" spans="1:7" x14ac:dyDescent="0.25">
      <c r="A1309" s="36" t="s">
        <v>2283</v>
      </c>
      <c r="C1309" s="37">
        <v>10</v>
      </c>
      <c r="D1309" s="40" t="s">
        <v>149</v>
      </c>
      <c r="E1309" s="37" t="s">
        <v>147</v>
      </c>
      <c r="F1309" s="37" t="s">
        <v>160</v>
      </c>
      <c r="G1309" s="31" t="s">
        <v>223</v>
      </c>
    </row>
    <row r="1310" spans="1:7" x14ac:dyDescent="0.25">
      <c r="A1310" s="36" t="s">
        <v>2285</v>
      </c>
      <c r="B1310" s="31" t="s">
        <v>2284</v>
      </c>
      <c r="C1310" s="37">
        <v>10</v>
      </c>
      <c r="D1310" s="31" t="s">
        <v>149</v>
      </c>
      <c r="E1310" s="37" t="s">
        <v>147</v>
      </c>
      <c r="F1310" s="37" t="s">
        <v>160</v>
      </c>
      <c r="G1310" s="31" t="s">
        <v>223</v>
      </c>
    </row>
    <row r="1311" spans="1:7" x14ac:dyDescent="0.25">
      <c r="A1311" s="36" t="s">
        <v>2287</v>
      </c>
      <c r="B1311" s="31" t="s">
        <v>2286</v>
      </c>
      <c r="C1311" s="37">
        <v>9</v>
      </c>
      <c r="D1311" s="32" t="s">
        <v>149</v>
      </c>
      <c r="E1311" s="37" t="s">
        <v>147</v>
      </c>
      <c r="F1311" s="37" t="s">
        <v>156</v>
      </c>
      <c r="G1311" s="31" t="s">
        <v>203</v>
      </c>
    </row>
    <row r="1312" spans="1:7" ht="14.4" x14ac:dyDescent="0.3">
      <c r="A1312" s="60" t="s">
        <v>4995</v>
      </c>
      <c r="C1312" s="32"/>
      <c r="E1312" s="32"/>
      <c r="F1312" s="32"/>
    </row>
    <row r="1313" spans="1:7" x14ac:dyDescent="0.25">
      <c r="A1313" s="36" t="s">
        <v>2289</v>
      </c>
      <c r="B1313" s="31" t="s">
        <v>2288</v>
      </c>
      <c r="C1313" s="37"/>
      <c r="D1313" s="31" t="s">
        <v>149</v>
      </c>
      <c r="E1313" s="37"/>
      <c r="F1313" s="37"/>
    </row>
    <row r="1314" spans="1:7" x14ac:dyDescent="0.25">
      <c r="A1314" s="36" t="s">
        <v>2291</v>
      </c>
      <c r="B1314" s="31" t="s">
        <v>2290</v>
      </c>
      <c r="C1314" s="37"/>
      <c r="D1314" s="32" t="s">
        <v>149</v>
      </c>
      <c r="E1314" s="37" t="s">
        <v>147</v>
      </c>
      <c r="F1314" s="37" t="s">
        <v>160</v>
      </c>
    </row>
    <row r="1315" spans="1:7" x14ac:dyDescent="0.25">
      <c r="A1315" s="36" t="s">
        <v>2293</v>
      </c>
      <c r="B1315" s="31" t="s">
        <v>2292</v>
      </c>
      <c r="C1315" s="37"/>
      <c r="D1315" s="32" t="s">
        <v>157</v>
      </c>
      <c r="E1315" s="37"/>
      <c r="F1315" s="37"/>
      <c r="G1315" s="31" t="s">
        <v>203</v>
      </c>
    </row>
    <row r="1316" spans="1:7" ht="14.4" x14ac:dyDescent="0.3">
      <c r="A1316" s="60" t="s">
        <v>4996</v>
      </c>
      <c r="C1316" s="32"/>
      <c r="E1316" s="32"/>
      <c r="F1316" s="32"/>
    </row>
    <row r="1317" spans="1:7" x14ac:dyDescent="0.25">
      <c r="A1317" s="36" t="s">
        <v>2295</v>
      </c>
      <c r="B1317" s="31" t="s">
        <v>2294</v>
      </c>
      <c r="C1317" s="37">
        <v>0</v>
      </c>
      <c r="D1317" s="31" t="s">
        <v>149</v>
      </c>
      <c r="E1317" s="37" t="s">
        <v>152</v>
      </c>
      <c r="F1317" s="37" t="s">
        <v>160</v>
      </c>
    </row>
    <row r="1318" spans="1:7" x14ac:dyDescent="0.25">
      <c r="A1318" s="36" t="s">
        <v>2297</v>
      </c>
      <c r="B1318" s="31" t="s">
        <v>2296</v>
      </c>
      <c r="C1318" s="37">
        <v>0</v>
      </c>
      <c r="D1318" s="31" t="s">
        <v>149</v>
      </c>
      <c r="E1318" s="37" t="s">
        <v>152</v>
      </c>
      <c r="F1318" s="37" t="s">
        <v>160</v>
      </c>
    </row>
    <row r="1319" spans="1:7" ht="14.4" x14ac:dyDescent="0.3">
      <c r="A1319" s="60" t="s">
        <v>4997</v>
      </c>
      <c r="C1319" s="32"/>
      <c r="D1319" s="32"/>
      <c r="E1319" s="32"/>
      <c r="F1319" s="32"/>
    </row>
    <row r="1320" spans="1:7" x14ac:dyDescent="0.25">
      <c r="A1320" s="36" t="s">
        <v>2298</v>
      </c>
      <c r="C1320" s="37">
        <v>3</v>
      </c>
      <c r="D1320" s="40" t="s">
        <v>149</v>
      </c>
      <c r="E1320" s="37" t="s">
        <v>147</v>
      </c>
      <c r="F1320" s="37" t="s">
        <v>160</v>
      </c>
    </row>
    <row r="1321" spans="1:7" x14ac:dyDescent="0.25">
      <c r="A1321" s="36" t="s">
        <v>2300</v>
      </c>
      <c r="B1321" s="31" t="s">
        <v>2299</v>
      </c>
      <c r="C1321" s="37">
        <v>3</v>
      </c>
      <c r="D1321" s="31" t="s">
        <v>149</v>
      </c>
      <c r="E1321" s="37" t="s">
        <v>147</v>
      </c>
      <c r="F1321" s="37" t="s">
        <v>160</v>
      </c>
    </row>
    <row r="1322" spans="1:7" ht="14.4" x14ac:dyDescent="0.3">
      <c r="A1322" s="60" t="s">
        <v>4998</v>
      </c>
      <c r="C1322" s="32"/>
      <c r="E1322" s="32"/>
      <c r="F1322" s="32"/>
    </row>
    <row r="1323" spans="1:7" x14ac:dyDescent="0.25">
      <c r="A1323" s="36" t="s">
        <v>2302</v>
      </c>
      <c r="B1323" s="31" t="s">
        <v>2301</v>
      </c>
      <c r="C1323" s="37">
        <v>1</v>
      </c>
      <c r="D1323" s="31" t="s">
        <v>149</v>
      </c>
      <c r="E1323" s="37" t="s">
        <v>147</v>
      </c>
      <c r="F1323" s="37" t="s">
        <v>202</v>
      </c>
    </row>
    <row r="1324" spans="1:7" x14ac:dyDescent="0.25">
      <c r="A1324" s="36" t="s">
        <v>2303</v>
      </c>
      <c r="C1324" s="37">
        <v>6</v>
      </c>
      <c r="D1324" s="40" t="s">
        <v>149</v>
      </c>
      <c r="E1324" s="37" t="s">
        <v>147</v>
      </c>
      <c r="F1324" s="37" t="s">
        <v>208</v>
      </c>
    </row>
    <row r="1325" spans="1:7" x14ac:dyDescent="0.25">
      <c r="A1325" s="36" t="s">
        <v>2305</v>
      </c>
      <c r="B1325" s="31" t="s">
        <v>2304</v>
      </c>
      <c r="C1325" s="37"/>
      <c r="D1325" s="31" t="s">
        <v>149</v>
      </c>
      <c r="E1325" s="37"/>
      <c r="F1325" s="37"/>
    </row>
    <row r="1326" spans="1:7" ht="14.4" x14ac:dyDescent="0.3">
      <c r="A1326" s="60" t="s">
        <v>4999</v>
      </c>
      <c r="C1326" s="32"/>
      <c r="E1326" s="32"/>
      <c r="F1326" s="32"/>
    </row>
    <row r="1327" spans="1:7" x14ac:dyDescent="0.25">
      <c r="A1327" s="36" t="s">
        <v>2307</v>
      </c>
      <c r="B1327" s="31" t="s">
        <v>2306</v>
      </c>
      <c r="C1327" s="37">
        <v>7</v>
      </c>
      <c r="D1327" s="31" t="s">
        <v>157</v>
      </c>
      <c r="E1327" s="37" t="s">
        <v>147</v>
      </c>
      <c r="F1327" s="37" t="s">
        <v>156</v>
      </c>
      <c r="G1327" s="31" t="s">
        <v>182</v>
      </c>
    </row>
    <row r="1328" spans="1:7" x14ac:dyDescent="0.25">
      <c r="A1328" s="36" t="s">
        <v>2309</v>
      </c>
      <c r="B1328" s="31" t="s">
        <v>2308</v>
      </c>
      <c r="C1328" s="37">
        <v>9</v>
      </c>
      <c r="D1328" s="31" t="s">
        <v>149</v>
      </c>
      <c r="E1328" s="37" t="s">
        <v>147</v>
      </c>
      <c r="F1328" s="37" t="s">
        <v>222</v>
      </c>
      <c r="G1328" s="31" t="s">
        <v>144</v>
      </c>
    </row>
    <row r="1329" spans="1:7" x14ac:dyDescent="0.25">
      <c r="A1329" s="36" t="s">
        <v>2311</v>
      </c>
      <c r="B1329" s="31" t="s">
        <v>2310</v>
      </c>
      <c r="C1329" s="37">
        <v>1</v>
      </c>
      <c r="D1329" s="31" t="s">
        <v>149</v>
      </c>
      <c r="E1329" s="37" t="s">
        <v>147</v>
      </c>
      <c r="F1329" s="37" t="s">
        <v>160</v>
      </c>
    </row>
    <row r="1330" spans="1:7" x14ac:dyDescent="0.25">
      <c r="A1330" s="36" t="s">
        <v>2313</v>
      </c>
      <c r="B1330" s="31" t="s">
        <v>2312</v>
      </c>
      <c r="C1330" s="37">
        <v>3</v>
      </c>
      <c r="D1330" s="31" t="s">
        <v>149</v>
      </c>
      <c r="E1330" s="37" t="s">
        <v>147</v>
      </c>
      <c r="F1330" s="37" t="s">
        <v>160</v>
      </c>
      <c r="G1330" s="31" t="s">
        <v>149</v>
      </c>
    </row>
    <row r="1331" spans="1:7" ht="14.4" x14ac:dyDescent="0.3">
      <c r="A1331" s="60" t="s">
        <v>5000</v>
      </c>
      <c r="E1331" s="32"/>
      <c r="F1331" s="32"/>
    </row>
    <row r="1332" spans="1:7" x14ac:dyDescent="0.25">
      <c r="A1332" s="36" t="s">
        <v>2315</v>
      </c>
      <c r="B1332" s="31" t="s">
        <v>2314</v>
      </c>
      <c r="C1332" s="37"/>
      <c r="D1332" s="31" t="s">
        <v>149</v>
      </c>
      <c r="E1332" s="37"/>
      <c r="F1332" s="37"/>
    </row>
    <row r="1333" spans="1:7" x14ac:dyDescent="0.25">
      <c r="A1333" s="36" t="s">
        <v>2317</v>
      </c>
      <c r="B1333" s="31" t="s">
        <v>2316</v>
      </c>
      <c r="C1333" s="37">
        <v>4</v>
      </c>
      <c r="D1333" s="31" t="s">
        <v>149</v>
      </c>
      <c r="E1333" s="37" t="s">
        <v>147</v>
      </c>
      <c r="F1333" s="37" t="s">
        <v>819</v>
      </c>
    </row>
    <row r="1334" spans="1:7" x14ac:dyDescent="0.25">
      <c r="A1334" s="37" t="s">
        <v>2319</v>
      </c>
      <c r="B1334" s="40" t="s">
        <v>2318</v>
      </c>
      <c r="C1334" s="39">
        <v>0</v>
      </c>
      <c r="D1334" s="40" t="s">
        <v>149</v>
      </c>
      <c r="E1334" s="37" t="s">
        <v>152</v>
      </c>
      <c r="F1334" s="37" t="s">
        <v>964</v>
      </c>
    </row>
    <row r="1335" spans="1:7" ht="14.4" x14ac:dyDescent="0.3">
      <c r="A1335" s="60" t="s">
        <v>5001</v>
      </c>
      <c r="C1335" s="32"/>
      <c r="E1335" s="32"/>
      <c r="F1335" s="32"/>
    </row>
    <row r="1336" spans="1:7" x14ac:dyDescent="0.25">
      <c r="A1336" s="36" t="s">
        <v>2321</v>
      </c>
      <c r="B1336" s="31" t="s">
        <v>2320</v>
      </c>
      <c r="C1336" s="37"/>
      <c r="D1336" s="31" t="s">
        <v>149</v>
      </c>
      <c r="E1336" s="37"/>
      <c r="F1336" s="37"/>
    </row>
    <row r="1337" spans="1:7" x14ac:dyDescent="0.25">
      <c r="A1337" s="36" t="s">
        <v>2323</v>
      </c>
      <c r="B1337" s="31" t="s">
        <v>2322</v>
      </c>
      <c r="C1337" s="37"/>
      <c r="D1337" s="31" t="s">
        <v>149</v>
      </c>
      <c r="E1337" s="37"/>
      <c r="F1337" s="37"/>
      <c r="G1337" s="31" t="s">
        <v>203</v>
      </c>
    </row>
    <row r="1338" spans="1:7" ht="14.4" x14ac:dyDescent="0.3">
      <c r="A1338" s="60" t="s">
        <v>5002</v>
      </c>
      <c r="C1338" s="32"/>
      <c r="E1338" s="32"/>
      <c r="F1338" s="32"/>
    </row>
    <row r="1339" spans="1:7" x14ac:dyDescent="0.25">
      <c r="A1339" s="36" t="s">
        <v>2325</v>
      </c>
      <c r="B1339" s="31" t="s">
        <v>2324</v>
      </c>
      <c r="C1339" s="37">
        <v>0</v>
      </c>
      <c r="D1339" s="31" t="s">
        <v>149</v>
      </c>
      <c r="E1339" s="37" t="s">
        <v>147</v>
      </c>
      <c r="F1339" s="37" t="s">
        <v>202</v>
      </c>
    </row>
    <row r="1340" spans="1:7" x14ac:dyDescent="0.25">
      <c r="A1340" s="36" t="s">
        <v>2326</v>
      </c>
      <c r="C1340" s="37">
        <v>4</v>
      </c>
      <c r="D1340" s="31" t="s">
        <v>149</v>
      </c>
      <c r="E1340" s="37" t="s">
        <v>147</v>
      </c>
      <c r="F1340" s="37" t="s">
        <v>148</v>
      </c>
    </row>
    <row r="1341" spans="1:7" x14ac:dyDescent="0.25">
      <c r="A1341" s="36" t="s">
        <v>2328</v>
      </c>
      <c r="B1341" s="31" t="s">
        <v>2327</v>
      </c>
      <c r="C1341" s="37">
        <v>3</v>
      </c>
      <c r="D1341" s="31" t="s">
        <v>149</v>
      </c>
      <c r="E1341" s="37" t="s">
        <v>147</v>
      </c>
      <c r="F1341" s="37" t="s">
        <v>163</v>
      </c>
    </row>
    <row r="1342" spans="1:7" x14ac:dyDescent="0.25">
      <c r="A1342" s="36" t="s">
        <v>2330</v>
      </c>
      <c r="B1342" s="31" t="s">
        <v>2329</v>
      </c>
      <c r="C1342" s="37">
        <v>5</v>
      </c>
      <c r="D1342" s="31" t="s">
        <v>149</v>
      </c>
      <c r="E1342" s="37" t="s">
        <v>147</v>
      </c>
      <c r="F1342" s="37" t="s">
        <v>160</v>
      </c>
    </row>
    <row r="1343" spans="1:7" x14ac:dyDescent="0.25">
      <c r="A1343" s="36" t="s">
        <v>2332</v>
      </c>
      <c r="B1343" s="31" t="s">
        <v>2331</v>
      </c>
      <c r="C1343" s="37">
        <v>0</v>
      </c>
      <c r="D1343" s="31" t="s">
        <v>149</v>
      </c>
      <c r="E1343" s="37" t="s">
        <v>152</v>
      </c>
      <c r="F1343" s="37" t="s">
        <v>170</v>
      </c>
    </row>
    <row r="1344" spans="1:7" x14ac:dyDescent="0.25">
      <c r="A1344" s="36" t="s">
        <v>2333</v>
      </c>
      <c r="C1344" s="37"/>
      <c r="D1344" s="40" t="s">
        <v>149</v>
      </c>
      <c r="E1344" s="37"/>
      <c r="F1344" s="37"/>
    </row>
    <row r="1345" spans="1:7" x14ac:dyDescent="0.25">
      <c r="A1345" s="36" t="s">
        <v>2335</v>
      </c>
      <c r="B1345" s="31" t="s">
        <v>2334</v>
      </c>
      <c r="C1345" s="37"/>
      <c r="D1345" s="31" t="s">
        <v>149</v>
      </c>
      <c r="E1345" s="37"/>
      <c r="F1345" s="37"/>
      <c r="G1345" s="31" t="s">
        <v>203</v>
      </c>
    </row>
    <row r="1346" spans="1:7" x14ac:dyDescent="0.25">
      <c r="A1346" s="36" t="s">
        <v>2336</v>
      </c>
      <c r="C1346" s="37">
        <v>6</v>
      </c>
      <c r="D1346" s="40" t="s">
        <v>149</v>
      </c>
      <c r="E1346" s="37" t="s">
        <v>147</v>
      </c>
      <c r="F1346" s="37" t="s">
        <v>156</v>
      </c>
    </row>
    <row r="1347" spans="1:7" x14ac:dyDescent="0.25">
      <c r="A1347" s="36" t="s">
        <v>2338</v>
      </c>
      <c r="B1347" s="31" t="s">
        <v>2337</v>
      </c>
      <c r="C1347" s="37">
        <v>6</v>
      </c>
      <c r="D1347" s="31" t="s">
        <v>149</v>
      </c>
      <c r="E1347" s="37" t="s">
        <v>147</v>
      </c>
      <c r="F1347" s="37" t="s">
        <v>482</v>
      </c>
    </row>
    <row r="1348" spans="1:7" x14ac:dyDescent="0.25">
      <c r="A1348" s="36" t="s">
        <v>2340</v>
      </c>
      <c r="B1348" s="31" t="s">
        <v>2339</v>
      </c>
      <c r="C1348" s="31">
        <v>7</v>
      </c>
      <c r="D1348" s="31" t="s">
        <v>149</v>
      </c>
      <c r="E1348" s="37" t="s">
        <v>147</v>
      </c>
      <c r="F1348" s="37" t="s">
        <v>160</v>
      </c>
    </row>
    <row r="1349" spans="1:7" x14ac:dyDescent="0.25">
      <c r="A1349" s="36" t="s">
        <v>2341</v>
      </c>
      <c r="B1349" s="31" t="s">
        <v>2339</v>
      </c>
      <c r="D1349" s="32" t="s">
        <v>149</v>
      </c>
      <c r="E1349" s="37" t="s">
        <v>147</v>
      </c>
      <c r="F1349" s="37" t="s">
        <v>160</v>
      </c>
    </row>
    <row r="1350" spans="1:7" x14ac:dyDescent="0.25">
      <c r="A1350" s="36" t="s">
        <v>2342</v>
      </c>
      <c r="B1350" s="31" t="s">
        <v>2339</v>
      </c>
      <c r="C1350" s="32"/>
      <c r="D1350" s="31" t="s">
        <v>149</v>
      </c>
      <c r="E1350" s="37" t="s">
        <v>147</v>
      </c>
      <c r="F1350" s="37" t="s">
        <v>160</v>
      </c>
    </row>
    <row r="1351" spans="1:7" x14ac:dyDescent="0.25">
      <c r="A1351" s="36" t="s">
        <v>2343</v>
      </c>
      <c r="C1351" s="32">
        <v>0</v>
      </c>
      <c r="D1351" s="40" t="s">
        <v>149</v>
      </c>
      <c r="E1351" s="37" t="s">
        <v>147</v>
      </c>
      <c r="F1351" s="37" t="s">
        <v>160</v>
      </c>
    </row>
    <row r="1352" spans="1:7" x14ac:dyDescent="0.25">
      <c r="A1352" s="36" t="s">
        <v>2345</v>
      </c>
      <c r="B1352" s="31" t="s">
        <v>2344</v>
      </c>
      <c r="C1352" s="37">
        <v>0</v>
      </c>
      <c r="D1352" s="31" t="s">
        <v>149</v>
      </c>
      <c r="E1352" s="37" t="s">
        <v>147</v>
      </c>
      <c r="F1352" s="37" t="s">
        <v>160</v>
      </c>
    </row>
    <row r="1353" spans="1:7" ht="14.4" x14ac:dyDescent="0.3">
      <c r="A1353" s="60" t="s">
        <v>5003</v>
      </c>
      <c r="C1353" s="32"/>
      <c r="D1353" s="32"/>
      <c r="E1353" s="32"/>
      <c r="F1353" s="32"/>
    </row>
    <row r="1354" spans="1:7" x14ac:dyDescent="0.25">
      <c r="A1354" s="36" t="s">
        <v>2347</v>
      </c>
      <c r="B1354" s="31" t="s">
        <v>2346</v>
      </c>
      <c r="C1354" s="37">
        <v>4</v>
      </c>
      <c r="D1354" s="31" t="s">
        <v>149</v>
      </c>
      <c r="E1354" s="37" t="s">
        <v>147</v>
      </c>
      <c r="F1354" s="37" t="s">
        <v>156</v>
      </c>
    </row>
    <row r="1355" spans="1:7" x14ac:dyDescent="0.25">
      <c r="A1355" s="36" t="s">
        <v>2350</v>
      </c>
      <c r="B1355" s="31" t="s">
        <v>2349</v>
      </c>
      <c r="C1355" s="37">
        <v>2</v>
      </c>
      <c r="D1355" s="31" t="s">
        <v>149</v>
      </c>
      <c r="E1355" s="37" t="s">
        <v>147</v>
      </c>
      <c r="F1355" s="37" t="s">
        <v>208</v>
      </c>
    </row>
    <row r="1356" spans="1:7" x14ac:dyDescent="0.25">
      <c r="A1356" s="36" t="s">
        <v>2352</v>
      </c>
      <c r="B1356" s="31" t="s">
        <v>2351</v>
      </c>
      <c r="C1356" s="37"/>
      <c r="D1356" s="31" t="s">
        <v>149</v>
      </c>
      <c r="E1356" s="37" t="s">
        <v>147</v>
      </c>
      <c r="F1356" s="37" t="s">
        <v>160</v>
      </c>
    </row>
    <row r="1357" spans="1:7" x14ac:dyDescent="0.25">
      <c r="A1357" s="36" t="s">
        <v>2353</v>
      </c>
      <c r="C1357" s="37">
        <v>5</v>
      </c>
      <c r="D1357" s="40" t="s">
        <v>149</v>
      </c>
      <c r="E1357" s="37" t="s">
        <v>147</v>
      </c>
      <c r="F1357" s="37" t="s">
        <v>156</v>
      </c>
    </row>
    <row r="1358" spans="1:7" x14ac:dyDescent="0.25">
      <c r="A1358" s="36" t="s">
        <v>2355</v>
      </c>
      <c r="B1358" s="31" t="s">
        <v>2354</v>
      </c>
      <c r="C1358" s="37"/>
      <c r="D1358" s="31" t="s">
        <v>149</v>
      </c>
      <c r="E1358" s="37" t="s">
        <v>147</v>
      </c>
      <c r="F1358" s="37" t="s">
        <v>160</v>
      </c>
    </row>
    <row r="1359" spans="1:7" ht="14.4" x14ac:dyDescent="0.3">
      <c r="A1359" s="60" t="s">
        <v>5004</v>
      </c>
      <c r="C1359" s="32"/>
      <c r="E1359" s="32"/>
      <c r="F1359" s="32"/>
    </row>
    <row r="1360" spans="1:7" x14ac:dyDescent="0.25">
      <c r="A1360" s="36" t="s">
        <v>2357</v>
      </c>
      <c r="B1360" s="31" t="s">
        <v>2356</v>
      </c>
      <c r="C1360" s="37">
        <v>0</v>
      </c>
      <c r="D1360" s="31" t="s">
        <v>149</v>
      </c>
      <c r="E1360" s="37" t="s">
        <v>152</v>
      </c>
      <c r="F1360" s="37" t="s">
        <v>170</v>
      </c>
    </row>
    <row r="1361" spans="1:10" x14ac:dyDescent="0.25">
      <c r="A1361" s="36" t="s">
        <v>2359</v>
      </c>
      <c r="B1361" s="31" t="s">
        <v>2358</v>
      </c>
      <c r="C1361" s="37">
        <v>4</v>
      </c>
      <c r="D1361" s="31" t="s">
        <v>149</v>
      </c>
      <c r="E1361" s="37" t="s">
        <v>147</v>
      </c>
      <c r="F1361" s="37" t="s">
        <v>253</v>
      </c>
    </row>
    <row r="1362" spans="1:10" s="58" customFormat="1" x14ac:dyDescent="0.25">
      <c r="A1362" s="57" t="s">
        <v>2361</v>
      </c>
      <c r="B1362" s="58" t="s">
        <v>2360</v>
      </c>
      <c r="C1362" s="59">
        <v>0</v>
      </c>
      <c r="D1362" s="58" t="s">
        <v>149</v>
      </c>
      <c r="E1362" s="59" t="s">
        <v>152</v>
      </c>
      <c r="F1362" s="59" t="s">
        <v>156</v>
      </c>
      <c r="H1362" s="31"/>
      <c r="I1362"/>
      <c r="J1362"/>
    </row>
    <row r="1363" spans="1:10" x14ac:dyDescent="0.25">
      <c r="A1363" s="36" t="s">
        <v>2362</v>
      </c>
      <c r="C1363" s="37">
        <v>0</v>
      </c>
      <c r="D1363" s="40" t="s">
        <v>189</v>
      </c>
      <c r="E1363" s="37" t="s">
        <v>152</v>
      </c>
      <c r="F1363" s="37" t="s">
        <v>160</v>
      </c>
      <c r="H1363" s="58"/>
      <c r="I1363" s="58"/>
      <c r="J1363" s="58"/>
    </row>
    <row r="1364" spans="1:10" x14ac:dyDescent="0.25">
      <c r="A1364" s="36" t="s">
        <v>2364</v>
      </c>
      <c r="B1364" s="31" t="s">
        <v>2363</v>
      </c>
      <c r="C1364" s="37"/>
      <c r="D1364" s="31" t="s">
        <v>189</v>
      </c>
      <c r="E1364" s="37"/>
      <c r="F1364" s="37"/>
    </row>
    <row r="1365" spans="1:10" x14ac:dyDescent="0.25">
      <c r="A1365" s="36" t="s">
        <v>2366</v>
      </c>
      <c r="B1365" s="31" t="s">
        <v>2365</v>
      </c>
      <c r="C1365" s="37">
        <v>9</v>
      </c>
      <c r="D1365" s="31" t="s">
        <v>189</v>
      </c>
      <c r="E1365" s="37" t="s">
        <v>147</v>
      </c>
      <c r="F1365" s="37" t="s">
        <v>160</v>
      </c>
    </row>
    <row r="1366" spans="1:10" ht="14.4" x14ac:dyDescent="0.3">
      <c r="A1366" s="60" t="s">
        <v>5005</v>
      </c>
      <c r="C1366" s="32"/>
      <c r="E1366" s="32"/>
      <c r="F1366" s="32"/>
    </row>
    <row r="1367" spans="1:10" x14ac:dyDescent="0.25">
      <c r="A1367" s="36" t="s">
        <v>2368</v>
      </c>
      <c r="B1367" s="31" t="s">
        <v>2367</v>
      </c>
      <c r="C1367" s="37">
        <v>6</v>
      </c>
      <c r="D1367" s="31" t="s">
        <v>262</v>
      </c>
      <c r="E1367" s="37" t="s">
        <v>147</v>
      </c>
      <c r="F1367" s="37" t="s">
        <v>195</v>
      </c>
    </row>
    <row r="1368" spans="1:10" x14ac:dyDescent="0.25">
      <c r="A1368" s="36" t="s">
        <v>2370</v>
      </c>
      <c r="B1368" s="31" t="s">
        <v>2369</v>
      </c>
      <c r="C1368" s="37">
        <v>7</v>
      </c>
      <c r="D1368" s="31" t="s">
        <v>262</v>
      </c>
      <c r="E1368" s="37" t="s">
        <v>147</v>
      </c>
      <c r="F1368" s="37" t="s">
        <v>222</v>
      </c>
      <c r="G1368" s="31" t="s">
        <v>182</v>
      </c>
    </row>
    <row r="1369" spans="1:10" ht="14.4" x14ac:dyDescent="0.3">
      <c r="A1369" s="60" t="s">
        <v>5006</v>
      </c>
      <c r="C1369" s="32"/>
      <c r="E1369" s="32"/>
      <c r="F1369" s="32"/>
    </row>
    <row r="1370" spans="1:10" ht="14.4" x14ac:dyDescent="0.3">
      <c r="A1370" s="60" t="s">
        <v>5007</v>
      </c>
      <c r="C1370" s="32"/>
      <c r="E1370" s="32"/>
      <c r="F1370" s="32"/>
    </row>
    <row r="1371" spans="1:10" x14ac:dyDescent="0.25">
      <c r="A1371" s="36" t="s">
        <v>2371</v>
      </c>
      <c r="C1371" s="37"/>
      <c r="D1371" s="40" t="s">
        <v>149</v>
      </c>
      <c r="E1371" s="37"/>
      <c r="F1371" s="37"/>
    </row>
    <row r="1372" spans="1:10" x14ac:dyDescent="0.25">
      <c r="A1372" s="36" t="s">
        <v>2373</v>
      </c>
      <c r="B1372" s="31" t="s">
        <v>2372</v>
      </c>
      <c r="C1372" s="37"/>
      <c r="D1372" s="31" t="s">
        <v>149</v>
      </c>
      <c r="E1372" s="37"/>
      <c r="F1372" s="37"/>
    </row>
    <row r="1373" spans="1:10" x14ac:dyDescent="0.25">
      <c r="A1373" s="36" t="s">
        <v>2375</v>
      </c>
      <c r="B1373" s="31" t="s">
        <v>2374</v>
      </c>
      <c r="C1373" s="37"/>
      <c r="D1373" s="31" t="s">
        <v>149</v>
      </c>
      <c r="E1373" s="37"/>
      <c r="F1373" s="37"/>
    </row>
    <row r="1374" spans="1:10" x14ac:dyDescent="0.25">
      <c r="A1374" s="36" t="s">
        <v>2376</v>
      </c>
      <c r="B1374" s="31" t="s">
        <v>2374</v>
      </c>
      <c r="C1374" s="37"/>
      <c r="D1374" s="31" t="s">
        <v>149</v>
      </c>
      <c r="E1374" s="37" t="s">
        <v>147</v>
      </c>
      <c r="F1374" s="37" t="s">
        <v>160</v>
      </c>
    </row>
    <row r="1375" spans="1:10" x14ac:dyDescent="0.25">
      <c r="A1375" s="36" t="s">
        <v>2377</v>
      </c>
      <c r="B1375" s="31" t="s">
        <v>2374</v>
      </c>
      <c r="C1375" s="37"/>
      <c r="D1375" s="31" t="s">
        <v>149</v>
      </c>
      <c r="E1375" s="37"/>
      <c r="F1375" s="37"/>
    </row>
    <row r="1376" spans="1:10" x14ac:dyDescent="0.25">
      <c r="A1376" s="36" t="s">
        <v>2378</v>
      </c>
      <c r="B1376" s="31" t="s">
        <v>2374</v>
      </c>
      <c r="C1376" s="37"/>
      <c r="D1376" s="32" t="s">
        <v>149</v>
      </c>
      <c r="E1376" s="37" t="s">
        <v>147</v>
      </c>
      <c r="F1376" s="37" t="s">
        <v>160</v>
      </c>
    </row>
    <row r="1377" spans="1:7" x14ac:dyDescent="0.25">
      <c r="A1377" s="36" t="s">
        <v>2379</v>
      </c>
      <c r="B1377" s="31" t="s">
        <v>2374</v>
      </c>
      <c r="C1377" s="37">
        <v>0</v>
      </c>
      <c r="D1377" s="31" t="s">
        <v>149</v>
      </c>
      <c r="E1377" s="37" t="s">
        <v>152</v>
      </c>
      <c r="F1377" s="37" t="s">
        <v>160</v>
      </c>
    </row>
    <row r="1378" spans="1:7" x14ac:dyDescent="0.25">
      <c r="A1378" s="36" t="s">
        <v>2381</v>
      </c>
      <c r="B1378" s="31" t="s">
        <v>2380</v>
      </c>
      <c r="C1378" s="37">
        <v>7</v>
      </c>
      <c r="D1378" s="31" t="s">
        <v>149</v>
      </c>
      <c r="E1378" s="37" t="s">
        <v>147</v>
      </c>
      <c r="F1378" s="37" t="s">
        <v>202</v>
      </c>
    </row>
    <row r="1379" spans="1:7" ht="14.4" x14ac:dyDescent="0.3">
      <c r="A1379" s="60" t="s">
        <v>5008</v>
      </c>
      <c r="C1379" s="32"/>
      <c r="E1379" s="32"/>
      <c r="F1379" s="32"/>
    </row>
    <row r="1380" spans="1:7" x14ac:dyDescent="0.25">
      <c r="A1380" s="36" t="s">
        <v>2383</v>
      </c>
      <c r="B1380" s="31" t="s">
        <v>2382</v>
      </c>
      <c r="C1380" s="32">
        <v>0</v>
      </c>
      <c r="D1380" s="31" t="s">
        <v>149</v>
      </c>
      <c r="E1380" s="37" t="s">
        <v>152</v>
      </c>
      <c r="F1380" s="37" t="s">
        <v>222</v>
      </c>
    </row>
    <row r="1381" spans="1:7" ht="14.4" x14ac:dyDescent="0.3">
      <c r="A1381" s="60" t="s">
        <v>5009</v>
      </c>
      <c r="C1381" s="32"/>
      <c r="D1381" s="32"/>
      <c r="E1381" s="32"/>
      <c r="F1381" s="32"/>
    </row>
    <row r="1382" spans="1:7" x14ac:dyDescent="0.25">
      <c r="A1382" s="36" t="s">
        <v>2385</v>
      </c>
      <c r="B1382" s="31" t="s">
        <v>2384</v>
      </c>
      <c r="C1382" s="37">
        <v>0</v>
      </c>
      <c r="D1382" s="31" t="s">
        <v>149</v>
      </c>
      <c r="E1382" s="37" t="s">
        <v>152</v>
      </c>
      <c r="F1382" s="37" t="s">
        <v>160</v>
      </c>
    </row>
    <row r="1383" spans="1:7" x14ac:dyDescent="0.25">
      <c r="A1383" s="36" t="s">
        <v>2387</v>
      </c>
      <c r="B1383" s="31" t="s">
        <v>2386</v>
      </c>
      <c r="C1383" s="37">
        <v>0</v>
      </c>
      <c r="D1383" s="31" t="s">
        <v>149</v>
      </c>
      <c r="E1383" s="37" t="s">
        <v>152</v>
      </c>
      <c r="F1383" s="37" t="s">
        <v>160</v>
      </c>
    </row>
    <row r="1384" spans="1:7" x14ac:dyDescent="0.25">
      <c r="A1384" s="36" t="s">
        <v>2389</v>
      </c>
      <c r="B1384" s="31" t="s">
        <v>2388</v>
      </c>
      <c r="C1384" s="37">
        <v>0</v>
      </c>
      <c r="D1384" s="31" t="s">
        <v>149</v>
      </c>
      <c r="E1384" s="37" t="s">
        <v>152</v>
      </c>
      <c r="F1384" s="37" t="s">
        <v>160</v>
      </c>
    </row>
    <row r="1385" spans="1:7" x14ac:dyDescent="0.25">
      <c r="A1385" s="36" t="s">
        <v>2391</v>
      </c>
      <c r="B1385" s="31" t="s">
        <v>2390</v>
      </c>
      <c r="C1385" s="37">
        <v>6</v>
      </c>
      <c r="D1385" s="32" t="s">
        <v>149</v>
      </c>
      <c r="E1385" s="37" t="s">
        <v>147</v>
      </c>
      <c r="F1385" s="37" t="s">
        <v>160</v>
      </c>
      <c r="G1385" s="31" t="s">
        <v>223</v>
      </c>
    </row>
    <row r="1386" spans="1:7" x14ac:dyDescent="0.25">
      <c r="A1386" s="36" t="s">
        <v>2393</v>
      </c>
      <c r="B1386" s="31" t="s">
        <v>2392</v>
      </c>
      <c r="C1386" s="37">
        <v>0</v>
      </c>
      <c r="D1386" s="31" t="s">
        <v>149</v>
      </c>
      <c r="E1386" s="37" t="s">
        <v>152</v>
      </c>
      <c r="F1386" s="37" t="s">
        <v>160</v>
      </c>
    </row>
    <row r="1387" spans="1:7" x14ac:dyDescent="0.25">
      <c r="A1387" s="36" t="s">
        <v>2395</v>
      </c>
      <c r="B1387" s="31" t="s">
        <v>2394</v>
      </c>
      <c r="C1387" s="37">
        <v>0</v>
      </c>
      <c r="D1387" s="31" t="s">
        <v>149</v>
      </c>
      <c r="E1387" s="37" t="s">
        <v>152</v>
      </c>
      <c r="F1387" s="37" t="s">
        <v>160</v>
      </c>
    </row>
    <row r="1388" spans="1:7" x14ac:dyDescent="0.25">
      <c r="A1388" s="36" t="s">
        <v>2397</v>
      </c>
      <c r="B1388" s="31" t="s">
        <v>2396</v>
      </c>
      <c r="C1388" s="37">
        <v>6</v>
      </c>
      <c r="D1388" s="31" t="s">
        <v>149</v>
      </c>
      <c r="E1388" s="37" t="s">
        <v>147</v>
      </c>
      <c r="F1388" s="37" t="s">
        <v>160</v>
      </c>
    </row>
    <row r="1389" spans="1:7" ht="14.4" x14ac:dyDescent="0.3">
      <c r="A1389" s="60" t="s">
        <v>5010</v>
      </c>
      <c r="C1389" s="32"/>
      <c r="E1389" s="32"/>
      <c r="F1389" s="32"/>
    </row>
    <row r="1390" spans="1:7" x14ac:dyDescent="0.25">
      <c r="A1390" s="36" t="s">
        <v>2399</v>
      </c>
      <c r="B1390" s="31" t="s">
        <v>2398</v>
      </c>
      <c r="C1390" s="37"/>
      <c r="D1390" s="31" t="s">
        <v>149</v>
      </c>
      <c r="E1390" s="37"/>
      <c r="F1390" s="37"/>
    </row>
    <row r="1391" spans="1:7" x14ac:dyDescent="0.25">
      <c r="A1391" s="36" t="s">
        <v>2401</v>
      </c>
      <c r="B1391" s="31" t="s">
        <v>2400</v>
      </c>
      <c r="C1391" s="37"/>
      <c r="D1391" s="31" t="s">
        <v>149</v>
      </c>
      <c r="E1391" s="37"/>
      <c r="F1391" s="37"/>
    </row>
    <row r="1392" spans="1:7" x14ac:dyDescent="0.25">
      <c r="A1392" s="36" t="s">
        <v>2403</v>
      </c>
      <c r="B1392" s="31" t="s">
        <v>2402</v>
      </c>
      <c r="C1392" s="37"/>
      <c r="D1392" s="31" t="s">
        <v>149</v>
      </c>
      <c r="E1392" s="37"/>
      <c r="F1392" s="37"/>
    </row>
    <row r="1393" spans="1:7" ht="14.4" x14ac:dyDescent="0.3">
      <c r="A1393" s="60" t="s">
        <v>5011</v>
      </c>
      <c r="C1393" s="32"/>
      <c r="E1393" s="32"/>
      <c r="F1393" s="32"/>
    </row>
    <row r="1394" spans="1:7" x14ac:dyDescent="0.25">
      <c r="A1394" s="36" t="s">
        <v>2405</v>
      </c>
      <c r="B1394" s="31" t="s">
        <v>2404</v>
      </c>
      <c r="C1394" s="37">
        <v>9</v>
      </c>
      <c r="D1394" s="31" t="s">
        <v>262</v>
      </c>
      <c r="E1394" s="37" t="s">
        <v>147</v>
      </c>
      <c r="F1394" s="37" t="s">
        <v>222</v>
      </c>
    </row>
    <row r="1395" spans="1:7" x14ac:dyDescent="0.25">
      <c r="A1395" s="36" t="s">
        <v>2406</v>
      </c>
      <c r="C1395" s="37">
        <v>0</v>
      </c>
      <c r="D1395" s="40" t="s">
        <v>189</v>
      </c>
      <c r="E1395" s="37" t="s">
        <v>152</v>
      </c>
      <c r="F1395" s="37" t="s">
        <v>208</v>
      </c>
    </row>
    <row r="1396" spans="1:7" x14ac:dyDescent="0.25">
      <c r="A1396" s="36" t="s">
        <v>2408</v>
      </c>
      <c r="B1396" s="31" t="s">
        <v>2407</v>
      </c>
      <c r="C1396" s="37">
        <v>0</v>
      </c>
      <c r="D1396" s="32" t="s">
        <v>189</v>
      </c>
      <c r="E1396" s="37" t="s">
        <v>147</v>
      </c>
      <c r="F1396" s="37" t="s">
        <v>278</v>
      </c>
    </row>
    <row r="1397" spans="1:7" x14ac:dyDescent="0.25">
      <c r="A1397" s="36" t="s">
        <v>2410</v>
      </c>
      <c r="B1397" s="31" t="s">
        <v>2409</v>
      </c>
      <c r="C1397" s="37">
        <v>8</v>
      </c>
      <c r="D1397" s="31" t="s">
        <v>189</v>
      </c>
      <c r="E1397" s="37" t="s">
        <v>147</v>
      </c>
      <c r="F1397" s="37" t="s">
        <v>208</v>
      </c>
    </row>
    <row r="1398" spans="1:7" ht="14.4" x14ac:dyDescent="0.3">
      <c r="A1398" s="60" t="s">
        <v>5012</v>
      </c>
      <c r="E1398" s="32"/>
      <c r="F1398" s="32"/>
    </row>
    <row r="1399" spans="1:7" x14ac:dyDescent="0.25">
      <c r="A1399" s="36" t="s">
        <v>2411</v>
      </c>
      <c r="C1399" s="37">
        <v>0</v>
      </c>
      <c r="D1399" s="40" t="s">
        <v>189</v>
      </c>
      <c r="E1399" s="37" t="s">
        <v>152</v>
      </c>
      <c r="F1399" s="37" t="s">
        <v>160</v>
      </c>
    </row>
    <row r="1400" spans="1:7" x14ac:dyDescent="0.25">
      <c r="A1400" s="36" t="s">
        <v>2413</v>
      </c>
      <c r="B1400" s="31" t="s">
        <v>2412</v>
      </c>
      <c r="C1400" s="37"/>
      <c r="D1400" s="31" t="s">
        <v>189</v>
      </c>
      <c r="E1400" s="37"/>
      <c r="F1400" s="37"/>
    </row>
    <row r="1401" spans="1:7" ht="14.4" x14ac:dyDescent="0.3">
      <c r="A1401" s="60" t="s">
        <v>5013</v>
      </c>
      <c r="C1401" s="32"/>
      <c r="E1401" s="32"/>
      <c r="F1401" s="32"/>
    </row>
    <row r="1402" spans="1:7" x14ac:dyDescent="0.25">
      <c r="A1402" s="36" t="s">
        <v>2415</v>
      </c>
      <c r="B1402" s="31" t="s">
        <v>2414</v>
      </c>
      <c r="C1402" s="37">
        <v>8</v>
      </c>
      <c r="D1402" s="31" t="s">
        <v>368</v>
      </c>
      <c r="E1402" s="37" t="s">
        <v>147</v>
      </c>
      <c r="F1402" s="37" t="s">
        <v>160</v>
      </c>
      <c r="G1402" s="31" t="s">
        <v>182</v>
      </c>
    </row>
    <row r="1403" spans="1:7" x14ac:dyDescent="0.25">
      <c r="A1403" s="36" t="s">
        <v>2417</v>
      </c>
      <c r="B1403" s="31" t="s">
        <v>2416</v>
      </c>
      <c r="C1403" s="37"/>
      <c r="D1403" s="31" t="s">
        <v>149</v>
      </c>
      <c r="E1403" s="37"/>
      <c r="F1403" s="37"/>
    </row>
    <row r="1404" spans="1:7" x14ac:dyDescent="0.25">
      <c r="A1404" s="36" t="s">
        <v>2419</v>
      </c>
      <c r="B1404" s="31" t="s">
        <v>2418</v>
      </c>
      <c r="C1404" s="37">
        <v>3</v>
      </c>
      <c r="D1404" s="31" t="s">
        <v>149</v>
      </c>
      <c r="E1404" s="37" t="s">
        <v>147</v>
      </c>
      <c r="F1404" s="37" t="s">
        <v>181</v>
      </c>
    </row>
    <row r="1405" spans="1:7" x14ac:dyDescent="0.25">
      <c r="A1405" s="36" t="s">
        <v>2420</v>
      </c>
      <c r="B1405" s="31" t="s">
        <v>2418</v>
      </c>
      <c r="C1405" s="37"/>
      <c r="D1405" s="31" t="s">
        <v>149</v>
      </c>
      <c r="E1405" s="37" t="s">
        <v>147</v>
      </c>
      <c r="F1405" s="37" t="s">
        <v>160</v>
      </c>
    </row>
    <row r="1406" spans="1:7" x14ac:dyDescent="0.25">
      <c r="A1406" s="36" t="s">
        <v>2421</v>
      </c>
      <c r="C1406" s="37"/>
      <c r="D1406" s="40" t="s">
        <v>149</v>
      </c>
      <c r="E1406" s="37" t="s">
        <v>147</v>
      </c>
      <c r="F1406" s="37" t="s">
        <v>160</v>
      </c>
    </row>
    <row r="1407" spans="1:7" x14ac:dyDescent="0.25">
      <c r="A1407" s="36" t="s">
        <v>2422</v>
      </c>
      <c r="B1407" s="31" t="s">
        <v>2418</v>
      </c>
      <c r="C1407" s="37"/>
      <c r="D1407" s="31" t="s">
        <v>149</v>
      </c>
      <c r="E1407" s="37" t="s">
        <v>147</v>
      </c>
      <c r="F1407" s="37" t="s">
        <v>160</v>
      </c>
    </row>
    <row r="1408" spans="1:7" ht="14.4" x14ac:dyDescent="0.3">
      <c r="A1408" s="60" t="s">
        <v>5014</v>
      </c>
      <c r="C1408" s="32"/>
      <c r="E1408" s="32"/>
      <c r="F1408" s="32"/>
    </row>
    <row r="1409" spans="1:7" x14ac:dyDescent="0.25">
      <c r="A1409" s="36" t="s">
        <v>2424</v>
      </c>
      <c r="B1409" s="31" t="s">
        <v>2423</v>
      </c>
      <c r="C1409" s="37"/>
      <c r="D1409" s="32" t="s">
        <v>149</v>
      </c>
      <c r="E1409" s="37"/>
      <c r="F1409" s="37"/>
      <c r="G1409" s="31" t="s">
        <v>203</v>
      </c>
    </row>
    <row r="1410" spans="1:7" x14ac:dyDescent="0.25">
      <c r="A1410" s="36" t="s">
        <v>2426</v>
      </c>
      <c r="B1410" s="31" t="s">
        <v>2425</v>
      </c>
      <c r="C1410" s="37"/>
      <c r="D1410" s="31" t="s">
        <v>149</v>
      </c>
      <c r="E1410" s="37"/>
      <c r="F1410" s="37"/>
    </row>
    <row r="1411" spans="1:7" x14ac:dyDescent="0.25">
      <c r="A1411" s="36" t="s">
        <v>2427</v>
      </c>
      <c r="B1411" s="31" t="s">
        <v>2425</v>
      </c>
      <c r="C1411" s="37"/>
      <c r="D1411" s="31" t="s">
        <v>149</v>
      </c>
      <c r="E1411" s="37"/>
      <c r="F1411" s="37"/>
    </row>
    <row r="1412" spans="1:7" x14ac:dyDescent="0.25">
      <c r="A1412" s="36" t="s">
        <v>2429</v>
      </c>
      <c r="B1412" s="31" t="s">
        <v>2428</v>
      </c>
      <c r="C1412" s="37">
        <v>7</v>
      </c>
      <c r="D1412" s="31" t="s">
        <v>149</v>
      </c>
      <c r="E1412" s="37" t="s">
        <v>147</v>
      </c>
      <c r="F1412" s="37" t="s">
        <v>278</v>
      </c>
    </row>
    <row r="1413" spans="1:7" x14ac:dyDescent="0.25">
      <c r="A1413" s="36" t="s">
        <v>2431</v>
      </c>
      <c r="B1413" s="32" t="s">
        <v>2430</v>
      </c>
      <c r="C1413" s="37">
        <v>9</v>
      </c>
      <c r="D1413" s="32" t="s">
        <v>149</v>
      </c>
      <c r="E1413" s="37" t="s">
        <v>147</v>
      </c>
      <c r="F1413" s="37" t="s">
        <v>178</v>
      </c>
      <c r="G1413" s="31" t="s">
        <v>182</v>
      </c>
    </row>
    <row r="1414" spans="1:7" x14ac:dyDescent="0.25">
      <c r="A1414" s="36" t="s">
        <v>2433</v>
      </c>
      <c r="B1414" s="31" t="s">
        <v>2432</v>
      </c>
      <c r="C1414" s="37">
        <v>8</v>
      </c>
      <c r="D1414" s="31" t="s">
        <v>149</v>
      </c>
      <c r="E1414" s="37" t="s">
        <v>147</v>
      </c>
      <c r="F1414" s="37" t="s">
        <v>482</v>
      </c>
    </row>
    <row r="1415" spans="1:7" ht="14.4" x14ac:dyDescent="0.3">
      <c r="A1415" s="60" t="s">
        <v>5015</v>
      </c>
      <c r="C1415" s="32"/>
      <c r="E1415" s="32"/>
      <c r="F1415" s="32"/>
    </row>
    <row r="1416" spans="1:7" x14ac:dyDescent="0.25">
      <c r="A1416" s="36" t="s">
        <v>2435</v>
      </c>
      <c r="B1416" s="31" t="s">
        <v>2434</v>
      </c>
      <c r="C1416" s="37"/>
      <c r="D1416" s="31" t="s">
        <v>149</v>
      </c>
      <c r="E1416" s="37" t="s">
        <v>147</v>
      </c>
      <c r="F1416" s="37" t="s">
        <v>160</v>
      </c>
    </row>
    <row r="1417" spans="1:7" x14ac:dyDescent="0.25">
      <c r="A1417" s="36" t="s">
        <v>2437</v>
      </c>
      <c r="B1417" s="31" t="s">
        <v>2436</v>
      </c>
      <c r="C1417" s="37"/>
      <c r="D1417" s="31" t="s">
        <v>149</v>
      </c>
      <c r="E1417" s="37" t="s">
        <v>147</v>
      </c>
      <c r="F1417" s="37" t="s">
        <v>160</v>
      </c>
    </row>
    <row r="1418" spans="1:7" x14ac:dyDescent="0.25">
      <c r="A1418" s="36" t="s">
        <v>2439</v>
      </c>
      <c r="B1418" s="31" t="s">
        <v>2438</v>
      </c>
      <c r="C1418" s="37">
        <v>10</v>
      </c>
      <c r="D1418" s="31" t="s">
        <v>149</v>
      </c>
      <c r="E1418" s="37" t="s">
        <v>147</v>
      </c>
      <c r="F1418" s="37" t="s">
        <v>156</v>
      </c>
      <c r="G1418" s="31" t="s">
        <v>144</v>
      </c>
    </row>
    <row r="1419" spans="1:7" ht="14.4" x14ac:dyDescent="0.3">
      <c r="A1419" s="60" t="s">
        <v>5016</v>
      </c>
      <c r="D1419" s="32"/>
    </row>
    <row r="1420" spans="1:7" x14ac:dyDescent="0.25">
      <c r="A1420" s="36" t="s">
        <v>2441</v>
      </c>
      <c r="B1420" s="31" t="s">
        <v>2440</v>
      </c>
      <c r="C1420" s="37">
        <v>10</v>
      </c>
      <c r="D1420" s="31" t="s">
        <v>149</v>
      </c>
      <c r="E1420" s="37" t="s">
        <v>147</v>
      </c>
      <c r="F1420" s="37" t="s">
        <v>160</v>
      </c>
      <c r="G1420" s="31" t="s">
        <v>144</v>
      </c>
    </row>
    <row r="1421" spans="1:7" ht="14.4" x14ac:dyDescent="0.3">
      <c r="A1421" s="60" t="s">
        <v>5017</v>
      </c>
      <c r="D1421" s="32"/>
    </row>
    <row r="1422" spans="1:7" x14ac:dyDescent="0.25">
      <c r="A1422" s="36" t="s">
        <v>2443</v>
      </c>
      <c r="B1422" s="31" t="s">
        <v>2442</v>
      </c>
      <c r="C1422" s="37">
        <v>9</v>
      </c>
      <c r="D1422" s="31" t="s">
        <v>149</v>
      </c>
      <c r="E1422" s="37" t="s">
        <v>147</v>
      </c>
      <c r="F1422" s="37" t="s">
        <v>222</v>
      </c>
      <c r="G1422" s="31" t="s">
        <v>203</v>
      </c>
    </row>
    <row r="1423" spans="1:7" x14ac:dyDescent="0.25">
      <c r="A1423" s="36" t="s">
        <v>2445</v>
      </c>
      <c r="B1423" s="31" t="s">
        <v>2444</v>
      </c>
      <c r="C1423" s="37"/>
      <c r="D1423" s="32" t="s">
        <v>149</v>
      </c>
      <c r="E1423" s="37"/>
      <c r="F1423" s="37"/>
    </row>
    <row r="1424" spans="1:7" ht="14.4" x14ac:dyDescent="0.3">
      <c r="A1424" s="60" t="s">
        <v>5018</v>
      </c>
      <c r="C1424" s="32"/>
      <c r="E1424" s="32"/>
      <c r="F1424" s="32"/>
    </row>
    <row r="1425" spans="1:7" x14ac:dyDescent="0.25">
      <c r="A1425" s="36" t="s">
        <v>2447</v>
      </c>
      <c r="B1425" s="31" t="s">
        <v>2446</v>
      </c>
      <c r="C1425" s="37">
        <v>8</v>
      </c>
      <c r="D1425" s="31" t="s">
        <v>149</v>
      </c>
      <c r="E1425" s="37" t="s">
        <v>147</v>
      </c>
      <c r="F1425" s="37" t="s">
        <v>160</v>
      </c>
    </row>
    <row r="1426" spans="1:7" ht="14.4" x14ac:dyDescent="0.3">
      <c r="A1426" s="60" t="s">
        <v>5019</v>
      </c>
      <c r="C1426" s="32"/>
      <c r="E1426" s="32"/>
      <c r="F1426" s="32"/>
    </row>
    <row r="1427" spans="1:7" x14ac:dyDescent="0.25">
      <c r="A1427" s="36" t="s">
        <v>2449</v>
      </c>
      <c r="B1427" s="31" t="s">
        <v>2448</v>
      </c>
      <c r="C1427" s="37">
        <v>3</v>
      </c>
      <c r="D1427" s="32" t="s">
        <v>149</v>
      </c>
      <c r="E1427" s="37" t="s">
        <v>147</v>
      </c>
      <c r="F1427" s="37" t="s">
        <v>163</v>
      </c>
    </row>
    <row r="1428" spans="1:7" x14ac:dyDescent="0.25">
      <c r="A1428" s="36" t="s">
        <v>2450</v>
      </c>
      <c r="B1428" s="31" t="s">
        <v>2448</v>
      </c>
      <c r="C1428" s="37"/>
      <c r="D1428" s="31" t="s">
        <v>149</v>
      </c>
      <c r="E1428" s="37"/>
      <c r="F1428" s="37"/>
    </row>
    <row r="1429" spans="1:7" ht="14.4" x14ac:dyDescent="0.3">
      <c r="A1429" s="60" t="s">
        <v>5020</v>
      </c>
      <c r="C1429" s="32"/>
      <c r="E1429" s="32"/>
      <c r="F1429" s="32"/>
    </row>
    <row r="1430" spans="1:7" x14ac:dyDescent="0.25">
      <c r="A1430" s="36" t="s">
        <v>2452</v>
      </c>
      <c r="B1430" s="31" t="s">
        <v>2451</v>
      </c>
      <c r="C1430" s="37">
        <v>0</v>
      </c>
      <c r="D1430" s="31" t="s">
        <v>149</v>
      </c>
      <c r="E1430" s="37" t="s">
        <v>152</v>
      </c>
      <c r="F1430" s="37" t="s">
        <v>160</v>
      </c>
    </row>
    <row r="1431" spans="1:7" x14ac:dyDescent="0.25">
      <c r="A1431" s="36" t="s">
        <v>2454</v>
      </c>
      <c r="B1431" s="31" t="s">
        <v>2453</v>
      </c>
      <c r="C1431" s="37">
        <v>6</v>
      </c>
      <c r="D1431" s="31" t="s">
        <v>149</v>
      </c>
      <c r="E1431" s="37" t="s">
        <v>147</v>
      </c>
      <c r="F1431" s="37" t="s">
        <v>222</v>
      </c>
    </row>
    <row r="1432" spans="1:7" x14ac:dyDescent="0.25">
      <c r="A1432" s="37" t="s">
        <v>2456</v>
      </c>
      <c r="B1432" s="40" t="s">
        <v>2455</v>
      </c>
      <c r="C1432" s="32"/>
      <c r="D1432" s="40" t="s">
        <v>149</v>
      </c>
      <c r="E1432" s="37" t="s">
        <v>152</v>
      </c>
      <c r="F1432" s="37" t="s">
        <v>148</v>
      </c>
    </row>
    <row r="1433" spans="1:7" x14ac:dyDescent="0.25">
      <c r="A1433" s="36" t="s">
        <v>2458</v>
      </c>
      <c r="B1433" s="31" t="s">
        <v>2457</v>
      </c>
      <c r="C1433" s="37">
        <v>9</v>
      </c>
      <c r="D1433" s="31" t="s">
        <v>149</v>
      </c>
      <c r="E1433" s="37" t="s">
        <v>147</v>
      </c>
      <c r="F1433" s="37" t="s">
        <v>222</v>
      </c>
    </row>
    <row r="1434" spans="1:7" x14ac:dyDescent="0.25">
      <c r="A1434" s="36" t="s">
        <v>2460</v>
      </c>
      <c r="B1434" s="31" t="s">
        <v>2459</v>
      </c>
      <c r="C1434" s="37">
        <v>9</v>
      </c>
      <c r="D1434" s="31" t="s">
        <v>149</v>
      </c>
      <c r="E1434" s="37" t="s">
        <v>147</v>
      </c>
      <c r="F1434" s="37" t="s">
        <v>148</v>
      </c>
      <c r="G1434" s="31" t="s">
        <v>223</v>
      </c>
    </row>
    <row r="1435" spans="1:7" x14ac:dyDescent="0.25">
      <c r="A1435" s="36" t="s">
        <v>2462</v>
      </c>
      <c r="B1435" s="31" t="s">
        <v>2461</v>
      </c>
      <c r="C1435" s="37">
        <v>5</v>
      </c>
      <c r="D1435" s="31" t="s">
        <v>149</v>
      </c>
      <c r="E1435" s="37" t="s">
        <v>147</v>
      </c>
      <c r="F1435" s="37" t="s">
        <v>148</v>
      </c>
    </row>
    <row r="1436" spans="1:7" x14ac:dyDescent="0.25">
      <c r="A1436" s="36" t="s">
        <v>2464</v>
      </c>
      <c r="B1436" s="31" t="s">
        <v>2463</v>
      </c>
      <c r="C1436" s="37">
        <v>0</v>
      </c>
      <c r="D1436" s="31" t="s">
        <v>149</v>
      </c>
      <c r="E1436" s="37" t="s">
        <v>152</v>
      </c>
      <c r="F1436" s="37" t="s">
        <v>156</v>
      </c>
    </row>
    <row r="1437" spans="1:7" x14ac:dyDescent="0.25">
      <c r="A1437" s="36" t="s">
        <v>2466</v>
      </c>
      <c r="B1437" s="31" t="s">
        <v>2465</v>
      </c>
      <c r="C1437" s="37">
        <v>4</v>
      </c>
      <c r="D1437" s="31" t="s">
        <v>149</v>
      </c>
      <c r="E1437" s="37" t="s">
        <v>147</v>
      </c>
      <c r="F1437" s="37" t="s">
        <v>964</v>
      </c>
    </row>
    <row r="1438" spans="1:7" x14ac:dyDescent="0.25">
      <c r="A1438" s="36" t="s">
        <v>2468</v>
      </c>
      <c r="B1438" s="31" t="s">
        <v>2467</v>
      </c>
      <c r="C1438" s="37">
        <v>6</v>
      </c>
      <c r="D1438" s="31" t="s">
        <v>149</v>
      </c>
      <c r="E1438" s="37" t="s">
        <v>147</v>
      </c>
      <c r="F1438" s="37" t="s">
        <v>278</v>
      </c>
    </row>
    <row r="1439" spans="1:7" ht="14.4" x14ac:dyDescent="0.3">
      <c r="A1439" s="60" t="s">
        <v>5021</v>
      </c>
      <c r="C1439" s="32"/>
      <c r="E1439" s="32"/>
      <c r="F1439" s="32"/>
    </row>
    <row r="1440" spans="1:7" x14ac:dyDescent="0.25">
      <c r="A1440" s="36" t="s">
        <v>2470</v>
      </c>
      <c r="B1440" s="31" t="s">
        <v>2469</v>
      </c>
      <c r="C1440" s="37">
        <v>8</v>
      </c>
      <c r="D1440" s="32" t="s">
        <v>149</v>
      </c>
      <c r="E1440" s="37" t="s">
        <v>147</v>
      </c>
      <c r="F1440" s="37" t="s">
        <v>208</v>
      </c>
    </row>
    <row r="1441" spans="1:7" ht="14.4" x14ac:dyDescent="0.3">
      <c r="A1441" s="60" t="s">
        <v>5022</v>
      </c>
      <c r="C1441" s="32"/>
      <c r="E1441" s="32"/>
      <c r="F1441" s="32"/>
    </row>
    <row r="1442" spans="1:7" ht="14.4" x14ac:dyDescent="0.3">
      <c r="A1442" s="60" t="s">
        <v>5023</v>
      </c>
      <c r="C1442" s="32"/>
      <c r="E1442" s="32"/>
      <c r="F1442" s="32"/>
    </row>
    <row r="1443" spans="1:7" x14ac:dyDescent="0.25">
      <c r="A1443" s="36" t="s">
        <v>2471</v>
      </c>
      <c r="C1443" s="37">
        <v>6</v>
      </c>
      <c r="D1443" s="40" t="s">
        <v>157</v>
      </c>
      <c r="E1443" s="37" t="s">
        <v>147</v>
      </c>
      <c r="F1443" s="37" t="s">
        <v>355</v>
      </c>
    </row>
    <row r="1444" spans="1:7" x14ac:dyDescent="0.25">
      <c r="A1444" s="36" t="s">
        <v>2473</v>
      </c>
      <c r="B1444" s="31" t="s">
        <v>2472</v>
      </c>
      <c r="C1444" s="37"/>
      <c r="D1444" s="31" t="s">
        <v>157</v>
      </c>
      <c r="E1444" s="37"/>
      <c r="F1444" s="37"/>
    </row>
    <row r="1445" spans="1:7" x14ac:dyDescent="0.25">
      <c r="A1445" s="36" t="s">
        <v>2475</v>
      </c>
      <c r="B1445" s="31" t="s">
        <v>2474</v>
      </c>
      <c r="C1445" s="37">
        <v>2</v>
      </c>
      <c r="D1445" s="31" t="s">
        <v>149</v>
      </c>
      <c r="E1445" s="37" t="s">
        <v>147</v>
      </c>
      <c r="F1445" s="37" t="s">
        <v>148</v>
      </c>
    </row>
    <row r="1446" spans="1:7" x14ac:dyDescent="0.25">
      <c r="A1446" s="36" t="s">
        <v>2477</v>
      </c>
      <c r="B1446" s="31" t="s">
        <v>2476</v>
      </c>
      <c r="C1446" s="37">
        <v>5</v>
      </c>
      <c r="D1446" s="31" t="s">
        <v>149</v>
      </c>
      <c r="E1446" s="37" t="s">
        <v>147</v>
      </c>
      <c r="F1446" s="37" t="s">
        <v>148</v>
      </c>
    </row>
    <row r="1447" spans="1:7" ht="14.4" x14ac:dyDescent="0.3">
      <c r="A1447" s="60" t="s">
        <v>5024</v>
      </c>
      <c r="C1447" s="32"/>
      <c r="E1447" s="32"/>
      <c r="F1447" s="32"/>
    </row>
    <row r="1448" spans="1:7" x14ac:dyDescent="0.25">
      <c r="A1448" s="36" t="s">
        <v>2479</v>
      </c>
      <c r="B1448" s="31" t="s">
        <v>2478</v>
      </c>
      <c r="C1448" s="37">
        <v>0</v>
      </c>
      <c r="D1448" s="31" t="s">
        <v>149</v>
      </c>
      <c r="E1448" s="37" t="s">
        <v>152</v>
      </c>
      <c r="F1448" s="37" t="s">
        <v>156</v>
      </c>
    </row>
    <row r="1449" spans="1:7" ht="14.4" x14ac:dyDescent="0.3">
      <c r="A1449" s="60" t="s">
        <v>5025</v>
      </c>
      <c r="C1449" s="32"/>
      <c r="E1449" s="32"/>
      <c r="F1449" s="32"/>
    </row>
    <row r="1450" spans="1:7" x14ac:dyDescent="0.25">
      <c r="A1450" s="36" t="s">
        <v>2481</v>
      </c>
      <c r="B1450" s="31" t="s">
        <v>2480</v>
      </c>
      <c r="C1450" s="37">
        <v>9</v>
      </c>
      <c r="D1450" s="31" t="s">
        <v>149</v>
      </c>
      <c r="E1450" s="37" t="s">
        <v>147</v>
      </c>
      <c r="F1450" s="37" t="s">
        <v>148</v>
      </c>
      <c r="G1450" s="31" t="s">
        <v>144</v>
      </c>
    </row>
    <row r="1451" spans="1:7" ht="14.4" x14ac:dyDescent="0.3">
      <c r="A1451" s="60" t="s">
        <v>5026</v>
      </c>
      <c r="C1451" s="32"/>
      <c r="E1451" s="32"/>
      <c r="F1451" s="32"/>
    </row>
    <row r="1452" spans="1:7" x14ac:dyDescent="0.25">
      <c r="A1452" s="36" t="s">
        <v>2482</v>
      </c>
      <c r="C1452" s="39">
        <v>0</v>
      </c>
      <c r="D1452" s="31" t="s">
        <v>149</v>
      </c>
      <c r="E1452" s="37" t="s">
        <v>152</v>
      </c>
      <c r="F1452" s="37" t="s">
        <v>208</v>
      </c>
    </row>
    <row r="1453" spans="1:7" ht="14.4" x14ac:dyDescent="0.3">
      <c r="A1453" s="60" t="s">
        <v>5027</v>
      </c>
      <c r="C1453" s="32"/>
      <c r="E1453" s="32"/>
      <c r="F1453" s="32"/>
    </row>
    <row r="1454" spans="1:7" x14ac:dyDescent="0.25">
      <c r="A1454" s="36" t="s">
        <v>2484</v>
      </c>
      <c r="B1454" s="31" t="s">
        <v>2483</v>
      </c>
      <c r="C1454" s="39">
        <v>0</v>
      </c>
      <c r="D1454" s="31" t="s">
        <v>149</v>
      </c>
      <c r="E1454" s="37" t="s">
        <v>152</v>
      </c>
      <c r="F1454" s="37" t="s">
        <v>222</v>
      </c>
    </row>
    <row r="1455" spans="1:7" ht="14.4" x14ac:dyDescent="0.3">
      <c r="A1455" s="60" t="s">
        <v>5028</v>
      </c>
      <c r="C1455" s="32"/>
      <c r="E1455" s="32"/>
      <c r="F1455" s="32"/>
    </row>
    <row r="1456" spans="1:7" x14ac:dyDescent="0.25">
      <c r="A1456" s="36" t="s">
        <v>2486</v>
      </c>
      <c r="B1456" s="31" t="s">
        <v>2485</v>
      </c>
      <c r="C1456" s="37">
        <v>4</v>
      </c>
      <c r="D1456" s="31" t="s">
        <v>149</v>
      </c>
      <c r="E1456" s="37" t="s">
        <v>147</v>
      </c>
      <c r="F1456" s="37" t="s">
        <v>222</v>
      </c>
    </row>
    <row r="1457" spans="1:7" x14ac:dyDescent="0.25">
      <c r="A1457" s="36" t="s">
        <v>2488</v>
      </c>
      <c r="B1457" s="31" t="s">
        <v>2487</v>
      </c>
      <c r="C1457" s="37">
        <v>5</v>
      </c>
      <c r="D1457" s="31" t="s">
        <v>149</v>
      </c>
      <c r="E1457" s="37" t="s">
        <v>147</v>
      </c>
      <c r="F1457" s="37" t="s">
        <v>195</v>
      </c>
    </row>
    <row r="1458" spans="1:7" x14ac:dyDescent="0.25">
      <c r="A1458" s="36" t="s">
        <v>2490</v>
      </c>
      <c r="B1458" s="31" t="s">
        <v>2489</v>
      </c>
      <c r="C1458" s="37"/>
      <c r="D1458" s="31" t="s">
        <v>149</v>
      </c>
      <c r="E1458" s="37"/>
      <c r="F1458" s="37"/>
    </row>
    <row r="1459" spans="1:7" ht="14.4" x14ac:dyDescent="0.3">
      <c r="A1459" s="60" t="s">
        <v>5029</v>
      </c>
      <c r="C1459" s="32"/>
      <c r="E1459" s="32"/>
      <c r="F1459" s="32"/>
    </row>
    <row r="1460" spans="1:7" x14ac:dyDescent="0.25">
      <c r="A1460" s="36" t="s">
        <v>2492</v>
      </c>
      <c r="B1460" s="31" t="s">
        <v>2491</v>
      </c>
      <c r="C1460" s="37">
        <v>8</v>
      </c>
      <c r="D1460" s="31" t="s">
        <v>262</v>
      </c>
      <c r="E1460" s="37" t="s">
        <v>147</v>
      </c>
      <c r="F1460" s="37" t="s">
        <v>195</v>
      </c>
    </row>
    <row r="1461" spans="1:7" x14ac:dyDescent="0.25">
      <c r="A1461" s="36" t="s">
        <v>2494</v>
      </c>
      <c r="B1461" s="31" t="s">
        <v>2493</v>
      </c>
      <c r="C1461" s="37">
        <v>9</v>
      </c>
      <c r="D1461" s="31" t="s">
        <v>262</v>
      </c>
      <c r="E1461" s="37" t="s">
        <v>147</v>
      </c>
      <c r="F1461" s="37" t="s">
        <v>195</v>
      </c>
    </row>
    <row r="1462" spans="1:7" x14ac:dyDescent="0.25">
      <c r="A1462" s="36" t="s">
        <v>2496</v>
      </c>
      <c r="B1462" s="31" t="s">
        <v>2495</v>
      </c>
      <c r="C1462" s="37">
        <v>10</v>
      </c>
      <c r="D1462" s="31" t="s">
        <v>262</v>
      </c>
      <c r="E1462" s="37" t="s">
        <v>147</v>
      </c>
      <c r="F1462" s="37" t="s">
        <v>222</v>
      </c>
      <c r="G1462" s="31" t="s">
        <v>144</v>
      </c>
    </row>
    <row r="1463" spans="1:7" ht="14.4" x14ac:dyDescent="0.3">
      <c r="A1463" s="60" t="s">
        <v>5030</v>
      </c>
      <c r="C1463" s="32"/>
      <c r="E1463" s="32"/>
      <c r="F1463" s="32"/>
    </row>
    <row r="1464" spans="1:7" x14ac:dyDescent="0.25">
      <c r="A1464" s="36" t="s">
        <v>2498</v>
      </c>
      <c r="B1464" s="31" t="s">
        <v>2497</v>
      </c>
      <c r="C1464" s="32">
        <v>9</v>
      </c>
      <c r="D1464" s="31" t="s">
        <v>149</v>
      </c>
      <c r="E1464" s="37" t="s">
        <v>147</v>
      </c>
      <c r="F1464" s="37" t="s">
        <v>160</v>
      </c>
      <c r="G1464" s="31" t="s">
        <v>203</v>
      </c>
    </row>
    <row r="1465" spans="1:7" ht="14.4" x14ac:dyDescent="0.3">
      <c r="A1465" s="60" t="s">
        <v>5031</v>
      </c>
      <c r="C1465" s="32"/>
      <c r="E1465" s="32"/>
      <c r="F1465" s="32"/>
    </row>
    <row r="1466" spans="1:7" x14ac:dyDescent="0.25">
      <c r="A1466" s="36" t="s">
        <v>2500</v>
      </c>
      <c r="B1466" s="31" t="s">
        <v>2499</v>
      </c>
      <c r="C1466" s="37">
        <v>6</v>
      </c>
      <c r="D1466" s="31" t="s">
        <v>157</v>
      </c>
      <c r="E1466" s="37" t="s">
        <v>147</v>
      </c>
      <c r="F1466" s="37" t="s">
        <v>241</v>
      </c>
      <c r="G1466" s="31" t="s">
        <v>144</v>
      </c>
    </row>
    <row r="1467" spans="1:7" x14ac:dyDescent="0.25">
      <c r="A1467" s="36" t="s">
        <v>2502</v>
      </c>
      <c r="B1467" s="31" t="s">
        <v>2501</v>
      </c>
      <c r="C1467" s="37">
        <v>4</v>
      </c>
      <c r="D1467" s="31" t="s">
        <v>157</v>
      </c>
      <c r="E1467" s="37" t="s">
        <v>147</v>
      </c>
      <c r="F1467" s="37" t="s">
        <v>156</v>
      </c>
    </row>
    <row r="1468" spans="1:7" ht="14.4" x14ac:dyDescent="0.3">
      <c r="A1468" s="60" t="s">
        <v>5032</v>
      </c>
      <c r="C1468" s="32"/>
      <c r="E1468" s="32"/>
      <c r="F1468" s="32"/>
    </row>
    <row r="1469" spans="1:7" x14ac:dyDescent="0.25">
      <c r="A1469" s="36" t="s">
        <v>2504</v>
      </c>
      <c r="B1469" s="31" t="s">
        <v>2503</v>
      </c>
      <c r="C1469" s="37">
        <v>6</v>
      </c>
      <c r="D1469" s="31" t="s">
        <v>189</v>
      </c>
      <c r="E1469" s="37" t="s">
        <v>147</v>
      </c>
      <c r="F1469" s="37" t="s">
        <v>195</v>
      </c>
    </row>
    <row r="1470" spans="1:7" x14ac:dyDescent="0.25">
      <c r="A1470" s="36" t="s">
        <v>2506</v>
      </c>
      <c r="B1470" s="31" t="s">
        <v>2505</v>
      </c>
      <c r="C1470" s="32">
        <v>3</v>
      </c>
      <c r="D1470" s="31" t="s">
        <v>189</v>
      </c>
      <c r="E1470" s="37" t="s">
        <v>147</v>
      </c>
      <c r="F1470" s="37" t="s">
        <v>148</v>
      </c>
      <c r="G1470" s="31" t="s">
        <v>149</v>
      </c>
    </row>
    <row r="1471" spans="1:7" x14ac:dyDescent="0.25">
      <c r="A1471" s="36" t="s">
        <v>2507</v>
      </c>
      <c r="C1471" s="37"/>
      <c r="D1471" s="40" t="s">
        <v>189</v>
      </c>
      <c r="E1471" s="37"/>
      <c r="F1471" s="37"/>
    </row>
    <row r="1472" spans="1:7" x14ac:dyDescent="0.25">
      <c r="A1472" s="36" t="s">
        <v>2509</v>
      </c>
      <c r="B1472" s="31" t="s">
        <v>2508</v>
      </c>
      <c r="C1472" s="37">
        <v>4</v>
      </c>
      <c r="D1472" s="31" t="s">
        <v>189</v>
      </c>
      <c r="E1472" s="37" t="s">
        <v>147</v>
      </c>
      <c r="F1472" s="37" t="s">
        <v>195</v>
      </c>
    </row>
    <row r="1473" spans="1:7" x14ac:dyDescent="0.25">
      <c r="A1473" s="36" t="s">
        <v>2511</v>
      </c>
      <c r="B1473" s="31" t="s">
        <v>2510</v>
      </c>
      <c r="C1473" s="37">
        <v>7</v>
      </c>
      <c r="D1473" s="31" t="s">
        <v>189</v>
      </c>
      <c r="E1473" s="37" t="s">
        <v>147</v>
      </c>
      <c r="F1473" s="37" t="s">
        <v>222</v>
      </c>
      <c r="G1473" s="31" t="s">
        <v>144</v>
      </c>
    </row>
    <row r="1474" spans="1:7" x14ac:dyDescent="0.25">
      <c r="A1474" s="36" t="s">
        <v>2513</v>
      </c>
      <c r="B1474" s="31" t="s">
        <v>2512</v>
      </c>
      <c r="C1474" s="37">
        <v>10</v>
      </c>
      <c r="D1474" s="31" t="s">
        <v>189</v>
      </c>
      <c r="E1474" s="37" t="s">
        <v>147</v>
      </c>
      <c r="F1474" s="37" t="s">
        <v>148</v>
      </c>
    </row>
    <row r="1475" spans="1:7" x14ac:dyDescent="0.25">
      <c r="A1475" s="36" t="s">
        <v>2515</v>
      </c>
      <c r="B1475" s="31" t="s">
        <v>2514</v>
      </c>
      <c r="C1475" s="37">
        <v>7</v>
      </c>
      <c r="D1475" s="31" t="s">
        <v>189</v>
      </c>
      <c r="E1475" s="37" t="s">
        <v>147</v>
      </c>
      <c r="F1475" s="37" t="s">
        <v>222</v>
      </c>
    </row>
    <row r="1476" spans="1:7" x14ac:dyDescent="0.25">
      <c r="A1476" s="36" t="s">
        <v>2517</v>
      </c>
      <c r="B1476" s="31" t="s">
        <v>2516</v>
      </c>
      <c r="C1476" s="37">
        <v>2</v>
      </c>
      <c r="D1476" s="31" t="s">
        <v>189</v>
      </c>
      <c r="E1476" s="37" t="s">
        <v>147</v>
      </c>
      <c r="F1476" s="37" t="s">
        <v>819</v>
      </c>
    </row>
    <row r="1477" spans="1:7" x14ac:dyDescent="0.25">
      <c r="A1477" s="36" t="s">
        <v>2519</v>
      </c>
      <c r="B1477" s="31" t="s">
        <v>2518</v>
      </c>
      <c r="C1477" s="37">
        <v>7</v>
      </c>
      <c r="D1477" s="31" t="s">
        <v>189</v>
      </c>
      <c r="E1477" s="37" t="s">
        <v>147</v>
      </c>
      <c r="F1477" s="37" t="s">
        <v>222</v>
      </c>
    </row>
    <row r="1478" spans="1:7" x14ac:dyDescent="0.25">
      <c r="A1478" s="36" t="s">
        <v>2521</v>
      </c>
      <c r="B1478" s="31" t="s">
        <v>2520</v>
      </c>
      <c r="C1478" s="39">
        <v>0</v>
      </c>
      <c r="D1478" s="31" t="s">
        <v>189</v>
      </c>
      <c r="E1478" s="37" t="s">
        <v>152</v>
      </c>
      <c r="F1478" s="37" t="s">
        <v>195</v>
      </c>
    </row>
    <row r="1479" spans="1:7" x14ac:dyDescent="0.25">
      <c r="A1479" s="36" t="s">
        <v>2523</v>
      </c>
      <c r="B1479" s="31" t="s">
        <v>2522</v>
      </c>
      <c r="C1479" s="37">
        <v>3</v>
      </c>
      <c r="D1479" s="31" t="s">
        <v>189</v>
      </c>
      <c r="E1479" s="37" t="s">
        <v>147</v>
      </c>
      <c r="F1479" s="37" t="s">
        <v>173</v>
      </c>
    </row>
    <row r="1480" spans="1:7" x14ac:dyDescent="0.25">
      <c r="A1480" s="36" t="s">
        <v>2525</v>
      </c>
      <c r="B1480" s="31" t="s">
        <v>2524</v>
      </c>
      <c r="C1480" s="37">
        <v>4</v>
      </c>
      <c r="D1480" s="31" t="s">
        <v>189</v>
      </c>
      <c r="E1480" s="37" t="s">
        <v>147</v>
      </c>
      <c r="F1480" s="37" t="s">
        <v>222</v>
      </c>
    </row>
    <row r="1481" spans="1:7" x14ac:dyDescent="0.25">
      <c r="A1481" s="36" t="s">
        <v>2527</v>
      </c>
      <c r="B1481" s="31" t="s">
        <v>2526</v>
      </c>
      <c r="C1481" s="37">
        <v>7</v>
      </c>
      <c r="D1481" s="31" t="s">
        <v>189</v>
      </c>
      <c r="E1481" s="37" t="s">
        <v>147</v>
      </c>
      <c r="F1481" s="37" t="s">
        <v>148</v>
      </c>
    </row>
    <row r="1482" spans="1:7" x14ac:dyDescent="0.25">
      <c r="A1482" s="36" t="s">
        <v>2529</v>
      </c>
      <c r="B1482" s="31" t="s">
        <v>2528</v>
      </c>
      <c r="C1482" s="37">
        <v>0</v>
      </c>
      <c r="D1482" s="31" t="s">
        <v>189</v>
      </c>
      <c r="E1482" s="37" t="s">
        <v>147</v>
      </c>
      <c r="F1482" s="37" t="s">
        <v>195</v>
      </c>
      <c r="G1482" s="31" t="s">
        <v>149</v>
      </c>
    </row>
    <row r="1483" spans="1:7" x14ac:dyDescent="0.25">
      <c r="A1483" s="36" t="s">
        <v>2531</v>
      </c>
      <c r="B1483" s="31" t="s">
        <v>2530</v>
      </c>
      <c r="C1483" s="37">
        <v>7</v>
      </c>
      <c r="D1483" s="31" t="s">
        <v>189</v>
      </c>
      <c r="E1483" s="37" t="s">
        <v>147</v>
      </c>
      <c r="F1483" s="37" t="s">
        <v>208</v>
      </c>
    </row>
    <row r="1484" spans="1:7" x14ac:dyDescent="0.25">
      <c r="A1484" s="36" t="s">
        <v>2533</v>
      </c>
      <c r="B1484" s="31" t="s">
        <v>2532</v>
      </c>
      <c r="C1484" s="37">
        <v>5</v>
      </c>
      <c r="D1484" s="31" t="s">
        <v>189</v>
      </c>
      <c r="E1484" s="37" t="s">
        <v>147</v>
      </c>
      <c r="F1484" s="37" t="s">
        <v>278</v>
      </c>
    </row>
    <row r="1485" spans="1:7" x14ac:dyDescent="0.25">
      <c r="A1485" s="36" t="s">
        <v>2535</v>
      </c>
      <c r="B1485" s="31" t="s">
        <v>2534</v>
      </c>
      <c r="C1485" s="37">
        <v>9</v>
      </c>
      <c r="D1485" s="31" t="s">
        <v>189</v>
      </c>
      <c r="E1485" s="37" t="s">
        <v>147</v>
      </c>
      <c r="F1485" s="37" t="s">
        <v>253</v>
      </c>
    </row>
    <row r="1486" spans="1:7" x14ac:dyDescent="0.25">
      <c r="A1486" s="36" t="s">
        <v>2537</v>
      </c>
      <c r="B1486" s="31" t="s">
        <v>2536</v>
      </c>
      <c r="C1486" s="37">
        <v>10</v>
      </c>
      <c r="D1486" s="31" t="s">
        <v>189</v>
      </c>
      <c r="E1486" s="37" t="s">
        <v>147</v>
      </c>
      <c r="F1486" s="37" t="s">
        <v>148</v>
      </c>
      <c r="G1486" s="31" t="s">
        <v>144</v>
      </c>
    </row>
    <row r="1487" spans="1:7" x14ac:dyDescent="0.25">
      <c r="A1487" s="36" t="s">
        <v>2539</v>
      </c>
      <c r="B1487" s="31" t="s">
        <v>2538</v>
      </c>
      <c r="C1487" s="37">
        <v>5</v>
      </c>
      <c r="D1487" s="31" t="s">
        <v>189</v>
      </c>
      <c r="E1487" s="37" t="s">
        <v>147</v>
      </c>
      <c r="F1487" s="37" t="s">
        <v>195</v>
      </c>
    </row>
    <row r="1488" spans="1:7" x14ac:dyDescent="0.25">
      <c r="A1488" s="36" t="s">
        <v>2541</v>
      </c>
      <c r="B1488" s="31" t="s">
        <v>2540</v>
      </c>
      <c r="C1488" s="37">
        <v>8</v>
      </c>
      <c r="D1488" s="31" t="s">
        <v>189</v>
      </c>
      <c r="E1488" s="37" t="s">
        <v>147</v>
      </c>
      <c r="F1488" s="37" t="s">
        <v>222</v>
      </c>
    </row>
    <row r="1489" spans="1:7" ht="14.4" x14ac:dyDescent="0.3">
      <c r="A1489" s="60" t="s">
        <v>5033</v>
      </c>
      <c r="C1489" s="32"/>
      <c r="E1489" s="32"/>
      <c r="F1489" s="32"/>
    </row>
    <row r="1490" spans="1:7" x14ac:dyDescent="0.25">
      <c r="A1490" s="36" t="s">
        <v>2542</v>
      </c>
      <c r="C1490" s="37">
        <v>10</v>
      </c>
      <c r="D1490" s="40" t="s">
        <v>189</v>
      </c>
      <c r="E1490" s="37" t="s">
        <v>147</v>
      </c>
      <c r="F1490" s="37" t="s">
        <v>195</v>
      </c>
    </row>
    <row r="1491" spans="1:7" x14ac:dyDescent="0.25">
      <c r="A1491" s="36" t="s">
        <v>2544</v>
      </c>
      <c r="B1491" s="31" t="s">
        <v>2543</v>
      </c>
      <c r="C1491" s="32">
        <v>10</v>
      </c>
      <c r="D1491" s="31" t="s">
        <v>189</v>
      </c>
      <c r="E1491" s="37" t="s">
        <v>147</v>
      </c>
      <c r="F1491" s="37" t="s">
        <v>160</v>
      </c>
      <c r="G1491" s="31" t="s">
        <v>203</v>
      </c>
    </row>
    <row r="1492" spans="1:7" x14ac:dyDescent="0.25">
      <c r="A1492" s="36" t="s">
        <v>2546</v>
      </c>
      <c r="B1492" s="31" t="s">
        <v>2545</v>
      </c>
      <c r="C1492" s="37">
        <v>10</v>
      </c>
      <c r="D1492" s="31" t="s">
        <v>189</v>
      </c>
      <c r="E1492" s="37" t="s">
        <v>147</v>
      </c>
      <c r="F1492" s="37" t="s">
        <v>195</v>
      </c>
      <c r="G1492" s="31" t="s">
        <v>144</v>
      </c>
    </row>
    <row r="1493" spans="1:7" x14ac:dyDescent="0.25">
      <c r="A1493" s="36" t="s">
        <v>2548</v>
      </c>
      <c r="B1493" s="31" t="s">
        <v>2547</v>
      </c>
      <c r="C1493" s="37">
        <v>1</v>
      </c>
      <c r="D1493" s="31" t="s">
        <v>189</v>
      </c>
      <c r="E1493" s="37" t="s">
        <v>147</v>
      </c>
      <c r="F1493" s="37" t="s">
        <v>208</v>
      </c>
    </row>
    <row r="1494" spans="1:7" x14ac:dyDescent="0.25">
      <c r="A1494" s="36" t="s">
        <v>2550</v>
      </c>
      <c r="B1494" s="31" t="s">
        <v>2549</v>
      </c>
      <c r="C1494" s="37">
        <v>4</v>
      </c>
      <c r="D1494" s="31" t="s">
        <v>189</v>
      </c>
      <c r="E1494" s="37" t="s">
        <v>147</v>
      </c>
      <c r="F1494" s="37" t="s">
        <v>148</v>
      </c>
    </row>
    <row r="1495" spans="1:7" x14ac:dyDescent="0.25">
      <c r="A1495" s="36" t="s">
        <v>2552</v>
      </c>
      <c r="B1495" s="31" t="s">
        <v>2551</v>
      </c>
      <c r="C1495" s="37">
        <v>7</v>
      </c>
      <c r="D1495" s="31" t="s">
        <v>189</v>
      </c>
      <c r="E1495" s="37" t="s">
        <v>147</v>
      </c>
      <c r="F1495" s="37" t="s">
        <v>148</v>
      </c>
    </row>
    <row r="1496" spans="1:7" x14ac:dyDescent="0.25">
      <c r="A1496" s="36" t="s">
        <v>2554</v>
      </c>
      <c r="B1496" s="31" t="s">
        <v>2553</v>
      </c>
      <c r="C1496" s="32"/>
      <c r="D1496" s="31" t="s">
        <v>189</v>
      </c>
      <c r="E1496" s="37" t="s">
        <v>147</v>
      </c>
      <c r="F1496" s="37" t="s">
        <v>160</v>
      </c>
    </row>
    <row r="1497" spans="1:7" x14ac:dyDescent="0.25">
      <c r="A1497" s="36" t="s">
        <v>2555</v>
      </c>
      <c r="C1497" s="37">
        <v>3</v>
      </c>
      <c r="D1497" s="40" t="s">
        <v>144</v>
      </c>
      <c r="E1497" s="37" t="s">
        <v>147</v>
      </c>
      <c r="F1497" s="37" t="s">
        <v>170</v>
      </c>
    </row>
    <row r="1498" spans="1:7" x14ac:dyDescent="0.25">
      <c r="A1498" s="36" t="s">
        <v>2557</v>
      </c>
      <c r="B1498" s="31" t="s">
        <v>2556</v>
      </c>
      <c r="C1498" s="37">
        <v>3</v>
      </c>
      <c r="D1498" s="31" t="s">
        <v>144</v>
      </c>
      <c r="E1498" s="37" t="s">
        <v>147</v>
      </c>
      <c r="F1498" s="37" t="s">
        <v>160</v>
      </c>
    </row>
    <row r="1499" spans="1:7" x14ac:dyDescent="0.25">
      <c r="A1499" s="36" t="s">
        <v>2559</v>
      </c>
      <c r="B1499" s="31" t="s">
        <v>2558</v>
      </c>
      <c r="C1499" s="37">
        <v>10</v>
      </c>
      <c r="D1499" s="31" t="s">
        <v>144</v>
      </c>
      <c r="E1499" s="37" t="s">
        <v>147</v>
      </c>
      <c r="F1499" s="37" t="s">
        <v>202</v>
      </c>
      <c r="G1499" s="31" t="s">
        <v>203</v>
      </c>
    </row>
    <row r="1500" spans="1:7" ht="14.4" x14ac:dyDescent="0.3">
      <c r="A1500" s="60" t="s">
        <v>5034</v>
      </c>
      <c r="C1500" s="32"/>
      <c r="E1500" s="32"/>
      <c r="F1500" s="32"/>
    </row>
    <row r="1501" spans="1:7" x14ac:dyDescent="0.25">
      <c r="A1501" s="36" t="s">
        <v>2560</v>
      </c>
      <c r="C1501" s="37">
        <v>3</v>
      </c>
      <c r="D1501" s="40" t="s">
        <v>144</v>
      </c>
      <c r="E1501" s="37" t="s">
        <v>147</v>
      </c>
      <c r="F1501" s="37" t="s">
        <v>156</v>
      </c>
    </row>
    <row r="1502" spans="1:7" x14ac:dyDescent="0.25">
      <c r="A1502" s="36" t="s">
        <v>2562</v>
      </c>
      <c r="B1502" s="31" t="s">
        <v>2561</v>
      </c>
      <c r="C1502" s="37">
        <v>2</v>
      </c>
      <c r="D1502" s="32" t="s">
        <v>144</v>
      </c>
      <c r="E1502" s="37" t="s">
        <v>147</v>
      </c>
      <c r="F1502" s="37" t="s">
        <v>178</v>
      </c>
    </row>
    <row r="1503" spans="1:7" x14ac:dyDescent="0.25">
      <c r="A1503" s="36" t="s">
        <v>2564</v>
      </c>
      <c r="B1503" s="31" t="s">
        <v>2563</v>
      </c>
      <c r="C1503" s="37">
        <v>9</v>
      </c>
      <c r="D1503" s="31" t="s">
        <v>368</v>
      </c>
      <c r="E1503" s="37" t="s">
        <v>147</v>
      </c>
      <c r="F1503" s="37" t="s">
        <v>222</v>
      </c>
    </row>
    <row r="1504" spans="1:7" ht="14.4" x14ac:dyDescent="0.3">
      <c r="A1504" s="60" t="s">
        <v>5035</v>
      </c>
      <c r="C1504" s="32"/>
      <c r="E1504" s="32"/>
      <c r="F1504" s="32"/>
    </row>
    <row r="1505" spans="1:7" x14ac:dyDescent="0.25">
      <c r="A1505" s="36" t="s">
        <v>2566</v>
      </c>
      <c r="B1505" s="31" t="s">
        <v>2565</v>
      </c>
      <c r="C1505" s="37">
        <v>0</v>
      </c>
      <c r="D1505" s="31" t="s">
        <v>149</v>
      </c>
      <c r="E1505" s="37" t="s">
        <v>152</v>
      </c>
      <c r="F1505" s="37" t="s">
        <v>160</v>
      </c>
    </row>
    <row r="1506" spans="1:7" ht="14.4" x14ac:dyDescent="0.3">
      <c r="A1506" s="60" t="s">
        <v>5036</v>
      </c>
      <c r="C1506" s="32"/>
      <c r="E1506" s="32"/>
      <c r="F1506" s="32"/>
    </row>
    <row r="1507" spans="1:7" x14ac:dyDescent="0.25">
      <c r="A1507" s="36" t="s">
        <v>2567</v>
      </c>
      <c r="C1507" s="39">
        <v>0</v>
      </c>
      <c r="D1507" s="40" t="s">
        <v>149</v>
      </c>
      <c r="E1507" s="37" t="s">
        <v>152</v>
      </c>
      <c r="F1507" s="37" t="s">
        <v>153</v>
      </c>
    </row>
    <row r="1508" spans="1:7" x14ac:dyDescent="0.25">
      <c r="A1508" s="36" t="s">
        <v>2569</v>
      </c>
      <c r="B1508" s="31" t="s">
        <v>2568</v>
      </c>
      <c r="C1508" s="37"/>
      <c r="D1508" s="31" t="s">
        <v>149</v>
      </c>
      <c r="E1508" s="37"/>
      <c r="F1508" s="37"/>
    </row>
    <row r="1509" spans="1:7" ht="14.4" x14ac:dyDescent="0.3">
      <c r="A1509" s="60" t="s">
        <v>5037</v>
      </c>
      <c r="C1509" s="32"/>
      <c r="E1509" s="32"/>
      <c r="F1509" s="32"/>
    </row>
    <row r="1510" spans="1:7" x14ac:dyDescent="0.25">
      <c r="A1510" s="36" t="s">
        <v>2571</v>
      </c>
      <c r="B1510" s="31" t="s">
        <v>2570</v>
      </c>
      <c r="C1510" s="37">
        <v>7</v>
      </c>
      <c r="D1510" s="31" t="s">
        <v>189</v>
      </c>
      <c r="E1510" s="37" t="s">
        <v>147</v>
      </c>
      <c r="F1510" s="37" t="s">
        <v>160</v>
      </c>
    </row>
    <row r="1511" spans="1:7" ht="14.4" x14ac:dyDescent="0.3">
      <c r="A1511" s="60" t="s">
        <v>5038</v>
      </c>
      <c r="C1511" s="32"/>
      <c r="E1511" s="32"/>
      <c r="F1511" s="32"/>
    </row>
    <row r="1512" spans="1:7" x14ac:dyDescent="0.25">
      <c r="A1512" s="36" t="s">
        <v>2573</v>
      </c>
      <c r="B1512" s="31" t="s">
        <v>2572</v>
      </c>
      <c r="C1512" s="37">
        <v>5</v>
      </c>
      <c r="D1512" s="31" t="s">
        <v>149</v>
      </c>
      <c r="E1512" s="37" t="s">
        <v>147</v>
      </c>
      <c r="F1512" s="37" t="s">
        <v>178</v>
      </c>
    </row>
    <row r="1513" spans="1:7" ht="14.4" x14ac:dyDescent="0.3">
      <c r="A1513" s="60" t="s">
        <v>5039</v>
      </c>
      <c r="C1513" s="32"/>
      <c r="E1513" s="32"/>
      <c r="F1513" s="32"/>
    </row>
    <row r="1514" spans="1:7" x14ac:dyDescent="0.25">
      <c r="A1514" s="36" t="s">
        <v>2575</v>
      </c>
      <c r="B1514" s="31" t="s">
        <v>2574</v>
      </c>
      <c r="C1514" s="37">
        <v>3</v>
      </c>
      <c r="D1514" s="31" t="s">
        <v>149</v>
      </c>
      <c r="E1514" s="37" t="s">
        <v>147</v>
      </c>
      <c r="F1514" s="37" t="s">
        <v>208</v>
      </c>
    </row>
    <row r="1515" spans="1:7" x14ac:dyDescent="0.25">
      <c r="A1515" s="36" t="s">
        <v>2577</v>
      </c>
      <c r="B1515" s="31" t="s">
        <v>2576</v>
      </c>
      <c r="C1515" s="37">
        <v>2</v>
      </c>
      <c r="D1515" s="32" t="s">
        <v>149</v>
      </c>
      <c r="E1515" s="37" t="s">
        <v>147</v>
      </c>
      <c r="F1515" s="37" t="s">
        <v>241</v>
      </c>
    </row>
    <row r="1516" spans="1:7" x14ac:dyDescent="0.25">
      <c r="A1516" s="36" t="s">
        <v>2579</v>
      </c>
      <c r="B1516" s="31" t="s">
        <v>2578</v>
      </c>
      <c r="C1516" s="37">
        <v>5</v>
      </c>
      <c r="D1516" s="31" t="s">
        <v>149</v>
      </c>
      <c r="E1516" s="37" t="s">
        <v>147</v>
      </c>
      <c r="F1516" s="37" t="s">
        <v>202</v>
      </c>
      <c r="G1516" s="31" t="s">
        <v>223</v>
      </c>
    </row>
    <row r="1517" spans="1:7" x14ac:dyDescent="0.25">
      <c r="A1517" s="36" t="s">
        <v>2581</v>
      </c>
      <c r="B1517" s="31" t="s">
        <v>2580</v>
      </c>
      <c r="C1517" s="37">
        <v>5</v>
      </c>
      <c r="D1517" s="31" t="s">
        <v>149</v>
      </c>
      <c r="E1517" s="37" t="s">
        <v>147</v>
      </c>
      <c r="F1517" s="37" t="s">
        <v>156</v>
      </c>
    </row>
    <row r="1518" spans="1:7" x14ac:dyDescent="0.25">
      <c r="A1518" s="36" t="s">
        <v>2583</v>
      </c>
      <c r="B1518" s="31" t="s">
        <v>2582</v>
      </c>
      <c r="C1518" s="39">
        <v>0</v>
      </c>
      <c r="D1518" s="31" t="s">
        <v>149</v>
      </c>
      <c r="E1518" s="37" t="s">
        <v>152</v>
      </c>
      <c r="F1518" s="37" t="s">
        <v>208</v>
      </c>
    </row>
    <row r="1519" spans="1:7" ht="14.4" x14ac:dyDescent="0.3">
      <c r="A1519" s="60" t="s">
        <v>5040</v>
      </c>
    </row>
    <row r="1520" spans="1:7" x14ac:dyDescent="0.25">
      <c r="A1520" s="36" t="s">
        <v>2585</v>
      </c>
      <c r="B1520" s="31" t="s">
        <v>2584</v>
      </c>
      <c r="C1520" s="37">
        <v>0</v>
      </c>
      <c r="D1520" s="31" t="s">
        <v>149</v>
      </c>
      <c r="E1520" s="37" t="s">
        <v>152</v>
      </c>
      <c r="F1520" s="37" t="s">
        <v>160</v>
      </c>
    </row>
    <row r="1521" spans="1:6" ht="14.4" x14ac:dyDescent="0.3">
      <c r="A1521" s="60" t="s">
        <v>5041</v>
      </c>
      <c r="C1521" s="32"/>
      <c r="E1521" s="32"/>
      <c r="F1521" s="32"/>
    </row>
    <row r="1522" spans="1:6" x14ac:dyDescent="0.25">
      <c r="A1522" s="36" t="s">
        <v>2587</v>
      </c>
      <c r="B1522" s="31" t="s">
        <v>2586</v>
      </c>
      <c r="C1522" s="37">
        <v>3</v>
      </c>
      <c r="D1522" s="31" t="s">
        <v>149</v>
      </c>
      <c r="E1522" s="37" t="s">
        <v>147</v>
      </c>
      <c r="F1522" s="37" t="s">
        <v>148</v>
      </c>
    </row>
    <row r="1523" spans="1:6" ht="14.4" x14ac:dyDescent="0.3">
      <c r="A1523" s="60" t="s">
        <v>5042</v>
      </c>
      <c r="B1523" s="32"/>
      <c r="C1523" s="32"/>
      <c r="D1523" s="32"/>
      <c r="E1523" s="32"/>
      <c r="F1523" s="32"/>
    </row>
    <row r="1524" spans="1:6" x14ac:dyDescent="0.25">
      <c r="A1524" s="36" t="s">
        <v>2589</v>
      </c>
      <c r="B1524" s="31" t="s">
        <v>2588</v>
      </c>
      <c r="C1524" s="32">
        <v>0</v>
      </c>
      <c r="D1524" s="31" t="s">
        <v>149</v>
      </c>
      <c r="E1524" s="37" t="s">
        <v>152</v>
      </c>
      <c r="F1524" s="37" t="s">
        <v>160</v>
      </c>
    </row>
    <row r="1525" spans="1:6" ht="14.4" x14ac:dyDescent="0.3">
      <c r="A1525" s="60" t="s">
        <v>5043</v>
      </c>
      <c r="C1525" s="32"/>
      <c r="E1525" s="32"/>
      <c r="F1525" s="32"/>
    </row>
    <row r="1526" spans="1:6" x14ac:dyDescent="0.25">
      <c r="A1526" s="36" t="s">
        <v>2591</v>
      </c>
      <c r="B1526" s="31" t="s">
        <v>2590</v>
      </c>
      <c r="C1526" s="32">
        <v>0</v>
      </c>
      <c r="D1526" s="31" t="s">
        <v>149</v>
      </c>
      <c r="E1526" s="37" t="s">
        <v>152</v>
      </c>
      <c r="F1526" s="37" t="s">
        <v>160</v>
      </c>
    </row>
    <row r="1527" spans="1:6" x14ac:dyDescent="0.25">
      <c r="A1527" s="36" t="s">
        <v>2593</v>
      </c>
      <c r="B1527" s="31" t="s">
        <v>2592</v>
      </c>
      <c r="C1527" s="32">
        <v>0</v>
      </c>
      <c r="D1527" s="31" t="s">
        <v>149</v>
      </c>
      <c r="E1527" s="37" t="s">
        <v>152</v>
      </c>
      <c r="F1527" s="37" t="s">
        <v>156</v>
      </c>
    </row>
    <row r="1528" spans="1:6" ht="14.4" x14ac:dyDescent="0.3">
      <c r="A1528" s="60" t="s">
        <v>5044</v>
      </c>
      <c r="C1528" s="32"/>
      <c r="E1528" s="32"/>
      <c r="F1528" s="32"/>
    </row>
    <row r="1529" spans="1:6" x14ac:dyDescent="0.25">
      <c r="A1529" s="36" t="s">
        <v>2595</v>
      </c>
      <c r="B1529" s="31" t="s">
        <v>2594</v>
      </c>
      <c r="C1529" s="37">
        <v>7</v>
      </c>
      <c r="D1529" s="31" t="s">
        <v>144</v>
      </c>
      <c r="E1529" s="37" t="s">
        <v>147</v>
      </c>
      <c r="F1529" s="37" t="s">
        <v>148</v>
      </c>
    </row>
    <row r="1530" spans="1:6" ht="14.4" x14ac:dyDescent="0.3">
      <c r="A1530" s="60" t="s">
        <v>5045</v>
      </c>
      <c r="C1530" s="32"/>
      <c r="E1530" s="32"/>
      <c r="F1530" s="32"/>
    </row>
    <row r="1531" spans="1:6" x14ac:dyDescent="0.25">
      <c r="A1531" s="36" t="s">
        <v>2597</v>
      </c>
      <c r="B1531" s="31" t="s">
        <v>2596</v>
      </c>
      <c r="C1531" s="37">
        <v>0</v>
      </c>
      <c r="D1531" s="31" t="s">
        <v>149</v>
      </c>
      <c r="E1531" s="37" t="s">
        <v>152</v>
      </c>
      <c r="F1531" s="37" t="s">
        <v>160</v>
      </c>
    </row>
    <row r="1532" spans="1:6" x14ac:dyDescent="0.25">
      <c r="A1532" s="36" t="s">
        <v>2598</v>
      </c>
      <c r="C1532" s="37">
        <v>7</v>
      </c>
      <c r="D1532" s="40" t="s">
        <v>149</v>
      </c>
      <c r="E1532" s="37" t="s">
        <v>147</v>
      </c>
      <c r="F1532" s="37" t="s">
        <v>482</v>
      </c>
    </row>
    <row r="1533" spans="1:6" x14ac:dyDescent="0.25">
      <c r="A1533" s="36" t="s">
        <v>2600</v>
      </c>
      <c r="B1533" s="31" t="s">
        <v>2599</v>
      </c>
      <c r="C1533" s="37"/>
      <c r="D1533" s="32" t="s">
        <v>149</v>
      </c>
      <c r="E1533" s="37"/>
      <c r="F1533" s="37"/>
    </row>
    <row r="1534" spans="1:6" x14ac:dyDescent="0.25">
      <c r="A1534" s="36" t="s">
        <v>2602</v>
      </c>
      <c r="B1534" s="31" t="s">
        <v>2601</v>
      </c>
      <c r="C1534" s="37">
        <v>7</v>
      </c>
      <c r="D1534" s="31" t="s">
        <v>149</v>
      </c>
      <c r="E1534" s="37" t="s">
        <v>147</v>
      </c>
      <c r="F1534" s="37" t="s">
        <v>160</v>
      </c>
    </row>
    <row r="1535" spans="1:6" x14ac:dyDescent="0.25">
      <c r="A1535" s="36" t="s">
        <v>2604</v>
      </c>
      <c r="B1535" s="31" t="s">
        <v>2603</v>
      </c>
      <c r="C1535" s="37">
        <v>6</v>
      </c>
      <c r="D1535" s="31" t="s">
        <v>149</v>
      </c>
      <c r="E1535" s="37" t="s">
        <v>147</v>
      </c>
      <c r="F1535" s="37" t="s">
        <v>148</v>
      </c>
    </row>
    <row r="1536" spans="1:6" ht="14.4" x14ac:dyDescent="0.3">
      <c r="A1536" s="60" t="s">
        <v>5046</v>
      </c>
      <c r="C1536" s="32"/>
      <c r="E1536" s="32"/>
      <c r="F1536" s="32"/>
    </row>
    <row r="1537" spans="1:7" x14ac:dyDescent="0.25">
      <c r="A1537" s="36" t="s">
        <v>2606</v>
      </c>
      <c r="B1537" s="31" t="s">
        <v>2605</v>
      </c>
      <c r="C1537" s="32">
        <v>0</v>
      </c>
      <c r="D1537" s="31" t="s">
        <v>149</v>
      </c>
      <c r="E1537" s="32" t="s">
        <v>152</v>
      </c>
      <c r="F1537" s="32" t="s">
        <v>160</v>
      </c>
    </row>
    <row r="1538" spans="1:7" x14ac:dyDescent="0.25">
      <c r="A1538" s="36" t="s">
        <v>2607</v>
      </c>
      <c r="C1538" s="37">
        <v>6</v>
      </c>
      <c r="D1538" s="40" t="s">
        <v>149</v>
      </c>
      <c r="E1538" s="37" t="s">
        <v>147</v>
      </c>
      <c r="F1538" s="37" t="s">
        <v>208</v>
      </c>
    </row>
    <row r="1539" spans="1:7" x14ac:dyDescent="0.25">
      <c r="A1539" s="36" t="s">
        <v>2609</v>
      </c>
      <c r="B1539" s="31" t="s">
        <v>2608</v>
      </c>
      <c r="C1539" s="37"/>
      <c r="D1539" s="31" t="s">
        <v>149</v>
      </c>
      <c r="E1539" s="37"/>
      <c r="F1539" s="37"/>
    </row>
    <row r="1540" spans="1:7" x14ac:dyDescent="0.25">
      <c r="A1540" s="36" t="s">
        <v>2611</v>
      </c>
      <c r="B1540" s="31" t="s">
        <v>2610</v>
      </c>
      <c r="C1540" s="32">
        <v>5</v>
      </c>
      <c r="D1540" s="31" t="s">
        <v>149</v>
      </c>
      <c r="E1540" s="32" t="s">
        <v>147</v>
      </c>
      <c r="F1540" s="32" t="s">
        <v>160</v>
      </c>
    </row>
    <row r="1541" spans="1:7" ht="14.4" x14ac:dyDescent="0.3">
      <c r="A1541" s="60" t="s">
        <v>5047</v>
      </c>
      <c r="C1541" s="32"/>
      <c r="E1541" s="32"/>
      <c r="F1541" s="32"/>
    </row>
    <row r="1542" spans="1:7" x14ac:dyDescent="0.25">
      <c r="A1542" s="36" t="s">
        <v>2613</v>
      </c>
      <c r="B1542" s="31" t="s">
        <v>2612</v>
      </c>
      <c r="C1542" s="37">
        <v>6</v>
      </c>
      <c r="D1542" s="31" t="s">
        <v>149</v>
      </c>
      <c r="E1542" s="37" t="s">
        <v>147</v>
      </c>
      <c r="F1542" s="37" t="s">
        <v>160</v>
      </c>
    </row>
    <row r="1543" spans="1:7" x14ac:dyDescent="0.25">
      <c r="A1543" s="36" t="s">
        <v>2614</v>
      </c>
      <c r="C1543" s="37">
        <v>7</v>
      </c>
      <c r="D1543" s="40" t="s">
        <v>149</v>
      </c>
      <c r="E1543" s="37" t="s">
        <v>147</v>
      </c>
      <c r="F1543" s="37" t="s">
        <v>160</v>
      </c>
    </row>
    <row r="1544" spans="1:7" x14ac:dyDescent="0.25">
      <c r="A1544" s="36" t="s">
        <v>2616</v>
      </c>
      <c r="B1544" s="31" t="s">
        <v>2615</v>
      </c>
      <c r="C1544" s="37"/>
      <c r="D1544" s="31" t="s">
        <v>149</v>
      </c>
      <c r="E1544" s="37"/>
      <c r="F1544" s="37"/>
      <c r="G1544" s="31" t="s">
        <v>144</v>
      </c>
    </row>
    <row r="1545" spans="1:7" x14ac:dyDescent="0.25">
      <c r="A1545" s="36" t="s">
        <v>2618</v>
      </c>
      <c r="B1545" s="31" t="s">
        <v>2617</v>
      </c>
      <c r="C1545" s="37">
        <v>8</v>
      </c>
      <c r="D1545" s="32" t="s">
        <v>189</v>
      </c>
      <c r="E1545" s="37" t="s">
        <v>147</v>
      </c>
      <c r="F1545" s="37" t="s">
        <v>222</v>
      </c>
      <c r="G1545" s="31" t="s">
        <v>182</v>
      </c>
    </row>
    <row r="1546" spans="1:7" x14ac:dyDescent="0.25">
      <c r="A1546" s="36" t="s">
        <v>2620</v>
      </c>
      <c r="B1546" s="31" t="s">
        <v>2619</v>
      </c>
      <c r="C1546" s="37">
        <v>3</v>
      </c>
      <c r="D1546" s="31" t="s">
        <v>189</v>
      </c>
      <c r="E1546" s="37" t="s">
        <v>147</v>
      </c>
      <c r="F1546" s="37" t="s">
        <v>222</v>
      </c>
    </row>
    <row r="1547" spans="1:7" ht="14.4" x14ac:dyDescent="0.3">
      <c r="A1547" s="60" t="s">
        <v>5048</v>
      </c>
      <c r="C1547" s="32"/>
      <c r="E1547" s="32"/>
      <c r="F1547" s="32"/>
    </row>
    <row r="1548" spans="1:7" x14ac:dyDescent="0.25">
      <c r="A1548" s="36" t="s">
        <v>2622</v>
      </c>
      <c r="B1548" s="31" t="s">
        <v>2621</v>
      </c>
      <c r="C1548" s="37">
        <v>5</v>
      </c>
      <c r="D1548" s="31" t="s">
        <v>189</v>
      </c>
      <c r="E1548" s="37" t="s">
        <v>147</v>
      </c>
      <c r="F1548" s="37" t="s">
        <v>148</v>
      </c>
    </row>
    <row r="1549" spans="1:7" x14ac:dyDescent="0.25">
      <c r="A1549" s="36" t="s">
        <v>2624</v>
      </c>
      <c r="B1549" s="31" t="s">
        <v>2623</v>
      </c>
      <c r="C1549" s="37">
        <v>5</v>
      </c>
      <c r="D1549" s="31" t="s">
        <v>769</v>
      </c>
      <c r="E1549" s="37" t="s">
        <v>147</v>
      </c>
      <c r="F1549" s="37" t="s">
        <v>222</v>
      </c>
    </row>
    <row r="1550" spans="1:7" x14ac:dyDescent="0.25">
      <c r="A1550" s="36" t="s">
        <v>2626</v>
      </c>
      <c r="B1550" s="31" t="s">
        <v>2625</v>
      </c>
      <c r="C1550" s="37">
        <v>1</v>
      </c>
      <c r="D1550" s="31" t="s">
        <v>769</v>
      </c>
      <c r="E1550" s="37" t="s">
        <v>147</v>
      </c>
      <c r="F1550" s="37" t="s">
        <v>222</v>
      </c>
      <c r="G1550" s="31" t="s">
        <v>223</v>
      </c>
    </row>
    <row r="1551" spans="1:7" x14ac:dyDescent="0.25">
      <c r="A1551" s="36" t="s">
        <v>2628</v>
      </c>
      <c r="B1551" s="31" t="s">
        <v>2627</v>
      </c>
      <c r="C1551" s="37">
        <v>1</v>
      </c>
      <c r="D1551" s="31" t="s">
        <v>769</v>
      </c>
      <c r="E1551" s="37" t="s">
        <v>147</v>
      </c>
      <c r="F1551" s="37" t="s">
        <v>222</v>
      </c>
      <c r="G1551" s="31" t="s">
        <v>149</v>
      </c>
    </row>
    <row r="1552" spans="1:7" ht="14.4" x14ac:dyDescent="0.3">
      <c r="A1552" s="60" t="s">
        <v>5049</v>
      </c>
      <c r="C1552" s="32"/>
      <c r="E1552" s="32"/>
      <c r="F1552" s="32"/>
    </row>
    <row r="1553" spans="1:7" x14ac:dyDescent="0.25">
      <c r="A1553" s="36" t="s">
        <v>2630</v>
      </c>
      <c r="B1553" s="31" t="s">
        <v>2629</v>
      </c>
      <c r="C1553" s="37">
        <v>5</v>
      </c>
      <c r="D1553" s="31" t="s">
        <v>769</v>
      </c>
      <c r="E1553" s="37" t="s">
        <v>147</v>
      </c>
      <c r="F1553" s="37" t="s">
        <v>222</v>
      </c>
    </row>
    <row r="1554" spans="1:7" x14ac:dyDescent="0.25">
      <c r="A1554" s="36" t="s">
        <v>2632</v>
      </c>
      <c r="B1554" s="31" t="s">
        <v>2631</v>
      </c>
      <c r="C1554" s="37">
        <v>1</v>
      </c>
      <c r="D1554" s="31" t="s">
        <v>769</v>
      </c>
      <c r="E1554" s="37" t="s">
        <v>147</v>
      </c>
      <c r="F1554" s="37" t="s">
        <v>195</v>
      </c>
    </row>
    <row r="1555" spans="1:7" x14ac:dyDescent="0.25">
      <c r="A1555" s="36" t="s">
        <v>2634</v>
      </c>
      <c r="B1555" s="31" t="s">
        <v>2633</v>
      </c>
      <c r="C1555" s="37">
        <v>0</v>
      </c>
      <c r="D1555" s="32" t="s">
        <v>149</v>
      </c>
      <c r="E1555" s="37" t="s">
        <v>152</v>
      </c>
      <c r="F1555" s="37" t="s">
        <v>160</v>
      </c>
    </row>
    <row r="1556" spans="1:7" x14ac:dyDescent="0.25">
      <c r="A1556" s="36" t="s">
        <v>2636</v>
      </c>
      <c r="B1556" s="31" t="s">
        <v>2635</v>
      </c>
      <c r="C1556" s="37"/>
      <c r="D1556" s="31" t="s">
        <v>149</v>
      </c>
      <c r="E1556" s="37"/>
      <c r="F1556" s="37"/>
    </row>
    <row r="1557" spans="1:7" ht="14.4" x14ac:dyDescent="0.3">
      <c r="A1557" s="60" t="s">
        <v>5050</v>
      </c>
      <c r="C1557" s="32"/>
      <c r="E1557" s="32"/>
      <c r="F1557" s="32"/>
    </row>
    <row r="1558" spans="1:7" x14ac:dyDescent="0.25">
      <c r="A1558" s="36" t="s">
        <v>2638</v>
      </c>
      <c r="B1558" s="31" t="s">
        <v>2637</v>
      </c>
      <c r="C1558" s="37">
        <v>0</v>
      </c>
      <c r="D1558" s="31" t="s">
        <v>149</v>
      </c>
      <c r="E1558" s="37" t="s">
        <v>152</v>
      </c>
      <c r="F1558" s="37" t="s">
        <v>160</v>
      </c>
    </row>
    <row r="1559" spans="1:7" x14ac:dyDescent="0.25">
      <c r="A1559" s="36" t="s">
        <v>2640</v>
      </c>
      <c r="B1559" s="31" t="s">
        <v>2639</v>
      </c>
      <c r="C1559" s="37">
        <v>0</v>
      </c>
      <c r="D1559" s="31" t="s">
        <v>149</v>
      </c>
      <c r="E1559" s="37" t="s">
        <v>147</v>
      </c>
      <c r="F1559" s="37" t="s">
        <v>208</v>
      </c>
    </row>
    <row r="1560" spans="1:7" x14ac:dyDescent="0.25">
      <c r="A1560" s="36" t="s">
        <v>2642</v>
      </c>
      <c r="B1560" s="31" t="s">
        <v>2641</v>
      </c>
      <c r="C1560" s="37">
        <v>0</v>
      </c>
      <c r="D1560" s="31" t="s">
        <v>149</v>
      </c>
      <c r="E1560" s="37" t="s">
        <v>152</v>
      </c>
      <c r="F1560" s="37" t="s">
        <v>160</v>
      </c>
    </row>
    <row r="1561" spans="1:7" ht="14.4" x14ac:dyDescent="0.3">
      <c r="A1561" s="60" t="s">
        <v>5051</v>
      </c>
      <c r="C1561" s="32"/>
      <c r="E1561" s="32"/>
      <c r="F1561" s="32"/>
    </row>
    <row r="1562" spans="1:7" x14ac:dyDescent="0.25">
      <c r="A1562" s="36" t="s">
        <v>2643</v>
      </c>
      <c r="C1562" s="37">
        <v>0</v>
      </c>
      <c r="D1562" s="40" t="s">
        <v>149</v>
      </c>
      <c r="E1562" s="37" t="s">
        <v>147</v>
      </c>
      <c r="F1562" s="37" t="s">
        <v>156</v>
      </c>
    </row>
    <row r="1563" spans="1:7" x14ac:dyDescent="0.25">
      <c r="A1563" s="36" t="s">
        <v>2645</v>
      </c>
      <c r="B1563" s="31" t="s">
        <v>2644</v>
      </c>
      <c r="C1563" s="37">
        <v>0</v>
      </c>
      <c r="D1563" s="31" t="s">
        <v>149</v>
      </c>
      <c r="E1563" s="37" t="s">
        <v>147</v>
      </c>
      <c r="F1563" s="37" t="s">
        <v>482</v>
      </c>
    </row>
    <row r="1564" spans="1:7" x14ac:dyDescent="0.25">
      <c r="A1564" s="36" t="s">
        <v>2646</v>
      </c>
      <c r="C1564" s="37"/>
      <c r="D1564" s="40" t="s">
        <v>189</v>
      </c>
      <c r="E1564" s="37"/>
      <c r="F1564" s="37"/>
    </row>
    <row r="1565" spans="1:7" x14ac:dyDescent="0.25">
      <c r="A1565" s="36" t="s">
        <v>2648</v>
      </c>
      <c r="B1565" s="31" t="s">
        <v>2647</v>
      </c>
      <c r="C1565" s="37"/>
      <c r="D1565" s="31" t="s">
        <v>189</v>
      </c>
      <c r="E1565" s="37"/>
      <c r="F1565" s="37"/>
    </row>
    <row r="1566" spans="1:7" ht="14.4" x14ac:dyDescent="0.3">
      <c r="A1566" s="60" t="s">
        <v>5052</v>
      </c>
      <c r="C1566" s="32"/>
      <c r="E1566" s="32"/>
      <c r="F1566" s="32"/>
    </row>
    <row r="1567" spans="1:7" x14ac:dyDescent="0.25">
      <c r="A1567" s="36" t="s">
        <v>2650</v>
      </c>
      <c r="B1567" s="31" t="s">
        <v>2649</v>
      </c>
      <c r="C1567" s="37">
        <v>3</v>
      </c>
      <c r="D1567" s="31" t="s">
        <v>149</v>
      </c>
      <c r="E1567" s="37" t="s">
        <v>147</v>
      </c>
      <c r="F1567" s="37" t="s">
        <v>156</v>
      </c>
    </row>
    <row r="1568" spans="1:7" x14ac:dyDescent="0.25">
      <c r="A1568" s="36" t="s">
        <v>2652</v>
      </c>
      <c r="B1568" s="31" t="s">
        <v>2651</v>
      </c>
      <c r="C1568" s="37">
        <v>8</v>
      </c>
      <c r="D1568" s="32" t="s">
        <v>149</v>
      </c>
      <c r="E1568" s="37" t="s">
        <v>147</v>
      </c>
      <c r="F1568" s="37" t="s">
        <v>160</v>
      </c>
      <c r="G1568" s="31" t="s">
        <v>182</v>
      </c>
    </row>
    <row r="1569" spans="1:7" ht="14.4" x14ac:dyDescent="0.3">
      <c r="A1569" s="60" t="s">
        <v>5053</v>
      </c>
      <c r="C1569" s="32"/>
      <c r="E1569" s="32"/>
      <c r="F1569" s="32"/>
    </row>
    <row r="1570" spans="1:7" x14ac:dyDescent="0.25">
      <c r="A1570" s="36" t="s">
        <v>2654</v>
      </c>
      <c r="B1570" s="31" t="s">
        <v>2653</v>
      </c>
      <c r="C1570" s="37">
        <v>0</v>
      </c>
      <c r="D1570" s="32" t="s">
        <v>149</v>
      </c>
      <c r="E1570" s="37" t="s">
        <v>152</v>
      </c>
      <c r="F1570" s="37" t="s">
        <v>160</v>
      </c>
    </row>
    <row r="1571" spans="1:7" ht="14.4" x14ac:dyDescent="0.3">
      <c r="A1571" s="60" t="s">
        <v>5054</v>
      </c>
      <c r="C1571" s="32"/>
      <c r="E1571" s="32"/>
      <c r="F1571" s="32"/>
    </row>
    <row r="1572" spans="1:7" ht="14.4" x14ac:dyDescent="0.3">
      <c r="A1572" s="60" t="s">
        <v>5055</v>
      </c>
      <c r="C1572" s="32"/>
      <c r="E1572" s="32"/>
      <c r="F1572" s="32"/>
    </row>
    <row r="1573" spans="1:7" x14ac:dyDescent="0.25">
      <c r="A1573" s="36" t="s">
        <v>2656</v>
      </c>
      <c r="B1573" s="31" t="s">
        <v>2655</v>
      </c>
      <c r="C1573" s="37">
        <v>0</v>
      </c>
      <c r="D1573" s="31" t="s">
        <v>149</v>
      </c>
      <c r="E1573" s="37" t="s">
        <v>152</v>
      </c>
      <c r="F1573" s="37" t="s">
        <v>170</v>
      </c>
    </row>
    <row r="1574" spans="1:7" x14ac:dyDescent="0.25">
      <c r="A1574" s="36" t="s">
        <v>2658</v>
      </c>
      <c r="B1574" s="31" t="s">
        <v>2657</v>
      </c>
      <c r="C1574" s="37">
        <v>5</v>
      </c>
      <c r="D1574" s="31" t="s">
        <v>149</v>
      </c>
      <c r="E1574" s="37" t="s">
        <v>147</v>
      </c>
      <c r="F1574" s="37" t="s">
        <v>160</v>
      </c>
      <c r="G1574" s="31" t="s">
        <v>223</v>
      </c>
    </row>
    <row r="1575" spans="1:7" ht="14.4" x14ac:dyDescent="0.3">
      <c r="A1575" s="60" t="s">
        <v>5056</v>
      </c>
      <c r="C1575" s="32"/>
      <c r="D1575" s="32"/>
      <c r="E1575" s="32"/>
      <c r="F1575" s="32"/>
    </row>
    <row r="1576" spans="1:7" x14ac:dyDescent="0.25">
      <c r="A1576" s="36" t="s">
        <v>2660</v>
      </c>
      <c r="B1576" s="31" t="s">
        <v>2659</v>
      </c>
      <c r="C1576" s="37">
        <v>5</v>
      </c>
      <c r="D1576" s="31" t="s">
        <v>149</v>
      </c>
      <c r="E1576" s="37" t="s">
        <v>147</v>
      </c>
      <c r="F1576" s="37" t="s">
        <v>160</v>
      </c>
    </row>
    <row r="1577" spans="1:7" x14ac:dyDescent="0.25">
      <c r="A1577" s="36" t="s">
        <v>2662</v>
      </c>
      <c r="B1577" s="31" t="s">
        <v>2661</v>
      </c>
      <c r="C1577" s="37">
        <v>9</v>
      </c>
      <c r="D1577" s="31" t="s">
        <v>149</v>
      </c>
      <c r="E1577" s="37" t="s">
        <v>147</v>
      </c>
      <c r="F1577" s="37" t="s">
        <v>160</v>
      </c>
    </row>
    <row r="1578" spans="1:7" x14ac:dyDescent="0.25">
      <c r="A1578" s="36" t="s">
        <v>2664</v>
      </c>
      <c r="B1578" s="31" t="s">
        <v>2663</v>
      </c>
      <c r="C1578" s="37">
        <v>7</v>
      </c>
      <c r="D1578" s="31" t="s">
        <v>149</v>
      </c>
      <c r="E1578" s="37" t="s">
        <v>147</v>
      </c>
      <c r="F1578" s="37" t="s">
        <v>156</v>
      </c>
    </row>
    <row r="1579" spans="1:7" x14ac:dyDescent="0.25">
      <c r="A1579" s="36" t="s">
        <v>2665</v>
      </c>
      <c r="C1579" s="37">
        <v>7</v>
      </c>
      <c r="D1579" s="40" t="s">
        <v>149</v>
      </c>
      <c r="E1579" s="37" t="s">
        <v>147</v>
      </c>
      <c r="F1579" s="37" t="s">
        <v>160</v>
      </c>
    </row>
    <row r="1580" spans="1:7" x14ac:dyDescent="0.25">
      <c r="A1580" s="36" t="s">
        <v>2667</v>
      </c>
      <c r="B1580" s="31" t="s">
        <v>2666</v>
      </c>
      <c r="C1580" s="37">
        <v>7</v>
      </c>
      <c r="D1580" s="31" t="s">
        <v>149</v>
      </c>
      <c r="E1580" s="37" t="s">
        <v>147</v>
      </c>
      <c r="F1580" s="37" t="s">
        <v>160</v>
      </c>
    </row>
    <row r="1581" spans="1:7" x14ac:dyDescent="0.25">
      <c r="A1581" s="36" t="s">
        <v>2668</v>
      </c>
      <c r="C1581" s="37">
        <v>7</v>
      </c>
      <c r="D1581" s="40" t="s">
        <v>149</v>
      </c>
      <c r="E1581" s="37" t="s">
        <v>147</v>
      </c>
      <c r="F1581" s="37" t="s">
        <v>208</v>
      </c>
    </row>
    <row r="1582" spans="1:7" x14ac:dyDescent="0.25">
      <c r="A1582" s="36" t="s">
        <v>2670</v>
      </c>
      <c r="B1582" s="31" t="s">
        <v>2669</v>
      </c>
      <c r="C1582" s="37">
        <v>7</v>
      </c>
      <c r="D1582" s="31" t="s">
        <v>149</v>
      </c>
      <c r="E1582" s="37" t="s">
        <v>147</v>
      </c>
      <c r="F1582" s="37" t="s">
        <v>378</v>
      </c>
    </row>
    <row r="1583" spans="1:7" ht="14.4" x14ac:dyDescent="0.3">
      <c r="A1583" s="60" t="s">
        <v>5057</v>
      </c>
      <c r="C1583" s="32"/>
      <c r="D1583" s="32"/>
      <c r="E1583" s="32"/>
      <c r="F1583" s="32"/>
    </row>
    <row r="1584" spans="1:7" x14ac:dyDescent="0.25">
      <c r="A1584" s="36" t="s">
        <v>2672</v>
      </c>
      <c r="B1584" s="31" t="s">
        <v>2671</v>
      </c>
      <c r="C1584" s="37">
        <v>7</v>
      </c>
      <c r="D1584" s="31" t="s">
        <v>149</v>
      </c>
      <c r="E1584" s="37" t="s">
        <v>147</v>
      </c>
      <c r="F1584" s="37" t="s">
        <v>278</v>
      </c>
    </row>
    <row r="1585" spans="1:7" x14ac:dyDescent="0.25">
      <c r="A1585" s="36" t="s">
        <v>2674</v>
      </c>
      <c r="B1585" s="31" t="s">
        <v>2673</v>
      </c>
      <c r="C1585" s="37">
        <v>9</v>
      </c>
      <c r="D1585" s="31" t="s">
        <v>149</v>
      </c>
      <c r="E1585" s="37" t="s">
        <v>147</v>
      </c>
      <c r="F1585" s="37" t="s">
        <v>378</v>
      </c>
    </row>
    <row r="1586" spans="1:7" ht="14.4" x14ac:dyDescent="0.3">
      <c r="A1586" s="60" t="s">
        <v>5058</v>
      </c>
      <c r="C1586" s="32"/>
      <c r="E1586" s="32"/>
      <c r="F1586" s="32"/>
    </row>
    <row r="1587" spans="1:7" x14ac:dyDescent="0.25">
      <c r="A1587" s="36" t="s">
        <v>2676</v>
      </c>
      <c r="B1587" s="31" t="s">
        <v>2675</v>
      </c>
      <c r="C1587" s="37">
        <v>6</v>
      </c>
      <c r="D1587" s="31" t="s">
        <v>149</v>
      </c>
      <c r="E1587" s="37" t="s">
        <v>147</v>
      </c>
      <c r="F1587" s="37" t="s">
        <v>222</v>
      </c>
      <c r="G1587" s="31" t="s">
        <v>203</v>
      </c>
    </row>
    <row r="1588" spans="1:7" ht="14.4" x14ac:dyDescent="0.3">
      <c r="A1588" s="60" t="s">
        <v>5059</v>
      </c>
      <c r="C1588" s="32"/>
      <c r="E1588" s="32"/>
      <c r="F1588" s="32"/>
    </row>
    <row r="1589" spans="1:7" x14ac:dyDescent="0.25">
      <c r="A1589" s="36" t="s">
        <v>2678</v>
      </c>
      <c r="B1589" s="31" t="s">
        <v>2677</v>
      </c>
      <c r="C1589" s="37">
        <v>0</v>
      </c>
      <c r="D1589" s="31" t="s">
        <v>149</v>
      </c>
      <c r="E1589" s="37" t="s">
        <v>152</v>
      </c>
      <c r="F1589" s="37" t="s">
        <v>160</v>
      </c>
    </row>
    <row r="1590" spans="1:7" ht="14.4" x14ac:dyDescent="0.3">
      <c r="A1590" s="60" t="s">
        <v>5060</v>
      </c>
      <c r="C1590" s="32"/>
      <c r="E1590" s="32"/>
      <c r="F1590" s="32"/>
    </row>
    <row r="1591" spans="1:7" x14ac:dyDescent="0.25">
      <c r="A1591" s="36" t="s">
        <v>2680</v>
      </c>
      <c r="B1591" s="31" t="s">
        <v>2679</v>
      </c>
      <c r="C1591" s="37">
        <v>0</v>
      </c>
      <c r="D1591" s="31" t="s">
        <v>149</v>
      </c>
      <c r="E1591" s="37" t="s">
        <v>152</v>
      </c>
      <c r="F1591" s="37" t="s">
        <v>160</v>
      </c>
    </row>
    <row r="1592" spans="1:7" x14ac:dyDescent="0.25">
      <c r="A1592" s="36" t="s">
        <v>2682</v>
      </c>
      <c r="B1592" s="31" t="s">
        <v>2681</v>
      </c>
      <c r="C1592" s="37">
        <v>6</v>
      </c>
      <c r="D1592" s="31" t="s">
        <v>149</v>
      </c>
      <c r="E1592" s="37" t="s">
        <v>147</v>
      </c>
      <c r="F1592" s="37" t="s">
        <v>222</v>
      </c>
    </row>
    <row r="1593" spans="1:7" x14ac:dyDescent="0.25">
      <c r="A1593" s="36" t="s">
        <v>2683</v>
      </c>
      <c r="B1593" s="31" t="s">
        <v>2681</v>
      </c>
      <c r="C1593" s="37">
        <v>7</v>
      </c>
      <c r="D1593" s="31" t="s">
        <v>149</v>
      </c>
      <c r="E1593" s="37" t="s">
        <v>147</v>
      </c>
      <c r="F1593" s="37" t="s">
        <v>160</v>
      </c>
    </row>
    <row r="1594" spans="1:7" x14ac:dyDescent="0.25">
      <c r="A1594" s="36" t="s">
        <v>2684</v>
      </c>
      <c r="B1594" s="31" t="s">
        <v>2681</v>
      </c>
      <c r="C1594" s="32">
        <v>5</v>
      </c>
      <c r="D1594" s="31" t="s">
        <v>149</v>
      </c>
      <c r="E1594" s="32" t="s">
        <v>147</v>
      </c>
      <c r="F1594" s="32" t="s">
        <v>160</v>
      </c>
    </row>
    <row r="1595" spans="1:7" ht="14.4" x14ac:dyDescent="0.3">
      <c r="A1595" s="60" t="s">
        <v>5061</v>
      </c>
      <c r="C1595" s="32"/>
      <c r="E1595" s="32"/>
      <c r="F1595" s="32"/>
    </row>
    <row r="1596" spans="1:7" x14ac:dyDescent="0.25">
      <c r="A1596" s="36" t="s">
        <v>2685</v>
      </c>
      <c r="C1596" s="37">
        <v>7</v>
      </c>
      <c r="D1596" s="31" t="s">
        <v>149</v>
      </c>
      <c r="E1596" s="37" t="s">
        <v>147</v>
      </c>
      <c r="F1596" s="37" t="s">
        <v>173</v>
      </c>
    </row>
    <row r="1597" spans="1:7" x14ac:dyDescent="0.25">
      <c r="A1597" s="36" t="s">
        <v>2687</v>
      </c>
      <c r="B1597" s="31" t="s">
        <v>2686</v>
      </c>
      <c r="C1597" s="37">
        <v>9</v>
      </c>
      <c r="D1597" s="31" t="s">
        <v>149</v>
      </c>
      <c r="E1597" s="37" t="s">
        <v>147</v>
      </c>
      <c r="F1597" s="37" t="s">
        <v>160</v>
      </c>
    </row>
    <row r="1598" spans="1:7" ht="14.4" x14ac:dyDescent="0.3">
      <c r="A1598" s="60" t="s">
        <v>5062</v>
      </c>
      <c r="C1598" s="32"/>
      <c r="D1598" s="32"/>
      <c r="E1598" s="32"/>
      <c r="F1598" s="32"/>
    </row>
    <row r="1599" spans="1:7" x14ac:dyDescent="0.25">
      <c r="A1599" s="36" t="s">
        <v>2689</v>
      </c>
      <c r="B1599" s="31" t="s">
        <v>2688</v>
      </c>
      <c r="C1599" s="37"/>
      <c r="D1599" s="31" t="s">
        <v>149</v>
      </c>
      <c r="E1599" s="37"/>
      <c r="F1599" s="37"/>
    </row>
    <row r="1600" spans="1:7" x14ac:dyDescent="0.25">
      <c r="A1600" s="36" t="s">
        <v>2691</v>
      </c>
      <c r="B1600" s="31" t="s">
        <v>2690</v>
      </c>
      <c r="C1600" s="31">
        <v>0</v>
      </c>
      <c r="D1600" s="31" t="s">
        <v>149</v>
      </c>
      <c r="E1600" s="37" t="s">
        <v>152</v>
      </c>
      <c r="F1600" s="37" t="s">
        <v>160</v>
      </c>
    </row>
    <row r="1601" spans="1:7" x14ac:dyDescent="0.25">
      <c r="A1601" s="36" t="s">
        <v>2693</v>
      </c>
      <c r="B1601" s="31" t="s">
        <v>2692</v>
      </c>
      <c r="C1601" s="37"/>
      <c r="D1601" s="31" t="s">
        <v>149</v>
      </c>
      <c r="E1601" s="37"/>
      <c r="F1601" s="37"/>
    </row>
    <row r="1602" spans="1:7" ht="14.4" x14ac:dyDescent="0.3">
      <c r="A1602" s="60" t="s">
        <v>5063</v>
      </c>
      <c r="C1602" s="32"/>
      <c r="E1602" s="32"/>
      <c r="F1602" s="32"/>
    </row>
    <row r="1603" spans="1:7" x14ac:dyDescent="0.25">
      <c r="A1603" s="36" t="s">
        <v>2695</v>
      </c>
      <c r="B1603" s="31" t="s">
        <v>2694</v>
      </c>
      <c r="C1603" s="31">
        <v>8</v>
      </c>
      <c r="D1603" s="31" t="s">
        <v>149</v>
      </c>
      <c r="E1603" s="37" t="s">
        <v>147</v>
      </c>
      <c r="F1603" s="37" t="s">
        <v>160</v>
      </c>
    </row>
    <row r="1604" spans="1:7" x14ac:dyDescent="0.25">
      <c r="A1604" s="36" t="s">
        <v>2697</v>
      </c>
      <c r="B1604" s="31" t="s">
        <v>2696</v>
      </c>
      <c r="C1604" s="32">
        <v>0</v>
      </c>
      <c r="D1604" s="31" t="s">
        <v>149</v>
      </c>
      <c r="E1604" s="37" t="s">
        <v>152</v>
      </c>
      <c r="F1604" s="37" t="s">
        <v>160</v>
      </c>
    </row>
    <row r="1605" spans="1:7" x14ac:dyDescent="0.25">
      <c r="A1605" s="36" t="s">
        <v>2699</v>
      </c>
      <c r="B1605" s="31" t="s">
        <v>2698</v>
      </c>
      <c r="C1605" s="37">
        <v>5</v>
      </c>
      <c r="D1605" s="31" t="s">
        <v>149</v>
      </c>
      <c r="E1605" s="37" t="s">
        <v>147</v>
      </c>
      <c r="F1605" s="37" t="s">
        <v>153</v>
      </c>
    </row>
    <row r="1606" spans="1:7" x14ac:dyDescent="0.25">
      <c r="A1606" s="36" t="s">
        <v>2701</v>
      </c>
      <c r="B1606" s="31" t="s">
        <v>2700</v>
      </c>
      <c r="C1606" s="37">
        <v>6</v>
      </c>
      <c r="D1606" s="31" t="s">
        <v>149</v>
      </c>
      <c r="E1606" s="37" t="s">
        <v>147</v>
      </c>
      <c r="F1606" s="37" t="s">
        <v>355</v>
      </c>
    </row>
    <row r="1607" spans="1:7" ht="14.4" x14ac:dyDescent="0.3">
      <c r="A1607" s="60" t="s">
        <v>5064</v>
      </c>
      <c r="C1607" s="32"/>
      <c r="E1607" s="32"/>
      <c r="F1607" s="32"/>
    </row>
    <row r="1608" spans="1:7" x14ac:dyDescent="0.25">
      <c r="A1608" s="36" t="s">
        <v>2703</v>
      </c>
      <c r="B1608" s="31" t="s">
        <v>2702</v>
      </c>
      <c r="C1608" s="37">
        <v>6</v>
      </c>
      <c r="D1608" s="31" t="s">
        <v>189</v>
      </c>
      <c r="E1608" s="37" t="s">
        <v>147</v>
      </c>
      <c r="F1608" s="37" t="s">
        <v>195</v>
      </c>
    </row>
    <row r="1609" spans="1:7" ht="14.4" x14ac:dyDescent="0.3">
      <c r="A1609" s="60" t="s">
        <v>5065</v>
      </c>
      <c r="C1609" s="32"/>
      <c r="E1609" s="32"/>
      <c r="F1609" s="32"/>
    </row>
    <row r="1610" spans="1:7" x14ac:dyDescent="0.25">
      <c r="A1610" s="36" t="s">
        <v>2705</v>
      </c>
      <c r="B1610" s="31" t="s">
        <v>2704</v>
      </c>
      <c r="C1610" s="37">
        <v>10</v>
      </c>
      <c r="D1610" s="31" t="s">
        <v>149</v>
      </c>
      <c r="E1610" s="37" t="s">
        <v>147</v>
      </c>
      <c r="F1610" s="37" t="s">
        <v>355</v>
      </c>
      <c r="G1610" s="31" t="s">
        <v>144</v>
      </c>
    </row>
    <row r="1611" spans="1:7" x14ac:dyDescent="0.25">
      <c r="A1611" s="36" t="s">
        <v>2707</v>
      </c>
      <c r="B1611" s="31" t="s">
        <v>2706</v>
      </c>
      <c r="C1611" s="37">
        <v>10</v>
      </c>
      <c r="D1611" s="31" t="s">
        <v>149</v>
      </c>
      <c r="E1611" s="37" t="s">
        <v>147</v>
      </c>
      <c r="F1611" s="37" t="s">
        <v>148</v>
      </c>
      <c r="G1611" s="31" t="s">
        <v>203</v>
      </c>
    </row>
    <row r="1612" spans="1:7" x14ac:dyDescent="0.25">
      <c r="A1612" s="36" t="s">
        <v>2708</v>
      </c>
      <c r="C1612" s="37"/>
      <c r="D1612" s="40" t="s">
        <v>149</v>
      </c>
      <c r="E1612" s="37"/>
      <c r="F1612" s="37"/>
    </row>
    <row r="1613" spans="1:7" x14ac:dyDescent="0.25">
      <c r="A1613" s="36" t="s">
        <v>2710</v>
      </c>
      <c r="B1613" s="31" t="s">
        <v>2709</v>
      </c>
      <c r="C1613" s="37">
        <v>8</v>
      </c>
      <c r="D1613" s="31" t="s">
        <v>149</v>
      </c>
      <c r="E1613" s="37" t="s">
        <v>147</v>
      </c>
      <c r="F1613" s="37" t="s">
        <v>253</v>
      </c>
    </row>
    <row r="1614" spans="1:7" ht="14.4" x14ac:dyDescent="0.3">
      <c r="A1614" s="60" t="s">
        <v>5066</v>
      </c>
      <c r="C1614" s="32"/>
      <c r="E1614" s="32"/>
      <c r="F1614" s="32"/>
    </row>
    <row r="1615" spans="1:7" x14ac:dyDescent="0.25">
      <c r="A1615" s="36" t="s">
        <v>2712</v>
      </c>
      <c r="B1615" s="31" t="s">
        <v>2711</v>
      </c>
      <c r="C1615" s="32">
        <v>10</v>
      </c>
      <c r="D1615" s="31" t="s">
        <v>149</v>
      </c>
      <c r="E1615" s="37" t="s">
        <v>147</v>
      </c>
      <c r="F1615" s="37" t="s">
        <v>160</v>
      </c>
    </row>
    <row r="1616" spans="1:7" x14ac:dyDescent="0.25">
      <c r="A1616" s="36" t="s">
        <v>2713</v>
      </c>
      <c r="C1616" s="37">
        <v>10</v>
      </c>
      <c r="D1616" s="40" t="s">
        <v>149</v>
      </c>
      <c r="E1616" s="37" t="s">
        <v>147</v>
      </c>
      <c r="F1616" s="37" t="s">
        <v>160</v>
      </c>
    </row>
    <row r="1617" spans="1:7" x14ac:dyDescent="0.25">
      <c r="A1617" s="36" t="s">
        <v>2715</v>
      </c>
      <c r="B1617" s="31" t="s">
        <v>2714</v>
      </c>
      <c r="C1617" s="37"/>
      <c r="D1617" s="40" t="s">
        <v>149</v>
      </c>
      <c r="E1617" s="37"/>
      <c r="F1617" s="37"/>
    </row>
    <row r="1618" spans="1:7" x14ac:dyDescent="0.25">
      <c r="A1618" s="36" t="s">
        <v>2717</v>
      </c>
      <c r="B1618" s="31" t="s">
        <v>2716</v>
      </c>
      <c r="C1618" s="37">
        <v>8</v>
      </c>
      <c r="D1618" s="31" t="s">
        <v>149</v>
      </c>
      <c r="E1618" s="37" t="s">
        <v>147</v>
      </c>
      <c r="F1618" s="37" t="s">
        <v>160</v>
      </c>
    </row>
    <row r="1619" spans="1:7" x14ac:dyDescent="0.25">
      <c r="A1619" s="36" t="s">
        <v>2719</v>
      </c>
      <c r="B1619" s="31" t="s">
        <v>2718</v>
      </c>
      <c r="C1619" s="37">
        <v>8</v>
      </c>
      <c r="D1619" s="31" t="s">
        <v>149</v>
      </c>
      <c r="E1619" s="37" t="s">
        <v>147</v>
      </c>
      <c r="F1619" s="37" t="s">
        <v>160</v>
      </c>
    </row>
    <row r="1620" spans="1:7" ht="14.4" x14ac:dyDescent="0.3">
      <c r="A1620" s="60" t="s">
        <v>5067</v>
      </c>
      <c r="C1620" s="32"/>
      <c r="E1620" s="32"/>
      <c r="F1620" s="32"/>
    </row>
    <row r="1621" spans="1:7" x14ac:dyDescent="0.25">
      <c r="A1621" s="36" t="s">
        <v>2721</v>
      </c>
      <c r="B1621" s="31" t="s">
        <v>2720</v>
      </c>
      <c r="C1621" s="37">
        <v>10</v>
      </c>
      <c r="D1621" s="31" t="s">
        <v>262</v>
      </c>
      <c r="E1621" s="37" t="s">
        <v>147</v>
      </c>
      <c r="F1621" s="37" t="s">
        <v>222</v>
      </c>
      <c r="G1621" s="31" t="s">
        <v>203</v>
      </c>
    </row>
    <row r="1622" spans="1:7" ht="14.4" x14ac:dyDescent="0.3">
      <c r="A1622" s="60" t="s">
        <v>5068</v>
      </c>
      <c r="C1622" s="32"/>
      <c r="E1622" s="32"/>
      <c r="F1622" s="32"/>
    </row>
    <row r="1623" spans="1:7" x14ac:dyDescent="0.25">
      <c r="A1623" s="36" t="s">
        <v>2723</v>
      </c>
      <c r="B1623" s="31" t="s">
        <v>2722</v>
      </c>
      <c r="C1623" s="37">
        <v>7</v>
      </c>
      <c r="D1623" s="40" t="s">
        <v>149</v>
      </c>
      <c r="E1623" s="37" t="s">
        <v>147</v>
      </c>
      <c r="F1623" s="37" t="s">
        <v>222</v>
      </c>
    </row>
    <row r="1624" spans="1:7" x14ac:dyDescent="0.25">
      <c r="A1624" s="36" t="s">
        <v>2724</v>
      </c>
      <c r="B1624" s="31" t="s">
        <v>2722</v>
      </c>
      <c r="C1624" s="37">
        <v>7</v>
      </c>
      <c r="D1624" s="31" t="s">
        <v>149</v>
      </c>
      <c r="E1624" s="37" t="s">
        <v>147</v>
      </c>
      <c r="F1624" s="37" t="s">
        <v>160</v>
      </c>
    </row>
    <row r="1625" spans="1:7" x14ac:dyDescent="0.25">
      <c r="A1625" s="36" t="s">
        <v>2726</v>
      </c>
      <c r="B1625" s="31" t="s">
        <v>2725</v>
      </c>
      <c r="C1625" s="37">
        <v>10</v>
      </c>
      <c r="D1625" s="31" t="s">
        <v>262</v>
      </c>
      <c r="E1625" s="37" t="s">
        <v>147</v>
      </c>
      <c r="F1625" s="37" t="s">
        <v>222</v>
      </c>
    </row>
    <row r="1626" spans="1:7" x14ac:dyDescent="0.25">
      <c r="A1626" s="36" t="s">
        <v>2728</v>
      </c>
      <c r="B1626" s="31" t="s">
        <v>2727</v>
      </c>
      <c r="C1626" s="37">
        <v>3</v>
      </c>
      <c r="D1626" s="31" t="s">
        <v>149</v>
      </c>
      <c r="E1626" s="37" t="s">
        <v>147</v>
      </c>
      <c r="F1626" s="37" t="s">
        <v>153</v>
      </c>
    </row>
    <row r="1627" spans="1:7" x14ac:dyDescent="0.25">
      <c r="A1627" s="36" t="s">
        <v>2730</v>
      </c>
      <c r="B1627" s="31" t="s">
        <v>2729</v>
      </c>
      <c r="C1627" s="37">
        <v>9</v>
      </c>
      <c r="D1627" s="31" t="s">
        <v>149</v>
      </c>
      <c r="E1627" s="37" t="s">
        <v>147</v>
      </c>
      <c r="F1627" s="37" t="s">
        <v>222</v>
      </c>
    </row>
    <row r="1628" spans="1:7" x14ac:dyDescent="0.25">
      <c r="A1628" s="36" t="s">
        <v>2732</v>
      </c>
      <c r="B1628" s="31" t="s">
        <v>2731</v>
      </c>
      <c r="C1628" s="37">
        <v>5</v>
      </c>
      <c r="D1628" s="31" t="s">
        <v>149</v>
      </c>
      <c r="E1628" s="37" t="s">
        <v>147</v>
      </c>
      <c r="F1628" s="37" t="s">
        <v>222</v>
      </c>
    </row>
    <row r="1629" spans="1:7" x14ac:dyDescent="0.25">
      <c r="A1629" s="36" t="s">
        <v>2733</v>
      </c>
      <c r="B1629" s="31" t="s">
        <v>2731</v>
      </c>
      <c r="C1629" s="37">
        <v>5</v>
      </c>
      <c r="D1629" s="31" t="s">
        <v>149</v>
      </c>
      <c r="E1629" s="37" t="s">
        <v>147</v>
      </c>
      <c r="F1629" s="37" t="s">
        <v>819</v>
      </c>
    </row>
    <row r="1630" spans="1:7" x14ac:dyDescent="0.25">
      <c r="A1630" s="36" t="s">
        <v>2734</v>
      </c>
      <c r="B1630" s="31" t="s">
        <v>2731</v>
      </c>
      <c r="C1630" s="37"/>
      <c r="D1630" s="31" t="s">
        <v>149</v>
      </c>
      <c r="E1630" s="37" t="s">
        <v>147</v>
      </c>
      <c r="F1630" s="37" t="s">
        <v>160</v>
      </c>
    </row>
    <row r="1631" spans="1:7" x14ac:dyDescent="0.25">
      <c r="A1631" s="36" t="s">
        <v>2736</v>
      </c>
      <c r="B1631" s="31" t="s">
        <v>2735</v>
      </c>
      <c r="C1631" s="37">
        <v>7</v>
      </c>
      <c r="D1631" s="31" t="s">
        <v>149</v>
      </c>
      <c r="E1631" s="37" t="s">
        <v>147</v>
      </c>
      <c r="F1631" s="37" t="s">
        <v>208</v>
      </c>
    </row>
    <row r="1632" spans="1:7" x14ac:dyDescent="0.25">
      <c r="A1632" s="36" t="s">
        <v>2738</v>
      </c>
      <c r="B1632" s="31" t="s">
        <v>2737</v>
      </c>
      <c r="C1632" s="32"/>
      <c r="D1632" s="31" t="s">
        <v>149</v>
      </c>
      <c r="E1632" s="37" t="s">
        <v>147</v>
      </c>
      <c r="F1632" s="37" t="s">
        <v>160</v>
      </c>
    </row>
    <row r="1633" spans="1:6" x14ac:dyDescent="0.25">
      <c r="A1633" s="36" t="s">
        <v>2739</v>
      </c>
      <c r="B1633" s="31" t="s">
        <v>2737</v>
      </c>
      <c r="C1633" s="32"/>
      <c r="D1633" s="31" t="s">
        <v>149</v>
      </c>
      <c r="E1633" s="37" t="s">
        <v>147</v>
      </c>
      <c r="F1633" s="37" t="s">
        <v>160</v>
      </c>
    </row>
    <row r="1634" spans="1:6" ht="14.4" x14ac:dyDescent="0.3">
      <c r="A1634" s="60" t="s">
        <v>5069</v>
      </c>
      <c r="C1634" s="32"/>
      <c r="E1634" s="32"/>
      <c r="F1634" s="32"/>
    </row>
    <row r="1635" spans="1:6" x14ac:dyDescent="0.25">
      <c r="A1635" s="36" t="s">
        <v>2741</v>
      </c>
      <c r="B1635" s="31" t="s">
        <v>2740</v>
      </c>
      <c r="C1635" s="31">
        <v>0</v>
      </c>
      <c r="D1635" s="32" t="s">
        <v>149</v>
      </c>
      <c r="E1635" s="37" t="s">
        <v>152</v>
      </c>
      <c r="F1635" s="37" t="s">
        <v>160</v>
      </c>
    </row>
    <row r="1636" spans="1:6" ht="14.4" x14ac:dyDescent="0.3">
      <c r="A1636" s="60" t="s">
        <v>5070</v>
      </c>
      <c r="C1636" s="32"/>
      <c r="E1636" s="32"/>
      <c r="F1636" s="32"/>
    </row>
    <row r="1637" spans="1:6" x14ac:dyDescent="0.25">
      <c r="A1637" s="36" t="s">
        <v>2743</v>
      </c>
      <c r="B1637" s="31" t="s">
        <v>2742</v>
      </c>
      <c r="C1637" s="32"/>
      <c r="D1637" s="32" t="s">
        <v>149</v>
      </c>
      <c r="E1637" s="37"/>
      <c r="F1637" s="37"/>
    </row>
    <row r="1638" spans="1:6" ht="14.4" x14ac:dyDescent="0.3">
      <c r="A1638" s="60" t="s">
        <v>5071</v>
      </c>
      <c r="C1638" s="32"/>
      <c r="E1638" s="32"/>
      <c r="F1638" s="32"/>
    </row>
    <row r="1639" spans="1:6" x14ac:dyDescent="0.25">
      <c r="A1639" s="36" t="s">
        <v>2744</v>
      </c>
      <c r="C1639" s="37"/>
      <c r="D1639" s="31" t="s">
        <v>189</v>
      </c>
      <c r="E1639" s="37"/>
      <c r="F1639" s="37"/>
    </row>
    <row r="1640" spans="1:6" x14ac:dyDescent="0.25">
      <c r="A1640" s="36" t="s">
        <v>2746</v>
      </c>
      <c r="B1640" s="31" t="s">
        <v>2745</v>
      </c>
      <c r="C1640" s="32">
        <v>0</v>
      </c>
      <c r="D1640" s="31" t="s">
        <v>189</v>
      </c>
      <c r="E1640" s="37" t="s">
        <v>152</v>
      </c>
      <c r="F1640" s="37" t="s">
        <v>156</v>
      </c>
    </row>
    <row r="1641" spans="1:6" ht="14.4" x14ac:dyDescent="0.3">
      <c r="A1641" s="60" t="s">
        <v>5072</v>
      </c>
      <c r="C1641" s="32"/>
      <c r="D1641" s="32"/>
      <c r="E1641" s="32"/>
      <c r="F1641" s="32"/>
    </row>
    <row r="1642" spans="1:6" x14ac:dyDescent="0.25">
      <c r="A1642" s="36" t="s">
        <v>2748</v>
      </c>
      <c r="B1642" s="31" t="s">
        <v>2747</v>
      </c>
      <c r="C1642" s="37"/>
      <c r="D1642" s="31" t="s">
        <v>149</v>
      </c>
      <c r="E1642" s="37"/>
      <c r="F1642" s="37"/>
    </row>
    <row r="1643" spans="1:6" ht="14.4" x14ac:dyDescent="0.3">
      <c r="A1643" s="60" t="s">
        <v>5073</v>
      </c>
      <c r="D1643" s="32"/>
    </row>
    <row r="1644" spans="1:6" x14ac:dyDescent="0.25">
      <c r="A1644" s="36" t="s">
        <v>2750</v>
      </c>
      <c r="B1644" s="31" t="s">
        <v>2749</v>
      </c>
      <c r="C1644" s="37">
        <v>6</v>
      </c>
      <c r="D1644" s="31" t="s">
        <v>157</v>
      </c>
      <c r="E1644" s="37" t="s">
        <v>147</v>
      </c>
      <c r="F1644" s="37" t="s">
        <v>156</v>
      </c>
    </row>
    <row r="1645" spans="1:6" x14ac:dyDescent="0.25">
      <c r="A1645" s="36" t="s">
        <v>2752</v>
      </c>
      <c r="B1645" s="31" t="s">
        <v>2751</v>
      </c>
      <c r="C1645" s="37">
        <v>5</v>
      </c>
      <c r="D1645" s="31" t="s">
        <v>1245</v>
      </c>
      <c r="E1645" s="37" t="s">
        <v>147</v>
      </c>
      <c r="F1645" s="37" t="s">
        <v>156</v>
      </c>
    </row>
    <row r="1646" spans="1:6" x14ac:dyDescent="0.25">
      <c r="A1646" s="36" t="s">
        <v>2753</v>
      </c>
      <c r="B1646" s="31" t="s">
        <v>2751</v>
      </c>
      <c r="C1646" s="37"/>
      <c r="D1646" s="31" t="s">
        <v>1245</v>
      </c>
      <c r="E1646" s="37" t="s">
        <v>147</v>
      </c>
      <c r="F1646" s="37" t="s">
        <v>160</v>
      </c>
    </row>
    <row r="1647" spans="1:6" x14ac:dyDescent="0.25">
      <c r="A1647" s="36" t="s">
        <v>2754</v>
      </c>
      <c r="B1647" s="31" t="s">
        <v>2751</v>
      </c>
      <c r="C1647" s="37"/>
      <c r="D1647" s="31" t="s">
        <v>1245</v>
      </c>
      <c r="E1647" s="37" t="s">
        <v>147</v>
      </c>
      <c r="F1647" s="37" t="s">
        <v>160</v>
      </c>
    </row>
    <row r="1648" spans="1:6" x14ac:dyDescent="0.25">
      <c r="A1648" s="36" t="s">
        <v>2756</v>
      </c>
      <c r="B1648" s="31" t="s">
        <v>2755</v>
      </c>
      <c r="C1648" s="37">
        <v>6</v>
      </c>
      <c r="D1648" s="31" t="s">
        <v>157</v>
      </c>
      <c r="E1648" s="37" t="s">
        <v>147</v>
      </c>
      <c r="F1648" s="37" t="s">
        <v>208</v>
      </c>
    </row>
    <row r="1649" spans="1:6" x14ac:dyDescent="0.25">
      <c r="A1649" s="36" t="s">
        <v>2758</v>
      </c>
      <c r="B1649" s="31" t="s">
        <v>2757</v>
      </c>
      <c r="C1649" s="32">
        <v>0</v>
      </c>
      <c r="D1649" s="31" t="s">
        <v>157</v>
      </c>
      <c r="E1649" s="37" t="s">
        <v>152</v>
      </c>
      <c r="F1649" s="37" t="s">
        <v>156</v>
      </c>
    </row>
    <row r="1650" spans="1:6" x14ac:dyDescent="0.25">
      <c r="A1650" s="36" t="s">
        <v>2760</v>
      </c>
      <c r="B1650" s="31" t="s">
        <v>2759</v>
      </c>
      <c r="C1650" s="37">
        <v>8</v>
      </c>
      <c r="D1650" s="32" t="s">
        <v>157</v>
      </c>
      <c r="E1650" s="37" t="s">
        <v>147</v>
      </c>
      <c r="F1650" s="37" t="s">
        <v>222</v>
      </c>
    </row>
    <row r="1651" spans="1:6" x14ac:dyDescent="0.25">
      <c r="A1651" s="36" t="s">
        <v>2762</v>
      </c>
      <c r="B1651" s="31" t="s">
        <v>2761</v>
      </c>
      <c r="C1651" s="37"/>
      <c r="D1651" s="31" t="s">
        <v>1245</v>
      </c>
      <c r="E1651" s="37"/>
      <c r="F1651" s="37"/>
    </row>
    <row r="1652" spans="1:6" ht="14.4" x14ac:dyDescent="0.3">
      <c r="A1652" s="60" t="s">
        <v>5074</v>
      </c>
      <c r="C1652" s="32"/>
      <c r="D1652" s="32"/>
      <c r="E1652" s="32"/>
      <c r="F1652" s="32"/>
    </row>
    <row r="1653" spans="1:6" x14ac:dyDescent="0.25">
      <c r="A1653" s="36" t="s">
        <v>2764</v>
      </c>
      <c r="B1653" s="31" t="s">
        <v>2763</v>
      </c>
      <c r="C1653" s="39">
        <v>0</v>
      </c>
      <c r="D1653" s="31" t="s">
        <v>157</v>
      </c>
      <c r="E1653" s="37" t="s">
        <v>152</v>
      </c>
      <c r="F1653" s="37" t="s">
        <v>181</v>
      </c>
    </row>
    <row r="1654" spans="1:6" x14ac:dyDescent="0.25">
      <c r="A1654" s="36" t="s">
        <v>2766</v>
      </c>
      <c r="B1654" s="31" t="s">
        <v>2765</v>
      </c>
      <c r="C1654" s="37">
        <v>8</v>
      </c>
      <c r="D1654" s="31" t="s">
        <v>157</v>
      </c>
      <c r="E1654" s="37" t="s">
        <v>147</v>
      </c>
      <c r="F1654" s="37" t="s">
        <v>253</v>
      </c>
    </row>
    <row r="1655" spans="1:6" x14ac:dyDescent="0.25">
      <c r="A1655" s="36" t="s">
        <v>2768</v>
      </c>
      <c r="B1655" s="31" t="s">
        <v>2767</v>
      </c>
      <c r="C1655" s="31">
        <v>0</v>
      </c>
      <c r="D1655" s="31" t="s">
        <v>157</v>
      </c>
      <c r="E1655" s="37" t="s">
        <v>152</v>
      </c>
      <c r="F1655" s="37" t="s">
        <v>156</v>
      </c>
    </row>
    <row r="1656" spans="1:6" x14ac:dyDescent="0.25">
      <c r="A1656" s="36" t="s">
        <v>2770</v>
      </c>
      <c r="B1656" s="31" t="s">
        <v>2769</v>
      </c>
      <c r="C1656" s="39">
        <v>0</v>
      </c>
      <c r="D1656" s="31" t="s">
        <v>149</v>
      </c>
      <c r="E1656" s="37" t="s">
        <v>152</v>
      </c>
      <c r="F1656" s="37" t="s">
        <v>202</v>
      </c>
    </row>
    <row r="1657" spans="1:6" x14ac:dyDescent="0.25">
      <c r="A1657" s="36" t="s">
        <v>2772</v>
      </c>
      <c r="B1657" s="31" t="s">
        <v>2771</v>
      </c>
      <c r="C1657" s="37"/>
      <c r="D1657" s="31" t="s">
        <v>149</v>
      </c>
      <c r="E1657" s="37"/>
      <c r="F1657" s="37"/>
    </row>
    <row r="1658" spans="1:6" ht="14.4" x14ac:dyDescent="0.3">
      <c r="A1658" s="60" t="s">
        <v>5075</v>
      </c>
      <c r="C1658" s="32"/>
      <c r="E1658" s="32"/>
      <c r="F1658" s="32"/>
    </row>
    <row r="1659" spans="1:6" x14ac:dyDescent="0.25">
      <c r="A1659" s="36" t="s">
        <v>2774</v>
      </c>
      <c r="B1659" s="31" t="s">
        <v>2773</v>
      </c>
      <c r="C1659" s="37">
        <v>5</v>
      </c>
      <c r="D1659" s="32" t="s">
        <v>149</v>
      </c>
      <c r="E1659" s="37" t="s">
        <v>147</v>
      </c>
      <c r="F1659" s="37" t="s">
        <v>222</v>
      </c>
    </row>
    <row r="1660" spans="1:6" x14ac:dyDescent="0.25">
      <c r="A1660" s="36" t="s">
        <v>2776</v>
      </c>
      <c r="B1660" s="31" t="s">
        <v>2775</v>
      </c>
      <c r="C1660" s="37">
        <v>6</v>
      </c>
      <c r="D1660" s="31" t="s">
        <v>149</v>
      </c>
      <c r="E1660" s="37" t="s">
        <v>147</v>
      </c>
      <c r="F1660" s="37" t="s">
        <v>222</v>
      </c>
    </row>
    <row r="1661" spans="1:6" ht="14.4" x14ac:dyDescent="0.3">
      <c r="A1661" s="60" t="s">
        <v>5076</v>
      </c>
      <c r="C1661" s="32"/>
      <c r="E1661" s="32"/>
      <c r="F1661" s="32"/>
    </row>
    <row r="1662" spans="1:6" x14ac:dyDescent="0.25">
      <c r="A1662" s="36" t="s">
        <v>2778</v>
      </c>
      <c r="B1662" s="31" t="s">
        <v>2777</v>
      </c>
      <c r="C1662" s="32">
        <v>6</v>
      </c>
      <c r="D1662" s="31" t="s">
        <v>149</v>
      </c>
      <c r="E1662" s="37" t="s">
        <v>147</v>
      </c>
      <c r="F1662" s="37" t="s">
        <v>160</v>
      </c>
    </row>
    <row r="1663" spans="1:6" x14ac:dyDescent="0.25">
      <c r="A1663" s="36" t="s">
        <v>2780</v>
      </c>
      <c r="B1663" s="31" t="s">
        <v>2779</v>
      </c>
      <c r="C1663" s="32">
        <v>0</v>
      </c>
      <c r="D1663" s="31" t="s">
        <v>149</v>
      </c>
      <c r="E1663" s="37" t="s">
        <v>152</v>
      </c>
      <c r="F1663" s="37" t="s">
        <v>156</v>
      </c>
    </row>
    <row r="1664" spans="1:6" ht="14.4" x14ac:dyDescent="0.3">
      <c r="A1664" s="60" t="s">
        <v>5077</v>
      </c>
      <c r="C1664" s="32"/>
      <c r="E1664" s="32"/>
      <c r="F1664" s="32"/>
    </row>
    <row r="1665" spans="1:7" x14ac:dyDescent="0.25">
      <c r="A1665" s="36" t="s">
        <v>2781</v>
      </c>
      <c r="C1665" s="32">
        <v>6</v>
      </c>
      <c r="D1665" s="40" t="s">
        <v>189</v>
      </c>
      <c r="E1665" s="37" t="s">
        <v>147</v>
      </c>
      <c r="F1665" s="37" t="s">
        <v>156</v>
      </c>
    </row>
    <row r="1666" spans="1:7" x14ac:dyDescent="0.25">
      <c r="A1666" s="36" t="s">
        <v>2783</v>
      </c>
      <c r="B1666" s="31" t="s">
        <v>2782</v>
      </c>
      <c r="C1666" s="37">
        <v>6</v>
      </c>
      <c r="D1666" s="31" t="s">
        <v>189</v>
      </c>
      <c r="E1666" s="37" t="s">
        <v>147</v>
      </c>
      <c r="F1666" s="37" t="s">
        <v>378</v>
      </c>
    </row>
    <row r="1667" spans="1:7" x14ac:dyDescent="0.25">
      <c r="A1667" s="36" t="s">
        <v>2784</v>
      </c>
      <c r="C1667" s="37">
        <v>0</v>
      </c>
      <c r="D1667" s="40" t="s">
        <v>189</v>
      </c>
      <c r="E1667" s="37" t="s">
        <v>152</v>
      </c>
      <c r="F1667" s="37" t="s">
        <v>160</v>
      </c>
    </row>
    <row r="1668" spans="1:7" x14ac:dyDescent="0.25">
      <c r="A1668" s="36" t="s">
        <v>2786</v>
      </c>
      <c r="B1668" s="31" t="s">
        <v>2785</v>
      </c>
      <c r="C1668" s="37">
        <v>0</v>
      </c>
      <c r="D1668" s="31" t="s">
        <v>189</v>
      </c>
      <c r="E1668" s="37" t="s">
        <v>152</v>
      </c>
      <c r="F1668" s="37" t="s">
        <v>160</v>
      </c>
    </row>
    <row r="1669" spans="1:7" x14ac:dyDescent="0.25">
      <c r="A1669" s="36" t="s">
        <v>2787</v>
      </c>
      <c r="C1669" s="37">
        <v>5</v>
      </c>
      <c r="D1669" s="40" t="s">
        <v>189</v>
      </c>
      <c r="E1669" s="37" t="s">
        <v>147</v>
      </c>
      <c r="F1669" s="37" t="s">
        <v>156</v>
      </c>
    </row>
    <row r="1670" spans="1:7" x14ac:dyDescent="0.25">
      <c r="A1670" s="36" t="s">
        <v>2789</v>
      </c>
      <c r="B1670" s="31" t="s">
        <v>2788</v>
      </c>
      <c r="C1670" s="37">
        <v>5</v>
      </c>
      <c r="D1670" s="31" t="s">
        <v>189</v>
      </c>
      <c r="E1670" s="37" t="s">
        <v>147</v>
      </c>
      <c r="F1670" s="37" t="s">
        <v>178</v>
      </c>
    </row>
    <row r="1671" spans="1:7" x14ac:dyDescent="0.25">
      <c r="A1671" s="36" t="s">
        <v>2791</v>
      </c>
      <c r="B1671" s="31" t="s">
        <v>2790</v>
      </c>
      <c r="C1671" s="37">
        <v>8</v>
      </c>
      <c r="D1671" s="31" t="s">
        <v>189</v>
      </c>
      <c r="E1671" s="37" t="s">
        <v>147</v>
      </c>
      <c r="F1671" s="37" t="s">
        <v>208</v>
      </c>
      <c r="G1671" s="31" t="s">
        <v>182</v>
      </c>
    </row>
    <row r="1672" spans="1:7" ht="14.4" x14ac:dyDescent="0.3">
      <c r="A1672" s="60" t="s">
        <v>5078</v>
      </c>
      <c r="C1672" s="32"/>
      <c r="E1672" s="32"/>
      <c r="F1672" s="32"/>
    </row>
    <row r="1673" spans="1:7" x14ac:dyDescent="0.25">
      <c r="A1673" s="36" t="s">
        <v>2793</v>
      </c>
      <c r="B1673" s="31" t="s">
        <v>2792</v>
      </c>
      <c r="C1673" s="32"/>
      <c r="D1673" s="31" t="s">
        <v>1299</v>
      </c>
      <c r="E1673" s="37"/>
      <c r="F1673" s="37"/>
    </row>
    <row r="1674" spans="1:7" ht="14.4" x14ac:dyDescent="0.3">
      <c r="A1674" s="60" t="s">
        <v>5079</v>
      </c>
      <c r="C1674" s="32"/>
      <c r="D1674" s="32"/>
      <c r="E1674" s="32"/>
      <c r="F1674" s="32"/>
    </row>
    <row r="1675" spans="1:7" x14ac:dyDescent="0.25">
      <c r="A1675" s="36" t="s">
        <v>2795</v>
      </c>
      <c r="B1675" s="31" t="s">
        <v>2794</v>
      </c>
      <c r="C1675" s="37">
        <v>0</v>
      </c>
      <c r="D1675" s="31" t="s">
        <v>157</v>
      </c>
      <c r="E1675" s="37" t="s">
        <v>152</v>
      </c>
      <c r="F1675" s="37" t="s">
        <v>160</v>
      </c>
    </row>
    <row r="1676" spans="1:7" ht="14.4" x14ac:dyDescent="0.3">
      <c r="A1676" s="60" t="s">
        <v>5080</v>
      </c>
      <c r="C1676" s="32"/>
      <c r="E1676" s="32"/>
      <c r="F1676" s="32"/>
    </row>
    <row r="1677" spans="1:7" x14ac:dyDescent="0.25">
      <c r="A1677" s="36" t="s">
        <v>2797</v>
      </c>
      <c r="B1677" s="31" t="s">
        <v>2796</v>
      </c>
      <c r="C1677" s="37">
        <v>7</v>
      </c>
      <c r="D1677" s="31" t="s">
        <v>149</v>
      </c>
      <c r="E1677" s="37" t="s">
        <v>147</v>
      </c>
      <c r="F1677" s="37" t="s">
        <v>195</v>
      </c>
    </row>
    <row r="1678" spans="1:7" ht="14.4" x14ac:dyDescent="0.3">
      <c r="A1678" s="60" t="s">
        <v>5081</v>
      </c>
      <c r="C1678" s="32"/>
      <c r="E1678" s="32"/>
      <c r="F1678" s="32"/>
    </row>
    <row r="1679" spans="1:7" x14ac:dyDescent="0.25">
      <c r="A1679" s="36" t="s">
        <v>2799</v>
      </c>
      <c r="B1679" s="31" t="s">
        <v>2798</v>
      </c>
      <c r="C1679" s="37">
        <v>7</v>
      </c>
      <c r="D1679" s="31" t="s">
        <v>149</v>
      </c>
      <c r="E1679" s="37" t="s">
        <v>147</v>
      </c>
      <c r="F1679" s="37" t="s">
        <v>208</v>
      </c>
    </row>
    <row r="1680" spans="1:7" x14ac:dyDescent="0.25">
      <c r="A1680" s="36" t="s">
        <v>2801</v>
      </c>
      <c r="B1680" s="31" t="s">
        <v>2800</v>
      </c>
      <c r="C1680" s="37">
        <v>6</v>
      </c>
      <c r="D1680" s="31" t="s">
        <v>149</v>
      </c>
      <c r="E1680" s="37" t="s">
        <v>147</v>
      </c>
      <c r="F1680" s="37" t="s">
        <v>208</v>
      </c>
    </row>
    <row r="1681" spans="1:7" x14ac:dyDescent="0.25">
      <c r="A1681" s="36" t="s">
        <v>2803</v>
      </c>
      <c r="B1681" s="31" t="s">
        <v>2802</v>
      </c>
      <c r="C1681" s="37">
        <v>6</v>
      </c>
      <c r="D1681" s="31" t="s">
        <v>149</v>
      </c>
      <c r="E1681" s="37" t="s">
        <v>147</v>
      </c>
      <c r="F1681" s="37" t="s">
        <v>208</v>
      </c>
    </row>
    <row r="1682" spans="1:7" x14ac:dyDescent="0.25">
      <c r="A1682" s="36" t="s">
        <v>2805</v>
      </c>
      <c r="B1682" s="31" t="s">
        <v>2804</v>
      </c>
      <c r="C1682" s="37">
        <v>6</v>
      </c>
      <c r="D1682" s="31" t="s">
        <v>149</v>
      </c>
      <c r="E1682" s="37" t="s">
        <v>147</v>
      </c>
      <c r="F1682" s="37" t="s">
        <v>156</v>
      </c>
    </row>
    <row r="1683" spans="1:7" x14ac:dyDescent="0.25">
      <c r="A1683" s="36" t="s">
        <v>2807</v>
      </c>
      <c r="B1683" s="31" t="s">
        <v>2806</v>
      </c>
      <c r="C1683" s="37">
        <v>8</v>
      </c>
      <c r="D1683" s="31" t="s">
        <v>149</v>
      </c>
      <c r="E1683" s="37" t="s">
        <v>147</v>
      </c>
      <c r="F1683" s="37" t="s">
        <v>208</v>
      </c>
    </row>
    <row r="1684" spans="1:7" ht="14.4" x14ac:dyDescent="0.3">
      <c r="A1684" s="60" t="s">
        <v>5082</v>
      </c>
      <c r="C1684" s="32"/>
      <c r="E1684" s="32"/>
      <c r="F1684" s="32"/>
    </row>
    <row r="1685" spans="1:7" x14ac:dyDescent="0.25">
      <c r="A1685" s="36" t="s">
        <v>2809</v>
      </c>
      <c r="B1685" s="31" t="s">
        <v>2808</v>
      </c>
      <c r="C1685" s="37">
        <v>4</v>
      </c>
      <c r="D1685" s="31" t="s">
        <v>149</v>
      </c>
      <c r="E1685" s="37" t="s">
        <v>147</v>
      </c>
      <c r="F1685" s="37" t="s">
        <v>222</v>
      </c>
    </row>
    <row r="1686" spans="1:7" x14ac:dyDescent="0.25">
      <c r="A1686" s="36" t="s">
        <v>2811</v>
      </c>
      <c r="B1686" s="31" t="s">
        <v>2810</v>
      </c>
      <c r="C1686" s="37">
        <v>4</v>
      </c>
      <c r="D1686" s="31" t="s">
        <v>149</v>
      </c>
      <c r="E1686" s="37" t="s">
        <v>147</v>
      </c>
      <c r="F1686" s="37" t="s">
        <v>222</v>
      </c>
    </row>
    <row r="1687" spans="1:7" ht="14.4" x14ac:dyDescent="0.3">
      <c r="A1687" s="60" t="s">
        <v>5083</v>
      </c>
      <c r="C1687" s="32"/>
      <c r="E1687" s="32"/>
      <c r="F1687" s="32"/>
    </row>
    <row r="1688" spans="1:7" x14ac:dyDescent="0.25">
      <c r="A1688" s="36" t="s">
        <v>2813</v>
      </c>
      <c r="B1688" s="31" t="s">
        <v>2812</v>
      </c>
      <c r="C1688" s="37">
        <v>5</v>
      </c>
      <c r="D1688" s="31" t="s">
        <v>149</v>
      </c>
      <c r="E1688" s="37" t="s">
        <v>147</v>
      </c>
      <c r="F1688" s="37" t="s">
        <v>222</v>
      </c>
    </row>
    <row r="1689" spans="1:7" x14ac:dyDescent="0.25">
      <c r="A1689" s="36" t="s">
        <v>2815</v>
      </c>
      <c r="B1689" s="31" t="s">
        <v>2814</v>
      </c>
      <c r="C1689" s="37">
        <v>5</v>
      </c>
      <c r="D1689" s="32" t="s">
        <v>149</v>
      </c>
      <c r="E1689" s="37" t="s">
        <v>147</v>
      </c>
      <c r="F1689" s="37" t="s">
        <v>222</v>
      </c>
      <c r="G1689" s="31" t="s">
        <v>223</v>
      </c>
    </row>
    <row r="1690" spans="1:7" x14ac:dyDescent="0.25">
      <c r="A1690" s="36" t="s">
        <v>2817</v>
      </c>
      <c r="B1690" s="31" t="s">
        <v>2816</v>
      </c>
      <c r="C1690" s="37"/>
      <c r="D1690" s="31" t="s">
        <v>149</v>
      </c>
      <c r="E1690" s="37" t="s">
        <v>147</v>
      </c>
      <c r="F1690" s="37" t="s">
        <v>222</v>
      </c>
    </row>
    <row r="1691" spans="1:7" x14ac:dyDescent="0.25">
      <c r="A1691" s="36" t="s">
        <v>2819</v>
      </c>
      <c r="B1691" s="31" t="s">
        <v>2818</v>
      </c>
      <c r="C1691" s="37"/>
      <c r="D1691" s="31" t="s">
        <v>149</v>
      </c>
      <c r="E1691" s="37"/>
      <c r="F1691" s="37"/>
    </row>
    <row r="1692" spans="1:7" ht="14.4" x14ac:dyDescent="0.3">
      <c r="A1692" s="60" t="s">
        <v>5084</v>
      </c>
      <c r="C1692" s="32"/>
      <c r="E1692" s="32"/>
      <c r="F1692" s="32"/>
    </row>
    <row r="1693" spans="1:7" x14ac:dyDescent="0.25">
      <c r="A1693" s="36" t="s">
        <v>2821</v>
      </c>
      <c r="B1693" s="31" t="s">
        <v>2820</v>
      </c>
      <c r="C1693" s="37">
        <v>5</v>
      </c>
      <c r="D1693" s="31" t="s">
        <v>149</v>
      </c>
      <c r="E1693" s="37" t="s">
        <v>147</v>
      </c>
      <c r="F1693" s="37" t="s">
        <v>148</v>
      </c>
    </row>
    <row r="1694" spans="1:7" x14ac:dyDescent="0.25">
      <c r="A1694" s="36" t="s">
        <v>2823</v>
      </c>
      <c r="B1694" s="31" t="s">
        <v>2822</v>
      </c>
      <c r="C1694" s="37">
        <v>7</v>
      </c>
      <c r="D1694" s="31" t="s">
        <v>149</v>
      </c>
      <c r="E1694" s="37" t="s">
        <v>147</v>
      </c>
      <c r="F1694" s="37" t="s">
        <v>222</v>
      </c>
    </row>
    <row r="1695" spans="1:7" x14ac:dyDescent="0.25">
      <c r="A1695" s="36" t="s">
        <v>2825</v>
      </c>
      <c r="B1695" s="31" t="s">
        <v>2824</v>
      </c>
      <c r="C1695" s="37">
        <v>6</v>
      </c>
      <c r="D1695" s="31" t="s">
        <v>149</v>
      </c>
      <c r="E1695" s="37" t="s">
        <v>147</v>
      </c>
      <c r="F1695" s="37" t="s">
        <v>2226</v>
      </c>
      <c r="G1695" s="31" t="s">
        <v>144</v>
      </c>
    </row>
    <row r="1696" spans="1:7" x14ac:dyDescent="0.25">
      <c r="A1696" s="36" t="s">
        <v>2827</v>
      </c>
      <c r="B1696" s="31" t="s">
        <v>2826</v>
      </c>
      <c r="C1696" s="39">
        <v>0</v>
      </c>
      <c r="D1696" s="31" t="s">
        <v>149</v>
      </c>
      <c r="E1696" s="37" t="s">
        <v>152</v>
      </c>
      <c r="F1696" s="37" t="s">
        <v>355</v>
      </c>
    </row>
    <row r="1697" spans="1:7" x14ac:dyDescent="0.25">
      <c r="A1697" s="36" t="s">
        <v>2829</v>
      </c>
      <c r="B1697" s="31" t="s">
        <v>2828</v>
      </c>
      <c r="C1697" s="37">
        <v>8</v>
      </c>
      <c r="D1697" s="31" t="s">
        <v>149</v>
      </c>
      <c r="E1697" s="37" t="s">
        <v>147</v>
      </c>
      <c r="F1697" s="37" t="s">
        <v>222</v>
      </c>
    </row>
    <row r="1698" spans="1:7" x14ac:dyDescent="0.25">
      <c r="A1698" s="36" t="s">
        <v>2831</v>
      </c>
      <c r="B1698" s="31" t="s">
        <v>2830</v>
      </c>
      <c r="C1698" s="37">
        <v>6</v>
      </c>
      <c r="D1698" s="31" t="s">
        <v>149</v>
      </c>
      <c r="E1698" s="37" t="s">
        <v>147</v>
      </c>
      <c r="F1698" s="37" t="s">
        <v>156</v>
      </c>
      <c r="G1698" s="31" t="s">
        <v>203</v>
      </c>
    </row>
    <row r="1699" spans="1:7" ht="14.4" x14ac:dyDescent="0.3">
      <c r="A1699" s="60" t="s">
        <v>5085</v>
      </c>
      <c r="C1699" s="32"/>
      <c r="E1699" s="32"/>
      <c r="F1699" s="32"/>
    </row>
    <row r="1700" spans="1:7" x14ac:dyDescent="0.25">
      <c r="A1700" s="36" t="s">
        <v>2833</v>
      </c>
      <c r="B1700" s="31" t="s">
        <v>2832</v>
      </c>
      <c r="C1700" s="37">
        <v>7</v>
      </c>
      <c r="D1700" s="31" t="s">
        <v>149</v>
      </c>
      <c r="E1700" s="37" t="s">
        <v>147</v>
      </c>
      <c r="F1700" s="37" t="s">
        <v>222</v>
      </c>
    </row>
    <row r="1701" spans="1:7" x14ac:dyDescent="0.25">
      <c r="A1701" s="36" t="s">
        <v>2835</v>
      </c>
      <c r="B1701" s="31" t="s">
        <v>2834</v>
      </c>
      <c r="C1701" s="37">
        <v>6</v>
      </c>
      <c r="D1701" s="31" t="s">
        <v>149</v>
      </c>
      <c r="E1701" s="37" t="s">
        <v>147</v>
      </c>
      <c r="F1701" s="37" t="s">
        <v>222</v>
      </c>
    </row>
    <row r="1702" spans="1:7" x14ac:dyDescent="0.25">
      <c r="A1702" s="36" t="s">
        <v>2837</v>
      </c>
      <c r="B1702" s="31" t="s">
        <v>2836</v>
      </c>
      <c r="C1702" s="37"/>
      <c r="D1702" s="31" t="s">
        <v>149</v>
      </c>
      <c r="E1702" s="37" t="s">
        <v>147</v>
      </c>
      <c r="F1702" s="37" t="s">
        <v>160</v>
      </c>
    </row>
    <row r="1703" spans="1:7" x14ac:dyDescent="0.25">
      <c r="A1703" s="36" t="s">
        <v>2838</v>
      </c>
      <c r="C1703" s="37">
        <v>6</v>
      </c>
      <c r="D1703" s="40" t="s">
        <v>149</v>
      </c>
      <c r="E1703" s="37" t="s">
        <v>147</v>
      </c>
      <c r="F1703" s="37" t="s">
        <v>222</v>
      </c>
    </row>
    <row r="1704" spans="1:7" x14ac:dyDescent="0.25">
      <c r="A1704" s="36" t="s">
        <v>2840</v>
      </c>
      <c r="B1704" s="31" t="s">
        <v>2839</v>
      </c>
      <c r="C1704" s="37">
        <v>6</v>
      </c>
      <c r="D1704" s="31" t="s">
        <v>149</v>
      </c>
      <c r="E1704" s="37" t="s">
        <v>147</v>
      </c>
      <c r="F1704" s="37" t="s">
        <v>195</v>
      </c>
    </row>
    <row r="1705" spans="1:7" x14ac:dyDescent="0.25">
      <c r="A1705" s="36" t="s">
        <v>2842</v>
      </c>
      <c r="B1705" s="31" t="s">
        <v>2841</v>
      </c>
      <c r="C1705" s="39">
        <v>0</v>
      </c>
      <c r="D1705" s="31" t="s">
        <v>149</v>
      </c>
      <c r="E1705" s="37" t="s">
        <v>152</v>
      </c>
      <c r="F1705" s="37" t="s">
        <v>222</v>
      </c>
    </row>
    <row r="1706" spans="1:7" ht="14.4" x14ac:dyDescent="0.3">
      <c r="A1706" s="60" t="s">
        <v>5086</v>
      </c>
      <c r="E1706" s="32"/>
      <c r="F1706" s="32"/>
    </row>
    <row r="1707" spans="1:7" x14ac:dyDescent="0.25">
      <c r="A1707" s="36" t="s">
        <v>2844</v>
      </c>
      <c r="B1707" s="31" t="s">
        <v>2843</v>
      </c>
      <c r="C1707" s="37">
        <v>0</v>
      </c>
      <c r="D1707" s="32" t="s">
        <v>149</v>
      </c>
      <c r="E1707" s="37" t="s">
        <v>147</v>
      </c>
      <c r="F1707" s="37" t="s">
        <v>156</v>
      </c>
    </row>
    <row r="1708" spans="1:7" ht="14.4" x14ac:dyDescent="0.3">
      <c r="A1708" s="60" t="s">
        <v>5087</v>
      </c>
      <c r="C1708" s="32"/>
      <c r="E1708" s="32"/>
      <c r="F1708" s="32"/>
    </row>
    <row r="1709" spans="1:7" x14ac:dyDescent="0.25">
      <c r="A1709" s="36" t="s">
        <v>2846</v>
      </c>
      <c r="B1709" s="31" t="s">
        <v>2845</v>
      </c>
      <c r="C1709" s="37">
        <v>5</v>
      </c>
      <c r="D1709" s="31" t="s">
        <v>149</v>
      </c>
      <c r="E1709" s="37" t="s">
        <v>147</v>
      </c>
      <c r="F1709" s="37" t="s">
        <v>208</v>
      </c>
    </row>
    <row r="1710" spans="1:7" x14ac:dyDescent="0.25">
      <c r="A1710" s="36" t="s">
        <v>2847</v>
      </c>
      <c r="C1710" s="37">
        <v>5</v>
      </c>
      <c r="D1710" s="40" t="s">
        <v>149</v>
      </c>
      <c r="E1710" s="37" t="s">
        <v>147</v>
      </c>
      <c r="F1710" s="37" t="s">
        <v>156</v>
      </c>
    </row>
    <row r="1711" spans="1:7" x14ac:dyDescent="0.25">
      <c r="A1711" s="36" t="s">
        <v>2849</v>
      </c>
      <c r="B1711" s="31" t="s">
        <v>2848</v>
      </c>
      <c r="C1711" s="37">
        <v>5</v>
      </c>
      <c r="D1711" s="31" t="s">
        <v>149</v>
      </c>
      <c r="E1711" s="37" t="s">
        <v>147</v>
      </c>
      <c r="F1711" s="37" t="s">
        <v>178</v>
      </c>
    </row>
    <row r="1712" spans="1:7" ht="14.4" x14ac:dyDescent="0.3">
      <c r="A1712" s="60" t="s">
        <v>5088</v>
      </c>
      <c r="C1712" s="32"/>
      <c r="E1712" s="32"/>
      <c r="F1712" s="32"/>
    </row>
    <row r="1713" spans="1:7" x14ac:dyDescent="0.25">
      <c r="A1713" s="36" t="s">
        <v>2851</v>
      </c>
      <c r="B1713" s="31" t="s">
        <v>2850</v>
      </c>
      <c r="C1713" s="37">
        <v>5</v>
      </c>
      <c r="D1713" s="31" t="s">
        <v>149</v>
      </c>
      <c r="E1713" s="37" t="s">
        <v>147</v>
      </c>
      <c r="F1713" s="37" t="s">
        <v>378</v>
      </c>
    </row>
    <row r="1714" spans="1:7" x14ac:dyDescent="0.25">
      <c r="A1714" s="36" t="s">
        <v>2853</v>
      </c>
      <c r="B1714" s="31" t="s">
        <v>2852</v>
      </c>
      <c r="C1714" s="37">
        <v>9</v>
      </c>
      <c r="D1714" s="31" t="s">
        <v>149</v>
      </c>
      <c r="E1714" s="37" t="s">
        <v>147</v>
      </c>
      <c r="F1714" s="37" t="s">
        <v>195</v>
      </c>
    </row>
    <row r="1715" spans="1:7" x14ac:dyDescent="0.25">
      <c r="A1715" s="36" t="s">
        <v>2854</v>
      </c>
      <c r="C1715" s="37">
        <v>9</v>
      </c>
      <c r="D1715" s="40" t="s">
        <v>149</v>
      </c>
      <c r="E1715" s="37" t="s">
        <v>147</v>
      </c>
      <c r="F1715" s="37" t="s">
        <v>148</v>
      </c>
    </row>
    <row r="1716" spans="1:7" x14ac:dyDescent="0.25">
      <c r="A1716" s="36" t="s">
        <v>2856</v>
      </c>
      <c r="B1716" s="31" t="s">
        <v>2855</v>
      </c>
      <c r="C1716" s="37">
        <v>10</v>
      </c>
      <c r="D1716" s="31" t="s">
        <v>149</v>
      </c>
      <c r="E1716" s="37" t="s">
        <v>147</v>
      </c>
      <c r="F1716" s="37" t="s">
        <v>253</v>
      </c>
      <c r="G1716" s="31" t="s">
        <v>203</v>
      </c>
    </row>
    <row r="1717" spans="1:7" x14ac:dyDescent="0.25">
      <c r="A1717" s="36" t="s">
        <v>2858</v>
      </c>
      <c r="B1717" s="31" t="s">
        <v>2857</v>
      </c>
      <c r="C1717" s="37">
        <v>10</v>
      </c>
      <c r="D1717" s="31" t="s">
        <v>149</v>
      </c>
      <c r="E1717" s="37" t="s">
        <v>147</v>
      </c>
      <c r="F1717" s="37" t="s">
        <v>195</v>
      </c>
      <c r="G1717" s="31" t="s">
        <v>144</v>
      </c>
    </row>
    <row r="1718" spans="1:7" ht="14.4" x14ac:dyDescent="0.3">
      <c r="A1718" s="60" t="s">
        <v>5089</v>
      </c>
      <c r="C1718" s="32"/>
      <c r="E1718" s="32"/>
      <c r="F1718" s="32"/>
    </row>
    <row r="1719" spans="1:7" x14ac:dyDescent="0.25">
      <c r="A1719" s="36" t="s">
        <v>2860</v>
      </c>
      <c r="B1719" s="31" t="s">
        <v>2859</v>
      </c>
      <c r="C1719" s="37">
        <v>7</v>
      </c>
      <c r="D1719" s="31" t="s">
        <v>149</v>
      </c>
      <c r="E1719" s="37" t="s">
        <v>147</v>
      </c>
      <c r="F1719" s="37" t="s">
        <v>208</v>
      </c>
    </row>
    <row r="1720" spans="1:7" x14ac:dyDescent="0.25">
      <c r="A1720" s="36" t="s">
        <v>2861</v>
      </c>
      <c r="C1720" s="37"/>
      <c r="D1720" s="32" t="s">
        <v>157</v>
      </c>
      <c r="E1720" s="37"/>
      <c r="F1720" s="37"/>
    </row>
    <row r="1721" spans="1:7" x14ac:dyDescent="0.25">
      <c r="A1721" s="36" t="s">
        <v>2863</v>
      </c>
      <c r="B1721" s="31" t="s">
        <v>2862</v>
      </c>
      <c r="C1721" s="32">
        <v>4</v>
      </c>
      <c r="D1721" s="31" t="s">
        <v>157</v>
      </c>
      <c r="E1721" s="32" t="s">
        <v>147</v>
      </c>
      <c r="F1721" s="32" t="s">
        <v>160</v>
      </c>
    </row>
    <row r="1722" spans="1:7" ht="14.4" x14ac:dyDescent="0.3">
      <c r="A1722" s="60" t="s">
        <v>5090</v>
      </c>
      <c r="C1722" s="32"/>
      <c r="E1722" s="32"/>
      <c r="F1722" s="32"/>
    </row>
    <row r="1723" spans="1:7" x14ac:dyDescent="0.25">
      <c r="A1723" s="36" t="s">
        <v>2865</v>
      </c>
      <c r="B1723" s="31" t="s">
        <v>2864</v>
      </c>
      <c r="C1723" s="32">
        <v>0</v>
      </c>
      <c r="D1723" s="31" t="s">
        <v>149</v>
      </c>
      <c r="E1723" s="32" t="s">
        <v>152</v>
      </c>
      <c r="F1723" s="32" t="s">
        <v>160</v>
      </c>
    </row>
    <row r="1724" spans="1:7" x14ac:dyDescent="0.25">
      <c r="A1724" s="36" t="s">
        <v>2867</v>
      </c>
      <c r="B1724" s="31" t="s">
        <v>2866</v>
      </c>
      <c r="C1724" s="37"/>
      <c r="D1724" s="31" t="s">
        <v>149</v>
      </c>
      <c r="E1724" s="37"/>
      <c r="F1724" s="37"/>
    </row>
    <row r="1725" spans="1:7" ht="14.4" x14ac:dyDescent="0.3">
      <c r="A1725" s="60" t="s">
        <v>5091</v>
      </c>
      <c r="C1725" s="32"/>
      <c r="E1725" s="32"/>
      <c r="F1725" s="32"/>
    </row>
    <row r="1726" spans="1:7" ht="14.4" x14ac:dyDescent="0.3">
      <c r="A1726" s="60" t="s">
        <v>5092</v>
      </c>
      <c r="C1726" s="32"/>
      <c r="E1726" s="32"/>
      <c r="F1726" s="32"/>
    </row>
    <row r="1727" spans="1:7" x14ac:dyDescent="0.25">
      <c r="A1727" s="36" t="s">
        <v>2869</v>
      </c>
      <c r="B1727" s="31" t="s">
        <v>2868</v>
      </c>
      <c r="C1727" s="37">
        <v>7</v>
      </c>
      <c r="D1727" s="31" t="s">
        <v>149</v>
      </c>
      <c r="E1727" s="37" t="s">
        <v>147</v>
      </c>
      <c r="F1727" s="37" t="s">
        <v>195</v>
      </c>
      <c r="G1727" s="31" t="s">
        <v>144</v>
      </c>
    </row>
    <row r="1728" spans="1:7" x14ac:dyDescent="0.25">
      <c r="A1728" s="36" t="s">
        <v>2871</v>
      </c>
      <c r="B1728" s="31" t="s">
        <v>2870</v>
      </c>
      <c r="C1728" s="32">
        <v>0</v>
      </c>
      <c r="D1728" s="31" t="s">
        <v>149</v>
      </c>
      <c r="E1728" s="32" t="s">
        <v>152</v>
      </c>
      <c r="F1728" s="32" t="s">
        <v>160</v>
      </c>
    </row>
    <row r="1729" spans="1:7" x14ac:dyDescent="0.25">
      <c r="A1729" s="36" t="s">
        <v>2873</v>
      </c>
      <c r="B1729" s="31" t="s">
        <v>2872</v>
      </c>
      <c r="C1729" s="32">
        <v>0</v>
      </c>
      <c r="D1729" s="32" t="s">
        <v>149</v>
      </c>
      <c r="E1729" s="37" t="s">
        <v>152</v>
      </c>
      <c r="F1729" s="37" t="s">
        <v>178</v>
      </c>
    </row>
    <row r="1730" spans="1:7" ht="14.4" x14ac:dyDescent="0.3">
      <c r="A1730" s="60" t="s">
        <v>5093</v>
      </c>
      <c r="C1730" s="32"/>
      <c r="E1730" s="32"/>
      <c r="F1730" s="32"/>
    </row>
    <row r="1731" spans="1:7" ht="14.4" x14ac:dyDescent="0.3">
      <c r="A1731" s="60" t="s">
        <v>5094</v>
      </c>
      <c r="C1731" s="32"/>
      <c r="D1731" s="32"/>
      <c r="E1731" s="32"/>
      <c r="F1731" s="32"/>
    </row>
    <row r="1732" spans="1:7" x14ac:dyDescent="0.25">
      <c r="A1732" s="36" t="s">
        <v>2874</v>
      </c>
      <c r="C1732" s="37">
        <v>5</v>
      </c>
      <c r="D1732" s="40" t="s">
        <v>149</v>
      </c>
      <c r="E1732" s="37" t="s">
        <v>147</v>
      </c>
      <c r="F1732" s="37" t="s">
        <v>148</v>
      </c>
    </row>
    <row r="1733" spans="1:7" x14ac:dyDescent="0.25">
      <c r="A1733" s="36" t="s">
        <v>2876</v>
      </c>
      <c r="B1733" s="31" t="s">
        <v>2875</v>
      </c>
      <c r="C1733" s="37"/>
      <c r="D1733" s="31" t="s">
        <v>149</v>
      </c>
      <c r="E1733" s="37"/>
      <c r="F1733" s="37"/>
    </row>
    <row r="1734" spans="1:7" x14ac:dyDescent="0.25">
      <c r="A1734" s="36" t="s">
        <v>2878</v>
      </c>
      <c r="B1734" s="31" t="s">
        <v>2877</v>
      </c>
      <c r="C1734" s="32"/>
      <c r="D1734" s="31" t="s">
        <v>149</v>
      </c>
      <c r="E1734" s="37" t="s">
        <v>152</v>
      </c>
      <c r="F1734" s="37" t="s">
        <v>202</v>
      </c>
    </row>
    <row r="1735" spans="1:7" x14ac:dyDescent="0.25">
      <c r="A1735" s="36" t="s">
        <v>2880</v>
      </c>
      <c r="B1735" s="31" t="s">
        <v>2879</v>
      </c>
      <c r="C1735" s="32">
        <v>0</v>
      </c>
      <c r="D1735" s="32" t="s">
        <v>149</v>
      </c>
      <c r="E1735" s="32" t="s">
        <v>152</v>
      </c>
      <c r="F1735" s="32" t="s">
        <v>156</v>
      </c>
    </row>
    <row r="1736" spans="1:7" x14ac:dyDescent="0.25">
      <c r="A1736" s="36" t="s">
        <v>2881</v>
      </c>
      <c r="B1736" s="31" t="s">
        <v>2879</v>
      </c>
      <c r="C1736" s="32">
        <v>0</v>
      </c>
      <c r="D1736" s="31" t="s">
        <v>149</v>
      </c>
      <c r="E1736" s="32" t="s">
        <v>152</v>
      </c>
      <c r="F1736" s="32" t="s">
        <v>160</v>
      </c>
    </row>
    <row r="1737" spans="1:7" x14ac:dyDescent="0.25">
      <c r="A1737" s="36" t="s">
        <v>2882</v>
      </c>
      <c r="B1737" s="31" t="s">
        <v>2879</v>
      </c>
      <c r="C1737" s="37">
        <v>0</v>
      </c>
      <c r="D1737" s="31" t="s">
        <v>149</v>
      </c>
      <c r="E1737" s="37" t="s">
        <v>152</v>
      </c>
      <c r="F1737" s="37" t="s">
        <v>160</v>
      </c>
    </row>
    <row r="1738" spans="1:7" ht="14.4" x14ac:dyDescent="0.3">
      <c r="A1738" s="60" t="s">
        <v>5095</v>
      </c>
      <c r="C1738" s="32"/>
      <c r="E1738" s="32"/>
      <c r="F1738" s="32"/>
    </row>
    <row r="1739" spans="1:7" x14ac:dyDescent="0.25">
      <c r="A1739" s="36" t="s">
        <v>2884</v>
      </c>
      <c r="B1739" s="31" t="s">
        <v>2883</v>
      </c>
      <c r="C1739" s="32">
        <v>7</v>
      </c>
      <c r="D1739" s="32" t="s">
        <v>149</v>
      </c>
      <c r="E1739" s="32" t="s">
        <v>147</v>
      </c>
      <c r="F1739" s="32" t="s">
        <v>208</v>
      </c>
    </row>
    <row r="1740" spans="1:7" x14ac:dyDescent="0.25">
      <c r="A1740" s="36" t="s">
        <v>2885</v>
      </c>
      <c r="B1740" s="31" t="s">
        <v>2883</v>
      </c>
      <c r="C1740" s="32"/>
      <c r="D1740" s="31" t="s">
        <v>149</v>
      </c>
      <c r="E1740" s="32" t="s">
        <v>147</v>
      </c>
      <c r="F1740" s="32" t="s">
        <v>160</v>
      </c>
    </row>
    <row r="1741" spans="1:7" x14ac:dyDescent="0.25">
      <c r="A1741" s="36" t="s">
        <v>2886</v>
      </c>
      <c r="B1741" s="31" t="s">
        <v>2883</v>
      </c>
      <c r="C1741" s="37">
        <v>6</v>
      </c>
      <c r="D1741" s="31" t="s">
        <v>149</v>
      </c>
      <c r="E1741" s="37" t="s">
        <v>147</v>
      </c>
      <c r="F1741" s="37" t="s">
        <v>378</v>
      </c>
    </row>
    <row r="1742" spans="1:7" ht="14.4" x14ac:dyDescent="0.3">
      <c r="A1742" s="60" t="s">
        <v>5096</v>
      </c>
      <c r="C1742" s="32"/>
      <c r="E1742" s="32"/>
      <c r="F1742" s="32"/>
    </row>
    <row r="1743" spans="1:7" x14ac:dyDescent="0.25">
      <c r="A1743" s="36" t="s">
        <v>2888</v>
      </c>
      <c r="B1743" s="31" t="s">
        <v>2887</v>
      </c>
      <c r="C1743" s="32">
        <v>8</v>
      </c>
      <c r="D1743" s="31" t="s">
        <v>189</v>
      </c>
      <c r="E1743" s="32" t="s">
        <v>147</v>
      </c>
      <c r="F1743" s="32" t="s">
        <v>160</v>
      </c>
      <c r="G1743" s="31" t="s">
        <v>182</v>
      </c>
    </row>
    <row r="1744" spans="1:7" ht="14.4" x14ac:dyDescent="0.3">
      <c r="A1744" s="60" t="s">
        <v>5097</v>
      </c>
      <c r="C1744" s="32"/>
      <c r="E1744" s="32"/>
      <c r="F1744" s="32"/>
    </row>
    <row r="1745" spans="1:6" x14ac:dyDescent="0.25">
      <c r="A1745" s="36" t="s">
        <v>2890</v>
      </c>
      <c r="B1745" s="31" t="s">
        <v>2889</v>
      </c>
      <c r="C1745" s="37"/>
      <c r="D1745" s="31" t="s">
        <v>149</v>
      </c>
      <c r="E1745" s="37"/>
      <c r="F1745" s="37"/>
    </row>
    <row r="1746" spans="1:6" x14ac:dyDescent="0.25">
      <c r="A1746" s="36" t="s">
        <v>2892</v>
      </c>
      <c r="B1746" s="31" t="s">
        <v>2891</v>
      </c>
      <c r="C1746" s="32">
        <v>0</v>
      </c>
      <c r="D1746" s="31" t="s">
        <v>149</v>
      </c>
      <c r="E1746" s="37" t="s">
        <v>152</v>
      </c>
      <c r="F1746" s="37" t="s">
        <v>156</v>
      </c>
    </row>
    <row r="1747" spans="1:6" ht="14.4" x14ac:dyDescent="0.3">
      <c r="A1747" s="60" t="s">
        <v>5098</v>
      </c>
      <c r="C1747" s="32"/>
      <c r="E1747" s="32"/>
      <c r="F1747" s="32"/>
    </row>
    <row r="1748" spans="1:6" x14ac:dyDescent="0.25">
      <c r="A1748" s="36" t="s">
        <v>2894</v>
      </c>
      <c r="B1748" s="31" t="s">
        <v>2893</v>
      </c>
      <c r="C1748" s="37">
        <v>4</v>
      </c>
      <c r="D1748" s="31" t="s">
        <v>1245</v>
      </c>
      <c r="E1748" s="37" t="s">
        <v>147</v>
      </c>
      <c r="F1748" s="37" t="s">
        <v>492</v>
      </c>
    </row>
    <row r="1749" spans="1:6" ht="14.4" x14ac:dyDescent="0.3">
      <c r="A1749" s="60" t="s">
        <v>5099</v>
      </c>
      <c r="C1749" s="32"/>
      <c r="E1749" s="32"/>
      <c r="F1749" s="32"/>
    </row>
    <row r="1750" spans="1:6" x14ac:dyDescent="0.25">
      <c r="A1750" s="36" t="s">
        <v>2895</v>
      </c>
      <c r="C1750" s="37">
        <v>3</v>
      </c>
      <c r="D1750" s="40" t="s">
        <v>149</v>
      </c>
      <c r="E1750" s="37" t="s">
        <v>147</v>
      </c>
      <c r="F1750" s="37" t="s">
        <v>148</v>
      </c>
    </row>
    <row r="1751" spans="1:6" x14ac:dyDescent="0.25">
      <c r="A1751" s="36" t="s">
        <v>2897</v>
      </c>
      <c r="B1751" s="31" t="s">
        <v>2896</v>
      </c>
      <c r="C1751" s="37"/>
      <c r="D1751" s="31" t="s">
        <v>149</v>
      </c>
      <c r="E1751" s="37"/>
      <c r="F1751" s="37"/>
    </row>
    <row r="1752" spans="1:6" x14ac:dyDescent="0.25">
      <c r="A1752" s="36" t="s">
        <v>2899</v>
      </c>
      <c r="B1752" s="31" t="s">
        <v>2898</v>
      </c>
      <c r="C1752" s="32"/>
      <c r="D1752" s="31" t="s">
        <v>149</v>
      </c>
      <c r="E1752" s="37" t="s">
        <v>152</v>
      </c>
      <c r="F1752" s="37" t="s">
        <v>355</v>
      </c>
    </row>
    <row r="1753" spans="1:6" ht="14.4" x14ac:dyDescent="0.3">
      <c r="A1753" s="60" t="s">
        <v>5100</v>
      </c>
      <c r="C1753" s="32"/>
      <c r="E1753" s="32"/>
      <c r="F1753" s="32"/>
    </row>
    <row r="1754" spans="1:6" x14ac:dyDescent="0.25">
      <c r="A1754" s="36" t="s">
        <v>2901</v>
      </c>
      <c r="B1754" s="31" t="s">
        <v>2900</v>
      </c>
      <c r="C1754" s="37"/>
      <c r="D1754" s="31" t="s">
        <v>149</v>
      </c>
      <c r="E1754" s="37"/>
      <c r="F1754" s="37"/>
    </row>
    <row r="1755" spans="1:6" x14ac:dyDescent="0.25">
      <c r="A1755" s="41" t="s">
        <v>2903</v>
      </c>
      <c r="B1755" s="40" t="s">
        <v>2902</v>
      </c>
      <c r="C1755" s="31">
        <v>0</v>
      </c>
      <c r="D1755" s="40" t="s">
        <v>149</v>
      </c>
      <c r="E1755" s="37" t="s">
        <v>152</v>
      </c>
      <c r="F1755" s="37" t="s">
        <v>222</v>
      </c>
    </row>
    <row r="1756" spans="1:6" ht="14.4" x14ac:dyDescent="0.3">
      <c r="A1756" s="60" t="s">
        <v>5101</v>
      </c>
    </row>
    <row r="1757" spans="1:6" x14ac:dyDescent="0.25">
      <c r="A1757" s="36" t="s">
        <v>2905</v>
      </c>
      <c r="B1757" s="31" t="s">
        <v>2904</v>
      </c>
      <c r="C1757" s="37">
        <v>9</v>
      </c>
      <c r="D1757" s="31" t="s">
        <v>149</v>
      </c>
      <c r="E1757" s="37" t="s">
        <v>147</v>
      </c>
      <c r="F1757" s="37" t="s">
        <v>222</v>
      </c>
    </row>
    <row r="1758" spans="1:6" x14ac:dyDescent="0.25">
      <c r="A1758" s="36" t="s">
        <v>2907</v>
      </c>
      <c r="B1758" s="31" t="s">
        <v>2906</v>
      </c>
      <c r="C1758" s="37">
        <v>8</v>
      </c>
      <c r="D1758" s="31" t="s">
        <v>149</v>
      </c>
      <c r="E1758" s="37" t="s">
        <v>147</v>
      </c>
      <c r="F1758" s="37" t="s">
        <v>173</v>
      </c>
    </row>
    <row r="1759" spans="1:6" ht="14.4" x14ac:dyDescent="0.3">
      <c r="A1759" s="60" t="s">
        <v>5102</v>
      </c>
    </row>
    <row r="1760" spans="1:6" x14ac:dyDescent="0.25">
      <c r="A1760" s="36" t="s">
        <v>2909</v>
      </c>
      <c r="B1760" s="31" t="s">
        <v>2908</v>
      </c>
      <c r="C1760" s="37">
        <v>6</v>
      </c>
      <c r="D1760" s="31" t="s">
        <v>149</v>
      </c>
      <c r="E1760" s="37" t="s">
        <v>147</v>
      </c>
      <c r="F1760" s="37" t="s">
        <v>148</v>
      </c>
    </row>
    <row r="1761" spans="1:7" x14ac:dyDescent="0.25">
      <c r="A1761" s="36" t="s">
        <v>2911</v>
      </c>
      <c r="B1761" s="31" t="s">
        <v>2910</v>
      </c>
      <c r="C1761" s="37">
        <v>7</v>
      </c>
      <c r="D1761" s="31" t="s">
        <v>149</v>
      </c>
      <c r="E1761" s="37" t="s">
        <v>147</v>
      </c>
      <c r="F1761" s="37" t="s">
        <v>222</v>
      </c>
    </row>
    <row r="1762" spans="1:7" ht="14.4" x14ac:dyDescent="0.3">
      <c r="A1762" s="60" t="s">
        <v>5103</v>
      </c>
      <c r="C1762" s="32"/>
      <c r="E1762" s="32"/>
      <c r="F1762" s="32"/>
    </row>
    <row r="1763" spans="1:7" x14ac:dyDescent="0.25">
      <c r="A1763" s="36" t="s">
        <v>2913</v>
      </c>
      <c r="B1763" s="31" t="s">
        <v>2912</v>
      </c>
      <c r="C1763" s="37">
        <v>10</v>
      </c>
      <c r="D1763" s="31" t="s">
        <v>149</v>
      </c>
      <c r="E1763" s="37" t="s">
        <v>147</v>
      </c>
      <c r="F1763" s="37" t="s">
        <v>378</v>
      </c>
    </row>
    <row r="1764" spans="1:7" x14ac:dyDescent="0.25">
      <c r="A1764" s="36" t="s">
        <v>2914</v>
      </c>
      <c r="C1764" s="32">
        <v>7</v>
      </c>
      <c r="D1764" s="40" t="s">
        <v>189</v>
      </c>
      <c r="E1764" s="32" t="s">
        <v>147</v>
      </c>
      <c r="F1764" s="32" t="s">
        <v>156</v>
      </c>
    </row>
    <row r="1765" spans="1:7" x14ac:dyDescent="0.25">
      <c r="A1765" s="36" t="s">
        <v>2916</v>
      </c>
      <c r="B1765" s="31" t="s">
        <v>2915</v>
      </c>
      <c r="C1765" s="37">
        <v>7</v>
      </c>
      <c r="D1765" s="31" t="s">
        <v>189</v>
      </c>
      <c r="E1765" s="37" t="s">
        <v>147</v>
      </c>
      <c r="F1765" s="37" t="s">
        <v>178</v>
      </c>
    </row>
    <row r="1766" spans="1:7" ht="14.4" x14ac:dyDescent="0.3">
      <c r="A1766" s="60" t="s">
        <v>5104</v>
      </c>
      <c r="C1766" s="32"/>
      <c r="E1766" s="32"/>
      <c r="F1766" s="32"/>
    </row>
    <row r="1767" spans="1:7" x14ac:dyDescent="0.25">
      <c r="A1767" s="36" t="s">
        <v>2917</v>
      </c>
      <c r="C1767" s="32">
        <v>9</v>
      </c>
      <c r="D1767" s="40" t="s">
        <v>149</v>
      </c>
      <c r="E1767" s="32" t="s">
        <v>147</v>
      </c>
      <c r="F1767" s="32" t="s">
        <v>222</v>
      </c>
    </row>
    <row r="1768" spans="1:7" x14ac:dyDescent="0.25">
      <c r="A1768" s="36" t="s">
        <v>2919</v>
      </c>
      <c r="B1768" s="31" t="s">
        <v>2918</v>
      </c>
      <c r="C1768" s="37">
        <v>9</v>
      </c>
      <c r="D1768" s="31" t="s">
        <v>149</v>
      </c>
      <c r="E1768" s="37" t="s">
        <v>147</v>
      </c>
      <c r="F1768" s="37" t="s">
        <v>195</v>
      </c>
    </row>
    <row r="1769" spans="1:7" x14ac:dyDescent="0.25">
      <c r="A1769" s="36" t="s">
        <v>2920</v>
      </c>
      <c r="C1769" s="32">
        <v>6</v>
      </c>
      <c r="D1769" s="40" t="s">
        <v>149</v>
      </c>
      <c r="E1769" s="32" t="s">
        <v>147</v>
      </c>
      <c r="F1769" s="32" t="s">
        <v>222</v>
      </c>
    </row>
    <row r="1770" spans="1:7" x14ac:dyDescent="0.25">
      <c r="A1770" s="36" t="s">
        <v>2922</v>
      </c>
      <c r="B1770" s="31" t="s">
        <v>2921</v>
      </c>
      <c r="C1770" s="37">
        <v>5</v>
      </c>
      <c r="D1770" s="31" t="s">
        <v>149</v>
      </c>
      <c r="E1770" s="37" t="s">
        <v>147</v>
      </c>
      <c r="F1770" s="37" t="s">
        <v>195</v>
      </c>
    </row>
    <row r="1771" spans="1:7" ht="14.4" x14ac:dyDescent="0.3">
      <c r="A1771" s="60" t="s">
        <v>5105</v>
      </c>
      <c r="C1771" s="32"/>
      <c r="E1771" s="32"/>
      <c r="F1771" s="32"/>
    </row>
    <row r="1772" spans="1:7" x14ac:dyDescent="0.25">
      <c r="A1772" s="36" t="s">
        <v>2924</v>
      </c>
      <c r="B1772" s="31" t="s">
        <v>2923</v>
      </c>
      <c r="C1772" s="37">
        <v>7</v>
      </c>
      <c r="D1772" s="31" t="s">
        <v>149</v>
      </c>
      <c r="E1772" s="37" t="s">
        <v>147</v>
      </c>
      <c r="F1772" s="37" t="s">
        <v>160</v>
      </c>
      <c r="G1772" s="31" t="s">
        <v>182</v>
      </c>
    </row>
    <row r="1773" spans="1:7" ht="14.4" x14ac:dyDescent="0.3">
      <c r="A1773" s="60" t="s">
        <v>5106</v>
      </c>
      <c r="C1773" s="32"/>
      <c r="E1773" s="32"/>
      <c r="F1773" s="32"/>
    </row>
    <row r="1774" spans="1:7" x14ac:dyDescent="0.25">
      <c r="A1774" s="36" t="s">
        <v>2926</v>
      </c>
      <c r="B1774" s="31" t="s">
        <v>2925</v>
      </c>
      <c r="C1774" s="37">
        <v>3</v>
      </c>
      <c r="D1774" s="31" t="s">
        <v>149</v>
      </c>
      <c r="E1774" s="37" t="s">
        <v>147</v>
      </c>
      <c r="F1774" s="37" t="s">
        <v>160</v>
      </c>
    </row>
    <row r="1775" spans="1:7" x14ac:dyDescent="0.25">
      <c r="A1775" s="36" t="s">
        <v>2927</v>
      </c>
      <c r="C1775" s="37"/>
      <c r="D1775" s="40" t="s">
        <v>149</v>
      </c>
      <c r="E1775" s="37"/>
      <c r="F1775" s="37"/>
    </row>
    <row r="1776" spans="1:7" x14ac:dyDescent="0.25">
      <c r="A1776" s="36" t="s">
        <v>2929</v>
      </c>
      <c r="B1776" s="31" t="s">
        <v>2928</v>
      </c>
      <c r="C1776" s="37"/>
      <c r="D1776" s="31" t="s">
        <v>149</v>
      </c>
      <c r="E1776" s="37"/>
      <c r="F1776" s="37"/>
    </row>
    <row r="1777" spans="1:7" x14ac:dyDescent="0.25">
      <c r="A1777" s="36" t="s">
        <v>2931</v>
      </c>
      <c r="B1777" s="31" t="s">
        <v>2930</v>
      </c>
      <c r="C1777" s="37">
        <v>1</v>
      </c>
      <c r="D1777" s="31" t="s">
        <v>149</v>
      </c>
      <c r="E1777" s="37" t="s">
        <v>147</v>
      </c>
      <c r="F1777" s="37" t="s">
        <v>170</v>
      </c>
    </row>
    <row r="1778" spans="1:7" ht="14.4" x14ac:dyDescent="0.3">
      <c r="A1778" s="60" t="s">
        <v>5107</v>
      </c>
      <c r="C1778" s="32"/>
      <c r="E1778" s="32"/>
      <c r="F1778" s="32"/>
    </row>
    <row r="1779" spans="1:7" x14ac:dyDescent="0.25">
      <c r="A1779" s="36" t="s">
        <v>2933</v>
      </c>
      <c r="B1779" s="31" t="s">
        <v>2932</v>
      </c>
      <c r="C1779" s="37">
        <v>0</v>
      </c>
      <c r="D1779" s="31" t="s">
        <v>189</v>
      </c>
      <c r="E1779" s="37" t="s">
        <v>152</v>
      </c>
      <c r="F1779" s="37" t="s">
        <v>160</v>
      </c>
    </row>
    <row r="1780" spans="1:7" ht="14.4" x14ac:dyDescent="0.3">
      <c r="A1780" s="60" t="s">
        <v>5108</v>
      </c>
      <c r="C1780" s="32"/>
      <c r="E1780" s="32"/>
      <c r="F1780" s="32"/>
    </row>
    <row r="1781" spans="1:7" x14ac:dyDescent="0.25">
      <c r="A1781" s="36" t="s">
        <v>2935</v>
      </c>
      <c r="B1781" s="31" t="s">
        <v>2934</v>
      </c>
      <c r="C1781" s="37">
        <v>6</v>
      </c>
      <c r="D1781" s="31" t="s">
        <v>149</v>
      </c>
      <c r="E1781" s="37" t="s">
        <v>147</v>
      </c>
      <c r="F1781" s="37" t="s">
        <v>241</v>
      </c>
    </row>
    <row r="1782" spans="1:7" ht="14.4" x14ac:dyDescent="0.3">
      <c r="A1782" s="60" t="s">
        <v>5109</v>
      </c>
      <c r="C1782" s="32"/>
      <c r="E1782" s="32"/>
      <c r="F1782" s="32"/>
    </row>
    <row r="1783" spans="1:7" x14ac:dyDescent="0.25">
      <c r="A1783" s="36" t="s">
        <v>2937</v>
      </c>
      <c r="B1783" s="31" t="s">
        <v>2936</v>
      </c>
      <c r="C1783" s="37">
        <v>7</v>
      </c>
      <c r="D1783" s="31" t="s">
        <v>149</v>
      </c>
      <c r="E1783" s="37" t="s">
        <v>147</v>
      </c>
      <c r="F1783" s="37" t="s">
        <v>241</v>
      </c>
    </row>
    <row r="1784" spans="1:7" x14ac:dyDescent="0.25">
      <c r="A1784" s="36" t="s">
        <v>2939</v>
      </c>
      <c r="B1784" s="31" t="s">
        <v>2938</v>
      </c>
      <c r="C1784" s="37">
        <v>7</v>
      </c>
      <c r="D1784" s="31" t="s">
        <v>149</v>
      </c>
      <c r="E1784" s="37" t="s">
        <v>147</v>
      </c>
      <c r="F1784" s="37" t="s">
        <v>148</v>
      </c>
    </row>
    <row r="1785" spans="1:7" ht="14.4" x14ac:dyDescent="0.3">
      <c r="A1785" s="60" t="s">
        <v>5110</v>
      </c>
      <c r="C1785" s="32"/>
      <c r="E1785" s="32"/>
      <c r="F1785" s="32"/>
    </row>
    <row r="1786" spans="1:7" x14ac:dyDescent="0.25">
      <c r="A1786" s="36" t="s">
        <v>2941</v>
      </c>
      <c r="B1786" s="31" t="s">
        <v>2940</v>
      </c>
      <c r="C1786" s="37">
        <v>6</v>
      </c>
      <c r="D1786" s="31" t="s">
        <v>149</v>
      </c>
      <c r="E1786" s="37" t="s">
        <v>147</v>
      </c>
      <c r="F1786" s="37" t="s">
        <v>181</v>
      </c>
    </row>
    <row r="1787" spans="1:7" x14ac:dyDescent="0.25">
      <c r="A1787" s="36" t="s">
        <v>2943</v>
      </c>
      <c r="B1787" s="31" t="s">
        <v>2942</v>
      </c>
      <c r="C1787" s="37">
        <v>10</v>
      </c>
      <c r="D1787" s="31" t="s">
        <v>149</v>
      </c>
      <c r="E1787" s="37" t="s">
        <v>147</v>
      </c>
      <c r="F1787" s="37" t="s">
        <v>160</v>
      </c>
      <c r="G1787" s="31" t="s">
        <v>182</v>
      </c>
    </row>
    <row r="1788" spans="1:7" ht="14.4" x14ac:dyDescent="0.3">
      <c r="A1788" s="60" t="s">
        <v>5111</v>
      </c>
      <c r="C1788" s="32"/>
      <c r="E1788" s="32"/>
      <c r="F1788" s="32"/>
    </row>
    <row r="1789" spans="1:7" ht="14.4" x14ac:dyDescent="0.3">
      <c r="A1789" s="60" t="s">
        <v>5112</v>
      </c>
      <c r="C1789" s="32"/>
      <c r="E1789" s="32"/>
      <c r="F1789" s="32"/>
    </row>
    <row r="1790" spans="1:7" x14ac:dyDescent="0.25">
      <c r="A1790" s="36" t="s">
        <v>2945</v>
      </c>
      <c r="B1790" s="31" t="s">
        <v>2944</v>
      </c>
      <c r="C1790" s="39">
        <v>0</v>
      </c>
      <c r="D1790" s="31" t="s">
        <v>149</v>
      </c>
      <c r="E1790" s="37" t="s">
        <v>152</v>
      </c>
      <c r="F1790" s="37" t="s">
        <v>208</v>
      </c>
    </row>
    <row r="1791" spans="1:7" x14ac:dyDescent="0.25">
      <c r="A1791" s="36" t="s">
        <v>2947</v>
      </c>
      <c r="B1791" s="31" t="s">
        <v>2946</v>
      </c>
      <c r="C1791" s="37">
        <v>3</v>
      </c>
      <c r="D1791" s="31" t="s">
        <v>149</v>
      </c>
      <c r="E1791" s="37" t="s">
        <v>147</v>
      </c>
      <c r="F1791" s="37" t="s">
        <v>156</v>
      </c>
    </row>
    <row r="1792" spans="1:7" x14ac:dyDescent="0.25">
      <c r="A1792" s="36" t="s">
        <v>2948</v>
      </c>
      <c r="B1792" s="31" t="s">
        <v>2946</v>
      </c>
      <c r="C1792" s="37">
        <v>3</v>
      </c>
      <c r="D1792" s="31" t="s">
        <v>149</v>
      </c>
      <c r="E1792" s="37" t="s">
        <v>147</v>
      </c>
      <c r="F1792" s="37" t="s">
        <v>178</v>
      </c>
    </row>
    <row r="1793" spans="1:7" x14ac:dyDescent="0.25">
      <c r="A1793" s="36" t="s">
        <v>2949</v>
      </c>
      <c r="B1793" s="31" t="s">
        <v>2946</v>
      </c>
      <c r="C1793" s="37"/>
      <c r="D1793" s="31" t="s">
        <v>149</v>
      </c>
      <c r="E1793" s="37"/>
      <c r="F1793" s="37"/>
    </row>
    <row r="1794" spans="1:7" x14ac:dyDescent="0.25">
      <c r="A1794" s="36" t="s">
        <v>2950</v>
      </c>
      <c r="C1794" s="37">
        <v>3</v>
      </c>
      <c r="D1794" s="40" t="s">
        <v>149</v>
      </c>
      <c r="E1794" s="37" t="s">
        <v>147</v>
      </c>
      <c r="F1794" s="37" t="s">
        <v>170</v>
      </c>
    </row>
    <row r="1795" spans="1:7" x14ac:dyDescent="0.25">
      <c r="A1795" s="36" t="s">
        <v>2952</v>
      </c>
      <c r="B1795" s="31" t="s">
        <v>2951</v>
      </c>
      <c r="C1795" s="37">
        <v>3</v>
      </c>
      <c r="D1795" s="31" t="s">
        <v>149</v>
      </c>
      <c r="E1795" s="37" t="s">
        <v>147</v>
      </c>
      <c r="F1795" s="37" t="s">
        <v>160</v>
      </c>
    </row>
    <row r="1796" spans="1:7" ht="14.4" x14ac:dyDescent="0.3">
      <c r="A1796" s="60" t="s">
        <v>5113</v>
      </c>
      <c r="C1796" s="32"/>
      <c r="E1796" s="32"/>
      <c r="F1796" s="32"/>
    </row>
    <row r="1797" spans="1:7" ht="14.4" x14ac:dyDescent="0.3">
      <c r="A1797" s="60" t="s">
        <v>5114</v>
      </c>
      <c r="C1797" s="32"/>
      <c r="E1797" s="32"/>
      <c r="F1797" s="32"/>
    </row>
    <row r="1798" spans="1:7" x14ac:dyDescent="0.25">
      <c r="A1798" s="36" t="s">
        <v>2954</v>
      </c>
      <c r="B1798" s="31" t="s">
        <v>2953</v>
      </c>
      <c r="C1798" s="37">
        <v>8</v>
      </c>
      <c r="D1798" s="31" t="s">
        <v>149</v>
      </c>
      <c r="E1798" s="37" t="s">
        <v>147</v>
      </c>
      <c r="F1798" s="37" t="s">
        <v>173</v>
      </c>
    </row>
    <row r="1799" spans="1:7" x14ac:dyDescent="0.25">
      <c r="A1799" s="36" t="s">
        <v>2956</v>
      </c>
      <c r="B1799" s="31" t="s">
        <v>2955</v>
      </c>
      <c r="C1799" s="37"/>
      <c r="D1799" s="31" t="s">
        <v>149</v>
      </c>
      <c r="E1799" s="37"/>
      <c r="F1799" s="37"/>
      <c r="G1799" s="31" t="s">
        <v>149</v>
      </c>
    </row>
    <row r="1800" spans="1:7" ht="14.4" x14ac:dyDescent="0.3">
      <c r="A1800" s="60" t="s">
        <v>5115</v>
      </c>
      <c r="C1800" s="32"/>
      <c r="E1800" s="32"/>
      <c r="F1800" s="32"/>
    </row>
    <row r="1801" spans="1:7" x14ac:dyDescent="0.25">
      <c r="A1801" s="36" t="s">
        <v>2958</v>
      </c>
      <c r="B1801" s="31" t="s">
        <v>2957</v>
      </c>
      <c r="C1801" s="37"/>
      <c r="D1801" s="32" t="s">
        <v>149</v>
      </c>
      <c r="E1801" s="37"/>
      <c r="F1801" s="37"/>
    </row>
    <row r="1802" spans="1:7" ht="14.4" x14ac:dyDescent="0.3">
      <c r="A1802" s="60" t="s">
        <v>5116</v>
      </c>
      <c r="C1802" s="32"/>
      <c r="E1802" s="32"/>
      <c r="F1802" s="32"/>
    </row>
    <row r="1803" spans="1:7" x14ac:dyDescent="0.25">
      <c r="A1803" s="36" t="s">
        <v>2960</v>
      </c>
      <c r="B1803" s="31" t="s">
        <v>2959</v>
      </c>
      <c r="C1803" s="37">
        <v>6</v>
      </c>
      <c r="D1803" s="31" t="s">
        <v>149</v>
      </c>
      <c r="E1803" s="37" t="s">
        <v>147</v>
      </c>
      <c r="F1803" s="37" t="s">
        <v>156</v>
      </c>
    </row>
    <row r="1804" spans="1:7" x14ac:dyDescent="0.25">
      <c r="A1804" s="36" t="s">
        <v>2962</v>
      </c>
      <c r="B1804" s="31" t="s">
        <v>2961</v>
      </c>
      <c r="C1804" s="37">
        <v>10</v>
      </c>
      <c r="D1804" s="31" t="s">
        <v>149</v>
      </c>
      <c r="E1804" s="37" t="s">
        <v>147</v>
      </c>
      <c r="F1804" s="37" t="s">
        <v>222</v>
      </c>
      <c r="G1804" s="31" t="s">
        <v>144</v>
      </c>
    </row>
    <row r="1805" spans="1:7" ht="14.4" x14ac:dyDescent="0.3">
      <c r="A1805" s="60" t="s">
        <v>5117</v>
      </c>
      <c r="C1805" s="32"/>
      <c r="E1805" s="32"/>
      <c r="F1805" s="32"/>
    </row>
    <row r="1806" spans="1:7" x14ac:dyDescent="0.25">
      <c r="A1806" s="36" t="s">
        <v>2964</v>
      </c>
      <c r="B1806" s="31" t="s">
        <v>2963</v>
      </c>
      <c r="C1806" s="39">
        <v>0</v>
      </c>
      <c r="D1806" s="31" t="s">
        <v>157</v>
      </c>
      <c r="E1806" s="37" t="s">
        <v>152</v>
      </c>
      <c r="F1806" s="37" t="s">
        <v>208</v>
      </c>
    </row>
    <row r="1807" spans="1:7" x14ac:dyDescent="0.25">
      <c r="A1807" s="36" t="s">
        <v>2966</v>
      </c>
      <c r="B1807" s="31" t="s">
        <v>2965</v>
      </c>
      <c r="C1807" s="31">
        <v>0</v>
      </c>
      <c r="D1807" s="31" t="s">
        <v>157</v>
      </c>
      <c r="E1807" s="37" t="s">
        <v>152</v>
      </c>
      <c r="F1807" s="37" t="s">
        <v>378</v>
      </c>
      <c r="G1807" s="31" t="s">
        <v>223</v>
      </c>
    </row>
    <row r="1808" spans="1:7" ht="14.4" x14ac:dyDescent="0.3">
      <c r="A1808" s="60" t="s">
        <v>5118</v>
      </c>
      <c r="C1808" s="32"/>
      <c r="E1808" s="32"/>
      <c r="F1808" s="32"/>
    </row>
    <row r="1809" spans="1:7" x14ac:dyDescent="0.25">
      <c r="A1809" s="36" t="s">
        <v>2968</v>
      </c>
      <c r="B1809" s="31" t="s">
        <v>2967</v>
      </c>
      <c r="C1809" s="37">
        <v>3</v>
      </c>
      <c r="D1809" s="31" t="s">
        <v>189</v>
      </c>
      <c r="E1809" s="37" t="s">
        <v>147</v>
      </c>
      <c r="F1809" s="37" t="s">
        <v>148</v>
      </c>
    </row>
    <row r="1810" spans="1:7" x14ac:dyDescent="0.25">
      <c r="A1810" s="36" t="s">
        <v>2970</v>
      </c>
      <c r="B1810" s="31" t="s">
        <v>2969</v>
      </c>
      <c r="C1810" s="37">
        <v>10</v>
      </c>
      <c r="D1810" s="31" t="s">
        <v>189</v>
      </c>
      <c r="E1810" s="37" t="s">
        <v>147</v>
      </c>
      <c r="F1810" s="37" t="s">
        <v>160</v>
      </c>
    </row>
    <row r="1811" spans="1:7" x14ac:dyDescent="0.25">
      <c r="A1811" s="36" t="s">
        <v>2972</v>
      </c>
      <c r="B1811" s="31" t="s">
        <v>2971</v>
      </c>
      <c r="C1811" s="37">
        <v>3</v>
      </c>
      <c r="D1811" s="31" t="s">
        <v>189</v>
      </c>
      <c r="E1811" s="37" t="s">
        <v>147</v>
      </c>
      <c r="F1811" s="37" t="s">
        <v>148</v>
      </c>
    </row>
    <row r="1812" spans="1:7" x14ac:dyDescent="0.25">
      <c r="A1812" s="36" t="s">
        <v>2974</v>
      </c>
      <c r="B1812" s="31" t="s">
        <v>2973</v>
      </c>
      <c r="C1812" s="37">
        <v>8</v>
      </c>
      <c r="D1812" s="31" t="s">
        <v>189</v>
      </c>
      <c r="E1812" s="37" t="s">
        <v>147</v>
      </c>
      <c r="F1812" s="37" t="s">
        <v>355</v>
      </c>
    </row>
    <row r="1813" spans="1:7" x14ac:dyDescent="0.25">
      <c r="A1813" s="36" t="s">
        <v>2976</v>
      </c>
      <c r="B1813" s="31" t="s">
        <v>2975</v>
      </c>
      <c r="C1813" s="37">
        <v>3</v>
      </c>
      <c r="D1813" s="31" t="s">
        <v>189</v>
      </c>
      <c r="E1813" s="37" t="s">
        <v>147</v>
      </c>
      <c r="F1813" s="37" t="s">
        <v>148</v>
      </c>
    </row>
    <row r="1814" spans="1:7" x14ac:dyDescent="0.25">
      <c r="A1814" s="36" t="s">
        <v>2977</v>
      </c>
      <c r="B1814" s="31" t="s">
        <v>2975</v>
      </c>
      <c r="C1814" s="32"/>
      <c r="D1814" s="31" t="s">
        <v>189</v>
      </c>
      <c r="E1814" s="37"/>
      <c r="F1814" s="37"/>
    </row>
    <row r="1815" spans="1:7" x14ac:dyDescent="0.25">
      <c r="A1815" s="36" t="s">
        <v>2978</v>
      </c>
      <c r="B1815" s="31" t="s">
        <v>2975</v>
      </c>
      <c r="C1815" s="37"/>
      <c r="D1815" s="31" t="s">
        <v>189</v>
      </c>
      <c r="E1815" s="37"/>
      <c r="F1815" s="37"/>
    </row>
    <row r="1816" spans="1:7" x14ac:dyDescent="0.25">
      <c r="A1816" s="36" t="s">
        <v>2980</v>
      </c>
      <c r="B1816" s="31" t="s">
        <v>2979</v>
      </c>
      <c r="C1816" s="37">
        <v>4</v>
      </c>
      <c r="D1816" s="31" t="s">
        <v>189</v>
      </c>
      <c r="E1816" s="37" t="s">
        <v>147</v>
      </c>
      <c r="F1816" s="37" t="s">
        <v>148</v>
      </c>
    </row>
    <row r="1817" spans="1:7" x14ac:dyDescent="0.25">
      <c r="A1817" s="36" t="s">
        <v>2982</v>
      </c>
      <c r="B1817" s="31" t="s">
        <v>2981</v>
      </c>
      <c r="C1817" s="37">
        <v>8</v>
      </c>
      <c r="D1817" s="31" t="s">
        <v>189</v>
      </c>
      <c r="E1817" s="37" t="s">
        <v>147</v>
      </c>
      <c r="F1817" s="37" t="s">
        <v>964</v>
      </c>
    </row>
    <row r="1818" spans="1:7" x14ac:dyDescent="0.25">
      <c r="A1818" s="36" t="s">
        <v>2984</v>
      </c>
      <c r="B1818" s="31" t="s">
        <v>2983</v>
      </c>
      <c r="C1818" s="37">
        <v>1</v>
      </c>
      <c r="D1818" s="31" t="s">
        <v>189</v>
      </c>
      <c r="E1818" s="37" t="s">
        <v>147</v>
      </c>
      <c r="F1818" s="37" t="s">
        <v>208</v>
      </c>
      <c r="G1818" s="31" t="s">
        <v>223</v>
      </c>
    </row>
    <row r="1819" spans="1:7" ht="14.4" x14ac:dyDescent="0.3">
      <c r="A1819" s="60" t="s">
        <v>5119</v>
      </c>
      <c r="C1819" s="32"/>
      <c r="E1819" s="32"/>
      <c r="F1819" s="32"/>
    </row>
    <row r="1820" spans="1:7" x14ac:dyDescent="0.25">
      <c r="A1820" s="36" t="s">
        <v>2986</v>
      </c>
      <c r="B1820" s="31" t="s">
        <v>2985</v>
      </c>
      <c r="C1820" s="37">
        <v>8</v>
      </c>
      <c r="D1820" s="31" t="s">
        <v>189</v>
      </c>
      <c r="E1820" s="37" t="s">
        <v>147</v>
      </c>
      <c r="F1820" s="37" t="s">
        <v>148</v>
      </c>
    </row>
    <row r="1821" spans="1:7" x14ac:dyDescent="0.25">
      <c r="A1821" s="36" t="s">
        <v>2988</v>
      </c>
      <c r="B1821" s="31" t="s">
        <v>2987</v>
      </c>
      <c r="C1821" s="37">
        <v>9</v>
      </c>
      <c r="D1821" s="31" t="s">
        <v>189</v>
      </c>
      <c r="E1821" s="37" t="s">
        <v>147</v>
      </c>
      <c r="F1821" s="37" t="s">
        <v>222</v>
      </c>
      <c r="G1821" s="31" t="s">
        <v>203</v>
      </c>
    </row>
    <row r="1822" spans="1:7" x14ac:dyDescent="0.25">
      <c r="A1822" s="36" t="s">
        <v>2990</v>
      </c>
      <c r="B1822" s="31" t="s">
        <v>2989</v>
      </c>
      <c r="C1822" s="37">
        <v>0</v>
      </c>
      <c r="D1822" s="31" t="s">
        <v>149</v>
      </c>
      <c r="E1822" s="37" t="s">
        <v>152</v>
      </c>
      <c r="F1822" s="37" t="s">
        <v>160</v>
      </c>
    </row>
    <row r="1823" spans="1:7" ht="14.4" x14ac:dyDescent="0.3">
      <c r="A1823" s="60" t="s">
        <v>5120</v>
      </c>
      <c r="C1823" s="32"/>
      <c r="E1823" s="32"/>
      <c r="F1823" s="32"/>
    </row>
    <row r="1824" spans="1:7" x14ac:dyDescent="0.25">
      <c r="A1824" s="36" t="s">
        <v>2992</v>
      </c>
      <c r="B1824" s="31" t="s">
        <v>2991</v>
      </c>
      <c r="C1824" s="39">
        <v>0</v>
      </c>
      <c r="D1824" s="31" t="s">
        <v>149</v>
      </c>
      <c r="E1824" s="37" t="s">
        <v>152</v>
      </c>
      <c r="F1824" s="37" t="s">
        <v>208</v>
      </c>
    </row>
    <row r="1825" spans="1:7" x14ac:dyDescent="0.25">
      <c r="A1825" s="36" t="s">
        <v>2994</v>
      </c>
      <c r="B1825" s="31" t="s">
        <v>2993</v>
      </c>
      <c r="C1825" s="37">
        <v>7</v>
      </c>
      <c r="D1825" s="31" t="s">
        <v>149</v>
      </c>
      <c r="E1825" s="37" t="s">
        <v>147</v>
      </c>
      <c r="F1825" s="37" t="s">
        <v>222</v>
      </c>
    </row>
    <row r="1826" spans="1:7" x14ac:dyDescent="0.25">
      <c r="A1826" s="36" t="s">
        <v>2996</v>
      </c>
      <c r="B1826" s="31" t="s">
        <v>2995</v>
      </c>
      <c r="C1826" s="39">
        <v>0</v>
      </c>
      <c r="D1826" s="31" t="s">
        <v>149</v>
      </c>
      <c r="E1826" s="37" t="s">
        <v>152</v>
      </c>
      <c r="F1826" s="37" t="s">
        <v>222</v>
      </c>
    </row>
    <row r="1827" spans="1:7" ht="14.4" x14ac:dyDescent="0.3">
      <c r="A1827" s="60" t="s">
        <v>5121</v>
      </c>
      <c r="C1827" s="32"/>
      <c r="E1827" s="32"/>
      <c r="F1827" s="32"/>
    </row>
    <row r="1828" spans="1:7" x14ac:dyDescent="0.25">
      <c r="A1828" s="36" t="s">
        <v>2997</v>
      </c>
      <c r="C1828" s="37">
        <v>0</v>
      </c>
      <c r="D1828" s="31" t="s">
        <v>149</v>
      </c>
      <c r="E1828" s="37" t="s">
        <v>152</v>
      </c>
      <c r="F1828" s="37" t="s">
        <v>170</v>
      </c>
    </row>
    <row r="1829" spans="1:7" x14ac:dyDescent="0.25">
      <c r="A1829" s="36" t="s">
        <v>2999</v>
      </c>
      <c r="B1829" s="31" t="s">
        <v>2998</v>
      </c>
      <c r="C1829" s="37">
        <v>7</v>
      </c>
      <c r="D1829" s="31" t="s">
        <v>149</v>
      </c>
      <c r="E1829" s="37" t="s">
        <v>147</v>
      </c>
      <c r="F1829" s="37" t="s">
        <v>202</v>
      </c>
    </row>
    <row r="1830" spans="1:7" x14ac:dyDescent="0.25">
      <c r="A1830" s="36" t="s">
        <v>3001</v>
      </c>
      <c r="B1830" s="31" t="s">
        <v>3000</v>
      </c>
      <c r="C1830" s="39">
        <v>0</v>
      </c>
      <c r="D1830" s="31" t="s">
        <v>149</v>
      </c>
      <c r="E1830" s="37" t="s">
        <v>152</v>
      </c>
      <c r="F1830" s="37" t="s">
        <v>964</v>
      </c>
    </row>
    <row r="1831" spans="1:7" ht="14.4" x14ac:dyDescent="0.3">
      <c r="A1831" s="60" t="s">
        <v>5122</v>
      </c>
      <c r="C1831" s="32"/>
      <c r="E1831" s="32"/>
      <c r="F1831" s="32"/>
    </row>
    <row r="1832" spans="1:7" x14ac:dyDescent="0.25">
      <c r="A1832" s="36" t="s">
        <v>3003</v>
      </c>
      <c r="B1832" s="31" t="s">
        <v>3002</v>
      </c>
      <c r="C1832" s="37">
        <v>2</v>
      </c>
      <c r="D1832" s="31" t="s">
        <v>149</v>
      </c>
      <c r="E1832" s="37" t="s">
        <v>147</v>
      </c>
      <c r="F1832" s="37" t="s">
        <v>148</v>
      </c>
    </row>
    <row r="1833" spans="1:7" ht="14.4" x14ac:dyDescent="0.3">
      <c r="A1833" s="60" t="s">
        <v>5123</v>
      </c>
      <c r="C1833" s="32"/>
      <c r="E1833" s="32"/>
      <c r="F1833" s="32"/>
    </row>
    <row r="1834" spans="1:7" x14ac:dyDescent="0.25">
      <c r="A1834" s="36" t="s">
        <v>3005</v>
      </c>
      <c r="B1834" s="31" t="s">
        <v>3004</v>
      </c>
      <c r="C1834" s="37">
        <v>8</v>
      </c>
      <c r="D1834" s="31" t="s">
        <v>157</v>
      </c>
      <c r="E1834" s="37" t="s">
        <v>147</v>
      </c>
      <c r="F1834" s="37" t="s">
        <v>222</v>
      </c>
    </row>
    <row r="1835" spans="1:7" ht="14.4" x14ac:dyDescent="0.3">
      <c r="A1835" s="60" t="s">
        <v>5124</v>
      </c>
      <c r="C1835" s="32"/>
      <c r="E1835" s="32"/>
      <c r="F1835" s="32"/>
    </row>
    <row r="1836" spans="1:7" x14ac:dyDescent="0.25">
      <c r="A1836" s="36" t="s">
        <v>3007</v>
      </c>
      <c r="B1836" s="31" t="s">
        <v>3006</v>
      </c>
      <c r="C1836" s="37">
        <v>10</v>
      </c>
      <c r="D1836" s="31" t="s">
        <v>262</v>
      </c>
      <c r="E1836" s="37" t="s">
        <v>147</v>
      </c>
      <c r="F1836" s="37" t="s">
        <v>222</v>
      </c>
    </row>
    <row r="1837" spans="1:7" x14ac:dyDescent="0.25">
      <c r="A1837" s="36" t="s">
        <v>3009</v>
      </c>
      <c r="B1837" s="31" t="s">
        <v>3008</v>
      </c>
      <c r="C1837" s="37">
        <v>9</v>
      </c>
      <c r="D1837" s="31" t="s">
        <v>262</v>
      </c>
      <c r="E1837" s="37" t="s">
        <v>147</v>
      </c>
      <c r="F1837" s="37" t="s">
        <v>222</v>
      </c>
    </row>
    <row r="1838" spans="1:7" x14ac:dyDescent="0.25">
      <c r="A1838" s="36" t="s">
        <v>3011</v>
      </c>
      <c r="B1838" s="31" t="s">
        <v>3010</v>
      </c>
      <c r="C1838" s="37">
        <v>7</v>
      </c>
      <c r="D1838" s="31" t="s">
        <v>262</v>
      </c>
      <c r="E1838" s="37" t="s">
        <v>147</v>
      </c>
      <c r="F1838" s="37" t="s">
        <v>222</v>
      </c>
      <c r="G1838" s="31" t="s">
        <v>203</v>
      </c>
    </row>
    <row r="1839" spans="1:7" x14ac:dyDescent="0.25">
      <c r="A1839" s="36" t="s">
        <v>3013</v>
      </c>
      <c r="B1839" s="31" t="s">
        <v>3012</v>
      </c>
      <c r="C1839" s="37">
        <v>7</v>
      </c>
      <c r="D1839" s="31" t="s">
        <v>262</v>
      </c>
      <c r="E1839" s="37" t="s">
        <v>147</v>
      </c>
      <c r="F1839" s="37" t="s">
        <v>195</v>
      </c>
    </row>
    <row r="1840" spans="1:7" x14ac:dyDescent="0.25">
      <c r="A1840" s="36" t="s">
        <v>3015</v>
      </c>
      <c r="B1840" s="31" t="s">
        <v>3014</v>
      </c>
      <c r="C1840" s="39">
        <v>0</v>
      </c>
      <c r="D1840" s="31" t="s">
        <v>262</v>
      </c>
      <c r="E1840" s="37" t="s">
        <v>152</v>
      </c>
      <c r="F1840" s="37" t="s">
        <v>222</v>
      </c>
    </row>
    <row r="1841" spans="1:7" ht="14.4" x14ac:dyDescent="0.3">
      <c r="A1841" s="60" t="s">
        <v>5125</v>
      </c>
      <c r="C1841" s="32"/>
      <c r="E1841" s="32"/>
      <c r="F1841" s="32"/>
    </row>
    <row r="1842" spans="1:7" x14ac:dyDescent="0.25">
      <c r="A1842" s="36" t="s">
        <v>3017</v>
      </c>
      <c r="B1842" s="31" t="s">
        <v>3016</v>
      </c>
      <c r="C1842" s="37">
        <v>9</v>
      </c>
      <c r="D1842" s="31" t="s">
        <v>262</v>
      </c>
      <c r="E1842" s="37" t="s">
        <v>147</v>
      </c>
      <c r="F1842" s="37" t="s">
        <v>222</v>
      </c>
    </row>
    <row r="1843" spans="1:7" x14ac:dyDescent="0.25">
      <c r="A1843" s="36" t="s">
        <v>3019</v>
      </c>
      <c r="B1843" s="31" t="s">
        <v>3018</v>
      </c>
      <c r="C1843" s="37">
        <v>8</v>
      </c>
      <c r="D1843" s="31" t="s">
        <v>262</v>
      </c>
      <c r="E1843" s="37" t="s">
        <v>147</v>
      </c>
      <c r="F1843" s="37" t="s">
        <v>222</v>
      </c>
    </row>
    <row r="1844" spans="1:7" x14ac:dyDescent="0.25">
      <c r="A1844" s="36" t="s">
        <v>3021</v>
      </c>
      <c r="B1844" s="31" t="s">
        <v>3020</v>
      </c>
      <c r="C1844" s="37">
        <v>5</v>
      </c>
      <c r="D1844" s="31" t="s">
        <v>262</v>
      </c>
      <c r="E1844" s="37" t="s">
        <v>147</v>
      </c>
      <c r="F1844" s="37" t="s">
        <v>222</v>
      </c>
    </row>
    <row r="1845" spans="1:7" x14ac:dyDescent="0.25">
      <c r="A1845" s="36" t="s">
        <v>3023</v>
      </c>
      <c r="B1845" s="31" t="s">
        <v>3022</v>
      </c>
      <c r="C1845" s="37">
        <v>10</v>
      </c>
      <c r="D1845" s="31" t="s">
        <v>262</v>
      </c>
      <c r="E1845" s="37" t="s">
        <v>147</v>
      </c>
      <c r="F1845" s="37" t="s">
        <v>222</v>
      </c>
      <c r="G1845" s="31" t="s">
        <v>203</v>
      </c>
    </row>
    <row r="1846" spans="1:7" x14ac:dyDescent="0.25">
      <c r="A1846" s="36" t="s">
        <v>3025</v>
      </c>
      <c r="B1846" s="31" t="s">
        <v>3024</v>
      </c>
      <c r="C1846" s="37">
        <v>8</v>
      </c>
      <c r="D1846" s="31" t="s">
        <v>262</v>
      </c>
      <c r="E1846" s="37" t="s">
        <v>147</v>
      </c>
      <c r="F1846" s="37" t="s">
        <v>222</v>
      </c>
    </row>
    <row r="1847" spans="1:7" x14ac:dyDescent="0.25">
      <c r="A1847" s="36" t="s">
        <v>3027</v>
      </c>
      <c r="B1847" s="31" t="s">
        <v>3026</v>
      </c>
      <c r="C1847" s="32">
        <v>8</v>
      </c>
      <c r="D1847" s="31" t="s">
        <v>262</v>
      </c>
      <c r="E1847" s="37" t="s">
        <v>147</v>
      </c>
      <c r="F1847" s="37" t="s">
        <v>160</v>
      </c>
    </row>
    <row r="1848" spans="1:7" x14ac:dyDescent="0.25">
      <c r="A1848" s="36" t="s">
        <v>3029</v>
      </c>
      <c r="B1848" s="31" t="s">
        <v>3028</v>
      </c>
      <c r="C1848" s="32">
        <v>8</v>
      </c>
      <c r="D1848" s="31" t="s">
        <v>262</v>
      </c>
      <c r="E1848" s="32" t="s">
        <v>147</v>
      </c>
      <c r="F1848" s="32" t="s">
        <v>160</v>
      </c>
      <c r="G1848" s="31" t="s">
        <v>203</v>
      </c>
    </row>
    <row r="1849" spans="1:7" x14ac:dyDescent="0.25">
      <c r="A1849" s="36" t="s">
        <v>3031</v>
      </c>
      <c r="B1849" s="31" t="s">
        <v>3030</v>
      </c>
      <c r="C1849" s="37">
        <v>4</v>
      </c>
      <c r="D1849" s="31" t="s">
        <v>262</v>
      </c>
      <c r="E1849" s="37" t="s">
        <v>147</v>
      </c>
      <c r="F1849" s="37" t="s">
        <v>222</v>
      </c>
      <c r="G1849" s="31" t="s">
        <v>203</v>
      </c>
    </row>
    <row r="1850" spans="1:7" x14ac:dyDescent="0.25">
      <c r="A1850" s="36" t="s">
        <v>3033</v>
      </c>
      <c r="B1850" s="31" t="s">
        <v>3032</v>
      </c>
      <c r="C1850" s="37">
        <v>0</v>
      </c>
      <c r="D1850" s="31" t="s">
        <v>262</v>
      </c>
      <c r="E1850" s="37" t="s">
        <v>152</v>
      </c>
      <c r="F1850" s="37" t="s">
        <v>222</v>
      </c>
    </row>
    <row r="1851" spans="1:7" ht="14.4" x14ac:dyDescent="0.3">
      <c r="A1851" s="60" t="s">
        <v>5126</v>
      </c>
      <c r="C1851" s="32"/>
      <c r="E1851" s="32"/>
      <c r="F1851" s="32"/>
    </row>
    <row r="1852" spans="1:7" x14ac:dyDescent="0.25">
      <c r="A1852" s="36" t="s">
        <v>3035</v>
      </c>
      <c r="B1852" s="31" t="s">
        <v>3034</v>
      </c>
      <c r="C1852" s="37">
        <v>6</v>
      </c>
      <c r="D1852" s="31" t="s">
        <v>149</v>
      </c>
      <c r="E1852" s="37" t="s">
        <v>147</v>
      </c>
      <c r="F1852" s="37" t="s">
        <v>163</v>
      </c>
      <c r="G1852" s="31" t="s">
        <v>182</v>
      </c>
    </row>
    <row r="1853" spans="1:7" ht="14.4" x14ac:dyDescent="0.3">
      <c r="A1853" s="60" t="s">
        <v>5127</v>
      </c>
      <c r="C1853" s="32"/>
      <c r="E1853" s="32"/>
      <c r="F1853" s="32"/>
    </row>
    <row r="1854" spans="1:7" ht="14.4" x14ac:dyDescent="0.3">
      <c r="A1854" s="60" t="s">
        <v>5128</v>
      </c>
      <c r="C1854" s="32"/>
      <c r="E1854" s="32"/>
      <c r="F1854" s="32"/>
    </row>
    <row r="1855" spans="1:7" x14ac:dyDescent="0.25">
      <c r="A1855" s="36" t="s">
        <v>3037</v>
      </c>
      <c r="B1855" s="31" t="s">
        <v>3036</v>
      </c>
      <c r="C1855" s="37">
        <v>0</v>
      </c>
      <c r="D1855" s="31" t="s">
        <v>189</v>
      </c>
      <c r="E1855" s="37" t="s">
        <v>152</v>
      </c>
      <c r="F1855" s="37" t="s">
        <v>160</v>
      </c>
    </row>
    <row r="1856" spans="1:7" x14ac:dyDescent="0.25">
      <c r="A1856" s="36" t="s">
        <v>3039</v>
      </c>
      <c r="B1856" s="31" t="s">
        <v>3038</v>
      </c>
      <c r="C1856" s="39">
        <v>0</v>
      </c>
      <c r="D1856" s="31" t="s">
        <v>149</v>
      </c>
      <c r="E1856" s="37" t="s">
        <v>152</v>
      </c>
      <c r="F1856" s="37" t="s">
        <v>195</v>
      </c>
    </row>
    <row r="1857" spans="1:6" x14ac:dyDescent="0.25">
      <c r="A1857" s="36" t="s">
        <v>3041</v>
      </c>
      <c r="B1857" s="31" t="s">
        <v>3040</v>
      </c>
      <c r="C1857" s="39">
        <v>0</v>
      </c>
      <c r="D1857" s="31" t="s">
        <v>149</v>
      </c>
      <c r="E1857" s="37" t="s">
        <v>152</v>
      </c>
      <c r="F1857" s="37" t="s">
        <v>195</v>
      </c>
    </row>
    <row r="1858" spans="1:6" ht="14.4" x14ac:dyDescent="0.3">
      <c r="A1858" s="60" t="s">
        <v>5129</v>
      </c>
    </row>
    <row r="1859" spans="1:6" x14ac:dyDescent="0.25">
      <c r="A1859" s="36" t="s">
        <v>3043</v>
      </c>
      <c r="B1859" s="31" t="s">
        <v>3042</v>
      </c>
      <c r="C1859" s="37">
        <v>8</v>
      </c>
      <c r="D1859" s="31" t="s">
        <v>149</v>
      </c>
      <c r="E1859" s="37" t="s">
        <v>147</v>
      </c>
      <c r="F1859" s="37" t="s">
        <v>222</v>
      </c>
    </row>
    <row r="1860" spans="1:6" ht="14.4" x14ac:dyDescent="0.3">
      <c r="A1860" s="60" t="s">
        <v>5130</v>
      </c>
      <c r="C1860" s="32"/>
      <c r="E1860" s="32"/>
      <c r="F1860" s="32"/>
    </row>
    <row r="1861" spans="1:6" x14ac:dyDescent="0.25">
      <c r="A1861" s="36" t="s">
        <v>3045</v>
      </c>
      <c r="B1861" s="31" t="s">
        <v>3044</v>
      </c>
      <c r="C1861" s="37">
        <v>8</v>
      </c>
      <c r="D1861" s="31" t="s">
        <v>157</v>
      </c>
      <c r="E1861" s="37" t="s">
        <v>147</v>
      </c>
      <c r="F1861" s="37" t="s">
        <v>222</v>
      </c>
    </row>
    <row r="1862" spans="1:6" ht="14.4" x14ac:dyDescent="0.3">
      <c r="A1862" s="60" t="s">
        <v>5131</v>
      </c>
      <c r="E1862" s="32"/>
      <c r="F1862" s="32"/>
    </row>
    <row r="1863" spans="1:6" x14ac:dyDescent="0.25">
      <c r="A1863" s="36" t="s">
        <v>3047</v>
      </c>
      <c r="B1863" s="31" t="s">
        <v>3046</v>
      </c>
      <c r="C1863" s="39">
        <v>0</v>
      </c>
      <c r="D1863" s="31" t="s">
        <v>149</v>
      </c>
      <c r="E1863" s="37" t="s">
        <v>152</v>
      </c>
      <c r="F1863" s="37" t="s">
        <v>202</v>
      </c>
    </row>
    <row r="1864" spans="1:6" ht="14.4" x14ac:dyDescent="0.3">
      <c r="A1864" s="60" t="s">
        <v>5132</v>
      </c>
      <c r="C1864" s="32"/>
      <c r="E1864" s="32"/>
      <c r="F1864" s="32"/>
    </row>
    <row r="1865" spans="1:6" x14ac:dyDescent="0.25">
      <c r="A1865" s="36" t="s">
        <v>3049</v>
      </c>
      <c r="B1865" s="31" t="s">
        <v>3048</v>
      </c>
      <c r="C1865" s="37">
        <v>0</v>
      </c>
      <c r="D1865" s="31" t="s">
        <v>149</v>
      </c>
      <c r="E1865" s="37" t="s">
        <v>152</v>
      </c>
      <c r="F1865" s="37" t="s">
        <v>160</v>
      </c>
    </row>
    <row r="1866" spans="1:6" ht="14.4" x14ac:dyDescent="0.3">
      <c r="A1866" s="60" t="s">
        <v>5133</v>
      </c>
      <c r="C1866" s="32"/>
      <c r="E1866" s="32"/>
      <c r="F1866" s="32"/>
    </row>
    <row r="1867" spans="1:6" x14ac:dyDescent="0.25">
      <c r="A1867" s="36" t="s">
        <v>3051</v>
      </c>
      <c r="B1867" s="31" t="s">
        <v>3050</v>
      </c>
      <c r="C1867" s="37"/>
      <c r="D1867" s="31" t="s">
        <v>1291</v>
      </c>
      <c r="E1867" s="37"/>
      <c r="F1867" s="37"/>
    </row>
    <row r="1868" spans="1:6" x14ac:dyDescent="0.25">
      <c r="A1868" s="36" t="s">
        <v>3053</v>
      </c>
      <c r="B1868" s="31" t="s">
        <v>3052</v>
      </c>
      <c r="C1868" s="37"/>
      <c r="D1868" s="31" t="s">
        <v>1299</v>
      </c>
      <c r="E1868" s="37"/>
      <c r="F1868" s="37"/>
    </row>
    <row r="1869" spans="1:6" x14ac:dyDescent="0.25">
      <c r="A1869" s="36" t="s">
        <v>3054</v>
      </c>
      <c r="B1869" s="31" t="s">
        <v>3050</v>
      </c>
      <c r="C1869" s="37"/>
      <c r="D1869" s="31" t="s">
        <v>1299</v>
      </c>
      <c r="E1869" s="37"/>
      <c r="F1869" s="37"/>
    </row>
    <row r="1870" spans="1:6" x14ac:dyDescent="0.25">
      <c r="A1870" s="36" t="s">
        <v>3055</v>
      </c>
      <c r="B1870" s="31" t="s">
        <v>3050</v>
      </c>
      <c r="C1870" s="37"/>
      <c r="D1870" s="31" t="s">
        <v>1291</v>
      </c>
      <c r="E1870" s="37"/>
      <c r="F1870" s="37"/>
    </row>
    <row r="1871" spans="1:6" x14ac:dyDescent="0.25">
      <c r="A1871" s="36" t="s">
        <v>3057</v>
      </c>
      <c r="B1871" s="31" t="s">
        <v>3056</v>
      </c>
      <c r="C1871" s="37"/>
      <c r="D1871" s="31" t="s">
        <v>1299</v>
      </c>
      <c r="E1871" s="37"/>
      <c r="F1871" s="37"/>
    </row>
    <row r="1872" spans="1:6" x14ac:dyDescent="0.25">
      <c r="A1872" s="36" t="s">
        <v>3058</v>
      </c>
      <c r="B1872" s="31" t="s">
        <v>3050</v>
      </c>
      <c r="C1872" s="37"/>
      <c r="D1872" s="31" t="s">
        <v>1299</v>
      </c>
      <c r="E1872" s="37"/>
      <c r="F1872" s="37"/>
    </row>
    <row r="1873" spans="1:7" x14ac:dyDescent="0.25">
      <c r="A1873" s="36" t="s">
        <v>3060</v>
      </c>
      <c r="B1873" s="31" t="s">
        <v>3059</v>
      </c>
      <c r="C1873" s="37"/>
      <c r="D1873" s="31" t="s">
        <v>1291</v>
      </c>
      <c r="E1873" s="37"/>
      <c r="F1873" s="37"/>
    </row>
    <row r="1874" spans="1:7" ht="14.4" x14ac:dyDescent="0.3">
      <c r="A1874" s="60" t="s">
        <v>5134</v>
      </c>
      <c r="E1874" s="32"/>
      <c r="F1874" s="32"/>
    </row>
    <row r="1875" spans="1:7" x14ac:dyDescent="0.25">
      <c r="A1875" s="36" t="s">
        <v>3062</v>
      </c>
      <c r="B1875" s="31" t="s">
        <v>3061</v>
      </c>
      <c r="C1875" s="37"/>
      <c r="D1875" s="31" t="s">
        <v>1299</v>
      </c>
      <c r="E1875" s="37"/>
      <c r="F1875" s="37"/>
    </row>
    <row r="1876" spans="1:7" x14ac:dyDescent="0.25">
      <c r="A1876" s="36" t="s">
        <v>3064</v>
      </c>
      <c r="B1876" s="31" t="s">
        <v>3063</v>
      </c>
      <c r="C1876" s="37"/>
      <c r="D1876" s="31" t="s">
        <v>1291</v>
      </c>
      <c r="E1876" s="37"/>
      <c r="F1876" s="37"/>
    </row>
    <row r="1877" spans="1:7" ht="14.4" x14ac:dyDescent="0.3">
      <c r="A1877" s="60" t="s">
        <v>5135</v>
      </c>
      <c r="C1877" s="32"/>
      <c r="E1877" s="32"/>
      <c r="F1877" s="32"/>
    </row>
    <row r="1878" spans="1:7" x14ac:dyDescent="0.25">
      <c r="A1878" s="36" t="s">
        <v>3066</v>
      </c>
      <c r="B1878" s="31" t="s">
        <v>3065</v>
      </c>
      <c r="C1878" s="37">
        <v>9</v>
      </c>
      <c r="D1878" s="32" t="s">
        <v>149</v>
      </c>
      <c r="E1878" s="37" t="s">
        <v>147</v>
      </c>
      <c r="F1878" s="37" t="s">
        <v>160</v>
      </c>
    </row>
    <row r="1879" spans="1:7" ht="14.4" x14ac:dyDescent="0.3">
      <c r="A1879" s="60" t="s">
        <v>5136</v>
      </c>
      <c r="C1879" s="32"/>
      <c r="E1879" s="32"/>
      <c r="F1879" s="32"/>
    </row>
    <row r="1880" spans="1:7" x14ac:dyDescent="0.25">
      <c r="A1880" s="37" t="s">
        <v>3067</v>
      </c>
      <c r="C1880" s="37">
        <v>9</v>
      </c>
      <c r="D1880" s="40" t="s">
        <v>149</v>
      </c>
      <c r="E1880" s="37" t="s">
        <v>147</v>
      </c>
      <c r="F1880" s="37" t="s">
        <v>195</v>
      </c>
    </row>
    <row r="1881" spans="1:7" x14ac:dyDescent="0.25">
      <c r="A1881" s="36" t="s">
        <v>3069</v>
      </c>
      <c r="B1881" s="31" t="s">
        <v>3068</v>
      </c>
      <c r="C1881" s="37">
        <v>9</v>
      </c>
      <c r="D1881" s="31" t="s">
        <v>769</v>
      </c>
      <c r="E1881" s="37" t="s">
        <v>147</v>
      </c>
      <c r="F1881" s="37" t="s">
        <v>222</v>
      </c>
    </row>
    <row r="1882" spans="1:7" x14ac:dyDescent="0.25">
      <c r="A1882" s="36" t="s">
        <v>3070</v>
      </c>
      <c r="C1882" s="37">
        <v>9</v>
      </c>
      <c r="D1882" s="31" t="s">
        <v>149</v>
      </c>
      <c r="E1882" s="37" t="s">
        <v>147</v>
      </c>
      <c r="F1882" s="37" t="s">
        <v>195</v>
      </c>
    </row>
    <row r="1883" spans="1:7" ht="14.4" x14ac:dyDescent="0.3">
      <c r="A1883" s="60" t="s">
        <v>5137</v>
      </c>
      <c r="E1883" s="32"/>
      <c r="F1883" s="32"/>
    </row>
    <row r="1884" spans="1:7" x14ac:dyDescent="0.25">
      <c r="A1884" s="36" t="s">
        <v>3072</v>
      </c>
      <c r="B1884" s="31" t="s">
        <v>3071</v>
      </c>
      <c r="C1884" s="37">
        <v>6</v>
      </c>
      <c r="D1884" s="31" t="s">
        <v>769</v>
      </c>
      <c r="E1884" s="37" t="s">
        <v>147</v>
      </c>
      <c r="F1884" s="37" t="s">
        <v>195</v>
      </c>
    </row>
    <row r="1885" spans="1:7" x14ac:dyDescent="0.25">
      <c r="A1885" s="36" t="s">
        <v>3074</v>
      </c>
      <c r="B1885" s="31" t="s">
        <v>3073</v>
      </c>
      <c r="C1885" s="37">
        <v>5</v>
      </c>
      <c r="D1885" s="31" t="s">
        <v>149</v>
      </c>
      <c r="E1885" s="37" t="s">
        <v>147</v>
      </c>
      <c r="F1885" s="37" t="s">
        <v>160</v>
      </c>
      <c r="G1885" s="31" t="s">
        <v>203</v>
      </c>
    </row>
    <row r="1886" spans="1:7" ht="14.4" x14ac:dyDescent="0.3">
      <c r="A1886" s="60" t="s">
        <v>5138</v>
      </c>
      <c r="E1886" s="32"/>
      <c r="F1886" s="32"/>
    </row>
    <row r="1887" spans="1:7" x14ac:dyDescent="0.25">
      <c r="A1887" s="36" t="s">
        <v>3076</v>
      </c>
      <c r="B1887" s="31" t="s">
        <v>3075</v>
      </c>
      <c r="C1887" s="37">
        <v>10</v>
      </c>
      <c r="D1887" s="31" t="s">
        <v>769</v>
      </c>
      <c r="E1887" s="37" t="s">
        <v>147</v>
      </c>
      <c r="F1887" s="37" t="s">
        <v>195</v>
      </c>
      <c r="G1887" s="31" t="s">
        <v>182</v>
      </c>
    </row>
    <row r="1888" spans="1:7" x14ac:dyDescent="0.25">
      <c r="A1888" s="36" t="s">
        <v>3078</v>
      </c>
      <c r="B1888" s="31" t="s">
        <v>3077</v>
      </c>
      <c r="C1888" s="37">
        <v>6</v>
      </c>
      <c r="D1888" s="31" t="s">
        <v>769</v>
      </c>
      <c r="E1888" s="37" t="s">
        <v>147</v>
      </c>
      <c r="F1888" s="37" t="s">
        <v>222</v>
      </c>
    </row>
    <row r="1889" spans="1:7" x14ac:dyDescent="0.25">
      <c r="A1889" s="36" t="s">
        <v>3079</v>
      </c>
      <c r="B1889" s="31" t="s">
        <v>3077</v>
      </c>
      <c r="C1889" s="37">
        <v>6</v>
      </c>
      <c r="D1889" s="31" t="s">
        <v>769</v>
      </c>
      <c r="E1889" s="37" t="s">
        <v>147</v>
      </c>
      <c r="F1889" s="37" t="s">
        <v>160</v>
      </c>
    </row>
    <row r="1890" spans="1:7" x14ac:dyDescent="0.25">
      <c r="A1890" s="36" t="s">
        <v>3080</v>
      </c>
      <c r="B1890" s="31" t="s">
        <v>3077</v>
      </c>
      <c r="C1890" s="37">
        <v>6</v>
      </c>
      <c r="D1890" s="32" t="s">
        <v>769</v>
      </c>
      <c r="E1890" s="37" t="s">
        <v>147</v>
      </c>
      <c r="F1890" s="37" t="s">
        <v>160</v>
      </c>
    </row>
    <row r="1891" spans="1:7" ht="14.4" x14ac:dyDescent="0.3">
      <c r="A1891" s="60" t="s">
        <v>5139</v>
      </c>
      <c r="C1891" s="32"/>
      <c r="E1891" s="32"/>
      <c r="F1891" s="32"/>
    </row>
    <row r="1892" spans="1:7" x14ac:dyDescent="0.25">
      <c r="A1892" s="36" t="s">
        <v>3082</v>
      </c>
      <c r="B1892" s="31" t="s">
        <v>3081</v>
      </c>
      <c r="C1892" s="37">
        <v>1</v>
      </c>
      <c r="D1892" s="31" t="s">
        <v>149</v>
      </c>
      <c r="E1892" s="37" t="s">
        <v>147</v>
      </c>
      <c r="F1892" s="37" t="s">
        <v>156</v>
      </c>
    </row>
    <row r="1893" spans="1:7" x14ac:dyDescent="0.25">
      <c r="A1893" s="36" t="s">
        <v>3083</v>
      </c>
      <c r="B1893" s="31" t="s">
        <v>3081</v>
      </c>
      <c r="C1893" s="37"/>
      <c r="D1893" s="31" t="s">
        <v>149</v>
      </c>
      <c r="E1893" s="37"/>
      <c r="F1893" s="37"/>
    </row>
    <row r="1894" spans="1:7" x14ac:dyDescent="0.25">
      <c r="A1894" s="36" t="s">
        <v>3084</v>
      </c>
      <c r="B1894" s="31" t="s">
        <v>3081</v>
      </c>
      <c r="C1894" s="37"/>
      <c r="D1894" s="31" t="s">
        <v>149</v>
      </c>
      <c r="E1894" s="37"/>
      <c r="F1894" s="37"/>
    </row>
    <row r="1895" spans="1:7" x14ac:dyDescent="0.25">
      <c r="A1895" s="36" t="s">
        <v>3086</v>
      </c>
      <c r="B1895" s="31" t="s">
        <v>3085</v>
      </c>
      <c r="C1895" s="37">
        <v>5</v>
      </c>
      <c r="D1895" s="31" t="s">
        <v>149</v>
      </c>
      <c r="E1895" s="37" t="s">
        <v>147</v>
      </c>
      <c r="F1895" s="37" t="s">
        <v>160</v>
      </c>
    </row>
    <row r="1896" spans="1:7" x14ac:dyDescent="0.25">
      <c r="A1896" s="36" t="s">
        <v>3087</v>
      </c>
      <c r="C1896" s="37">
        <v>5</v>
      </c>
      <c r="D1896" s="40" t="s">
        <v>149</v>
      </c>
      <c r="E1896" s="37" t="s">
        <v>147</v>
      </c>
      <c r="F1896" s="37" t="s">
        <v>156</v>
      </c>
    </row>
    <row r="1897" spans="1:7" x14ac:dyDescent="0.25">
      <c r="A1897" s="36" t="s">
        <v>3089</v>
      </c>
      <c r="B1897" s="31" t="s">
        <v>3088</v>
      </c>
      <c r="C1897" s="37"/>
      <c r="D1897" s="31" t="s">
        <v>149</v>
      </c>
      <c r="E1897" s="37"/>
      <c r="F1897" s="37"/>
      <c r="G1897" s="31" t="s">
        <v>223</v>
      </c>
    </row>
    <row r="1898" spans="1:7" x14ac:dyDescent="0.25">
      <c r="A1898" s="36" t="s">
        <v>3091</v>
      </c>
      <c r="B1898" s="31" t="s">
        <v>3090</v>
      </c>
      <c r="C1898" s="37">
        <v>0</v>
      </c>
      <c r="D1898" s="31" t="s">
        <v>149</v>
      </c>
      <c r="E1898" s="37" t="s">
        <v>152</v>
      </c>
      <c r="F1898" s="37" t="s">
        <v>160</v>
      </c>
    </row>
    <row r="1899" spans="1:7" x14ac:dyDescent="0.25">
      <c r="A1899" s="36" t="s">
        <v>3093</v>
      </c>
      <c r="B1899" s="31" t="s">
        <v>3092</v>
      </c>
      <c r="C1899" s="37">
        <v>2</v>
      </c>
      <c r="D1899" s="31" t="s">
        <v>149</v>
      </c>
      <c r="E1899" s="37" t="s">
        <v>147</v>
      </c>
      <c r="F1899" s="37" t="s">
        <v>156</v>
      </c>
    </row>
    <row r="1900" spans="1:7" x14ac:dyDescent="0.25">
      <c r="A1900" s="36" t="s">
        <v>3094</v>
      </c>
      <c r="B1900" s="31" t="s">
        <v>3092</v>
      </c>
      <c r="C1900" s="32"/>
      <c r="D1900" s="31" t="s">
        <v>149</v>
      </c>
      <c r="E1900" s="32"/>
      <c r="F1900" s="32"/>
    </row>
    <row r="1901" spans="1:7" x14ac:dyDescent="0.25">
      <c r="A1901" s="36" t="s">
        <v>3095</v>
      </c>
      <c r="B1901" s="31" t="s">
        <v>3092</v>
      </c>
      <c r="C1901" s="37"/>
      <c r="D1901" s="32" t="s">
        <v>149</v>
      </c>
      <c r="E1901" s="37"/>
      <c r="F1901" s="37"/>
    </row>
    <row r="1902" spans="1:7" x14ac:dyDescent="0.25">
      <c r="A1902" s="36" t="s">
        <v>3097</v>
      </c>
      <c r="B1902" s="31" t="s">
        <v>3096</v>
      </c>
      <c r="C1902" s="37">
        <v>6</v>
      </c>
      <c r="D1902" s="31" t="s">
        <v>149</v>
      </c>
      <c r="E1902" s="37" t="s">
        <v>147</v>
      </c>
      <c r="F1902" s="37" t="s">
        <v>208</v>
      </c>
    </row>
    <row r="1903" spans="1:7" x14ac:dyDescent="0.25">
      <c r="A1903" s="36" t="s">
        <v>3099</v>
      </c>
      <c r="B1903" s="31" t="s">
        <v>3098</v>
      </c>
      <c r="C1903" s="37">
        <v>7</v>
      </c>
      <c r="D1903" s="31" t="s">
        <v>149</v>
      </c>
      <c r="E1903" s="37" t="s">
        <v>147</v>
      </c>
      <c r="F1903" s="37" t="s">
        <v>156</v>
      </c>
      <c r="G1903" s="31" t="s">
        <v>203</v>
      </c>
    </row>
    <row r="1904" spans="1:7" ht="14.4" x14ac:dyDescent="0.3">
      <c r="A1904" s="60" t="s">
        <v>5140</v>
      </c>
      <c r="C1904" s="32"/>
      <c r="E1904" s="32"/>
      <c r="F1904" s="32"/>
    </row>
    <row r="1905" spans="1:7" x14ac:dyDescent="0.25">
      <c r="A1905" s="36" t="s">
        <v>2348</v>
      </c>
      <c r="B1905" s="40" t="s">
        <v>3100</v>
      </c>
      <c r="C1905" s="40"/>
      <c r="D1905" s="40" t="s">
        <v>149</v>
      </c>
      <c r="E1905" s="37"/>
      <c r="F1905" s="37"/>
    </row>
    <row r="1906" spans="1:7" x14ac:dyDescent="0.25">
      <c r="A1906" s="36" t="s">
        <v>3102</v>
      </c>
      <c r="B1906" s="31" t="s">
        <v>3101</v>
      </c>
      <c r="C1906" s="37">
        <v>4</v>
      </c>
      <c r="D1906" s="31" t="s">
        <v>149</v>
      </c>
      <c r="E1906" s="37" t="s">
        <v>147</v>
      </c>
      <c r="F1906" s="37" t="s">
        <v>148</v>
      </c>
    </row>
    <row r="1907" spans="1:7" ht="14.4" x14ac:dyDescent="0.3">
      <c r="A1907" s="60" t="s">
        <v>5141</v>
      </c>
      <c r="C1907" s="32"/>
      <c r="E1907" s="32"/>
      <c r="F1907" s="32"/>
    </row>
    <row r="1908" spans="1:7" x14ac:dyDescent="0.25">
      <c r="A1908" s="36" t="s">
        <v>3104</v>
      </c>
      <c r="B1908" s="31" t="s">
        <v>3103</v>
      </c>
      <c r="C1908" s="37"/>
      <c r="D1908" s="31" t="s">
        <v>149</v>
      </c>
      <c r="E1908" s="37"/>
      <c r="F1908" s="37"/>
    </row>
    <row r="1909" spans="1:7" x14ac:dyDescent="0.25">
      <c r="A1909" s="36" t="s">
        <v>3105</v>
      </c>
      <c r="B1909" s="31" t="s">
        <v>3103</v>
      </c>
      <c r="C1909" s="37"/>
      <c r="D1909" s="31" t="s">
        <v>149</v>
      </c>
      <c r="E1909" s="37"/>
      <c r="F1909" s="37"/>
    </row>
    <row r="1910" spans="1:7" x14ac:dyDescent="0.25">
      <c r="A1910" s="36" t="s">
        <v>3106</v>
      </c>
      <c r="B1910" s="31" t="s">
        <v>3103</v>
      </c>
      <c r="C1910" s="37"/>
      <c r="D1910" s="32" t="s">
        <v>149</v>
      </c>
      <c r="E1910" s="37"/>
      <c r="F1910" s="37"/>
    </row>
    <row r="1911" spans="1:7" ht="14.4" x14ac:dyDescent="0.3">
      <c r="A1911" s="60" t="s">
        <v>5142</v>
      </c>
      <c r="C1911" s="32"/>
      <c r="E1911" s="32"/>
      <c r="F1911" s="32"/>
    </row>
    <row r="1912" spans="1:7" x14ac:dyDescent="0.25">
      <c r="A1912" s="36" t="s">
        <v>3108</v>
      </c>
      <c r="B1912" s="31" t="s">
        <v>3107</v>
      </c>
      <c r="C1912" s="37">
        <v>8</v>
      </c>
      <c r="D1912" s="31" t="s">
        <v>149</v>
      </c>
      <c r="E1912" s="37" t="s">
        <v>147</v>
      </c>
      <c r="F1912" s="37" t="s">
        <v>253</v>
      </c>
      <c r="G1912" s="31" t="s">
        <v>223</v>
      </c>
    </row>
    <row r="1913" spans="1:7" ht="14.4" x14ac:dyDescent="0.3">
      <c r="A1913" s="60" t="s">
        <v>5143</v>
      </c>
      <c r="C1913" s="32"/>
      <c r="E1913" s="32"/>
      <c r="F1913" s="32"/>
    </row>
    <row r="1914" spans="1:7" x14ac:dyDescent="0.25">
      <c r="A1914" s="36" t="s">
        <v>3111</v>
      </c>
      <c r="B1914" s="31" t="s">
        <v>3110</v>
      </c>
      <c r="C1914" s="32">
        <v>6</v>
      </c>
      <c r="D1914" s="31" t="s">
        <v>3109</v>
      </c>
      <c r="E1914" s="37" t="s">
        <v>147</v>
      </c>
      <c r="F1914" s="37" t="s">
        <v>160</v>
      </c>
    </row>
    <row r="1915" spans="1:7" x14ac:dyDescent="0.25">
      <c r="A1915" s="36" t="s">
        <v>3113</v>
      </c>
      <c r="B1915" s="31" t="s">
        <v>3112</v>
      </c>
      <c r="C1915" s="37">
        <v>10</v>
      </c>
      <c r="D1915" s="31" t="s">
        <v>2038</v>
      </c>
      <c r="E1915" s="37" t="s">
        <v>147</v>
      </c>
      <c r="F1915" s="37" t="s">
        <v>160</v>
      </c>
      <c r="G1915" s="31" t="s">
        <v>203</v>
      </c>
    </row>
    <row r="1916" spans="1:7" ht="14.4" x14ac:dyDescent="0.3">
      <c r="A1916" s="60" t="s">
        <v>5144</v>
      </c>
      <c r="C1916" s="32"/>
      <c r="E1916" s="32"/>
      <c r="F1916" s="32"/>
    </row>
    <row r="1917" spans="1:7" ht="14.4" x14ac:dyDescent="0.3">
      <c r="A1917" s="60" t="s">
        <v>5145</v>
      </c>
      <c r="C1917" s="32"/>
      <c r="E1917" s="32"/>
      <c r="F1917" s="32"/>
    </row>
    <row r="1918" spans="1:7" x14ac:dyDescent="0.25">
      <c r="A1918" s="36" t="s">
        <v>3115</v>
      </c>
      <c r="B1918" s="31" t="s">
        <v>3114</v>
      </c>
      <c r="C1918" s="39">
        <v>0</v>
      </c>
      <c r="D1918" s="31" t="s">
        <v>149</v>
      </c>
      <c r="E1918" s="37" t="s">
        <v>152</v>
      </c>
      <c r="F1918" s="37" t="s">
        <v>202</v>
      </c>
    </row>
    <row r="1919" spans="1:7" x14ac:dyDescent="0.25">
      <c r="A1919" s="36" t="s">
        <v>3117</v>
      </c>
      <c r="B1919" s="31" t="s">
        <v>3116</v>
      </c>
      <c r="C1919" s="37">
        <v>10</v>
      </c>
      <c r="D1919" s="31" t="s">
        <v>149</v>
      </c>
      <c r="E1919" s="37" t="s">
        <v>147</v>
      </c>
      <c r="F1919" s="37" t="s">
        <v>160</v>
      </c>
      <c r="G1919" s="31" t="s">
        <v>182</v>
      </c>
    </row>
    <row r="1920" spans="1:7" x14ac:dyDescent="0.25">
      <c r="A1920" s="36" t="s">
        <v>3118</v>
      </c>
      <c r="C1920" s="37">
        <v>8</v>
      </c>
      <c r="D1920" s="40" t="s">
        <v>149</v>
      </c>
      <c r="E1920" s="37" t="s">
        <v>147</v>
      </c>
      <c r="F1920" s="37" t="s">
        <v>160</v>
      </c>
    </row>
    <row r="1921" spans="1:7" x14ac:dyDescent="0.25">
      <c r="A1921" s="36" t="s">
        <v>3120</v>
      </c>
      <c r="B1921" s="31" t="s">
        <v>3119</v>
      </c>
      <c r="C1921" s="37"/>
      <c r="D1921" s="31" t="s">
        <v>149</v>
      </c>
      <c r="E1921" s="37"/>
      <c r="F1921" s="37"/>
      <c r="G1921" s="31" t="s">
        <v>182</v>
      </c>
    </row>
    <row r="1922" spans="1:7" ht="14.4" x14ac:dyDescent="0.3">
      <c r="A1922" s="60" t="s">
        <v>5146</v>
      </c>
      <c r="E1922" s="32"/>
      <c r="F1922" s="32"/>
    </row>
    <row r="1923" spans="1:7" x14ac:dyDescent="0.25">
      <c r="A1923" s="36" t="s">
        <v>3122</v>
      </c>
      <c r="B1923" s="31" t="s">
        <v>3121</v>
      </c>
      <c r="C1923" s="37">
        <v>6</v>
      </c>
      <c r="D1923" s="32" t="s">
        <v>149</v>
      </c>
      <c r="E1923" s="37" t="s">
        <v>147</v>
      </c>
      <c r="F1923" s="37" t="s">
        <v>170</v>
      </c>
      <c r="G1923" s="31" t="s">
        <v>182</v>
      </c>
    </row>
    <row r="1924" spans="1:7" x14ac:dyDescent="0.25">
      <c r="A1924" s="36" t="s">
        <v>3124</v>
      </c>
      <c r="B1924" s="31" t="s">
        <v>3123</v>
      </c>
      <c r="C1924" s="37">
        <v>7</v>
      </c>
      <c r="D1924" s="31" t="s">
        <v>149</v>
      </c>
      <c r="E1924" s="37" t="s">
        <v>147</v>
      </c>
      <c r="F1924" s="37" t="s">
        <v>278</v>
      </c>
    </row>
    <row r="1925" spans="1:7" ht="14.4" x14ac:dyDescent="0.3">
      <c r="A1925" s="60" t="s">
        <v>5147</v>
      </c>
      <c r="C1925" s="32"/>
      <c r="E1925" s="32"/>
      <c r="F1925" s="32"/>
    </row>
    <row r="1926" spans="1:7" x14ac:dyDescent="0.25">
      <c r="A1926" s="36" t="s">
        <v>3126</v>
      </c>
      <c r="B1926" s="31" t="s">
        <v>3125</v>
      </c>
      <c r="C1926" s="37">
        <v>6</v>
      </c>
      <c r="D1926" s="31" t="s">
        <v>149</v>
      </c>
      <c r="E1926" s="37" t="s">
        <v>147</v>
      </c>
      <c r="F1926" s="37" t="s">
        <v>156</v>
      </c>
    </row>
    <row r="1927" spans="1:7" ht="14.4" x14ac:dyDescent="0.3">
      <c r="A1927" s="60" t="s">
        <v>5148</v>
      </c>
      <c r="C1927" s="32"/>
      <c r="E1927" s="32"/>
      <c r="F1927" s="32"/>
    </row>
    <row r="1928" spans="1:7" x14ac:dyDescent="0.25">
      <c r="A1928" s="36" t="s">
        <v>3128</v>
      </c>
      <c r="B1928" s="31" t="s">
        <v>3127</v>
      </c>
      <c r="C1928" s="32">
        <v>6</v>
      </c>
      <c r="D1928" s="32" t="s">
        <v>189</v>
      </c>
      <c r="E1928" s="37" t="s">
        <v>147</v>
      </c>
      <c r="F1928" s="37" t="s">
        <v>160</v>
      </c>
    </row>
    <row r="1929" spans="1:7" ht="14.4" x14ac:dyDescent="0.3">
      <c r="A1929" s="60" t="s">
        <v>5149</v>
      </c>
      <c r="C1929" s="32"/>
      <c r="E1929" s="32"/>
      <c r="F1929" s="32"/>
    </row>
    <row r="1930" spans="1:7" x14ac:dyDescent="0.25">
      <c r="A1930" s="36" t="s">
        <v>3130</v>
      </c>
      <c r="B1930" s="31" t="s">
        <v>3129</v>
      </c>
      <c r="C1930" s="32">
        <v>8</v>
      </c>
      <c r="D1930" s="31" t="s">
        <v>149</v>
      </c>
      <c r="E1930" s="37" t="s">
        <v>147</v>
      </c>
      <c r="F1930" s="37" t="s">
        <v>156</v>
      </c>
      <c r="G1930" s="31" t="s">
        <v>144</v>
      </c>
    </row>
    <row r="1931" spans="1:7" x14ac:dyDescent="0.25">
      <c r="A1931" s="36" t="s">
        <v>3132</v>
      </c>
      <c r="B1931" s="31" t="s">
        <v>3131</v>
      </c>
      <c r="C1931" s="37">
        <v>3</v>
      </c>
      <c r="D1931" s="31" t="s">
        <v>149</v>
      </c>
      <c r="E1931" s="37" t="s">
        <v>147</v>
      </c>
      <c r="F1931" s="37" t="s">
        <v>153</v>
      </c>
    </row>
    <row r="1932" spans="1:7" x14ac:dyDescent="0.25">
      <c r="A1932" s="36" t="s">
        <v>3134</v>
      </c>
      <c r="B1932" s="31" t="s">
        <v>3133</v>
      </c>
      <c r="C1932" s="37"/>
      <c r="D1932" s="31" t="s">
        <v>149</v>
      </c>
      <c r="E1932" s="37"/>
      <c r="F1932" s="37"/>
      <c r="G1932" s="31" t="s">
        <v>203</v>
      </c>
    </row>
    <row r="1933" spans="1:7" x14ac:dyDescent="0.25">
      <c r="A1933" s="36" t="s">
        <v>3136</v>
      </c>
      <c r="B1933" s="31" t="s">
        <v>3135</v>
      </c>
      <c r="C1933" s="37">
        <v>4</v>
      </c>
      <c r="D1933" s="31" t="s">
        <v>149</v>
      </c>
      <c r="E1933" s="37" t="s">
        <v>147</v>
      </c>
      <c r="F1933" s="37" t="s">
        <v>153</v>
      </c>
    </row>
    <row r="1934" spans="1:7" ht="14.4" x14ac:dyDescent="0.3">
      <c r="A1934" s="60" t="s">
        <v>5150</v>
      </c>
      <c r="C1934" s="32"/>
      <c r="E1934" s="32"/>
      <c r="F1934" s="32"/>
    </row>
    <row r="1935" spans="1:7" x14ac:dyDescent="0.25">
      <c r="A1935" s="36" t="s">
        <v>3138</v>
      </c>
      <c r="B1935" s="31" t="s">
        <v>3137</v>
      </c>
      <c r="C1935" s="37">
        <v>7</v>
      </c>
      <c r="D1935" s="31" t="s">
        <v>149</v>
      </c>
      <c r="E1935" s="37" t="s">
        <v>147</v>
      </c>
      <c r="F1935" s="37" t="s">
        <v>253</v>
      </c>
    </row>
    <row r="1936" spans="1:7" x14ac:dyDescent="0.25">
      <c r="A1936" s="36" t="s">
        <v>3140</v>
      </c>
      <c r="B1936" s="31" t="s">
        <v>3139</v>
      </c>
      <c r="C1936" s="37">
        <v>6</v>
      </c>
      <c r="D1936" s="31" t="s">
        <v>149</v>
      </c>
      <c r="E1936" s="37" t="s">
        <v>147</v>
      </c>
      <c r="F1936" s="37" t="s">
        <v>964</v>
      </c>
    </row>
    <row r="1937" spans="1:7" x14ac:dyDescent="0.25">
      <c r="A1937" s="36" t="s">
        <v>3141</v>
      </c>
      <c r="C1937" s="31">
        <v>7</v>
      </c>
      <c r="D1937" s="40" t="s">
        <v>149</v>
      </c>
      <c r="E1937" s="37" t="s">
        <v>147</v>
      </c>
      <c r="F1937" s="37" t="s">
        <v>160</v>
      </c>
    </row>
    <row r="1938" spans="1:7" x14ac:dyDescent="0.25">
      <c r="A1938" s="36" t="s">
        <v>3143</v>
      </c>
      <c r="B1938" s="31" t="s">
        <v>3142</v>
      </c>
      <c r="C1938" s="37">
        <v>7</v>
      </c>
      <c r="D1938" s="31" t="s">
        <v>149</v>
      </c>
      <c r="E1938" s="37" t="s">
        <v>147</v>
      </c>
      <c r="F1938" s="37" t="s">
        <v>195</v>
      </c>
    </row>
    <row r="1939" spans="1:7" ht="14.4" x14ac:dyDescent="0.3">
      <c r="A1939" s="60" t="s">
        <v>5151</v>
      </c>
      <c r="C1939" s="32"/>
      <c r="E1939" s="32"/>
      <c r="F1939" s="32"/>
    </row>
    <row r="1940" spans="1:7" ht="14.4" x14ac:dyDescent="0.3">
      <c r="A1940" s="60" t="s">
        <v>5152</v>
      </c>
      <c r="C1940" s="32"/>
      <c r="E1940" s="32"/>
      <c r="F1940" s="32"/>
    </row>
    <row r="1941" spans="1:7" x14ac:dyDescent="0.25">
      <c r="A1941" s="36" t="s">
        <v>3145</v>
      </c>
      <c r="B1941" s="31" t="s">
        <v>3144</v>
      </c>
      <c r="C1941" s="37">
        <v>4</v>
      </c>
      <c r="D1941" s="31" t="s">
        <v>157</v>
      </c>
      <c r="E1941" s="37" t="s">
        <v>147</v>
      </c>
      <c r="F1941" s="37" t="s">
        <v>482</v>
      </c>
    </row>
    <row r="1942" spans="1:7" x14ac:dyDescent="0.25">
      <c r="A1942" s="36" t="s">
        <v>3147</v>
      </c>
      <c r="B1942" s="31" t="s">
        <v>3146</v>
      </c>
      <c r="C1942" s="37">
        <v>9</v>
      </c>
      <c r="D1942" s="31" t="s">
        <v>149</v>
      </c>
      <c r="E1942" s="37" t="s">
        <v>147</v>
      </c>
      <c r="F1942" s="37" t="s">
        <v>181</v>
      </c>
    </row>
    <row r="1943" spans="1:7" x14ac:dyDescent="0.25">
      <c r="A1943" s="36" t="s">
        <v>3149</v>
      </c>
      <c r="B1943" s="31" t="s">
        <v>3148</v>
      </c>
      <c r="C1943" s="32">
        <v>0</v>
      </c>
      <c r="D1943" s="31" t="s">
        <v>149</v>
      </c>
      <c r="E1943" s="37" t="s">
        <v>147</v>
      </c>
      <c r="F1943" s="37" t="s">
        <v>156</v>
      </c>
    </row>
    <row r="1944" spans="1:7" ht="14.4" x14ac:dyDescent="0.3">
      <c r="A1944" s="60" t="s">
        <v>5153</v>
      </c>
      <c r="C1944" s="32"/>
      <c r="E1944" s="32"/>
      <c r="F1944" s="32"/>
    </row>
    <row r="1945" spans="1:7" x14ac:dyDescent="0.25">
      <c r="A1945" s="36" t="s">
        <v>3151</v>
      </c>
      <c r="B1945" s="31" t="s">
        <v>3150</v>
      </c>
      <c r="C1945" s="37">
        <v>0</v>
      </c>
      <c r="D1945" s="31" t="s">
        <v>149</v>
      </c>
      <c r="E1945" s="37" t="s">
        <v>147</v>
      </c>
      <c r="F1945" s="37" t="s">
        <v>178</v>
      </c>
    </row>
    <row r="1946" spans="1:7" x14ac:dyDescent="0.25">
      <c r="A1946" s="36" t="s">
        <v>3153</v>
      </c>
      <c r="B1946" s="31" t="s">
        <v>3152</v>
      </c>
      <c r="C1946" s="37">
        <v>8</v>
      </c>
      <c r="D1946" s="31" t="s">
        <v>149</v>
      </c>
      <c r="E1946" s="37" t="s">
        <v>147</v>
      </c>
      <c r="F1946" s="37" t="s">
        <v>160</v>
      </c>
    </row>
    <row r="1947" spans="1:7" x14ac:dyDescent="0.25">
      <c r="A1947" s="36" t="s">
        <v>3155</v>
      </c>
      <c r="B1947" s="31" t="s">
        <v>3154</v>
      </c>
      <c r="C1947" s="37">
        <v>8</v>
      </c>
      <c r="D1947" s="31" t="s">
        <v>149</v>
      </c>
      <c r="E1947" s="37" t="s">
        <v>147</v>
      </c>
      <c r="F1947" s="37" t="s">
        <v>222</v>
      </c>
      <c r="G1947" s="31" t="s">
        <v>223</v>
      </c>
    </row>
    <row r="1948" spans="1:7" ht="14.4" x14ac:dyDescent="0.3">
      <c r="A1948" s="60" t="s">
        <v>5154</v>
      </c>
      <c r="C1948" s="32"/>
      <c r="E1948" s="32"/>
      <c r="F1948" s="32"/>
    </row>
    <row r="1949" spans="1:7" x14ac:dyDescent="0.25">
      <c r="A1949" s="36" t="s">
        <v>3156</v>
      </c>
      <c r="C1949" s="37">
        <v>10</v>
      </c>
      <c r="E1949" s="37" t="s">
        <v>147</v>
      </c>
      <c r="F1949" s="37" t="s">
        <v>160</v>
      </c>
    </row>
    <row r="1950" spans="1:7" x14ac:dyDescent="0.25">
      <c r="A1950" s="36" t="s">
        <v>3158</v>
      </c>
      <c r="B1950" s="31" t="s">
        <v>3157</v>
      </c>
      <c r="C1950" s="37">
        <v>10</v>
      </c>
      <c r="D1950" s="31" t="s">
        <v>149</v>
      </c>
      <c r="E1950" s="37" t="s">
        <v>147</v>
      </c>
      <c r="F1950" s="37" t="s">
        <v>160</v>
      </c>
    </row>
    <row r="1951" spans="1:7" x14ac:dyDescent="0.25">
      <c r="A1951" s="36" t="s">
        <v>3159</v>
      </c>
      <c r="C1951" s="37"/>
      <c r="D1951" s="40" t="s">
        <v>149</v>
      </c>
      <c r="E1951" s="37"/>
      <c r="F1951" s="37"/>
    </row>
    <row r="1952" spans="1:7" x14ac:dyDescent="0.25">
      <c r="A1952" s="36" t="s">
        <v>3161</v>
      </c>
      <c r="B1952" s="31" t="s">
        <v>3160</v>
      </c>
      <c r="C1952" s="37">
        <v>8</v>
      </c>
      <c r="D1952" s="31" t="s">
        <v>149</v>
      </c>
      <c r="E1952" s="37" t="s">
        <v>147</v>
      </c>
      <c r="F1952" s="37" t="s">
        <v>482</v>
      </c>
    </row>
    <row r="1953" spans="1:7" x14ac:dyDescent="0.25">
      <c r="A1953" s="36" t="s">
        <v>3163</v>
      </c>
      <c r="B1953" s="31" t="s">
        <v>3162</v>
      </c>
      <c r="C1953" s="37"/>
      <c r="D1953" s="31" t="s">
        <v>149</v>
      </c>
      <c r="E1953" s="37"/>
      <c r="F1953" s="37"/>
    </row>
    <row r="1954" spans="1:7" ht="14.4" x14ac:dyDescent="0.3">
      <c r="A1954" s="60" t="s">
        <v>5155</v>
      </c>
      <c r="C1954" s="32"/>
      <c r="E1954" s="32"/>
      <c r="F1954" s="32"/>
    </row>
    <row r="1955" spans="1:7" x14ac:dyDescent="0.25">
      <c r="A1955" s="36" t="s">
        <v>3165</v>
      </c>
      <c r="B1955" s="31" t="s">
        <v>3164</v>
      </c>
      <c r="C1955" s="37"/>
      <c r="D1955" s="31" t="s">
        <v>149</v>
      </c>
      <c r="E1955" s="37"/>
      <c r="F1955" s="37"/>
      <c r="G1955" s="31" t="s">
        <v>144</v>
      </c>
    </row>
    <row r="1956" spans="1:7" x14ac:dyDescent="0.25">
      <c r="A1956" s="36" t="s">
        <v>3167</v>
      </c>
      <c r="B1956" s="31" t="s">
        <v>3166</v>
      </c>
      <c r="C1956" s="37">
        <v>6</v>
      </c>
      <c r="D1956" s="31" t="s">
        <v>149</v>
      </c>
      <c r="E1956" s="37" t="s">
        <v>147</v>
      </c>
      <c r="F1956" s="37" t="s">
        <v>253</v>
      </c>
    </row>
    <row r="1957" spans="1:7" x14ac:dyDescent="0.25">
      <c r="A1957" s="36" t="s">
        <v>3169</v>
      </c>
      <c r="B1957" s="31" t="s">
        <v>3168</v>
      </c>
      <c r="C1957" s="37"/>
      <c r="D1957" s="31" t="s">
        <v>149</v>
      </c>
      <c r="E1957" s="37"/>
      <c r="F1957" s="37"/>
      <c r="G1957" s="31" t="s">
        <v>144</v>
      </c>
    </row>
    <row r="1958" spans="1:7" x14ac:dyDescent="0.25">
      <c r="A1958" s="36" t="s">
        <v>3171</v>
      </c>
      <c r="B1958" s="31" t="s">
        <v>3170</v>
      </c>
      <c r="C1958" s="37">
        <v>10</v>
      </c>
      <c r="D1958" s="31" t="s">
        <v>149</v>
      </c>
      <c r="E1958" s="37" t="s">
        <v>147</v>
      </c>
      <c r="F1958" s="37" t="s">
        <v>3172</v>
      </c>
      <c r="G1958" s="31" t="s">
        <v>144</v>
      </c>
    </row>
    <row r="1959" spans="1:7" x14ac:dyDescent="0.25">
      <c r="A1959" s="36" t="s">
        <v>3174</v>
      </c>
      <c r="B1959" s="31" t="s">
        <v>3173</v>
      </c>
      <c r="C1959" s="37">
        <v>4</v>
      </c>
      <c r="D1959" s="31" t="s">
        <v>149</v>
      </c>
      <c r="E1959" s="37" t="s">
        <v>147</v>
      </c>
      <c r="F1959" s="37" t="s">
        <v>278</v>
      </c>
    </row>
    <row r="1960" spans="1:7" x14ac:dyDescent="0.25">
      <c r="A1960" s="36" t="s">
        <v>3176</v>
      </c>
      <c r="B1960" s="31" t="s">
        <v>3175</v>
      </c>
      <c r="C1960" s="37">
        <v>6</v>
      </c>
      <c r="D1960" s="31" t="s">
        <v>149</v>
      </c>
      <c r="E1960" s="37" t="s">
        <v>147</v>
      </c>
      <c r="F1960" s="37" t="s">
        <v>482</v>
      </c>
    </row>
    <row r="1961" spans="1:7" x14ac:dyDescent="0.25">
      <c r="A1961" s="36" t="s">
        <v>3177</v>
      </c>
      <c r="C1961" s="37">
        <v>8</v>
      </c>
      <c r="D1961" s="40" t="s">
        <v>149</v>
      </c>
      <c r="E1961" s="37" t="s">
        <v>147</v>
      </c>
      <c r="F1961" s="37" t="s">
        <v>148</v>
      </c>
    </row>
    <row r="1962" spans="1:7" x14ac:dyDescent="0.25">
      <c r="A1962" s="36" t="s">
        <v>3179</v>
      </c>
      <c r="B1962" s="31" t="s">
        <v>3178</v>
      </c>
      <c r="C1962" s="37">
        <v>7</v>
      </c>
      <c r="D1962" s="31" t="s">
        <v>149</v>
      </c>
      <c r="E1962" s="37" t="s">
        <v>147</v>
      </c>
      <c r="F1962" s="37" t="s">
        <v>253</v>
      </c>
    </row>
    <row r="1963" spans="1:7" ht="14.4" x14ac:dyDescent="0.3">
      <c r="A1963" s="60" t="s">
        <v>5156</v>
      </c>
      <c r="C1963" s="32"/>
      <c r="E1963" s="32"/>
      <c r="F1963" s="32"/>
    </row>
    <row r="1964" spans="1:7" x14ac:dyDescent="0.25">
      <c r="A1964" s="36" t="s">
        <v>3181</v>
      </c>
      <c r="B1964" s="31" t="s">
        <v>3180</v>
      </c>
      <c r="C1964" s="37">
        <v>10</v>
      </c>
      <c r="D1964" s="31" t="s">
        <v>149</v>
      </c>
      <c r="E1964" s="37" t="s">
        <v>147</v>
      </c>
      <c r="F1964" s="37" t="s">
        <v>160</v>
      </c>
      <c r="G1964" s="31" t="s">
        <v>203</v>
      </c>
    </row>
    <row r="1965" spans="1:7" ht="14.4" x14ac:dyDescent="0.3">
      <c r="A1965" s="60" t="s">
        <v>5157</v>
      </c>
      <c r="E1965" s="32"/>
      <c r="F1965" s="32"/>
    </row>
    <row r="1966" spans="1:7" x14ac:dyDescent="0.25">
      <c r="A1966" s="36" t="s">
        <v>3183</v>
      </c>
      <c r="B1966" s="31" t="s">
        <v>3182</v>
      </c>
      <c r="C1966" s="37">
        <v>8</v>
      </c>
      <c r="D1966" s="31" t="s">
        <v>149</v>
      </c>
      <c r="E1966" s="37" t="s">
        <v>147</v>
      </c>
      <c r="F1966" s="37" t="s">
        <v>160</v>
      </c>
    </row>
    <row r="1967" spans="1:7" x14ac:dyDescent="0.25">
      <c r="A1967" s="36" t="s">
        <v>3184</v>
      </c>
      <c r="C1967" s="37">
        <v>0</v>
      </c>
      <c r="D1967" s="40" t="s">
        <v>189</v>
      </c>
      <c r="E1967" s="37" t="s">
        <v>147</v>
      </c>
      <c r="F1967" s="37" t="s">
        <v>208</v>
      </c>
    </row>
    <row r="1968" spans="1:7" x14ac:dyDescent="0.25">
      <c r="A1968" s="36" t="s">
        <v>3186</v>
      </c>
      <c r="B1968" s="31" t="s">
        <v>3185</v>
      </c>
      <c r="C1968" s="37">
        <v>1</v>
      </c>
      <c r="D1968" s="31" t="s">
        <v>189</v>
      </c>
      <c r="E1968" s="37" t="s">
        <v>147</v>
      </c>
      <c r="F1968" s="37" t="s">
        <v>160</v>
      </c>
    </row>
    <row r="1969" spans="1:7" x14ac:dyDescent="0.25">
      <c r="A1969" s="36" t="s">
        <v>3187</v>
      </c>
      <c r="C1969" s="37">
        <v>0</v>
      </c>
      <c r="D1969" s="40" t="s">
        <v>189</v>
      </c>
      <c r="E1969" s="37" t="s">
        <v>147</v>
      </c>
      <c r="F1969" s="37" t="s">
        <v>148</v>
      </c>
    </row>
    <row r="1970" spans="1:7" x14ac:dyDescent="0.25">
      <c r="A1970" s="36" t="s">
        <v>3189</v>
      </c>
      <c r="B1970" s="31" t="s">
        <v>3188</v>
      </c>
      <c r="C1970" s="37">
        <v>0</v>
      </c>
      <c r="D1970" s="31" t="s">
        <v>189</v>
      </c>
      <c r="E1970" s="37" t="s">
        <v>147</v>
      </c>
      <c r="F1970" s="37" t="s">
        <v>501</v>
      </c>
    </row>
    <row r="1971" spans="1:7" x14ac:dyDescent="0.25">
      <c r="A1971" s="36" t="s">
        <v>3190</v>
      </c>
      <c r="C1971" s="37">
        <v>0</v>
      </c>
      <c r="D1971" s="31" t="s">
        <v>189</v>
      </c>
      <c r="E1971" s="37" t="s">
        <v>152</v>
      </c>
      <c r="F1971" s="37" t="s">
        <v>160</v>
      </c>
    </row>
    <row r="1972" spans="1:7" x14ac:dyDescent="0.25">
      <c r="A1972" s="36" t="s">
        <v>3191</v>
      </c>
      <c r="C1972" s="37">
        <v>0</v>
      </c>
      <c r="D1972" s="31" t="s">
        <v>189</v>
      </c>
      <c r="E1972" s="37" t="s">
        <v>152</v>
      </c>
      <c r="F1972" s="37" t="s">
        <v>160</v>
      </c>
    </row>
    <row r="1973" spans="1:7" x14ac:dyDescent="0.25">
      <c r="A1973" s="36" t="s">
        <v>3192</v>
      </c>
      <c r="C1973" s="37">
        <v>0</v>
      </c>
      <c r="D1973" s="31" t="s">
        <v>189</v>
      </c>
      <c r="E1973" s="37" t="s">
        <v>152</v>
      </c>
      <c r="F1973" s="37" t="s">
        <v>160</v>
      </c>
    </row>
    <row r="1974" spans="1:7" x14ac:dyDescent="0.25">
      <c r="A1974" s="36" t="s">
        <v>3193</v>
      </c>
      <c r="C1974" s="37">
        <v>4</v>
      </c>
      <c r="D1974" s="40" t="s">
        <v>189</v>
      </c>
      <c r="E1974" s="37" t="s">
        <v>147</v>
      </c>
      <c r="F1974" s="37" t="s">
        <v>253</v>
      </c>
    </row>
    <row r="1975" spans="1:7" x14ac:dyDescent="0.25">
      <c r="A1975" s="36" t="s">
        <v>3194</v>
      </c>
      <c r="C1975" s="37"/>
      <c r="D1975" s="31" t="s">
        <v>189</v>
      </c>
      <c r="E1975" s="37"/>
      <c r="F1975" s="37"/>
    </row>
    <row r="1976" spans="1:7" x14ac:dyDescent="0.25">
      <c r="A1976" s="36" t="s">
        <v>3196</v>
      </c>
      <c r="B1976" s="31" t="s">
        <v>3195</v>
      </c>
      <c r="C1976" s="31">
        <v>4</v>
      </c>
      <c r="D1976" s="31" t="s">
        <v>189</v>
      </c>
      <c r="E1976" s="37" t="s">
        <v>147</v>
      </c>
      <c r="F1976" s="37" t="s">
        <v>160</v>
      </c>
    </row>
    <row r="1977" spans="1:7" ht="14.4" x14ac:dyDescent="0.3">
      <c r="A1977" s="60" t="s">
        <v>5158</v>
      </c>
    </row>
    <row r="1978" spans="1:7" x14ac:dyDescent="0.25">
      <c r="A1978" s="36" t="s">
        <v>3198</v>
      </c>
      <c r="B1978" s="31" t="s">
        <v>3197</v>
      </c>
      <c r="C1978" s="37">
        <v>2</v>
      </c>
      <c r="D1978" s="31" t="s">
        <v>189</v>
      </c>
      <c r="E1978" s="37" t="s">
        <v>147</v>
      </c>
      <c r="F1978" s="37" t="s">
        <v>278</v>
      </c>
    </row>
    <row r="1979" spans="1:7" x14ac:dyDescent="0.25">
      <c r="A1979" s="36" t="s">
        <v>3200</v>
      </c>
      <c r="B1979" s="31" t="s">
        <v>3199</v>
      </c>
      <c r="C1979" s="37">
        <v>2</v>
      </c>
      <c r="D1979" s="31" t="s">
        <v>149</v>
      </c>
      <c r="E1979" s="37" t="s">
        <v>147</v>
      </c>
      <c r="F1979" s="37" t="s">
        <v>156</v>
      </c>
    </row>
    <row r="1980" spans="1:7" ht="14.4" x14ac:dyDescent="0.3">
      <c r="A1980" s="60" t="s">
        <v>5159</v>
      </c>
      <c r="C1980" s="32"/>
      <c r="E1980" s="32"/>
      <c r="F1980" s="32"/>
    </row>
    <row r="1981" spans="1:7" x14ac:dyDescent="0.25">
      <c r="A1981" s="36" t="s">
        <v>3202</v>
      </c>
      <c r="B1981" s="31" t="s">
        <v>3201</v>
      </c>
      <c r="C1981" s="37">
        <v>9</v>
      </c>
      <c r="D1981" s="31" t="s">
        <v>149</v>
      </c>
      <c r="E1981" s="37" t="s">
        <v>147</v>
      </c>
      <c r="F1981" s="37" t="s">
        <v>222</v>
      </c>
    </row>
    <row r="1982" spans="1:7" x14ac:dyDescent="0.25">
      <c r="A1982" s="36" t="s">
        <v>3204</v>
      </c>
      <c r="B1982" s="31" t="s">
        <v>3203</v>
      </c>
      <c r="C1982" s="37">
        <v>8</v>
      </c>
      <c r="D1982" s="31" t="s">
        <v>149</v>
      </c>
      <c r="E1982" s="37" t="s">
        <v>147</v>
      </c>
      <c r="F1982" s="37" t="s">
        <v>222</v>
      </c>
    </row>
    <row r="1983" spans="1:7" ht="14.4" x14ac:dyDescent="0.3">
      <c r="A1983" s="60" t="s">
        <v>5160</v>
      </c>
      <c r="C1983" s="32"/>
      <c r="E1983" s="32"/>
      <c r="F1983" s="32"/>
    </row>
    <row r="1984" spans="1:7" x14ac:dyDescent="0.25">
      <c r="A1984" s="36" t="s">
        <v>3206</v>
      </c>
      <c r="B1984" s="31" t="s">
        <v>3205</v>
      </c>
      <c r="C1984" s="37">
        <v>9</v>
      </c>
      <c r="D1984" s="31" t="s">
        <v>149</v>
      </c>
      <c r="E1984" s="37" t="s">
        <v>147</v>
      </c>
      <c r="F1984" s="37" t="s">
        <v>160</v>
      </c>
      <c r="G1984" s="31" t="s">
        <v>144</v>
      </c>
    </row>
    <row r="1985" spans="1:7" x14ac:dyDescent="0.25">
      <c r="A1985" s="36" t="s">
        <v>3207</v>
      </c>
      <c r="C1985" s="37">
        <v>8</v>
      </c>
      <c r="D1985" s="40" t="s">
        <v>149</v>
      </c>
      <c r="E1985" s="37" t="s">
        <v>147</v>
      </c>
      <c r="F1985" s="37" t="s">
        <v>160</v>
      </c>
    </row>
    <row r="1986" spans="1:7" x14ac:dyDescent="0.25">
      <c r="A1986" s="36" t="s">
        <v>3209</v>
      </c>
      <c r="B1986" s="31" t="s">
        <v>3208</v>
      </c>
      <c r="C1986" s="37">
        <v>8</v>
      </c>
      <c r="D1986" s="31" t="s">
        <v>149</v>
      </c>
      <c r="E1986" s="37" t="s">
        <v>147</v>
      </c>
      <c r="F1986" s="37" t="s">
        <v>160</v>
      </c>
      <c r="G1986" s="31" t="s">
        <v>144</v>
      </c>
    </row>
    <row r="1987" spans="1:7" ht="14.4" x14ac:dyDescent="0.3">
      <c r="A1987" s="60" t="s">
        <v>5161</v>
      </c>
      <c r="C1987" s="32"/>
      <c r="E1987" s="32"/>
      <c r="F1987" s="32"/>
    </row>
    <row r="1988" spans="1:7" x14ac:dyDescent="0.25">
      <c r="A1988" s="36" t="s">
        <v>3211</v>
      </c>
      <c r="B1988" s="31" t="s">
        <v>3210</v>
      </c>
      <c r="C1988" s="37">
        <v>8</v>
      </c>
      <c r="D1988" s="31" t="s">
        <v>149</v>
      </c>
      <c r="E1988" s="37" t="s">
        <v>147</v>
      </c>
      <c r="F1988" s="37" t="s">
        <v>160</v>
      </c>
      <c r="G1988" s="31" t="s">
        <v>144</v>
      </c>
    </row>
    <row r="1989" spans="1:7" ht="14.4" x14ac:dyDescent="0.3">
      <c r="A1989" s="60" t="s">
        <v>5162</v>
      </c>
      <c r="C1989" s="32"/>
      <c r="E1989" s="32"/>
      <c r="F1989" s="32"/>
    </row>
    <row r="1990" spans="1:7" x14ac:dyDescent="0.25">
      <c r="A1990" s="36" t="s">
        <v>3213</v>
      </c>
      <c r="B1990" s="31" t="s">
        <v>3212</v>
      </c>
      <c r="C1990" s="37">
        <v>9</v>
      </c>
      <c r="D1990" s="31" t="s">
        <v>1245</v>
      </c>
      <c r="E1990" s="37" t="s">
        <v>147</v>
      </c>
      <c r="F1990" s="37" t="s">
        <v>202</v>
      </c>
    </row>
    <row r="1991" spans="1:7" ht="14.4" x14ac:dyDescent="0.3">
      <c r="A1991" s="60" t="s">
        <v>5163</v>
      </c>
      <c r="C1991" s="32"/>
      <c r="E1991" s="32"/>
      <c r="F1991" s="32"/>
    </row>
    <row r="1992" spans="1:7" x14ac:dyDescent="0.25">
      <c r="A1992" s="36" t="s">
        <v>5433</v>
      </c>
      <c r="B1992" s="31" t="s">
        <v>3214</v>
      </c>
      <c r="C1992" s="37">
        <v>2</v>
      </c>
      <c r="D1992" s="31" t="s">
        <v>1245</v>
      </c>
      <c r="E1992" s="37" t="s">
        <v>147</v>
      </c>
      <c r="F1992" s="37" t="s">
        <v>156</v>
      </c>
    </row>
    <row r="1993" spans="1:7" x14ac:dyDescent="0.25">
      <c r="A1993" s="36" t="s">
        <v>3216</v>
      </c>
      <c r="B1993" s="31" t="s">
        <v>3215</v>
      </c>
      <c r="C1993" s="37">
        <v>3</v>
      </c>
      <c r="D1993" s="31" t="s">
        <v>189</v>
      </c>
      <c r="E1993" s="37" t="s">
        <v>147</v>
      </c>
      <c r="F1993" s="37" t="s">
        <v>192</v>
      </c>
    </row>
    <row r="1994" spans="1:7" ht="14.4" x14ac:dyDescent="0.3">
      <c r="A1994" s="60" t="s">
        <v>5164</v>
      </c>
      <c r="C1994" s="32"/>
      <c r="E1994" s="32"/>
      <c r="F1994" s="32"/>
    </row>
    <row r="1995" spans="1:7" x14ac:dyDescent="0.25">
      <c r="A1995" s="36" t="s">
        <v>3218</v>
      </c>
      <c r="B1995" s="31" t="s">
        <v>3217</v>
      </c>
      <c r="C1995" s="37">
        <v>3</v>
      </c>
      <c r="D1995" s="31" t="s">
        <v>189</v>
      </c>
      <c r="E1995" s="37" t="s">
        <v>147</v>
      </c>
      <c r="F1995" s="37" t="s">
        <v>208</v>
      </c>
    </row>
    <row r="1996" spans="1:7" x14ac:dyDescent="0.25">
      <c r="A1996" s="36" t="s">
        <v>3219</v>
      </c>
      <c r="B1996" s="31" t="s">
        <v>3217</v>
      </c>
      <c r="C1996" s="37"/>
      <c r="D1996" s="31" t="s">
        <v>189</v>
      </c>
      <c r="E1996" s="37" t="s">
        <v>147</v>
      </c>
      <c r="F1996" s="37" t="s">
        <v>160</v>
      </c>
    </row>
    <row r="1997" spans="1:7" x14ac:dyDescent="0.25">
      <c r="A1997" s="36" t="s">
        <v>3220</v>
      </c>
      <c r="B1997" s="31" t="s">
        <v>3217</v>
      </c>
      <c r="C1997" s="32"/>
      <c r="D1997" s="31" t="s">
        <v>189</v>
      </c>
      <c r="E1997" s="37" t="s">
        <v>147</v>
      </c>
      <c r="F1997" s="37" t="s">
        <v>160</v>
      </c>
    </row>
    <row r="1998" spans="1:7" ht="14.4" x14ac:dyDescent="0.3">
      <c r="A1998" s="60" t="s">
        <v>5165</v>
      </c>
      <c r="C1998" s="32"/>
      <c r="E1998" s="32"/>
      <c r="F1998" s="32"/>
    </row>
    <row r="1999" spans="1:7" x14ac:dyDescent="0.25">
      <c r="A1999" s="36" t="s">
        <v>3222</v>
      </c>
      <c r="B1999" s="31" t="s">
        <v>3221</v>
      </c>
      <c r="C1999" s="37">
        <v>0</v>
      </c>
      <c r="D1999" s="31" t="s">
        <v>149</v>
      </c>
      <c r="E1999" s="37" t="s">
        <v>152</v>
      </c>
      <c r="F1999" s="37" t="s">
        <v>160</v>
      </c>
    </row>
    <row r="2000" spans="1:7" ht="14.4" x14ac:dyDescent="0.3">
      <c r="A2000" s="60" t="s">
        <v>5166</v>
      </c>
      <c r="B2000" s="32"/>
      <c r="C2000" s="32"/>
      <c r="D2000" s="32"/>
      <c r="E2000" s="32"/>
      <c r="F2000" s="32"/>
    </row>
    <row r="2001" spans="1:7" x14ac:dyDescent="0.25">
      <c r="A2001" s="36" t="s">
        <v>3224</v>
      </c>
      <c r="B2001" s="31" t="s">
        <v>3223</v>
      </c>
      <c r="C2001" s="37">
        <v>7</v>
      </c>
      <c r="D2001" s="31" t="s">
        <v>149</v>
      </c>
      <c r="E2001" s="37" t="s">
        <v>147</v>
      </c>
      <c r="F2001" s="37" t="s">
        <v>192</v>
      </c>
    </row>
    <row r="2002" spans="1:7" x14ac:dyDescent="0.25">
      <c r="A2002" s="36" t="s">
        <v>3226</v>
      </c>
      <c r="B2002" s="31" t="s">
        <v>3225</v>
      </c>
      <c r="C2002" s="37">
        <v>8</v>
      </c>
      <c r="D2002" s="31" t="s">
        <v>149</v>
      </c>
      <c r="E2002" s="37" t="s">
        <v>147</v>
      </c>
      <c r="F2002" s="37" t="s">
        <v>355</v>
      </c>
    </row>
    <row r="2003" spans="1:7" ht="14.4" x14ac:dyDescent="0.3">
      <c r="A2003" s="60" t="s">
        <v>5167</v>
      </c>
      <c r="E2003" s="32"/>
      <c r="F2003" s="32"/>
    </row>
    <row r="2004" spans="1:7" x14ac:dyDescent="0.25">
      <c r="A2004" s="36" t="s">
        <v>3228</v>
      </c>
      <c r="B2004" s="31" t="s">
        <v>3227</v>
      </c>
      <c r="C2004" s="37">
        <v>10</v>
      </c>
      <c r="D2004" s="31" t="s">
        <v>149</v>
      </c>
      <c r="E2004" s="37" t="s">
        <v>147</v>
      </c>
      <c r="F2004" s="37" t="s">
        <v>160</v>
      </c>
    </row>
    <row r="2005" spans="1:7" x14ac:dyDescent="0.25">
      <c r="A2005" s="36" t="s">
        <v>3230</v>
      </c>
      <c r="B2005" s="31" t="s">
        <v>3229</v>
      </c>
      <c r="C2005" s="37">
        <v>8</v>
      </c>
      <c r="D2005" s="31" t="s">
        <v>149</v>
      </c>
      <c r="E2005" s="37" t="s">
        <v>147</v>
      </c>
      <c r="F2005" s="37" t="s">
        <v>160</v>
      </c>
    </row>
    <row r="2006" spans="1:7" ht="14.4" x14ac:dyDescent="0.3">
      <c r="A2006" s="60" t="s">
        <v>5168</v>
      </c>
      <c r="C2006" s="32"/>
      <c r="E2006" s="32"/>
      <c r="F2006" s="32"/>
    </row>
    <row r="2007" spans="1:7" x14ac:dyDescent="0.25">
      <c r="A2007" s="36" t="s">
        <v>3232</v>
      </c>
      <c r="B2007" s="31" t="s">
        <v>3231</v>
      </c>
      <c r="C2007" s="37">
        <v>10</v>
      </c>
      <c r="D2007" s="31" t="s">
        <v>149</v>
      </c>
      <c r="E2007" s="37" t="s">
        <v>147</v>
      </c>
      <c r="F2007" s="37" t="s">
        <v>160</v>
      </c>
      <c r="G2007" s="31" t="s">
        <v>203</v>
      </c>
    </row>
    <row r="2008" spans="1:7" x14ac:dyDescent="0.25">
      <c r="A2008" s="36" t="s">
        <v>3233</v>
      </c>
      <c r="C2008" s="37">
        <v>10</v>
      </c>
      <c r="D2008" s="40" t="s">
        <v>149</v>
      </c>
      <c r="E2008" s="37" t="s">
        <v>147</v>
      </c>
      <c r="F2008" s="37" t="s">
        <v>160</v>
      </c>
    </row>
    <row r="2009" spans="1:7" x14ac:dyDescent="0.25">
      <c r="A2009" s="36" t="s">
        <v>3235</v>
      </c>
      <c r="B2009" s="31" t="s">
        <v>3234</v>
      </c>
      <c r="C2009" s="32">
        <v>10</v>
      </c>
      <c r="D2009" s="31" t="s">
        <v>149</v>
      </c>
      <c r="E2009" s="37" t="s">
        <v>147</v>
      </c>
      <c r="F2009" s="37" t="s">
        <v>160</v>
      </c>
    </row>
    <row r="2010" spans="1:7" ht="14.4" x14ac:dyDescent="0.3">
      <c r="A2010" s="60" t="s">
        <v>5169</v>
      </c>
      <c r="C2010" s="32"/>
      <c r="E2010" s="32"/>
      <c r="F2010" s="32"/>
    </row>
    <row r="2011" spans="1:7" ht="14.4" x14ac:dyDescent="0.3">
      <c r="A2011" s="60" t="s">
        <v>5170</v>
      </c>
      <c r="C2011" s="32"/>
      <c r="E2011" s="32"/>
      <c r="F2011" s="32"/>
    </row>
    <row r="2012" spans="1:7" x14ac:dyDescent="0.25">
      <c r="A2012" s="36" t="s">
        <v>3237</v>
      </c>
      <c r="B2012" s="31" t="s">
        <v>3236</v>
      </c>
      <c r="C2012" s="32"/>
      <c r="D2012" s="31" t="s">
        <v>149</v>
      </c>
      <c r="E2012" s="37" t="s">
        <v>152</v>
      </c>
      <c r="F2012" s="37" t="s">
        <v>222</v>
      </c>
    </row>
    <row r="2013" spans="1:7" x14ac:dyDescent="0.25">
      <c r="A2013" s="36" t="s">
        <v>3239</v>
      </c>
      <c r="B2013" s="31" t="s">
        <v>3238</v>
      </c>
      <c r="C2013" s="37"/>
      <c r="D2013" s="31" t="s">
        <v>149</v>
      </c>
      <c r="E2013" s="37"/>
      <c r="F2013" s="37"/>
    </row>
    <row r="2014" spans="1:7" x14ac:dyDescent="0.25">
      <c r="A2014" s="36" t="s">
        <v>3241</v>
      </c>
      <c r="B2014" s="31" t="s">
        <v>3240</v>
      </c>
      <c r="C2014" s="39">
        <v>0</v>
      </c>
      <c r="D2014" s="31" t="s">
        <v>149</v>
      </c>
      <c r="E2014" s="37" t="s">
        <v>152</v>
      </c>
      <c r="F2014" s="37" t="s">
        <v>202</v>
      </c>
      <c r="G2014" s="31" t="s">
        <v>223</v>
      </c>
    </row>
    <row r="2015" spans="1:7" x14ac:dyDescent="0.25">
      <c r="A2015" s="36" t="s">
        <v>3243</v>
      </c>
      <c r="B2015" s="31" t="s">
        <v>3242</v>
      </c>
      <c r="C2015" s="32">
        <v>5</v>
      </c>
      <c r="D2015" s="31" t="s">
        <v>149</v>
      </c>
      <c r="E2015" s="37" t="s">
        <v>147</v>
      </c>
      <c r="F2015" s="37" t="s">
        <v>170</v>
      </c>
    </row>
    <row r="2016" spans="1:7" x14ac:dyDescent="0.25">
      <c r="A2016" s="36" t="s">
        <v>3245</v>
      </c>
      <c r="B2016" s="31" t="s">
        <v>3244</v>
      </c>
      <c r="C2016" s="37">
        <v>4</v>
      </c>
      <c r="D2016" s="31" t="s">
        <v>149</v>
      </c>
      <c r="E2016" s="37" t="s">
        <v>147</v>
      </c>
      <c r="F2016" s="37" t="s">
        <v>160</v>
      </c>
    </row>
    <row r="2017" spans="1:7" x14ac:dyDescent="0.25">
      <c r="A2017" s="36" t="s">
        <v>3247</v>
      </c>
      <c r="B2017" s="31" t="s">
        <v>3246</v>
      </c>
      <c r="C2017" s="37">
        <v>4</v>
      </c>
      <c r="D2017" s="31" t="s">
        <v>149</v>
      </c>
      <c r="E2017" s="37" t="s">
        <v>147</v>
      </c>
      <c r="F2017" s="37" t="s">
        <v>170</v>
      </c>
      <c r="G2017" s="31" t="s">
        <v>149</v>
      </c>
    </row>
    <row r="2018" spans="1:7" ht="14.4" x14ac:dyDescent="0.3">
      <c r="A2018" s="60" t="s">
        <v>5171</v>
      </c>
      <c r="C2018" s="32"/>
      <c r="E2018" s="32"/>
      <c r="F2018" s="32"/>
    </row>
    <row r="2019" spans="1:7" x14ac:dyDescent="0.25">
      <c r="A2019" s="36" t="s">
        <v>3249</v>
      </c>
      <c r="B2019" s="31" t="s">
        <v>3248</v>
      </c>
      <c r="C2019" s="37">
        <v>3</v>
      </c>
      <c r="D2019" s="31" t="s">
        <v>149</v>
      </c>
      <c r="E2019" s="37" t="s">
        <v>147</v>
      </c>
      <c r="F2019" s="37" t="s">
        <v>222</v>
      </c>
    </row>
    <row r="2020" spans="1:7" ht="14.4" x14ac:dyDescent="0.3">
      <c r="A2020" s="60" t="s">
        <v>5172</v>
      </c>
      <c r="C2020" s="32"/>
      <c r="E2020" s="32"/>
      <c r="F2020" s="32"/>
    </row>
    <row r="2021" spans="1:7" x14ac:dyDescent="0.25">
      <c r="A2021" s="36" t="s">
        <v>3251</v>
      </c>
      <c r="B2021" s="31" t="s">
        <v>3250</v>
      </c>
      <c r="C2021" s="37">
        <v>0</v>
      </c>
      <c r="D2021" s="31" t="s">
        <v>149</v>
      </c>
      <c r="E2021" s="37" t="s">
        <v>152</v>
      </c>
      <c r="F2021" s="37" t="s">
        <v>156</v>
      </c>
    </row>
    <row r="2022" spans="1:7" ht="14.4" x14ac:dyDescent="0.3">
      <c r="A2022" s="60" t="s">
        <v>5173</v>
      </c>
      <c r="C2022" s="32"/>
      <c r="E2022" s="32"/>
      <c r="F2022" s="32"/>
    </row>
    <row r="2023" spans="1:7" x14ac:dyDescent="0.25">
      <c r="A2023" s="36" t="s">
        <v>3253</v>
      </c>
      <c r="B2023" s="31" t="s">
        <v>3252</v>
      </c>
      <c r="C2023" s="37">
        <v>4</v>
      </c>
      <c r="D2023" s="32" t="s">
        <v>769</v>
      </c>
      <c r="E2023" s="37" t="s">
        <v>147</v>
      </c>
      <c r="F2023" s="37" t="s">
        <v>222</v>
      </c>
    </row>
    <row r="2024" spans="1:7" x14ac:dyDescent="0.25">
      <c r="A2024" s="36" t="s">
        <v>3255</v>
      </c>
      <c r="B2024" s="31" t="s">
        <v>3254</v>
      </c>
      <c r="C2024" s="37">
        <v>7</v>
      </c>
      <c r="D2024" s="31" t="s">
        <v>149</v>
      </c>
      <c r="E2024" s="37" t="s">
        <v>147</v>
      </c>
      <c r="F2024" s="37" t="s">
        <v>222</v>
      </c>
    </row>
    <row r="2025" spans="1:7" x14ac:dyDescent="0.25">
      <c r="A2025" s="36" t="s">
        <v>3257</v>
      </c>
      <c r="B2025" s="31" t="s">
        <v>3256</v>
      </c>
      <c r="C2025" s="37">
        <v>6</v>
      </c>
      <c r="D2025" s="31" t="s">
        <v>149</v>
      </c>
      <c r="E2025" s="37" t="s">
        <v>147</v>
      </c>
      <c r="F2025" s="37" t="s">
        <v>355</v>
      </c>
      <c r="G2025" s="31" t="s">
        <v>203</v>
      </c>
    </row>
    <row r="2026" spans="1:7" x14ac:dyDescent="0.25">
      <c r="A2026" s="36" t="s">
        <v>3259</v>
      </c>
      <c r="B2026" s="31" t="s">
        <v>3258</v>
      </c>
      <c r="C2026" s="39">
        <v>0</v>
      </c>
      <c r="D2026" s="31" t="s">
        <v>149</v>
      </c>
      <c r="E2026" s="37" t="s">
        <v>152</v>
      </c>
      <c r="F2026" s="37" t="s">
        <v>222</v>
      </c>
    </row>
    <row r="2027" spans="1:7" x14ac:dyDescent="0.25">
      <c r="A2027" s="36" t="s">
        <v>3261</v>
      </c>
      <c r="B2027" s="31" t="s">
        <v>3260</v>
      </c>
      <c r="C2027" s="37">
        <v>4</v>
      </c>
      <c r="D2027" s="31" t="s">
        <v>149</v>
      </c>
      <c r="E2027" s="37" t="s">
        <v>147</v>
      </c>
      <c r="F2027" s="37" t="s">
        <v>222</v>
      </c>
      <c r="G2027" s="31" t="s">
        <v>149</v>
      </c>
    </row>
    <row r="2028" spans="1:7" x14ac:dyDescent="0.25">
      <c r="A2028" s="36" t="s">
        <v>3263</v>
      </c>
      <c r="B2028" s="31" t="s">
        <v>3262</v>
      </c>
      <c r="C2028" s="37">
        <v>2</v>
      </c>
      <c r="D2028" s="31" t="s">
        <v>149</v>
      </c>
      <c r="E2028" s="37" t="s">
        <v>147</v>
      </c>
      <c r="F2028" s="37" t="s">
        <v>355</v>
      </c>
    </row>
    <row r="2029" spans="1:7" x14ac:dyDescent="0.25">
      <c r="A2029" s="36" t="s">
        <v>3265</v>
      </c>
      <c r="B2029" s="31" t="s">
        <v>3264</v>
      </c>
      <c r="C2029" s="39">
        <v>0</v>
      </c>
      <c r="D2029" s="31" t="s">
        <v>149</v>
      </c>
      <c r="E2029" s="37" t="s">
        <v>152</v>
      </c>
      <c r="F2029" s="37" t="s">
        <v>148</v>
      </c>
    </row>
    <row r="2030" spans="1:7" x14ac:dyDescent="0.25">
      <c r="A2030" s="36" t="s">
        <v>3267</v>
      </c>
      <c r="B2030" s="31" t="s">
        <v>3266</v>
      </c>
      <c r="C2030" s="37">
        <v>0</v>
      </c>
      <c r="D2030" s="31" t="s">
        <v>149</v>
      </c>
      <c r="E2030" s="37" t="s">
        <v>152</v>
      </c>
      <c r="F2030" s="37" t="s">
        <v>170</v>
      </c>
    </row>
    <row r="2031" spans="1:7" x14ac:dyDescent="0.25">
      <c r="A2031" s="36" t="s">
        <v>3269</v>
      </c>
      <c r="B2031" s="31" t="s">
        <v>3268</v>
      </c>
      <c r="C2031" s="37">
        <v>1</v>
      </c>
      <c r="D2031" s="32" t="s">
        <v>149</v>
      </c>
      <c r="E2031" s="37" t="s">
        <v>147</v>
      </c>
      <c r="F2031" s="37" t="s">
        <v>355</v>
      </c>
    </row>
    <row r="2032" spans="1:7" x14ac:dyDescent="0.25">
      <c r="A2032" s="36" t="s">
        <v>3271</v>
      </c>
      <c r="B2032" s="31" t="s">
        <v>3270</v>
      </c>
      <c r="C2032" s="37">
        <v>5</v>
      </c>
      <c r="D2032" s="31" t="s">
        <v>149</v>
      </c>
      <c r="E2032" s="37" t="s">
        <v>147</v>
      </c>
      <c r="F2032" s="37" t="s">
        <v>222</v>
      </c>
    </row>
    <row r="2033" spans="1:7" x14ac:dyDescent="0.25">
      <c r="A2033" s="36" t="s">
        <v>3273</v>
      </c>
      <c r="B2033" s="31" t="s">
        <v>3272</v>
      </c>
      <c r="C2033" s="37">
        <v>4</v>
      </c>
      <c r="D2033" s="31" t="s">
        <v>149</v>
      </c>
      <c r="E2033" s="37" t="s">
        <v>147</v>
      </c>
      <c r="F2033" s="37" t="s">
        <v>222</v>
      </c>
    </row>
    <row r="2034" spans="1:7" ht="14.4" x14ac:dyDescent="0.3">
      <c r="A2034" s="60" t="s">
        <v>5174</v>
      </c>
      <c r="C2034" s="32"/>
      <c r="E2034" s="32"/>
      <c r="F2034" s="32"/>
    </row>
    <row r="2035" spans="1:7" x14ac:dyDescent="0.25">
      <c r="A2035" s="36" t="s">
        <v>3275</v>
      </c>
      <c r="B2035" s="31" t="s">
        <v>3274</v>
      </c>
      <c r="C2035" s="37">
        <v>5</v>
      </c>
      <c r="D2035" s="31" t="s">
        <v>149</v>
      </c>
      <c r="E2035" s="37" t="s">
        <v>147</v>
      </c>
      <c r="F2035" s="37" t="s">
        <v>208</v>
      </c>
    </row>
    <row r="2036" spans="1:7" x14ac:dyDescent="0.25">
      <c r="A2036" s="36" t="s">
        <v>3277</v>
      </c>
      <c r="B2036" s="31" t="s">
        <v>3276</v>
      </c>
      <c r="C2036" s="37"/>
      <c r="D2036" s="31" t="s">
        <v>149</v>
      </c>
      <c r="E2036" s="37" t="s">
        <v>147</v>
      </c>
      <c r="F2036" s="37" t="s">
        <v>148</v>
      </c>
    </row>
    <row r="2037" spans="1:7" x14ac:dyDescent="0.25">
      <c r="A2037" s="36" t="s">
        <v>3279</v>
      </c>
      <c r="B2037" s="31" t="s">
        <v>3278</v>
      </c>
      <c r="C2037" s="37">
        <v>6</v>
      </c>
      <c r="D2037" s="31" t="s">
        <v>149</v>
      </c>
      <c r="E2037" s="37" t="s">
        <v>147</v>
      </c>
      <c r="F2037" s="37" t="s">
        <v>253</v>
      </c>
    </row>
    <row r="2038" spans="1:7" x14ac:dyDescent="0.25">
      <c r="A2038" s="36" t="s">
        <v>3281</v>
      </c>
      <c r="B2038" s="31" t="s">
        <v>3280</v>
      </c>
      <c r="C2038" s="37">
        <v>8</v>
      </c>
      <c r="D2038" s="31" t="s">
        <v>149</v>
      </c>
      <c r="E2038" s="37" t="s">
        <v>147</v>
      </c>
      <c r="F2038" s="37" t="s">
        <v>222</v>
      </c>
    </row>
    <row r="2039" spans="1:7" x14ac:dyDescent="0.25">
      <c r="A2039" s="36" t="s">
        <v>3283</v>
      </c>
      <c r="B2039" s="31" t="s">
        <v>3282</v>
      </c>
      <c r="C2039" s="37"/>
      <c r="D2039" s="31" t="s">
        <v>149</v>
      </c>
      <c r="E2039" s="37"/>
      <c r="F2039" s="37"/>
    </row>
    <row r="2040" spans="1:7" ht="14.4" x14ac:dyDescent="0.3">
      <c r="A2040" s="60" t="s">
        <v>5175</v>
      </c>
      <c r="C2040" s="32"/>
      <c r="E2040" s="32"/>
      <c r="F2040" s="32"/>
    </row>
    <row r="2041" spans="1:7" x14ac:dyDescent="0.25">
      <c r="A2041" s="36" t="s">
        <v>3284</v>
      </c>
      <c r="C2041" s="32">
        <v>0</v>
      </c>
      <c r="D2041" s="32"/>
      <c r="E2041" s="37" t="s">
        <v>152</v>
      </c>
      <c r="F2041" s="37" t="s">
        <v>160</v>
      </c>
    </row>
    <row r="2042" spans="1:7" x14ac:dyDescent="0.25">
      <c r="A2042" s="36" t="s">
        <v>3286</v>
      </c>
      <c r="B2042" s="31" t="s">
        <v>3285</v>
      </c>
      <c r="C2042" s="37">
        <v>0</v>
      </c>
      <c r="D2042" s="31" t="s">
        <v>149</v>
      </c>
      <c r="E2042" s="37" t="s">
        <v>152</v>
      </c>
      <c r="F2042" s="37" t="s">
        <v>160</v>
      </c>
    </row>
    <row r="2043" spans="1:7" ht="14.4" x14ac:dyDescent="0.3">
      <c r="A2043" s="60" t="s">
        <v>5176</v>
      </c>
      <c r="C2043" s="32"/>
      <c r="D2043" s="32"/>
      <c r="E2043" s="32"/>
      <c r="F2043" s="32"/>
    </row>
    <row r="2044" spans="1:7" x14ac:dyDescent="0.25">
      <c r="A2044" s="36" t="s">
        <v>3288</v>
      </c>
      <c r="B2044" s="31" t="s">
        <v>3287</v>
      </c>
      <c r="C2044" s="37"/>
      <c r="D2044" s="31" t="s">
        <v>149</v>
      </c>
      <c r="E2044" s="37"/>
      <c r="F2044" s="37"/>
      <c r="G2044" s="31" t="s">
        <v>182</v>
      </c>
    </row>
    <row r="2045" spans="1:7" ht="14.4" x14ac:dyDescent="0.3">
      <c r="A2045" s="60" t="s">
        <v>5177</v>
      </c>
      <c r="C2045" s="32"/>
      <c r="E2045" s="32"/>
      <c r="F2045" s="32"/>
    </row>
    <row r="2046" spans="1:7" x14ac:dyDescent="0.25">
      <c r="A2046" s="36" t="s">
        <v>3290</v>
      </c>
      <c r="B2046" s="31" t="s">
        <v>3289</v>
      </c>
      <c r="C2046" s="39">
        <v>0</v>
      </c>
      <c r="D2046" s="31" t="s">
        <v>189</v>
      </c>
      <c r="E2046" s="37" t="s">
        <v>152</v>
      </c>
      <c r="F2046" s="37" t="s">
        <v>355</v>
      </c>
    </row>
    <row r="2047" spans="1:7" x14ac:dyDescent="0.25">
      <c r="A2047" s="36" t="s">
        <v>3292</v>
      </c>
      <c r="B2047" s="31" t="s">
        <v>3291</v>
      </c>
      <c r="C2047" s="39">
        <v>0</v>
      </c>
      <c r="D2047" s="31" t="s">
        <v>189</v>
      </c>
      <c r="E2047" s="37" t="s">
        <v>152</v>
      </c>
      <c r="F2047" s="37" t="s">
        <v>156</v>
      </c>
    </row>
    <row r="2048" spans="1:7" ht="14.4" x14ac:dyDescent="0.3">
      <c r="A2048" s="60" t="s">
        <v>5178</v>
      </c>
      <c r="C2048" s="32"/>
      <c r="D2048" s="32"/>
      <c r="E2048" s="32"/>
      <c r="F2048" s="32"/>
    </row>
    <row r="2049" spans="1:7" x14ac:dyDescent="0.25">
      <c r="A2049" s="36" t="s">
        <v>3294</v>
      </c>
      <c r="B2049" s="31" t="s">
        <v>3293</v>
      </c>
      <c r="C2049" s="37"/>
      <c r="D2049" s="31" t="s">
        <v>149</v>
      </c>
      <c r="E2049" s="37"/>
      <c r="F2049" s="37"/>
    </row>
    <row r="2050" spans="1:7" ht="14.4" x14ac:dyDescent="0.3">
      <c r="A2050" s="60" t="s">
        <v>5179</v>
      </c>
      <c r="C2050" s="32"/>
      <c r="E2050" s="32"/>
      <c r="F2050" s="32"/>
    </row>
    <row r="2051" spans="1:7" x14ac:dyDescent="0.25">
      <c r="A2051" s="36" t="s">
        <v>3296</v>
      </c>
      <c r="B2051" s="31" t="s">
        <v>3295</v>
      </c>
      <c r="C2051" s="37"/>
      <c r="D2051" s="31" t="s">
        <v>149</v>
      </c>
      <c r="E2051" s="37"/>
      <c r="F2051" s="37"/>
    </row>
    <row r="2052" spans="1:7" x14ac:dyDescent="0.25">
      <c r="A2052" s="36" t="s">
        <v>3298</v>
      </c>
      <c r="B2052" s="31" t="s">
        <v>3297</v>
      </c>
      <c r="C2052" s="37">
        <v>7</v>
      </c>
      <c r="D2052" s="31" t="s">
        <v>149</v>
      </c>
      <c r="E2052" s="37" t="s">
        <v>147</v>
      </c>
      <c r="F2052" s="37" t="s">
        <v>156</v>
      </c>
    </row>
    <row r="2053" spans="1:7" x14ac:dyDescent="0.25">
      <c r="A2053" s="36" t="s">
        <v>3300</v>
      </c>
      <c r="B2053" s="31" t="s">
        <v>3299</v>
      </c>
      <c r="C2053" s="37">
        <v>9</v>
      </c>
      <c r="D2053" s="31" t="s">
        <v>149</v>
      </c>
      <c r="E2053" s="37" t="s">
        <v>147</v>
      </c>
      <c r="F2053" s="37" t="s">
        <v>378</v>
      </c>
      <c r="G2053" s="31" t="s">
        <v>144</v>
      </c>
    </row>
    <row r="2054" spans="1:7" ht="14.4" x14ac:dyDescent="0.3">
      <c r="A2054" s="60" t="s">
        <v>5180</v>
      </c>
      <c r="C2054" s="32"/>
      <c r="E2054" s="32"/>
      <c r="F2054" s="32"/>
    </row>
    <row r="2055" spans="1:7" x14ac:dyDescent="0.25">
      <c r="A2055" s="36" t="s">
        <v>3302</v>
      </c>
      <c r="B2055" s="31" t="s">
        <v>3301</v>
      </c>
      <c r="C2055" s="37"/>
      <c r="D2055" s="31" t="s">
        <v>149</v>
      </c>
      <c r="E2055" s="37"/>
      <c r="F2055" s="37"/>
    </row>
    <row r="2056" spans="1:7" x14ac:dyDescent="0.25">
      <c r="A2056" s="36" t="s">
        <v>3304</v>
      </c>
      <c r="B2056" s="31" t="s">
        <v>3303</v>
      </c>
      <c r="C2056" s="37"/>
      <c r="D2056" s="31" t="s">
        <v>149</v>
      </c>
      <c r="E2056" s="37"/>
      <c r="F2056" s="37"/>
      <c r="G2056" s="31" t="s">
        <v>182</v>
      </c>
    </row>
    <row r="2057" spans="1:7" ht="14.4" x14ac:dyDescent="0.3">
      <c r="A2057" s="60" t="s">
        <v>5181</v>
      </c>
      <c r="C2057" s="32"/>
      <c r="E2057" s="32"/>
      <c r="F2057" s="32"/>
    </row>
    <row r="2058" spans="1:7" x14ac:dyDescent="0.25">
      <c r="A2058" s="36" t="s">
        <v>3305</v>
      </c>
      <c r="C2058" s="32">
        <v>0</v>
      </c>
      <c r="D2058" s="40" t="s">
        <v>189</v>
      </c>
      <c r="E2058" s="37" t="s">
        <v>152</v>
      </c>
      <c r="F2058" s="37" t="s">
        <v>156</v>
      </c>
    </row>
    <row r="2059" spans="1:7" x14ac:dyDescent="0.25">
      <c r="A2059" s="36" t="s">
        <v>3307</v>
      </c>
      <c r="B2059" s="31" t="s">
        <v>3306</v>
      </c>
      <c r="C2059" s="37">
        <v>0</v>
      </c>
      <c r="D2059" s="31" t="s">
        <v>189</v>
      </c>
      <c r="E2059" s="37" t="s">
        <v>152</v>
      </c>
      <c r="F2059" s="37" t="s">
        <v>160</v>
      </c>
    </row>
    <row r="2060" spans="1:7" ht="14.4" x14ac:dyDescent="0.3">
      <c r="A2060" s="60" t="s">
        <v>5182</v>
      </c>
      <c r="C2060" s="32"/>
      <c r="E2060" s="32"/>
      <c r="F2060" s="32"/>
    </row>
    <row r="2061" spans="1:7" x14ac:dyDescent="0.25">
      <c r="A2061" s="36" t="s">
        <v>3308</v>
      </c>
      <c r="C2061" s="37">
        <v>7</v>
      </c>
      <c r="D2061" s="40" t="s">
        <v>149</v>
      </c>
      <c r="E2061" s="37" t="s">
        <v>147</v>
      </c>
      <c r="F2061" s="37" t="s">
        <v>156</v>
      </c>
    </row>
    <row r="2062" spans="1:7" x14ac:dyDescent="0.25">
      <c r="A2062" s="36" t="s">
        <v>3310</v>
      </c>
      <c r="B2062" s="31" t="s">
        <v>3309</v>
      </c>
      <c r="C2062" s="37">
        <v>5</v>
      </c>
      <c r="D2062" s="31" t="s">
        <v>149</v>
      </c>
      <c r="E2062" s="37" t="s">
        <v>147</v>
      </c>
      <c r="F2062" s="37" t="s">
        <v>178</v>
      </c>
    </row>
    <row r="2063" spans="1:7" x14ac:dyDescent="0.25">
      <c r="A2063" s="36" t="s">
        <v>3312</v>
      </c>
      <c r="B2063" s="31" t="s">
        <v>3311</v>
      </c>
      <c r="C2063" s="37">
        <v>8</v>
      </c>
      <c r="D2063" s="31" t="s">
        <v>149</v>
      </c>
      <c r="E2063" s="37" t="s">
        <v>147</v>
      </c>
      <c r="F2063" s="37" t="s">
        <v>819</v>
      </c>
      <c r="G2063" s="31" t="s">
        <v>203</v>
      </c>
    </row>
    <row r="2064" spans="1:7" x14ac:dyDescent="0.25">
      <c r="A2064" s="36" t="s">
        <v>3314</v>
      </c>
      <c r="B2064" s="31" t="s">
        <v>3313</v>
      </c>
      <c r="C2064" s="39">
        <v>0</v>
      </c>
      <c r="D2064" s="31" t="s">
        <v>149</v>
      </c>
      <c r="E2064" s="37" t="s">
        <v>152</v>
      </c>
      <c r="F2064" s="37" t="s">
        <v>156</v>
      </c>
    </row>
    <row r="2065" spans="1:6" x14ac:dyDescent="0.25">
      <c r="A2065" s="36" t="s">
        <v>3315</v>
      </c>
      <c r="C2065" s="37">
        <v>7</v>
      </c>
      <c r="D2065" s="40" t="s">
        <v>149</v>
      </c>
      <c r="E2065" s="37" t="s">
        <v>147</v>
      </c>
      <c r="F2065" s="37" t="s">
        <v>378</v>
      </c>
    </row>
    <row r="2066" spans="1:6" x14ac:dyDescent="0.25">
      <c r="A2066" s="36" t="s">
        <v>3317</v>
      </c>
      <c r="B2066" s="31" t="s">
        <v>3316</v>
      </c>
      <c r="C2066" s="37"/>
      <c r="D2066" s="31" t="s">
        <v>149</v>
      </c>
      <c r="E2066" s="37"/>
      <c r="F2066" s="37"/>
    </row>
    <row r="2067" spans="1:6" ht="14.4" x14ac:dyDescent="0.3">
      <c r="A2067" s="60" t="s">
        <v>5183</v>
      </c>
      <c r="C2067" s="32"/>
      <c r="E2067" s="32"/>
      <c r="F2067" s="32"/>
    </row>
    <row r="2068" spans="1:6" x14ac:dyDescent="0.25">
      <c r="A2068" s="36" t="s">
        <v>3318</v>
      </c>
      <c r="C2068" s="32">
        <v>0</v>
      </c>
      <c r="D2068" s="40" t="s">
        <v>149</v>
      </c>
      <c r="E2068" s="32" t="s">
        <v>152</v>
      </c>
      <c r="F2068" s="32" t="s">
        <v>160</v>
      </c>
    </row>
    <row r="2069" spans="1:6" x14ac:dyDescent="0.25">
      <c r="A2069" s="36" t="s">
        <v>3320</v>
      </c>
      <c r="B2069" s="31" t="s">
        <v>3319</v>
      </c>
      <c r="C2069" s="37"/>
      <c r="D2069" s="31" t="s">
        <v>149</v>
      </c>
      <c r="E2069" s="37"/>
      <c r="F2069" s="37"/>
    </row>
    <row r="2070" spans="1:6" x14ac:dyDescent="0.25">
      <c r="A2070" s="36" t="s">
        <v>3322</v>
      </c>
      <c r="B2070" s="31" t="s">
        <v>3321</v>
      </c>
      <c r="C2070" s="37">
        <v>1</v>
      </c>
      <c r="D2070" s="31" t="s">
        <v>189</v>
      </c>
      <c r="E2070" s="37" t="s">
        <v>147</v>
      </c>
      <c r="F2070" s="37" t="s">
        <v>355</v>
      </c>
    </row>
    <row r="2071" spans="1:6" x14ac:dyDescent="0.25">
      <c r="A2071" s="36" t="s">
        <v>3323</v>
      </c>
      <c r="B2071" s="31" t="s">
        <v>3321</v>
      </c>
      <c r="C2071" s="32">
        <v>1</v>
      </c>
      <c r="D2071" s="31" t="s">
        <v>189</v>
      </c>
      <c r="E2071" s="32" t="s">
        <v>147</v>
      </c>
      <c r="F2071" s="32" t="s">
        <v>160</v>
      </c>
    </row>
    <row r="2072" spans="1:6" x14ac:dyDescent="0.25">
      <c r="A2072" s="36" t="s">
        <v>3324</v>
      </c>
      <c r="B2072" s="31" t="s">
        <v>3321</v>
      </c>
      <c r="C2072" s="32">
        <v>0</v>
      </c>
      <c r="D2072" s="31" t="s">
        <v>189</v>
      </c>
      <c r="E2072" s="32" t="s">
        <v>152</v>
      </c>
      <c r="F2072" s="32" t="s">
        <v>160</v>
      </c>
    </row>
    <row r="2073" spans="1:6" ht="14.4" x14ac:dyDescent="0.3">
      <c r="A2073" s="60" t="s">
        <v>5184</v>
      </c>
      <c r="C2073" s="32"/>
      <c r="E2073" s="32"/>
      <c r="F2073" s="32"/>
    </row>
    <row r="2074" spans="1:6" x14ac:dyDescent="0.25">
      <c r="A2074" s="36" t="s">
        <v>3326</v>
      </c>
      <c r="B2074" s="31" t="s">
        <v>3325</v>
      </c>
      <c r="C2074" s="37">
        <v>5</v>
      </c>
      <c r="D2074" s="31" t="s">
        <v>149</v>
      </c>
      <c r="E2074" s="37" t="s">
        <v>147</v>
      </c>
      <c r="F2074" s="37" t="s">
        <v>170</v>
      </c>
    </row>
    <row r="2075" spans="1:6" ht="14.4" x14ac:dyDescent="0.3">
      <c r="A2075" s="60" t="s">
        <v>5185</v>
      </c>
      <c r="C2075" s="32"/>
      <c r="E2075" s="32"/>
      <c r="F2075" s="32"/>
    </row>
    <row r="2076" spans="1:6" x14ac:dyDescent="0.25">
      <c r="A2076" s="36" t="s">
        <v>3328</v>
      </c>
      <c r="B2076" s="31" t="s">
        <v>3327</v>
      </c>
      <c r="C2076" s="37">
        <v>6</v>
      </c>
      <c r="D2076" s="31" t="s">
        <v>149</v>
      </c>
      <c r="E2076" s="37" t="s">
        <v>147</v>
      </c>
      <c r="F2076" s="37" t="s">
        <v>222</v>
      </c>
    </row>
    <row r="2077" spans="1:6" ht="14.4" x14ac:dyDescent="0.3">
      <c r="A2077" s="60" t="s">
        <v>5186</v>
      </c>
      <c r="C2077" s="32"/>
      <c r="E2077" s="32"/>
      <c r="F2077" s="32"/>
    </row>
    <row r="2078" spans="1:6" x14ac:dyDescent="0.25">
      <c r="A2078" s="36" t="s">
        <v>3329</v>
      </c>
      <c r="C2078" s="32">
        <v>3</v>
      </c>
      <c r="D2078" s="40" t="s">
        <v>149</v>
      </c>
      <c r="E2078" s="37" t="s">
        <v>147</v>
      </c>
      <c r="F2078" s="37" t="s">
        <v>160</v>
      </c>
    </row>
    <row r="2079" spans="1:6" x14ac:dyDescent="0.25">
      <c r="A2079" s="36" t="s">
        <v>3331</v>
      </c>
      <c r="B2079" s="31" t="s">
        <v>3330</v>
      </c>
      <c r="C2079" s="32">
        <v>3</v>
      </c>
      <c r="D2079" s="31" t="s">
        <v>149</v>
      </c>
      <c r="E2079" s="37" t="s">
        <v>147</v>
      </c>
      <c r="F2079" s="37" t="s">
        <v>160</v>
      </c>
    </row>
    <row r="2080" spans="1:6" x14ac:dyDescent="0.25">
      <c r="A2080" s="36" t="s">
        <v>3332</v>
      </c>
      <c r="C2080" s="37"/>
      <c r="D2080" s="40" t="s">
        <v>149</v>
      </c>
      <c r="E2080" s="37"/>
      <c r="F2080" s="37"/>
    </row>
    <row r="2081" spans="1:7" x14ac:dyDescent="0.25">
      <c r="A2081" s="36" t="s">
        <v>3334</v>
      </c>
      <c r="B2081" s="31" t="s">
        <v>3333</v>
      </c>
      <c r="C2081" s="37"/>
      <c r="D2081" s="31" t="s">
        <v>149</v>
      </c>
      <c r="E2081" s="37"/>
      <c r="F2081" s="37"/>
    </row>
    <row r="2082" spans="1:7" ht="14.4" x14ac:dyDescent="0.3">
      <c r="A2082" s="60" t="s">
        <v>5187</v>
      </c>
      <c r="C2082" s="32"/>
      <c r="E2082" s="32"/>
      <c r="F2082" s="32"/>
    </row>
    <row r="2083" spans="1:7" x14ac:dyDescent="0.25">
      <c r="A2083" s="36" t="s">
        <v>3336</v>
      </c>
      <c r="B2083" s="31" t="s">
        <v>3335</v>
      </c>
      <c r="C2083" s="32">
        <v>4</v>
      </c>
      <c r="D2083" s="31" t="s">
        <v>149</v>
      </c>
      <c r="E2083" s="37" t="s">
        <v>147</v>
      </c>
      <c r="F2083" s="37" t="s">
        <v>160</v>
      </c>
    </row>
    <row r="2084" spans="1:7" x14ac:dyDescent="0.25">
      <c r="A2084" s="36" t="s">
        <v>3338</v>
      </c>
      <c r="B2084" s="31" t="s">
        <v>3337</v>
      </c>
      <c r="C2084" s="32">
        <v>10</v>
      </c>
      <c r="D2084" s="31" t="s">
        <v>149</v>
      </c>
      <c r="E2084" s="37" t="s">
        <v>147</v>
      </c>
      <c r="F2084" s="37" t="s">
        <v>160</v>
      </c>
      <c r="G2084" s="31" t="s">
        <v>144</v>
      </c>
    </row>
    <row r="2085" spans="1:7" ht="14.4" x14ac:dyDescent="0.3">
      <c r="A2085" s="60" t="s">
        <v>5188</v>
      </c>
      <c r="C2085" s="32"/>
      <c r="E2085" s="32"/>
      <c r="F2085" s="32"/>
    </row>
    <row r="2086" spans="1:7" x14ac:dyDescent="0.25">
      <c r="A2086" s="36" t="s">
        <v>3340</v>
      </c>
      <c r="B2086" s="31" t="s">
        <v>3339</v>
      </c>
      <c r="C2086" s="37">
        <v>5</v>
      </c>
      <c r="D2086" s="31" t="s">
        <v>157</v>
      </c>
      <c r="E2086" s="37" t="s">
        <v>147</v>
      </c>
      <c r="F2086" s="37" t="s">
        <v>163</v>
      </c>
    </row>
    <row r="2087" spans="1:7" x14ac:dyDescent="0.25">
      <c r="A2087" s="36" t="s">
        <v>3341</v>
      </c>
      <c r="B2087" s="31" t="s">
        <v>3339</v>
      </c>
      <c r="C2087" s="37"/>
      <c r="D2087" s="31" t="s">
        <v>157</v>
      </c>
      <c r="E2087" s="37"/>
      <c r="F2087" s="37"/>
    </row>
    <row r="2088" spans="1:7" x14ac:dyDescent="0.25">
      <c r="A2088" s="36" t="s">
        <v>3342</v>
      </c>
      <c r="B2088" s="31" t="s">
        <v>3339</v>
      </c>
      <c r="C2088" s="37"/>
      <c r="D2088" s="32" t="s">
        <v>157</v>
      </c>
      <c r="E2088" s="37"/>
      <c r="F2088" s="37"/>
    </row>
    <row r="2089" spans="1:7" ht="14.4" x14ac:dyDescent="0.3">
      <c r="A2089" s="60" t="s">
        <v>5189</v>
      </c>
      <c r="E2089" s="32"/>
      <c r="F2089" s="32"/>
    </row>
    <row r="2090" spans="1:7" ht="14.4" x14ac:dyDescent="0.3">
      <c r="A2090" s="60" t="s">
        <v>5190</v>
      </c>
      <c r="C2090" s="32"/>
      <c r="E2090" s="32"/>
      <c r="F2090" s="32"/>
    </row>
    <row r="2091" spans="1:7" x14ac:dyDescent="0.25">
      <c r="A2091" s="36" t="s">
        <v>3343</v>
      </c>
      <c r="C2091" s="37">
        <v>7</v>
      </c>
      <c r="D2091" s="40" t="s">
        <v>149</v>
      </c>
      <c r="E2091" s="37" t="s">
        <v>147</v>
      </c>
      <c r="F2091" s="37" t="s">
        <v>148</v>
      </c>
    </row>
    <row r="2092" spans="1:7" x14ac:dyDescent="0.25">
      <c r="A2092" s="36" t="s">
        <v>3345</v>
      </c>
      <c r="B2092" s="31" t="s">
        <v>3344</v>
      </c>
      <c r="C2092" s="37">
        <v>6</v>
      </c>
      <c r="D2092" s="31" t="s">
        <v>149</v>
      </c>
      <c r="E2092" s="37" t="s">
        <v>147</v>
      </c>
      <c r="F2092" s="37" t="s">
        <v>253</v>
      </c>
    </row>
    <row r="2093" spans="1:7" x14ac:dyDescent="0.25">
      <c r="A2093" s="36" t="s">
        <v>3347</v>
      </c>
      <c r="B2093" s="31" t="s">
        <v>3346</v>
      </c>
      <c r="C2093" s="37">
        <v>5</v>
      </c>
      <c r="D2093" s="31" t="s">
        <v>144</v>
      </c>
      <c r="E2093" s="37" t="s">
        <v>147</v>
      </c>
      <c r="F2093" s="37" t="s">
        <v>156</v>
      </c>
    </row>
    <row r="2094" spans="1:7" x14ac:dyDescent="0.25">
      <c r="A2094" s="36" t="s">
        <v>3349</v>
      </c>
      <c r="B2094" s="31" t="s">
        <v>3348</v>
      </c>
      <c r="C2094" s="37">
        <v>7</v>
      </c>
      <c r="D2094" s="31" t="s">
        <v>144</v>
      </c>
      <c r="E2094" s="37" t="s">
        <v>147</v>
      </c>
      <c r="F2094" s="37" t="s">
        <v>148</v>
      </c>
    </row>
    <row r="2095" spans="1:7" ht="14.4" x14ac:dyDescent="0.3">
      <c r="A2095" s="60" t="s">
        <v>5191</v>
      </c>
      <c r="C2095" s="32"/>
      <c r="E2095" s="32"/>
      <c r="F2095" s="32"/>
    </row>
    <row r="2096" spans="1:7" x14ac:dyDescent="0.25">
      <c r="A2096" s="36" t="s">
        <v>3351</v>
      </c>
      <c r="B2096" s="31" t="s">
        <v>3350</v>
      </c>
      <c r="C2096" s="37">
        <v>4</v>
      </c>
      <c r="D2096" s="31" t="s">
        <v>149</v>
      </c>
      <c r="E2096" s="37" t="s">
        <v>147</v>
      </c>
      <c r="F2096" s="37" t="s">
        <v>148</v>
      </c>
    </row>
    <row r="2097" spans="1:7" x14ac:dyDescent="0.25">
      <c r="A2097" s="36" t="s">
        <v>3353</v>
      </c>
      <c r="B2097" s="31" t="s">
        <v>3352</v>
      </c>
      <c r="C2097" s="37">
        <v>3</v>
      </c>
      <c r="D2097" s="31" t="s">
        <v>149</v>
      </c>
      <c r="E2097" s="37" t="s">
        <v>147</v>
      </c>
      <c r="F2097" s="37" t="s">
        <v>253</v>
      </c>
    </row>
    <row r="2098" spans="1:7" ht="14.4" x14ac:dyDescent="0.3">
      <c r="A2098" s="60" t="s">
        <v>5192</v>
      </c>
      <c r="C2098" s="32"/>
      <c r="E2098" s="32"/>
      <c r="F2098" s="32"/>
    </row>
    <row r="2099" spans="1:7" x14ac:dyDescent="0.25">
      <c r="A2099" s="36" t="s">
        <v>3355</v>
      </c>
      <c r="B2099" s="31" t="s">
        <v>3354</v>
      </c>
      <c r="C2099" s="37">
        <v>0</v>
      </c>
      <c r="D2099" s="31" t="s">
        <v>149</v>
      </c>
      <c r="E2099" s="37" t="s">
        <v>152</v>
      </c>
      <c r="F2099" s="37" t="s">
        <v>170</v>
      </c>
    </row>
    <row r="2100" spans="1:7" ht="14.4" x14ac:dyDescent="0.3">
      <c r="A2100" s="60" t="s">
        <v>5193</v>
      </c>
      <c r="C2100" s="32"/>
      <c r="E2100" s="32"/>
      <c r="F2100" s="32"/>
    </row>
    <row r="2101" spans="1:7" ht="14.4" x14ac:dyDescent="0.3">
      <c r="A2101" s="60" t="s">
        <v>5194</v>
      </c>
      <c r="E2101" s="32"/>
      <c r="F2101" s="32"/>
    </row>
    <row r="2102" spans="1:7" x14ac:dyDescent="0.25">
      <c r="A2102" s="36" t="s">
        <v>3357</v>
      </c>
      <c r="B2102" s="31" t="s">
        <v>3356</v>
      </c>
      <c r="C2102" s="37">
        <v>10</v>
      </c>
      <c r="D2102" s="31" t="s">
        <v>149</v>
      </c>
      <c r="E2102" s="37" t="s">
        <v>147</v>
      </c>
      <c r="F2102" s="37" t="s">
        <v>222</v>
      </c>
      <c r="G2102" s="31" t="s">
        <v>203</v>
      </c>
    </row>
    <row r="2103" spans="1:7" x14ac:dyDescent="0.25">
      <c r="A2103" s="36" t="s">
        <v>3359</v>
      </c>
      <c r="B2103" s="31" t="s">
        <v>3358</v>
      </c>
      <c r="C2103" s="37">
        <v>5</v>
      </c>
      <c r="D2103" s="31" t="s">
        <v>144</v>
      </c>
      <c r="E2103" s="37" t="s">
        <v>147</v>
      </c>
      <c r="F2103" s="37" t="s">
        <v>156</v>
      </c>
    </row>
    <row r="2104" spans="1:7" x14ac:dyDescent="0.25">
      <c r="A2104" s="36" t="s">
        <v>3361</v>
      </c>
      <c r="B2104" s="31" t="s">
        <v>3360</v>
      </c>
      <c r="C2104" s="37">
        <v>5</v>
      </c>
      <c r="D2104" s="31" t="s">
        <v>144</v>
      </c>
      <c r="E2104" s="37" t="s">
        <v>147</v>
      </c>
      <c r="F2104" s="37" t="s">
        <v>156</v>
      </c>
    </row>
    <row r="2105" spans="1:7" ht="14.4" x14ac:dyDescent="0.3">
      <c r="A2105" s="60" t="s">
        <v>5195</v>
      </c>
      <c r="E2105" s="32"/>
      <c r="F2105" s="32"/>
    </row>
    <row r="2106" spans="1:7" x14ac:dyDescent="0.25">
      <c r="A2106" s="36" t="s">
        <v>3363</v>
      </c>
      <c r="B2106" s="31" t="s">
        <v>3362</v>
      </c>
      <c r="C2106" s="37">
        <v>5</v>
      </c>
      <c r="D2106" s="31" t="s">
        <v>144</v>
      </c>
      <c r="E2106" s="37" t="s">
        <v>147</v>
      </c>
      <c r="F2106" s="37" t="s">
        <v>156</v>
      </c>
    </row>
    <row r="2107" spans="1:7" x14ac:dyDescent="0.25">
      <c r="A2107" s="36" t="s">
        <v>3365</v>
      </c>
      <c r="B2107" s="31" t="s">
        <v>3364</v>
      </c>
      <c r="C2107" s="37">
        <v>0</v>
      </c>
      <c r="D2107" s="31" t="s">
        <v>144</v>
      </c>
      <c r="E2107" s="37" t="s">
        <v>152</v>
      </c>
      <c r="F2107" s="37" t="s">
        <v>160</v>
      </c>
    </row>
    <row r="2108" spans="1:7" x14ac:dyDescent="0.25">
      <c r="A2108" s="36" t="s">
        <v>3367</v>
      </c>
      <c r="B2108" s="31" t="s">
        <v>3366</v>
      </c>
      <c r="C2108" s="37"/>
      <c r="D2108" s="31" t="s">
        <v>189</v>
      </c>
      <c r="E2108" s="37"/>
      <c r="F2108" s="37"/>
      <c r="G2108" s="31" t="s">
        <v>182</v>
      </c>
    </row>
    <row r="2109" spans="1:7" x14ac:dyDescent="0.25">
      <c r="A2109" s="36" t="s">
        <v>3369</v>
      </c>
      <c r="B2109" s="31" t="s">
        <v>3368</v>
      </c>
      <c r="C2109" s="37"/>
      <c r="D2109" s="31" t="s">
        <v>189</v>
      </c>
      <c r="E2109" s="37"/>
      <c r="F2109" s="37"/>
    </row>
    <row r="2110" spans="1:7" x14ac:dyDescent="0.25">
      <c r="A2110" s="36" t="s">
        <v>3371</v>
      </c>
      <c r="B2110" s="31" t="s">
        <v>3370</v>
      </c>
      <c r="C2110" s="37"/>
      <c r="D2110" s="31" t="s">
        <v>189</v>
      </c>
      <c r="E2110" s="37"/>
      <c r="F2110" s="37"/>
    </row>
    <row r="2111" spans="1:7" ht="14.4" x14ac:dyDescent="0.3">
      <c r="A2111" s="60" t="s">
        <v>5196</v>
      </c>
      <c r="C2111" s="32"/>
      <c r="E2111" s="32"/>
      <c r="F2111" s="32"/>
    </row>
    <row r="2112" spans="1:7" x14ac:dyDescent="0.25">
      <c r="A2112" s="36" t="s">
        <v>3372</v>
      </c>
      <c r="C2112" s="37">
        <v>8</v>
      </c>
      <c r="D2112" s="40" t="s">
        <v>149</v>
      </c>
      <c r="E2112" s="37" t="s">
        <v>147</v>
      </c>
      <c r="F2112" s="37" t="s">
        <v>3373</v>
      </c>
    </row>
    <row r="2113" spans="1:7" x14ac:dyDescent="0.25">
      <c r="A2113" s="36" t="s">
        <v>3375</v>
      </c>
      <c r="B2113" s="31" t="s">
        <v>3374</v>
      </c>
      <c r="C2113" s="37">
        <v>0</v>
      </c>
      <c r="D2113" s="31" t="s">
        <v>149</v>
      </c>
      <c r="E2113" s="37" t="s">
        <v>152</v>
      </c>
      <c r="F2113" s="37" t="s">
        <v>160</v>
      </c>
      <c r="G2113" s="31" t="s">
        <v>203</v>
      </c>
    </row>
    <row r="2114" spans="1:7" ht="14.4" x14ac:dyDescent="0.3">
      <c r="A2114" s="60" t="s">
        <v>5197</v>
      </c>
      <c r="C2114" s="32"/>
      <c r="E2114" s="32"/>
      <c r="F2114" s="32"/>
    </row>
    <row r="2115" spans="1:7" x14ac:dyDescent="0.25">
      <c r="A2115" s="36" t="s">
        <v>3377</v>
      </c>
      <c r="B2115" s="31" t="s">
        <v>3376</v>
      </c>
      <c r="C2115" s="37">
        <v>0</v>
      </c>
      <c r="D2115" s="31" t="s">
        <v>149</v>
      </c>
      <c r="E2115" s="37" t="s">
        <v>152</v>
      </c>
      <c r="F2115" s="37" t="s">
        <v>160</v>
      </c>
    </row>
    <row r="2116" spans="1:7" x14ac:dyDescent="0.25">
      <c r="A2116" s="36" t="s">
        <v>3379</v>
      </c>
      <c r="B2116" s="31" t="s">
        <v>3378</v>
      </c>
      <c r="C2116" s="37">
        <v>8</v>
      </c>
      <c r="D2116" s="31" t="s">
        <v>149</v>
      </c>
      <c r="E2116" s="37" t="s">
        <v>147</v>
      </c>
      <c r="F2116" s="37" t="s">
        <v>253</v>
      </c>
      <c r="G2116" s="31" t="s">
        <v>203</v>
      </c>
    </row>
    <row r="2117" spans="1:7" x14ac:dyDescent="0.25">
      <c r="A2117" s="36" t="s">
        <v>3381</v>
      </c>
      <c r="B2117" s="31" t="s">
        <v>3380</v>
      </c>
      <c r="C2117" s="37">
        <v>7</v>
      </c>
      <c r="D2117" s="31" t="s">
        <v>149</v>
      </c>
      <c r="E2117" s="37" t="s">
        <v>147</v>
      </c>
      <c r="F2117" s="37" t="s">
        <v>208</v>
      </c>
    </row>
    <row r="2118" spans="1:7" x14ac:dyDescent="0.25">
      <c r="A2118" s="36" t="s">
        <v>3383</v>
      </c>
      <c r="B2118" s="31" t="s">
        <v>3382</v>
      </c>
      <c r="C2118" s="39">
        <v>0</v>
      </c>
      <c r="D2118" s="31" t="s">
        <v>149</v>
      </c>
      <c r="E2118" s="37" t="s">
        <v>152</v>
      </c>
      <c r="F2118" s="37" t="s">
        <v>208</v>
      </c>
    </row>
    <row r="2119" spans="1:7" x14ac:dyDescent="0.25">
      <c r="A2119" s="36" t="s">
        <v>3385</v>
      </c>
      <c r="B2119" s="31" t="s">
        <v>3384</v>
      </c>
      <c r="C2119" s="39">
        <v>0</v>
      </c>
      <c r="D2119" s="31" t="s">
        <v>149</v>
      </c>
      <c r="E2119" s="37" t="s">
        <v>152</v>
      </c>
      <c r="F2119" s="37" t="s">
        <v>964</v>
      </c>
    </row>
    <row r="2120" spans="1:7" x14ac:dyDescent="0.25">
      <c r="A2120" s="36" t="s">
        <v>3387</v>
      </c>
      <c r="B2120" s="31" t="s">
        <v>3386</v>
      </c>
      <c r="C2120" s="37">
        <v>0</v>
      </c>
      <c r="D2120" s="31" t="s">
        <v>149</v>
      </c>
      <c r="E2120" s="37" t="s">
        <v>152</v>
      </c>
      <c r="F2120" s="37" t="s">
        <v>160</v>
      </c>
    </row>
    <row r="2121" spans="1:7" x14ac:dyDescent="0.25">
      <c r="A2121" s="36" t="s">
        <v>3388</v>
      </c>
      <c r="B2121" s="31" t="s">
        <v>3386</v>
      </c>
      <c r="C2121" s="37"/>
      <c r="D2121" s="31" t="s">
        <v>149</v>
      </c>
      <c r="E2121" s="37"/>
      <c r="F2121" s="37"/>
    </row>
    <row r="2122" spans="1:7" x14ac:dyDescent="0.25">
      <c r="A2122" s="36" t="s">
        <v>3389</v>
      </c>
      <c r="B2122" s="31" t="s">
        <v>3386</v>
      </c>
      <c r="C2122" s="37"/>
      <c r="D2122" s="31" t="s">
        <v>149</v>
      </c>
      <c r="E2122" s="37"/>
      <c r="F2122" s="37"/>
    </row>
    <row r="2123" spans="1:7" x14ac:dyDescent="0.25">
      <c r="A2123" s="36" t="s">
        <v>3391</v>
      </c>
      <c r="B2123" s="31" t="s">
        <v>3390</v>
      </c>
      <c r="C2123" s="37"/>
      <c r="D2123" s="31" t="s">
        <v>149</v>
      </c>
      <c r="E2123" s="37"/>
      <c r="F2123" s="37"/>
    </row>
    <row r="2124" spans="1:7" x14ac:dyDescent="0.25">
      <c r="A2124" s="36" t="s">
        <v>3393</v>
      </c>
      <c r="B2124" s="31" t="s">
        <v>3392</v>
      </c>
      <c r="C2124" s="37">
        <v>0</v>
      </c>
      <c r="D2124" s="31" t="s">
        <v>149</v>
      </c>
      <c r="E2124" s="37" t="s">
        <v>147</v>
      </c>
      <c r="F2124" s="37" t="s">
        <v>173</v>
      </c>
    </row>
    <row r="2125" spans="1:7" ht="14.4" x14ac:dyDescent="0.3">
      <c r="A2125" s="60" t="s">
        <v>5198</v>
      </c>
      <c r="C2125" s="32"/>
      <c r="E2125" s="32"/>
      <c r="F2125" s="32"/>
    </row>
    <row r="2126" spans="1:7" x14ac:dyDescent="0.25">
      <c r="A2126" s="36" t="s">
        <v>3395</v>
      </c>
      <c r="B2126" s="31" t="s">
        <v>3394</v>
      </c>
      <c r="C2126" s="37">
        <v>0</v>
      </c>
      <c r="D2126" s="31" t="s">
        <v>149</v>
      </c>
      <c r="E2126" s="37" t="s">
        <v>147</v>
      </c>
      <c r="F2126" s="37" t="s">
        <v>153</v>
      </c>
      <c r="G2126" s="31" t="s">
        <v>149</v>
      </c>
    </row>
    <row r="2127" spans="1:7" x14ac:dyDescent="0.25">
      <c r="A2127" s="36" t="s">
        <v>3397</v>
      </c>
      <c r="B2127" s="31" t="s">
        <v>3396</v>
      </c>
      <c r="C2127" s="37">
        <v>7</v>
      </c>
      <c r="D2127" s="31" t="s">
        <v>149</v>
      </c>
      <c r="E2127" s="37" t="s">
        <v>147</v>
      </c>
      <c r="F2127" s="37" t="s">
        <v>148</v>
      </c>
    </row>
    <row r="2128" spans="1:7" x14ac:dyDescent="0.25">
      <c r="A2128" s="36" t="s">
        <v>3399</v>
      </c>
      <c r="B2128" s="31" t="s">
        <v>3398</v>
      </c>
      <c r="C2128" s="37">
        <v>9</v>
      </c>
      <c r="D2128" s="31" t="s">
        <v>149</v>
      </c>
      <c r="E2128" s="37" t="s">
        <v>147</v>
      </c>
      <c r="F2128" s="37" t="s">
        <v>222</v>
      </c>
      <c r="G2128" s="31" t="s">
        <v>203</v>
      </c>
    </row>
    <row r="2129" spans="1:7" x14ac:dyDescent="0.25">
      <c r="A2129" s="36" t="s">
        <v>3400</v>
      </c>
      <c r="C2129" s="37">
        <v>10</v>
      </c>
      <c r="D2129" s="40" t="s">
        <v>149</v>
      </c>
      <c r="E2129" s="37" t="s">
        <v>147</v>
      </c>
      <c r="F2129" s="37" t="s">
        <v>160</v>
      </c>
    </row>
    <row r="2130" spans="1:7" x14ac:dyDescent="0.25">
      <c r="A2130" s="36" t="s">
        <v>3402</v>
      </c>
      <c r="B2130" s="31" t="s">
        <v>3401</v>
      </c>
      <c r="C2130" s="37">
        <v>10</v>
      </c>
      <c r="D2130" s="31" t="s">
        <v>149</v>
      </c>
      <c r="E2130" s="37" t="s">
        <v>147</v>
      </c>
      <c r="F2130" s="37" t="s">
        <v>819</v>
      </c>
    </row>
    <row r="2131" spans="1:7" x14ac:dyDescent="0.25">
      <c r="A2131" s="36" t="s">
        <v>3403</v>
      </c>
      <c r="C2131" s="37">
        <v>7</v>
      </c>
      <c r="D2131" s="31" t="s">
        <v>149</v>
      </c>
      <c r="E2131" s="37" t="s">
        <v>147</v>
      </c>
      <c r="F2131" s="37" t="s">
        <v>148</v>
      </c>
    </row>
    <row r="2132" spans="1:7" x14ac:dyDescent="0.25">
      <c r="A2132" s="36" t="s">
        <v>3405</v>
      </c>
      <c r="B2132" s="31" t="s">
        <v>3404</v>
      </c>
      <c r="C2132" s="37">
        <v>8</v>
      </c>
      <c r="D2132" s="31" t="s">
        <v>149</v>
      </c>
      <c r="E2132" s="37" t="s">
        <v>147</v>
      </c>
      <c r="F2132" s="37" t="s">
        <v>253</v>
      </c>
      <c r="G2132" s="31" t="s">
        <v>182</v>
      </c>
    </row>
    <row r="2133" spans="1:7" x14ac:dyDescent="0.25">
      <c r="A2133" s="36" t="s">
        <v>3407</v>
      </c>
      <c r="B2133" s="31" t="s">
        <v>3406</v>
      </c>
      <c r="C2133" s="37">
        <v>8</v>
      </c>
      <c r="D2133" s="31" t="s">
        <v>149</v>
      </c>
      <c r="E2133" s="37" t="s">
        <v>147</v>
      </c>
      <c r="F2133" s="37" t="s">
        <v>964</v>
      </c>
    </row>
    <row r="2134" spans="1:7" x14ac:dyDescent="0.25">
      <c r="A2134" s="36" t="s">
        <v>3409</v>
      </c>
      <c r="B2134" s="31" t="s">
        <v>3408</v>
      </c>
      <c r="C2134" s="37">
        <v>5</v>
      </c>
      <c r="D2134" s="31" t="s">
        <v>149</v>
      </c>
      <c r="E2134" s="37" t="s">
        <v>147</v>
      </c>
      <c r="F2134" s="37" t="s">
        <v>355</v>
      </c>
    </row>
    <row r="2135" spans="1:7" x14ac:dyDescent="0.25">
      <c r="A2135" s="36" t="s">
        <v>3411</v>
      </c>
      <c r="B2135" s="31" t="s">
        <v>3410</v>
      </c>
      <c r="C2135" s="37">
        <v>7</v>
      </c>
      <c r="D2135" s="31" t="s">
        <v>149</v>
      </c>
      <c r="E2135" s="37" t="s">
        <v>147</v>
      </c>
      <c r="F2135" s="37" t="s">
        <v>148</v>
      </c>
    </row>
    <row r="2136" spans="1:7" x14ac:dyDescent="0.25">
      <c r="A2136" s="36" t="s">
        <v>3413</v>
      </c>
      <c r="B2136" s="31" t="s">
        <v>3412</v>
      </c>
      <c r="C2136" s="37">
        <v>8</v>
      </c>
      <c r="D2136" s="31" t="s">
        <v>149</v>
      </c>
      <c r="E2136" s="37" t="s">
        <v>147</v>
      </c>
      <c r="F2136" s="37" t="s">
        <v>148</v>
      </c>
    </row>
    <row r="2137" spans="1:7" x14ac:dyDescent="0.25">
      <c r="A2137" s="36" t="s">
        <v>3415</v>
      </c>
      <c r="B2137" s="31" t="s">
        <v>3414</v>
      </c>
      <c r="C2137" s="37">
        <v>9</v>
      </c>
      <c r="D2137" s="31" t="s">
        <v>149</v>
      </c>
      <c r="E2137" s="37" t="s">
        <v>147</v>
      </c>
      <c r="F2137" s="37" t="s">
        <v>208</v>
      </c>
    </row>
    <row r="2138" spans="1:7" x14ac:dyDescent="0.25">
      <c r="A2138" s="36" t="s">
        <v>3417</v>
      </c>
      <c r="B2138" s="31" t="s">
        <v>3416</v>
      </c>
      <c r="C2138" s="37">
        <v>10</v>
      </c>
      <c r="D2138" s="31" t="s">
        <v>149</v>
      </c>
      <c r="E2138" s="37" t="s">
        <v>147</v>
      </c>
      <c r="F2138" s="37" t="s">
        <v>819</v>
      </c>
      <c r="G2138" s="31" t="s">
        <v>144</v>
      </c>
    </row>
    <row r="2139" spans="1:7" x14ac:dyDescent="0.25">
      <c r="A2139" s="36" t="s">
        <v>3419</v>
      </c>
      <c r="B2139" s="31" t="s">
        <v>3418</v>
      </c>
      <c r="C2139" s="37">
        <v>7</v>
      </c>
      <c r="D2139" s="31" t="s">
        <v>149</v>
      </c>
      <c r="E2139" s="37" t="s">
        <v>147</v>
      </c>
      <c r="F2139" s="37" t="s">
        <v>148</v>
      </c>
    </row>
    <row r="2140" spans="1:7" ht="14.4" x14ac:dyDescent="0.3">
      <c r="A2140" s="60" t="s">
        <v>5199</v>
      </c>
      <c r="C2140" s="32"/>
      <c r="E2140" s="32"/>
      <c r="F2140" s="32"/>
    </row>
    <row r="2141" spans="1:7" x14ac:dyDescent="0.25">
      <c r="A2141" s="36" t="s">
        <v>3421</v>
      </c>
      <c r="B2141" s="31" t="s">
        <v>3420</v>
      </c>
      <c r="C2141" s="37">
        <v>5</v>
      </c>
      <c r="D2141" s="31" t="s">
        <v>189</v>
      </c>
      <c r="E2141" s="37" t="s">
        <v>147</v>
      </c>
      <c r="F2141" s="37" t="s">
        <v>163</v>
      </c>
    </row>
    <row r="2142" spans="1:7" x14ac:dyDescent="0.25">
      <c r="A2142" s="36" t="s">
        <v>3423</v>
      </c>
      <c r="B2142" s="31" t="s">
        <v>3422</v>
      </c>
      <c r="C2142" s="39">
        <v>0</v>
      </c>
      <c r="D2142" s="31" t="s">
        <v>189</v>
      </c>
      <c r="E2142" s="37" t="s">
        <v>152</v>
      </c>
      <c r="F2142" s="37" t="s">
        <v>202</v>
      </c>
    </row>
    <row r="2143" spans="1:7" x14ac:dyDescent="0.25">
      <c r="A2143" s="36" t="s">
        <v>3425</v>
      </c>
      <c r="B2143" s="31" t="s">
        <v>3424</v>
      </c>
      <c r="C2143" s="37">
        <v>8</v>
      </c>
      <c r="D2143" s="31" t="s">
        <v>189</v>
      </c>
      <c r="E2143" s="37" t="s">
        <v>147</v>
      </c>
      <c r="F2143" s="37" t="s">
        <v>173</v>
      </c>
      <c r="G2143" s="31" t="s">
        <v>223</v>
      </c>
    </row>
    <row r="2144" spans="1:7" x14ac:dyDescent="0.25">
      <c r="A2144" s="36" t="s">
        <v>3426</v>
      </c>
      <c r="C2144" s="37">
        <v>0</v>
      </c>
      <c r="D2144" s="40" t="s">
        <v>189</v>
      </c>
      <c r="E2144" s="37" t="s">
        <v>152</v>
      </c>
      <c r="F2144" s="37" t="s">
        <v>156</v>
      </c>
    </row>
    <row r="2145" spans="1:7" x14ac:dyDescent="0.25">
      <c r="A2145" s="36" t="s">
        <v>3428</v>
      </c>
      <c r="B2145" s="31" t="s">
        <v>3427</v>
      </c>
      <c r="C2145" s="37"/>
      <c r="D2145" s="31" t="s">
        <v>189</v>
      </c>
      <c r="E2145" s="37"/>
      <c r="F2145" s="37"/>
    </row>
    <row r="2146" spans="1:7" x14ac:dyDescent="0.25">
      <c r="A2146" s="36" t="s">
        <v>3430</v>
      </c>
      <c r="B2146" s="31" t="s">
        <v>3429</v>
      </c>
      <c r="C2146" s="37"/>
      <c r="D2146" s="31" t="s">
        <v>189</v>
      </c>
      <c r="E2146" s="37"/>
      <c r="F2146" s="37"/>
    </row>
    <row r="2147" spans="1:7" x14ac:dyDescent="0.25">
      <c r="A2147" s="36" t="s">
        <v>3432</v>
      </c>
      <c r="B2147" s="31" t="s">
        <v>3431</v>
      </c>
      <c r="C2147" s="32">
        <v>0</v>
      </c>
      <c r="D2147" s="31" t="s">
        <v>189</v>
      </c>
      <c r="E2147" s="37" t="s">
        <v>152</v>
      </c>
      <c r="F2147" s="37" t="s">
        <v>241</v>
      </c>
    </row>
    <row r="2148" spans="1:7" x14ac:dyDescent="0.25">
      <c r="A2148" s="36" t="s">
        <v>3433</v>
      </c>
      <c r="C2148" s="37">
        <v>10</v>
      </c>
      <c r="D2148" s="40" t="s">
        <v>189</v>
      </c>
      <c r="E2148" s="37" t="s">
        <v>147</v>
      </c>
      <c r="F2148" s="37" t="s">
        <v>160</v>
      </c>
    </row>
    <row r="2149" spans="1:7" x14ac:dyDescent="0.25">
      <c r="A2149" s="36" t="s">
        <v>3435</v>
      </c>
      <c r="B2149" s="31" t="s">
        <v>3434</v>
      </c>
      <c r="C2149" s="37"/>
      <c r="D2149" s="31" t="s">
        <v>189</v>
      </c>
      <c r="E2149" s="37"/>
      <c r="F2149" s="37"/>
    </row>
    <row r="2150" spans="1:7" x14ac:dyDescent="0.25">
      <c r="A2150" s="36" t="s">
        <v>3437</v>
      </c>
      <c r="B2150" s="31" t="s">
        <v>3436</v>
      </c>
      <c r="C2150" s="37"/>
      <c r="D2150" s="31" t="s">
        <v>189</v>
      </c>
      <c r="E2150" s="37"/>
      <c r="F2150" s="37"/>
    </row>
    <row r="2151" spans="1:7" x14ac:dyDescent="0.25">
      <c r="A2151" s="36" t="s">
        <v>3439</v>
      </c>
      <c r="B2151" s="31" t="s">
        <v>3438</v>
      </c>
      <c r="C2151" s="32">
        <v>0</v>
      </c>
      <c r="D2151" s="31" t="s">
        <v>189</v>
      </c>
      <c r="E2151" s="37" t="s">
        <v>152</v>
      </c>
      <c r="F2151" s="37" t="s">
        <v>208</v>
      </c>
    </row>
    <row r="2152" spans="1:7" x14ac:dyDescent="0.25">
      <c r="A2152" s="36" t="s">
        <v>3441</v>
      </c>
      <c r="B2152" s="31" t="s">
        <v>3440</v>
      </c>
      <c r="C2152" s="37">
        <v>10</v>
      </c>
      <c r="D2152" s="31" t="s">
        <v>189</v>
      </c>
      <c r="E2152" s="37" t="s">
        <v>147</v>
      </c>
      <c r="F2152" s="37" t="s">
        <v>222</v>
      </c>
      <c r="G2152" s="31" t="s">
        <v>182</v>
      </c>
    </row>
    <row r="2153" spans="1:7" x14ac:dyDescent="0.25">
      <c r="A2153" s="36" t="s">
        <v>3443</v>
      </c>
      <c r="B2153" s="31" t="s">
        <v>3442</v>
      </c>
      <c r="C2153" s="37">
        <v>5</v>
      </c>
      <c r="D2153" s="31" t="s">
        <v>189</v>
      </c>
      <c r="E2153" s="37" t="s">
        <v>147</v>
      </c>
      <c r="F2153" s="37" t="s">
        <v>355</v>
      </c>
    </row>
    <row r="2154" spans="1:7" x14ac:dyDescent="0.25">
      <c r="A2154" s="36" t="s">
        <v>3445</v>
      </c>
      <c r="B2154" s="31" t="s">
        <v>3444</v>
      </c>
      <c r="C2154" s="37">
        <v>0</v>
      </c>
      <c r="D2154" s="31" t="s">
        <v>189</v>
      </c>
      <c r="E2154" s="37" t="s">
        <v>152</v>
      </c>
      <c r="F2154" s="37" t="s">
        <v>208</v>
      </c>
    </row>
    <row r="2155" spans="1:7" x14ac:dyDescent="0.25">
      <c r="A2155" s="36" t="s">
        <v>3446</v>
      </c>
      <c r="C2155" s="37"/>
      <c r="D2155" s="31" t="s">
        <v>189</v>
      </c>
      <c r="E2155" s="37"/>
      <c r="F2155" s="37"/>
    </row>
    <row r="2156" spans="1:7" x14ac:dyDescent="0.25">
      <c r="A2156" s="36" t="s">
        <v>3447</v>
      </c>
      <c r="B2156" s="31" t="s">
        <v>3444</v>
      </c>
      <c r="C2156" s="39">
        <v>0</v>
      </c>
      <c r="D2156" s="31" t="s">
        <v>189</v>
      </c>
      <c r="E2156" s="37" t="s">
        <v>152</v>
      </c>
      <c r="F2156" s="37" t="s">
        <v>378</v>
      </c>
    </row>
    <row r="2157" spans="1:7" x14ac:dyDescent="0.25">
      <c r="A2157" s="36" t="s">
        <v>3449</v>
      </c>
      <c r="B2157" s="31" t="s">
        <v>3448</v>
      </c>
      <c r="C2157" s="37"/>
      <c r="D2157" s="31" t="s">
        <v>189</v>
      </c>
      <c r="E2157" s="37"/>
      <c r="F2157" s="37"/>
    </row>
    <row r="2158" spans="1:7" x14ac:dyDescent="0.25">
      <c r="A2158" s="36" t="s">
        <v>3451</v>
      </c>
      <c r="B2158" s="31" t="s">
        <v>3450</v>
      </c>
      <c r="C2158" s="37"/>
      <c r="D2158" s="31" t="s">
        <v>189</v>
      </c>
      <c r="E2158" s="37"/>
      <c r="F2158" s="37"/>
    </row>
    <row r="2159" spans="1:7" x14ac:dyDescent="0.25">
      <c r="A2159" s="36" t="s">
        <v>3453</v>
      </c>
      <c r="B2159" s="31" t="s">
        <v>3452</v>
      </c>
      <c r="C2159" s="37"/>
      <c r="D2159" s="31" t="s">
        <v>189</v>
      </c>
      <c r="E2159" s="37"/>
      <c r="F2159" s="37"/>
    </row>
    <row r="2160" spans="1:7" ht="14.4" x14ac:dyDescent="0.3">
      <c r="A2160" s="60" t="s">
        <v>5200</v>
      </c>
      <c r="C2160" s="32"/>
      <c r="E2160" s="32"/>
      <c r="F2160" s="32"/>
    </row>
    <row r="2161" spans="1:7" x14ac:dyDescent="0.25">
      <c r="A2161" s="36" t="s">
        <v>3455</v>
      </c>
      <c r="B2161" s="31" t="s">
        <v>3454</v>
      </c>
      <c r="C2161" s="37">
        <v>8</v>
      </c>
      <c r="D2161" s="31" t="s">
        <v>189</v>
      </c>
      <c r="E2161" s="37" t="s">
        <v>147</v>
      </c>
      <c r="F2161" s="37" t="s">
        <v>208</v>
      </c>
      <c r="G2161" s="31" t="s">
        <v>223</v>
      </c>
    </row>
    <row r="2162" spans="1:7" x14ac:dyDescent="0.25">
      <c r="A2162" s="36" t="s">
        <v>3456</v>
      </c>
      <c r="C2162" s="32">
        <v>0</v>
      </c>
      <c r="D2162" s="40" t="s">
        <v>189</v>
      </c>
      <c r="E2162" s="37" t="s">
        <v>152</v>
      </c>
      <c r="F2162" s="37" t="s">
        <v>148</v>
      </c>
    </row>
    <row r="2163" spans="1:7" x14ac:dyDescent="0.25">
      <c r="A2163" s="36" t="s">
        <v>3458</v>
      </c>
      <c r="B2163" s="31" t="s">
        <v>3457</v>
      </c>
      <c r="C2163" s="37"/>
      <c r="D2163" s="31" t="s">
        <v>189</v>
      </c>
      <c r="E2163" s="37"/>
      <c r="F2163" s="37"/>
    </row>
    <row r="2164" spans="1:7" x14ac:dyDescent="0.25">
      <c r="A2164" s="36" t="s">
        <v>3460</v>
      </c>
      <c r="B2164" s="31" t="s">
        <v>3459</v>
      </c>
      <c r="C2164" s="37">
        <v>10</v>
      </c>
      <c r="D2164" s="31" t="s">
        <v>189</v>
      </c>
      <c r="E2164" s="37" t="s">
        <v>147</v>
      </c>
      <c r="F2164" s="37" t="s">
        <v>160</v>
      </c>
      <c r="G2164" s="31" t="s">
        <v>203</v>
      </c>
    </row>
    <row r="2165" spans="1:7" x14ac:dyDescent="0.25">
      <c r="A2165" s="36" t="s">
        <v>3462</v>
      </c>
      <c r="B2165" s="31" t="s">
        <v>3461</v>
      </c>
      <c r="C2165" s="37">
        <v>4</v>
      </c>
      <c r="D2165" s="32" t="s">
        <v>149</v>
      </c>
      <c r="E2165" s="37" t="s">
        <v>147</v>
      </c>
      <c r="F2165" s="37" t="s">
        <v>156</v>
      </c>
    </row>
    <row r="2166" spans="1:7" ht="14.4" x14ac:dyDescent="0.3">
      <c r="A2166" s="60" t="s">
        <v>5201</v>
      </c>
      <c r="C2166" s="32"/>
      <c r="E2166" s="32"/>
      <c r="F2166" s="32"/>
    </row>
    <row r="2167" spans="1:7" x14ac:dyDescent="0.25">
      <c r="A2167" s="36" t="s">
        <v>3464</v>
      </c>
      <c r="B2167" s="31" t="s">
        <v>3463</v>
      </c>
      <c r="C2167" s="37">
        <v>9</v>
      </c>
      <c r="D2167" s="31" t="s">
        <v>149</v>
      </c>
      <c r="E2167" s="37" t="s">
        <v>147</v>
      </c>
      <c r="F2167" s="37" t="s">
        <v>222</v>
      </c>
    </row>
    <row r="2168" spans="1:7" ht="14.4" x14ac:dyDescent="0.3">
      <c r="A2168" s="60" t="s">
        <v>5202</v>
      </c>
      <c r="C2168" s="32"/>
      <c r="E2168" s="32"/>
      <c r="F2168" s="32"/>
    </row>
    <row r="2169" spans="1:7" x14ac:dyDescent="0.25">
      <c r="A2169" s="36" t="s">
        <v>3466</v>
      </c>
      <c r="B2169" s="31" t="s">
        <v>3465</v>
      </c>
      <c r="C2169" s="37"/>
      <c r="D2169" s="31" t="s">
        <v>149</v>
      </c>
      <c r="E2169" s="37" t="s">
        <v>147</v>
      </c>
      <c r="F2169" s="37" t="s">
        <v>170</v>
      </c>
    </row>
    <row r="2170" spans="1:7" x14ac:dyDescent="0.25">
      <c r="A2170" s="36" t="s">
        <v>3467</v>
      </c>
      <c r="B2170" s="31" t="s">
        <v>3465</v>
      </c>
      <c r="C2170" s="37">
        <v>2</v>
      </c>
      <c r="D2170" s="31" t="s">
        <v>149</v>
      </c>
      <c r="E2170" s="37" t="s">
        <v>147</v>
      </c>
      <c r="F2170" s="37" t="s">
        <v>160</v>
      </c>
    </row>
    <row r="2171" spans="1:7" x14ac:dyDescent="0.25">
      <c r="A2171" s="36" t="s">
        <v>3468</v>
      </c>
      <c r="B2171" s="31" t="s">
        <v>3465</v>
      </c>
      <c r="C2171" s="37">
        <v>0</v>
      </c>
      <c r="D2171" s="31" t="s">
        <v>149</v>
      </c>
      <c r="E2171" s="37" t="s">
        <v>152</v>
      </c>
      <c r="F2171" s="37" t="s">
        <v>160</v>
      </c>
    </row>
    <row r="2172" spans="1:7" x14ac:dyDescent="0.25">
      <c r="A2172" s="36" t="s">
        <v>3470</v>
      </c>
      <c r="B2172" s="31" t="s">
        <v>3469</v>
      </c>
      <c r="C2172" s="37">
        <v>5</v>
      </c>
      <c r="D2172" s="31" t="s">
        <v>149</v>
      </c>
      <c r="E2172" s="37" t="s">
        <v>147</v>
      </c>
      <c r="F2172" s="37" t="s">
        <v>160</v>
      </c>
      <c r="G2172" s="31" t="s">
        <v>144</v>
      </c>
    </row>
    <row r="2173" spans="1:7" ht="14.4" x14ac:dyDescent="0.3">
      <c r="A2173" s="60" t="s">
        <v>5203</v>
      </c>
      <c r="C2173" s="32"/>
      <c r="E2173" s="32"/>
      <c r="F2173" s="32"/>
    </row>
    <row r="2174" spans="1:7" x14ac:dyDescent="0.25">
      <c r="A2174" s="36" t="s">
        <v>3471</v>
      </c>
      <c r="C2174" s="37">
        <v>10</v>
      </c>
      <c r="D2174" s="40" t="s">
        <v>149</v>
      </c>
      <c r="E2174" s="37" t="s">
        <v>147</v>
      </c>
      <c r="F2174" s="37" t="s">
        <v>148</v>
      </c>
    </row>
    <row r="2175" spans="1:7" x14ac:dyDescent="0.25">
      <c r="A2175" s="36" t="s">
        <v>3473</v>
      </c>
      <c r="B2175" s="31" t="s">
        <v>3472</v>
      </c>
      <c r="C2175" s="37">
        <v>10</v>
      </c>
      <c r="D2175" s="31" t="s">
        <v>149</v>
      </c>
      <c r="E2175" s="37" t="s">
        <v>147</v>
      </c>
      <c r="F2175" s="37" t="s">
        <v>195</v>
      </c>
      <c r="G2175" s="31" t="s">
        <v>144</v>
      </c>
    </row>
    <row r="2176" spans="1:7" x14ac:dyDescent="0.25">
      <c r="A2176" s="36" t="s">
        <v>3474</v>
      </c>
      <c r="C2176" s="37">
        <v>6</v>
      </c>
      <c r="D2176" s="40" t="s">
        <v>149</v>
      </c>
      <c r="E2176" s="37" t="s">
        <v>147</v>
      </c>
      <c r="F2176" s="37" t="s">
        <v>208</v>
      </c>
    </row>
    <row r="2177" spans="1:7" x14ac:dyDescent="0.25">
      <c r="A2177" s="36" t="s">
        <v>3476</v>
      </c>
      <c r="B2177" s="31" t="s">
        <v>3475</v>
      </c>
      <c r="C2177" s="37">
        <v>6</v>
      </c>
      <c r="D2177" s="31" t="s">
        <v>149</v>
      </c>
      <c r="E2177" s="37" t="s">
        <v>147</v>
      </c>
      <c r="F2177" s="37" t="s">
        <v>173</v>
      </c>
    </row>
    <row r="2178" spans="1:7" ht="14.4" x14ac:dyDescent="0.3">
      <c r="A2178" s="60" t="s">
        <v>5204</v>
      </c>
      <c r="C2178" s="32"/>
      <c r="E2178" s="32"/>
      <c r="F2178" s="32"/>
    </row>
    <row r="2179" spans="1:7" x14ac:dyDescent="0.25">
      <c r="A2179" s="36" t="s">
        <v>3478</v>
      </c>
      <c r="B2179" s="31" t="s">
        <v>3477</v>
      </c>
      <c r="C2179" s="37">
        <v>9</v>
      </c>
      <c r="D2179" s="31" t="s">
        <v>149</v>
      </c>
      <c r="E2179" s="37" t="s">
        <v>147</v>
      </c>
      <c r="F2179" s="37" t="s">
        <v>819</v>
      </c>
      <c r="G2179" s="31" t="s">
        <v>144</v>
      </c>
    </row>
    <row r="2180" spans="1:7" x14ac:dyDescent="0.25">
      <c r="A2180" s="36" t="s">
        <v>3480</v>
      </c>
      <c r="B2180" s="31" t="s">
        <v>3479</v>
      </c>
      <c r="C2180" s="37">
        <v>7</v>
      </c>
      <c r="D2180" s="31" t="s">
        <v>149</v>
      </c>
      <c r="E2180" s="37" t="s">
        <v>147</v>
      </c>
      <c r="F2180" s="37" t="s">
        <v>156</v>
      </c>
    </row>
    <row r="2181" spans="1:7" x14ac:dyDescent="0.25">
      <c r="A2181" s="36" t="s">
        <v>3481</v>
      </c>
      <c r="C2181" s="37">
        <v>8</v>
      </c>
      <c r="D2181" s="40" t="s">
        <v>149</v>
      </c>
      <c r="E2181" s="37" t="s">
        <v>147</v>
      </c>
      <c r="F2181" s="37" t="s">
        <v>153</v>
      </c>
    </row>
    <row r="2182" spans="1:7" x14ac:dyDescent="0.25">
      <c r="A2182" s="36" t="s">
        <v>3483</v>
      </c>
      <c r="B2182" s="31" t="s">
        <v>3482</v>
      </c>
      <c r="C2182" s="37">
        <v>6</v>
      </c>
      <c r="D2182" s="31" t="s">
        <v>149</v>
      </c>
      <c r="E2182" s="37" t="s">
        <v>147</v>
      </c>
      <c r="F2182" s="37" t="s">
        <v>160</v>
      </c>
    </row>
    <row r="2183" spans="1:7" x14ac:dyDescent="0.25">
      <c r="A2183" s="36" t="s">
        <v>3485</v>
      </c>
      <c r="B2183" s="31" t="s">
        <v>3484</v>
      </c>
      <c r="C2183" s="37">
        <v>5</v>
      </c>
      <c r="D2183" s="31" t="s">
        <v>149</v>
      </c>
      <c r="E2183" s="37" t="s">
        <v>147</v>
      </c>
      <c r="F2183" s="37" t="s">
        <v>156</v>
      </c>
    </row>
    <row r="2184" spans="1:7" x14ac:dyDescent="0.25">
      <c r="A2184" s="36" t="s">
        <v>3487</v>
      </c>
      <c r="B2184" s="31" t="s">
        <v>3486</v>
      </c>
      <c r="C2184" s="37">
        <v>7</v>
      </c>
      <c r="D2184" s="31" t="s">
        <v>149</v>
      </c>
      <c r="E2184" s="37" t="s">
        <v>147</v>
      </c>
      <c r="F2184" s="37" t="s">
        <v>156</v>
      </c>
    </row>
    <row r="2185" spans="1:7" ht="14.4" x14ac:dyDescent="0.3">
      <c r="A2185" s="60" t="s">
        <v>5205</v>
      </c>
      <c r="C2185" s="32"/>
      <c r="E2185" s="32"/>
      <c r="F2185" s="32"/>
    </row>
    <row r="2186" spans="1:7" x14ac:dyDescent="0.25">
      <c r="A2186" s="36" t="s">
        <v>3488</v>
      </c>
      <c r="C2186" s="37">
        <v>8</v>
      </c>
      <c r="D2186" s="40" t="s">
        <v>149</v>
      </c>
      <c r="E2186" s="37" t="s">
        <v>147</v>
      </c>
      <c r="F2186" s="37" t="s">
        <v>170</v>
      </c>
    </row>
    <row r="2187" spans="1:7" x14ac:dyDescent="0.25">
      <c r="A2187" s="36" t="s">
        <v>3490</v>
      </c>
      <c r="B2187" s="31" t="s">
        <v>3489</v>
      </c>
      <c r="C2187" s="37"/>
      <c r="D2187" s="31" t="s">
        <v>149</v>
      </c>
      <c r="E2187" s="37" t="s">
        <v>147</v>
      </c>
      <c r="F2187" s="37" t="s">
        <v>160</v>
      </c>
    </row>
    <row r="2188" spans="1:7" x14ac:dyDescent="0.25">
      <c r="A2188" s="36" t="s">
        <v>3492</v>
      </c>
      <c r="B2188" s="31" t="s">
        <v>3491</v>
      </c>
      <c r="C2188" s="37">
        <v>4</v>
      </c>
      <c r="D2188" s="31" t="s">
        <v>149</v>
      </c>
      <c r="E2188" s="37" t="s">
        <v>147</v>
      </c>
      <c r="F2188" s="37" t="s">
        <v>178</v>
      </c>
    </row>
    <row r="2189" spans="1:7" x14ac:dyDescent="0.25">
      <c r="A2189" s="36" t="s">
        <v>3494</v>
      </c>
      <c r="B2189" s="31" t="s">
        <v>3493</v>
      </c>
      <c r="C2189" s="37">
        <v>6</v>
      </c>
      <c r="D2189" s="31" t="s">
        <v>149</v>
      </c>
      <c r="E2189" s="37" t="s">
        <v>147</v>
      </c>
      <c r="F2189" s="37" t="s">
        <v>156</v>
      </c>
    </row>
    <row r="2190" spans="1:7" ht="14.4" x14ac:dyDescent="0.3">
      <c r="A2190" s="60" t="s">
        <v>5206</v>
      </c>
      <c r="C2190" s="32"/>
      <c r="E2190" s="32"/>
      <c r="F2190" s="32"/>
    </row>
    <row r="2191" spans="1:7" x14ac:dyDescent="0.25">
      <c r="A2191" s="36" t="s">
        <v>3496</v>
      </c>
      <c r="B2191" s="31" t="s">
        <v>3495</v>
      </c>
      <c r="C2191" s="37">
        <v>5</v>
      </c>
      <c r="D2191" s="31" t="s">
        <v>149</v>
      </c>
      <c r="E2191" s="37" t="s">
        <v>147</v>
      </c>
      <c r="F2191" s="37" t="s">
        <v>160</v>
      </c>
    </row>
    <row r="2192" spans="1:7" ht="14.4" x14ac:dyDescent="0.3">
      <c r="A2192" s="60" t="s">
        <v>5207</v>
      </c>
      <c r="C2192" s="32"/>
      <c r="E2192" s="32"/>
      <c r="F2192" s="32"/>
    </row>
    <row r="2193" spans="1:6" x14ac:dyDescent="0.25">
      <c r="A2193" s="36" t="s">
        <v>3498</v>
      </c>
      <c r="B2193" s="31" t="s">
        <v>3497</v>
      </c>
      <c r="C2193" s="37">
        <v>0</v>
      </c>
      <c r="D2193" s="31" t="s">
        <v>149</v>
      </c>
      <c r="E2193" s="37" t="s">
        <v>147</v>
      </c>
      <c r="F2193" s="37" t="s">
        <v>208</v>
      </c>
    </row>
    <row r="2194" spans="1:6" x14ac:dyDescent="0.25">
      <c r="A2194" s="36" t="s">
        <v>3500</v>
      </c>
      <c r="B2194" s="31" t="s">
        <v>3499</v>
      </c>
      <c r="C2194" s="39">
        <v>0</v>
      </c>
      <c r="D2194" s="31" t="s">
        <v>149</v>
      </c>
      <c r="E2194" s="37" t="s">
        <v>152</v>
      </c>
      <c r="F2194" s="37" t="s">
        <v>202</v>
      </c>
    </row>
    <row r="2195" spans="1:6" x14ac:dyDescent="0.25">
      <c r="A2195" s="36" t="s">
        <v>3502</v>
      </c>
      <c r="B2195" s="31" t="s">
        <v>3501</v>
      </c>
      <c r="C2195" s="37"/>
      <c r="D2195" s="31" t="s">
        <v>149</v>
      </c>
      <c r="E2195" s="37" t="s">
        <v>147</v>
      </c>
      <c r="F2195" s="37" t="s">
        <v>160</v>
      </c>
    </row>
    <row r="2196" spans="1:6" x14ac:dyDescent="0.25">
      <c r="A2196" s="36" t="s">
        <v>3503</v>
      </c>
      <c r="B2196" s="31" t="s">
        <v>3501</v>
      </c>
      <c r="C2196" s="37">
        <v>0</v>
      </c>
      <c r="D2196" s="32" t="s">
        <v>149</v>
      </c>
      <c r="E2196" s="37" t="s">
        <v>152</v>
      </c>
      <c r="F2196" s="37" t="s">
        <v>160</v>
      </c>
    </row>
    <row r="2197" spans="1:6" x14ac:dyDescent="0.25">
      <c r="A2197" s="36" t="s">
        <v>3504</v>
      </c>
      <c r="B2197" s="31" t="s">
        <v>3501</v>
      </c>
      <c r="C2197" s="37">
        <v>0</v>
      </c>
      <c r="D2197" s="31" t="s">
        <v>149</v>
      </c>
      <c r="E2197" s="37" t="s">
        <v>152</v>
      </c>
      <c r="F2197" s="37" t="s">
        <v>160</v>
      </c>
    </row>
    <row r="2198" spans="1:6" x14ac:dyDescent="0.25">
      <c r="A2198" s="36" t="s">
        <v>3505</v>
      </c>
      <c r="B2198" s="31" t="s">
        <v>3501</v>
      </c>
      <c r="C2198" s="37"/>
      <c r="D2198" s="31" t="s">
        <v>149</v>
      </c>
      <c r="E2198" s="37"/>
      <c r="F2198" s="37"/>
    </row>
    <row r="2199" spans="1:6" x14ac:dyDescent="0.25">
      <c r="A2199" s="36" t="s">
        <v>3507</v>
      </c>
      <c r="B2199" s="31" t="s">
        <v>3506</v>
      </c>
      <c r="C2199" s="37">
        <v>7</v>
      </c>
      <c r="D2199" s="31" t="s">
        <v>149</v>
      </c>
      <c r="E2199" s="37" t="s">
        <v>147</v>
      </c>
      <c r="F2199" s="37" t="s">
        <v>178</v>
      </c>
    </row>
    <row r="2200" spans="1:6" x14ac:dyDescent="0.25">
      <c r="A2200" s="36" t="s">
        <v>3509</v>
      </c>
      <c r="B2200" s="31" t="s">
        <v>3508</v>
      </c>
      <c r="C2200" s="37">
        <v>1</v>
      </c>
      <c r="D2200" s="31" t="s">
        <v>149</v>
      </c>
      <c r="E2200" s="37" t="s">
        <v>147</v>
      </c>
      <c r="F2200" s="37" t="s">
        <v>156</v>
      </c>
    </row>
    <row r="2201" spans="1:6" x14ac:dyDescent="0.25">
      <c r="A2201" s="36" t="s">
        <v>3511</v>
      </c>
      <c r="B2201" s="31" t="s">
        <v>3510</v>
      </c>
      <c r="C2201" s="37">
        <v>2</v>
      </c>
      <c r="D2201" s="31" t="s">
        <v>149</v>
      </c>
      <c r="E2201" s="37" t="s">
        <v>147</v>
      </c>
      <c r="F2201" s="37" t="s">
        <v>202</v>
      </c>
    </row>
    <row r="2202" spans="1:6" x14ac:dyDescent="0.25">
      <c r="A2202" s="36" t="s">
        <v>3512</v>
      </c>
      <c r="B2202" s="31" t="s">
        <v>3510</v>
      </c>
      <c r="C2202" s="37"/>
      <c r="D2202" s="31" t="s">
        <v>149</v>
      </c>
      <c r="E2202" s="37"/>
      <c r="F2202" s="37"/>
    </row>
    <row r="2203" spans="1:6" x14ac:dyDescent="0.25">
      <c r="A2203" s="36" t="s">
        <v>3513</v>
      </c>
      <c r="B2203" s="31" t="s">
        <v>3510</v>
      </c>
      <c r="C2203" s="37">
        <v>6</v>
      </c>
      <c r="D2203" s="31" t="s">
        <v>149</v>
      </c>
      <c r="E2203" s="37" t="s">
        <v>147</v>
      </c>
      <c r="F2203" s="37" t="s">
        <v>160</v>
      </c>
    </row>
    <row r="2204" spans="1:6" ht="14.4" x14ac:dyDescent="0.3">
      <c r="A2204" s="60" t="s">
        <v>5208</v>
      </c>
      <c r="C2204" s="32"/>
      <c r="E2204" s="32"/>
      <c r="F2204" s="32"/>
    </row>
    <row r="2205" spans="1:6" x14ac:dyDescent="0.25">
      <c r="A2205" s="36" t="s">
        <v>3515</v>
      </c>
      <c r="B2205" s="31" t="s">
        <v>3514</v>
      </c>
      <c r="C2205" s="32">
        <v>7</v>
      </c>
      <c r="D2205" s="31" t="s">
        <v>149</v>
      </c>
      <c r="E2205" s="32" t="s">
        <v>147</v>
      </c>
      <c r="F2205" s="32" t="s">
        <v>160</v>
      </c>
    </row>
    <row r="2206" spans="1:6" x14ac:dyDescent="0.25">
      <c r="A2206" s="36" t="s">
        <v>3517</v>
      </c>
      <c r="B2206" s="31" t="s">
        <v>3516</v>
      </c>
      <c r="C2206" s="32">
        <v>7</v>
      </c>
      <c r="D2206" s="31" t="s">
        <v>149</v>
      </c>
      <c r="E2206" s="32" t="s">
        <v>147</v>
      </c>
      <c r="F2206" s="32" t="s">
        <v>160</v>
      </c>
    </row>
    <row r="2207" spans="1:6" ht="14.4" x14ac:dyDescent="0.3">
      <c r="A2207" s="60" t="s">
        <v>5209</v>
      </c>
      <c r="C2207" s="32"/>
      <c r="D2207" s="32"/>
      <c r="E2207" s="32"/>
      <c r="F2207" s="32"/>
    </row>
    <row r="2208" spans="1:6" ht="14.4" x14ac:dyDescent="0.3">
      <c r="A2208" s="60" t="s">
        <v>5210</v>
      </c>
      <c r="C2208" s="32"/>
      <c r="E2208" s="32"/>
      <c r="F2208" s="32"/>
    </row>
    <row r="2209" spans="1:7" x14ac:dyDescent="0.25">
      <c r="A2209" s="36" t="s">
        <v>3519</v>
      </c>
      <c r="B2209" s="31" t="s">
        <v>3518</v>
      </c>
      <c r="C2209" s="37">
        <v>9</v>
      </c>
      <c r="D2209" s="31" t="s">
        <v>149</v>
      </c>
      <c r="E2209" s="37" t="s">
        <v>147</v>
      </c>
      <c r="F2209" s="37" t="s">
        <v>160</v>
      </c>
    </row>
    <row r="2210" spans="1:7" x14ac:dyDescent="0.25">
      <c r="A2210" s="36" t="s">
        <v>3521</v>
      </c>
      <c r="B2210" s="31" t="s">
        <v>3520</v>
      </c>
      <c r="C2210" s="37">
        <v>9</v>
      </c>
      <c r="D2210" s="31" t="s">
        <v>149</v>
      </c>
      <c r="E2210" s="37" t="s">
        <v>147</v>
      </c>
      <c r="F2210" s="37" t="s">
        <v>170</v>
      </c>
      <c r="G2210" s="31" t="s">
        <v>144</v>
      </c>
    </row>
    <row r="2211" spans="1:7" x14ac:dyDescent="0.25">
      <c r="A2211" s="36" t="s">
        <v>3523</v>
      </c>
      <c r="B2211" s="31" t="s">
        <v>3522</v>
      </c>
      <c r="C2211" s="32">
        <v>10</v>
      </c>
      <c r="D2211" s="31" t="s">
        <v>149</v>
      </c>
      <c r="E2211" s="32" t="s">
        <v>147</v>
      </c>
      <c r="F2211" s="32" t="s">
        <v>160</v>
      </c>
      <c r="G2211" s="31" t="s">
        <v>182</v>
      </c>
    </row>
    <row r="2212" spans="1:7" ht="14.4" x14ac:dyDescent="0.3">
      <c r="A2212" s="60" t="s">
        <v>5211</v>
      </c>
      <c r="C2212" s="32"/>
      <c r="D2212" s="32"/>
      <c r="E2212" s="32"/>
      <c r="F2212" s="32"/>
    </row>
    <row r="2213" spans="1:7" x14ac:dyDescent="0.25">
      <c r="A2213" s="36" t="s">
        <v>3525</v>
      </c>
      <c r="B2213" s="31" t="s">
        <v>3524</v>
      </c>
      <c r="C2213" s="37">
        <v>9</v>
      </c>
      <c r="D2213" s="31" t="s">
        <v>149</v>
      </c>
      <c r="E2213" s="37" t="s">
        <v>147</v>
      </c>
      <c r="F2213" s="37" t="s">
        <v>160</v>
      </c>
      <c r="G2213" s="31" t="s">
        <v>203</v>
      </c>
    </row>
    <row r="2214" spans="1:7" ht="14.4" x14ac:dyDescent="0.3">
      <c r="A2214" s="60" t="s">
        <v>5212</v>
      </c>
      <c r="C2214" s="32"/>
      <c r="E2214" s="32"/>
      <c r="F2214" s="32"/>
    </row>
    <row r="2215" spans="1:7" x14ac:dyDescent="0.25">
      <c r="A2215" s="36" t="s">
        <v>3527</v>
      </c>
      <c r="B2215" s="31" t="s">
        <v>3526</v>
      </c>
      <c r="C2215" s="37">
        <v>8</v>
      </c>
      <c r="D2215" s="31" t="s">
        <v>149</v>
      </c>
      <c r="E2215" s="37" t="s">
        <v>147</v>
      </c>
      <c r="F2215" s="37" t="s">
        <v>222</v>
      </c>
    </row>
    <row r="2216" spans="1:7" ht="14.4" x14ac:dyDescent="0.3">
      <c r="A2216" s="60" t="s">
        <v>5213</v>
      </c>
      <c r="C2216" s="32"/>
      <c r="E2216" s="32"/>
      <c r="F2216" s="32"/>
    </row>
    <row r="2217" spans="1:7" x14ac:dyDescent="0.25">
      <c r="A2217" s="36" t="s">
        <v>3529</v>
      </c>
      <c r="B2217" s="31" t="s">
        <v>3528</v>
      </c>
      <c r="C2217" s="37">
        <v>0</v>
      </c>
      <c r="D2217" s="31" t="s">
        <v>157</v>
      </c>
      <c r="E2217" s="37" t="s">
        <v>152</v>
      </c>
      <c r="F2217" s="37" t="s">
        <v>160</v>
      </c>
    </row>
    <row r="2218" spans="1:7" x14ac:dyDescent="0.25">
      <c r="A2218" s="36" t="s">
        <v>3531</v>
      </c>
      <c r="B2218" s="31" t="s">
        <v>3530</v>
      </c>
      <c r="C2218" s="37">
        <v>4</v>
      </c>
      <c r="D2218" s="31" t="s">
        <v>157</v>
      </c>
      <c r="E2218" s="37" t="s">
        <v>147</v>
      </c>
      <c r="F2218" s="37" t="s">
        <v>253</v>
      </c>
    </row>
    <row r="2219" spans="1:7" x14ac:dyDescent="0.25">
      <c r="A2219" s="36" t="s">
        <v>3532</v>
      </c>
      <c r="C2219" s="37">
        <v>2</v>
      </c>
      <c r="D2219" s="40" t="s">
        <v>157</v>
      </c>
      <c r="E2219" s="37" t="s">
        <v>147</v>
      </c>
      <c r="F2219" s="37" t="s">
        <v>208</v>
      </c>
    </row>
    <row r="2220" spans="1:7" x14ac:dyDescent="0.25">
      <c r="A2220" s="36" t="s">
        <v>3534</v>
      </c>
      <c r="B2220" s="31" t="s">
        <v>3533</v>
      </c>
      <c r="C2220" s="37">
        <v>1</v>
      </c>
      <c r="D2220" s="31" t="s">
        <v>157</v>
      </c>
      <c r="E2220" s="37" t="s">
        <v>147</v>
      </c>
      <c r="F2220" s="37" t="s">
        <v>278</v>
      </c>
    </row>
    <row r="2221" spans="1:7" x14ac:dyDescent="0.25">
      <c r="A2221" s="36" t="s">
        <v>3536</v>
      </c>
      <c r="B2221" s="31" t="s">
        <v>3535</v>
      </c>
      <c r="C2221" s="37">
        <v>4</v>
      </c>
      <c r="D2221" s="31" t="s">
        <v>157</v>
      </c>
      <c r="E2221" s="37" t="s">
        <v>147</v>
      </c>
      <c r="F2221" s="37" t="s">
        <v>156</v>
      </c>
    </row>
    <row r="2222" spans="1:7" ht="14.4" x14ac:dyDescent="0.3">
      <c r="A2222" s="60" t="s">
        <v>5214</v>
      </c>
      <c r="C2222" s="32"/>
      <c r="E2222" s="32"/>
      <c r="F2222" s="32"/>
    </row>
    <row r="2223" spans="1:7" x14ac:dyDescent="0.25">
      <c r="A2223" s="36" t="s">
        <v>3538</v>
      </c>
      <c r="B2223" s="31" t="s">
        <v>3537</v>
      </c>
      <c r="C2223" s="37">
        <v>2</v>
      </c>
      <c r="D2223" s="31" t="s">
        <v>157</v>
      </c>
      <c r="E2223" s="37" t="s">
        <v>147</v>
      </c>
      <c r="F2223" s="37" t="s">
        <v>173</v>
      </c>
    </row>
    <row r="2224" spans="1:7" x14ac:dyDescent="0.25">
      <c r="A2224" s="36" t="s">
        <v>3540</v>
      </c>
      <c r="B2224" s="31" t="s">
        <v>3539</v>
      </c>
      <c r="C2224" s="37">
        <v>0</v>
      </c>
      <c r="D2224" s="31" t="s">
        <v>157</v>
      </c>
      <c r="E2224" s="37" t="s">
        <v>152</v>
      </c>
      <c r="F2224" s="37" t="s">
        <v>160</v>
      </c>
    </row>
    <row r="2225" spans="1:7" x14ac:dyDescent="0.25">
      <c r="A2225" s="36" t="s">
        <v>3542</v>
      </c>
      <c r="B2225" s="31" t="s">
        <v>3541</v>
      </c>
      <c r="C2225" s="39">
        <v>0</v>
      </c>
      <c r="D2225" s="31" t="s">
        <v>149</v>
      </c>
      <c r="E2225" s="37" t="s">
        <v>152</v>
      </c>
      <c r="F2225" s="37" t="s">
        <v>202</v>
      </c>
    </row>
    <row r="2226" spans="1:7" ht="14.4" x14ac:dyDescent="0.3">
      <c r="A2226" s="60" t="s">
        <v>5215</v>
      </c>
      <c r="C2226" s="32"/>
      <c r="E2226" s="32"/>
      <c r="F2226" s="32"/>
    </row>
    <row r="2227" spans="1:7" x14ac:dyDescent="0.25">
      <c r="A2227" s="36" t="s">
        <v>3544</v>
      </c>
      <c r="B2227" s="31" t="s">
        <v>3543</v>
      </c>
      <c r="C2227" s="37">
        <v>9</v>
      </c>
      <c r="D2227" s="31" t="s">
        <v>769</v>
      </c>
      <c r="E2227" s="37" t="s">
        <v>147</v>
      </c>
      <c r="F2227" s="37" t="s">
        <v>222</v>
      </c>
    </row>
    <row r="2228" spans="1:7" x14ac:dyDescent="0.25">
      <c r="A2228" s="36" t="s">
        <v>3547</v>
      </c>
      <c r="B2228" s="31" t="s">
        <v>3546</v>
      </c>
      <c r="C2228" s="37">
        <v>7</v>
      </c>
      <c r="D2228" s="31" t="s">
        <v>3545</v>
      </c>
      <c r="E2228" s="37" t="s">
        <v>147</v>
      </c>
      <c r="F2228" s="37" t="s">
        <v>222</v>
      </c>
    </row>
    <row r="2229" spans="1:7" x14ac:dyDescent="0.25">
      <c r="A2229" s="36" t="s">
        <v>3549</v>
      </c>
      <c r="B2229" s="31" t="s">
        <v>3548</v>
      </c>
      <c r="C2229" s="37">
        <v>10</v>
      </c>
      <c r="D2229" s="31" t="s">
        <v>769</v>
      </c>
      <c r="E2229" s="37" t="s">
        <v>147</v>
      </c>
      <c r="F2229" s="37" t="s">
        <v>195</v>
      </c>
      <c r="G2229" s="31" t="s">
        <v>144</v>
      </c>
    </row>
    <row r="2230" spans="1:7" x14ac:dyDescent="0.25">
      <c r="A2230" s="36" t="s">
        <v>3551</v>
      </c>
      <c r="B2230" s="31" t="s">
        <v>3550</v>
      </c>
      <c r="C2230" s="37">
        <v>10</v>
      </c>
      <c r="D2230" s="31" t="s">
        <v>769</v>
      </c>
      <c r="E2230" s="37" t="s">
        <v>147</v>
      </c>
      <c r="F2230" s="37" t="s">
        <v>222</v>
      </c>
      <c r="G2230" s="31" t="s">
        <v>144</v>
      </c>
    </row>
    <row r="2231" spans="1:7" x14ac:dyDescent="0.25">
      <c r="A2231" s="36" t="s">
        <v>3553</v>
      </c>
      <c r="B2231" s="31" t="s">
        <v>3552</v>
      </c>
      <c r="C2231" s="39">
        <v>0</v>
      </c>
      <c r="D2231" s="31" t="s">
        <v>769</v>
      </c>
      <c r="E2231" s="37" t="s">
        <v>152</v>
      </c>
      <c r="F2231" s="37" t="s">
        <v>222</v>
      </c>
    </row>
    <row r="2232" spans="1:7" x14ac:dyDescent="0.25">
      <c r="A2232" s="36" t="s">
        <v>3555</v>
      </c>
      <c r="B2232" s="31" t="s">
        <v>3554</v>
      </c>
      <c r="C2232" s="37">
        <v>10</v>
      </c>
      <c r="D2232" s="31" t="s">
        <v>769</v>
      </c>
      <c r="E2232" s="37" t="s">
        <v>147</v>
      </c>
      <c r="F2232" s="37" t="s">
        <v>222</v>
      </c>
      <c r="G2232" s="31" t="s">
        <v>144</v>
      </c>
    </row>
    <row r="2233" spans="1:7" x14ac:dyDescent="0.25">
      <c r="A2233" s="36" t="s">
        <v>3557</v>
      </c>
      <c r="B2233" s="31" t="s">
        <v>3556</v>
      </c>
      <c r="C2233" s="37">
        <v>8</v>
      </c>
      <c r="D2233" s="31" t="s">
        <v>3545</v>
      </c>
      <c r="E2233" s="37" t="s">
        <v>147</v>
      </c>
      <c r="F2233" s="37" t="s">
        <v>222</v>
      </c>
    </row>
    <row r="2234" spans="1:7" x14ac:dyDescent="0.25">
      <c r="A2234" s="36" t="s">
        <v>3559</v>
      </c>
      <c r="C2234" s="32">
        <v>6</v>
      </c>
      <c r="D2234" s="31" t="s">
        <v>3558</v>
      </c>
      <c r="E2234" s="37" t="s">
        <v>147</v>
      </c>
      <c r="F2234" s="37" t="s">
        <v>222</v>
      </c>
    </row>
    <row r="2235" spans="1:7" x14ac:dyDescent="0.25">
      <c r="A2235" s="36" t="s">
        <v>3561</v>
      </c>
      <c r="B2235" s="31" t="s">
        <v>3560</v>
      </c>
      <c r="C2235" s="37">
        <v>6</v>
      </c>
      <c r="D2235" s="31" t="s">
        <v>769</v>
      </c>
      <c r="E2235" s="37" t="s">
        <v>147</v>
      </c>
      <c r="F2235" s="37" t="s">
        <v>195</v>
      </c>
    </row>
    <row r="2236" spans="1:7" x14ac:dyDescent="0.25">
      <c r="A2236" s="36" t="s">
        <v>3563</v>
      </c>
      <c r="B2236" s="31" t="s">
        <v>3562</v>
      </c>
      <c r="C2236" s="37">
        <v>8</v>
      </c>
      <c r="D2236" s="31" t="s">
        <v>769</v>
      </c>
      <c r="E2236" s="37" t="s">
        <v>147</v>
      </c>
      <c r="F2236" s="37" t="s">
        <v>222</v>
      </c>
    </row>
    <row r="2237" spans="1:7" x14ac:dyDescent="0.25">
      <c r="A2237" s="36" t="s">
        <v>3565</v>
      </c>
      <c r="B2237" s="31" t="s">
        <v>3564</v>
      </c>
      <c r="C2237" s="37">
        <v>7</v>
      </c>
      <c r="D2237" s="31" t="s">
        <v>3545</v>
      </c>
      <c r="E2237" s="37" t="s">
        <v>147</v>
      </c>
      <c r="F2237" s="37" t="s">
        <v>222</v>
      </c>
    </row>
    <row r="2238" spans="1:7" x14ac:dyDescent="0.25">
      <c r="A2238" s="36" t="s">
        <v>3567</v>
      </c>
      <c r="B2238" s="31" t="s">
        <v>3566</v>
      </c>
      <c r="C2238" s="37">
        <v>6</v>
      </c>
      <c r="D2238" s="31" t="s">
        <v>769</v>
      </c>
      <c r="E2238" s="37" t="s">
        <v>147</v>
      </c>
      <c r="F2238" s="37" t="s">
        <v>222</v>
      </c>
    </row>
    <row r="2239" spans="1:7" x14ac:dyDescent="0.25">
      <c r="A2239" s="36" t="s">
        <v>3569</v>
      </c>
      <c r="B2239" s="31" t="s">
        <v>3568</v>
      </c>
      <c r="C2239" s="37">
        <v>5</v>
      </c>
      <c r="D2239" s="31" t="s">
        <v>3545</v>
      </c>
      <c r="E2239" s="37" t="s">
        <v>147</v>
      </c>
      <c r="F2239" s="37" t="s">
        <v>222</v>
      </c>
    </row>
    <row r="2240" spans="1:7" x14ac:dyDescent="0.25">
      <c r="A2240" s="36" t="s">
        <v>3571</v>
      </c>
      <c r="B2240" s="31" t="s">
        <v>3570</v>
      </c>
      <c r="C2240" s="37">
        <v>6</v>
      </c>
      <c r="D2240" s="31" t="s">
        <v>769</v>
      </c>
      <c r="E2240" s="37" t="s">
        <v>147</v>
      </c>
      <c r="F2240" s="37" t="s">
        <v>222</v>
      </c>
    </row>
    <row r="2241" spans="1:7" x14ac:dyDescent="0.25">
      <c r="A2241" s="36" t="s">
        <v>3573</v>
      </c>
      <c r="B2241" s="31" t="s">
        <v>3572</v>
      </c>
      <c r="C2241" s="37">
        <v>10</v>
      </c>
      <c r="D2241" s="31" t="s">
        <v>769</v>
      </c>
      <c r="E2241" s="37" t="s">
        <v>147</v>
      </c>
      <c r="F2241" s="37" t="s">
        <v>222</v>
      </c>
      <c r="G2241" s="31" t="s">
        <v>144</v>
      </c>
    </row>
    <row r="2242" spans="1:7" x14ac:dyDescent="0.25">
      <c r="A2242" s="36" t="s">
        <v>3575</v>
      </c>
      <c r="B2242" s="31" t="s">
        <v>3574</v>
      </c>
      <c r="C2242" s="37">
        <v>8</v>
      </c>
      <c r="D2242" s="31" t="s">
        <v>769</v>
      </c>
      <c r="E2242" s="37" t="s">
        <v>147</v>
      </c>
      <c r="F2242" s="37" t="s">
        <v>222</v>
      </c>
    </row>
    <row r="2243" spans="1:7" x14ac:dyDescent="0.25">
      <c r="A2243" s="36" t="s">
        <v>3577</v>
      </c>
      <c r="B2243" s="31" t="s">
        <v>3576</v>
      </c>
      <c r="C2243" s="37">
        <v>7</v>
      </c>
      <c r="D2243" s="31" t="s">
        <v>769</v>
      </c>
      <c r="E2243" s="37" t="s">
        <v>147</v>
      </c>
      <c r="F2243" s="37" t="s">
        <v>222</v>
      </c>
    </row>
    <row r="2244" spans="1:7" x14ac:dyDescent="0.25">
      <c r="A2244" s="36" t="s">
        <v>3579</v>
      </c>
      <c r="B2244" s="31" t="s">
        <v>3578</v>
      </c>
      <c r="C2244" s="37">
        <v>10</v>
      </c>
      <c r="D2244" s="31" t="s">
        <v>769</v>
      </c>
      <c r="E2244" s="37" t="s">
        <v>147</v>
      </c>
      <c r="F2244" s="37" t="s">
        <v>222</v>
      </c>
      <c r="G2244" s="31" t="s">
        <v>144</v>
      </c>
    </row>
    <row r="2245" spans="1:7" x14ac:dyDescent="0.25">
      <c r="A2245" s="36" t="s">
        <v>3581</v>
      </c>
      <c r="B2245" s="31" t="s">
        <v>3580</v>
      </c>
      <c r="C2245" s="37">
        <v>7</v>
      </c>
      <c r="D2245" s="31" t="s">
        <v>769</v>
      </c>
      <c r="E2245" s="37" t="s">
        <v>147</v>
      </c>
      <c r="F2245" s="37" t="s">
        <v>222</v>
      </c>
    </row>
    <row r="2246" spans="1:7" x14ac:dyDescent="0.25">
      <c r="A2246" s="36" t="s">
        <v>3582</v>
      </c>
      <c r="B2246" s="31" t="s">
        <v>3580</v>
      </c>
      <c r="C2246" s="37">
        <v>7</v>
      </c>
      <c r="D2246" s="31" t="s">
        <v>769</v>
      </c>
      <c r="E2246" s="37" t="s">
        <v>147</v>
      </c>
      <c r="F2246" s="37" t="s">
        <v>160</v>
      </c>
    </row>
    <row r="2247" spans="1:7" x14ac:dyDescent="0.25">
      <c r="A2247" s="36" t="s">
        <v>3583</v>
      </c>
      <c r="B2247" s="31" t="s">
        <v>3580</v>
      </c>
      <c r="C2247" s="37"/>
      <c r="D2247" s="31" t="s">
        <v>769</v>
      </c>
      <c r="E2247" s="37"/>
      <c r="F2247" s="37"/>
    </row>
    <row r="2248" spans="1:7" x14ac:dyDescent="0.25">
      <c r="A2248" s="36" t="s">
        <v>3585</v>
      </c>
      <c r="B2248" s="31" t="s">
        <v>3584</v>
      </c>
      <c r="C2248" s="37">
        <v>5</v>
      </c>
      <c r="D2248" s="31" t="s">
        <v>769</v>
      </c>
      <c r="E2248" s="37" t="s">
        <v>147</v>
      </c>
      <c r="F2248" s="37" t="s">
        <v>222</v>
      </c>
    </row>
    <row r="2249" spans="1:7" x14ac:dyDescent="0.25">
      <c r="A2249" s="36" t="s">
        <v>3587</v>
      </c>
      <c r="B2249" s="31" t="s">
        <v>3586</v>
      </c>
      <c r="C2249" s="37">
        <v>8</v>
      </c>
      <c r="D2249" s="31" t="s">
        <v>769</v>
      </c>
      <c r="E2249" s="37" t="s">
        <v>147</v>
      </c>
      <c r="F2249" s="37" t="s">
        <v>222</v>
      </c>
    </row>
    <row r="2250" spans="1:7" x14ac:dyDescent="0.25">
      <c r="A2250" s="36" t="s">
        <v>3589</v>
      </c>
      <c r="B2250" s="31" t="s">
        <v>3588</v>
      </c>
      <c r="C2250" s="37">
        <v>8</v>
      </c>
      <c r="D2250" s="31" t="s">
        <v>3545</v>
      </c>
      <c r="E2250" s="37" t="s">
        <v>147</v>
      </c>
      <c r="F2250" s="37" t="s">
        <v>222</v>
      </c>
    </row>
    <row r="2251" spans="1:7" ht="14.4" x14ac:dyDescent="0.3">
      <c r="A2251" s="60" t="s">
        <v>5216</v>
      </c>
      <c r="C2251" s="32"/>
      <c r="E2251" s="32"/>
      <c r="F2251" s="32"/>
    </row>
    <row r="2252" spans="1:7" x14ac:dyDescent="0.25">
      <c r="A2252" s="36" t="s">
        <v>3591</v>
      </c>
      <c r="B2252" s="31" t="s">
        <v>3590</v>
      </c>
      <c r="C2252" s="37">
        <v>8</v>
      </c>
      <c r="D2252" s="31" t="s">
        <v>769</v>
      </c>
      <c r="E2252" s="37" t="s">
        <v>147</v>
      </c>
      <c r="F2252" s="37" t="s">
        <v>222</v>
      </c>
    </row>
    <row r="2253" spans="1:7" x14ac:dyDescent="0.25">
      <c r="A2253" s="36" t="s">
        <v>3593</v>
      </c>
      <c r="B2253" s="31" t="s">
        <v>3592</v>
      </c>
      <c r="C2253" s="37">
        <v>10</v>
      </c>
      <c r="D2253" s="31" t="s">
        <v>769</v>
      </c>
      <c r="E2253" s="37" t="s">
        <v>147</v>
      </c>
      <c r="F2253" s="37" t="s">
        <v>222</v>
      </c>
    </row>
    <row r="2254" spans="1:7" x14ac:dyDescent="0.25">
      <c r="A2254" s="36" t="s">
        <v>3594</v>
      </c>
      <c r="C2254" s="37"/>
      <c r="D2254" s="31" t="s">
        <v>149</v>
      </c>
      <c r="E2254" s="37" t="s">
        <v>147</v>
      </c>
      <c r="F2254" s="37" t="s">
        <v>222</v>
      </c>
    </row>
    <row r="2255" spans="1:7" x14ac:dyDescent="0.25">
      <c r="A2255" s="36" t="s">
        <v>3596</v>
      </c>
      <c r="B2255" s="31" t="s">
        <v>3595</v>
      </c>
      <c r="C2255" s="37"/>
      <c r="D2255" s="31" t="s">
        <v>149</v>
      </c>
      <c r="E2255" s="37" t="s">
        <v>147</v>
      </c>
      <c r="F2255" s="37" t="s">
        <v>222</v>
      </c>
      <c r="G2255" s="31" t="s">
        <v>223</v>
      </c>
    </row>
    <row r="2256" spans="1:7" x14ac:dyDescent="0.25">
      <c r="A2256" s="36" t="s">
        <v>3598</v>
      </c>
      <c r="B2256" s="31" t="s">
        <v>3597</v>
      </c>
      <c r="C2256" s="37">
        <v>6</v>
      </c>
      <c r="D2256" s="31" t="s">
        <v>769</v>
      </c>
      <c r="E2256" s="37" t="s">
        <v>147</v>
      </c>
      <c r="F2256" s="37" t="s">
        <v>222</v>
      </c>
    </row>
    <row r="2257" spans="1:7" x14ac:dyDescent="0.25">
      <c r="A2257" s="36" t="s">
        <v>3600</v>
      </c>
      <c r="B2257" s="31" t="s">
        <v>3599</v>
      </c>
      <c r="C2257" s="32">
        <v>4</v>
      </c>
      <c r="D2257" s="31" t="s">
        <v>149</v>
      </c>
      <c r="E2257" s="37" t="s">
        <v>147</v>
      </c>
      <c r="F2257" s="37" t="s">
        <v>148</v>
      </c>
    </row>
    <row r="2258" spans="1:7" x14ac:dyDescent="0.25">
      <c r="A2258" s="36" t="s">
        <v>3602</v>
      </c>
      <c r="B2258" s="31" t="s">
        <v>3601</v>
      </c>
      <c r="C2258" s="39">
        <v>0</v>
      </c>
      <c r="D2258" s="31" t="s">
        <v>149</v>
      </c>
      <c r="E2258" s="37" t="s">
        <v>152</v>
      </c>
      <c r="F2258" s="37" t="s">
        <v>178</v>
      </c>
    </row>
    <row r="2259" spans="1:7" x14ac:dyDescent="0.25">
      <c r="A2259" s="36" t="s">
        <v>3603</v>
      </c>
      <c r="C2259" s="37"/>
      <c r="D2259" s="40" t="s">
        <v>149</v>
      </c>
      <c r="E2259" s="37"/>
      <c r="F2259" s="37"/>
    </row>
    <row r="2260" spans="1:7" x14ac:dyDescent="0.25">
      <c r="A2260" s="36" t="s">
        <v>3605</v>
      </c>
      <c r="B2260" s="31" t="s">
        <v>3604</v>
      </c>
      <c r="C2260" s="37">
        <v>8</v>
      </c>
      <c r="D2260" s="31" t="s">
        <v>149</v>
      </c>
      <c r="E2260" s="37" t="s">
        <v>147</v>
      </c>
      <c r="F2260" s="37" t="s">
        <v>482</v>
      </c>
    </row>
    <row r="2261" spans="1:7" x14ac:dyDescent="0.25">
      <c r="A2261" s="36" t="s">
        <v>3607</v>
      </c>
      <c r="B2261" s="31" t="s">
        <v>3606</v>
      </c>
      <c r="C2261" s="37"/>
      <c r="D2261" s="31" t="s">
        <v>149</v>
      </c>
      <c r="E2261" s="37"/>
      <c r="F2261" s="37"/>
      <c r="G2261" s="31" t="s">
        <v>149</v>
      </c>
    </row>
    <row r="2262" spans="1:7" x14ac:dyDescent="0.25">
      <c r="A2262" s="36" t="s">
        <v>3609</v>
      </c>
      <c r="B2262" s="31" t="s">
        <v>3608</v>
      </c>
      <c r="C2262" s="37">
        <v>5</v>
      </c>
      <c r="D2262" s="31" t="s">
        <v>149</v>
      </c>
      <c r="E2262" s="37" t="s">
        <v>147</v>
      </c>
      <c r="F2262" s="37" t="s">
        <v>208</v>
      </c>
      <c r="G2262" s="31" t="s">
        <v>149</v>
      </c>
    </row>
    <row r="2263" spans="1:7" x14ac:dyDescent="0.25">
      <c r="A2263" s="36" t="s">
        <v>3610</v>
      </c>
      <c r="C2263" s="37"/>
      <c r="D2263" s="31" t="s">
        <v>149</v>
      </c>
      <c r="E2263" s="37"/>
      <c r="F2263" s="37"/>
    </row>
    <row r="2264" spans="1:7" x14ac:dyDescent="0.25">
      <c r="A2264" s="36" t="s">
        <v>3612</v>
      </c>
      <c r="B2264" s="31" t="s">
        <v>3611</v>
      </c>
      <c r="C2264" s="37">
        <v>1</v>
      </c>
      <c r="D2264" s="31" t="s">
        <v>149</v>
      </c>
      <c r="E2264" s="37" t="s">
        <v>147</v>
      </c>
      <c r="F2264" s="37" t="s">
        <v>173</v>
      </c>
    </row>
    <row r="2265" spans="1:7" x14ac:dyDescent="0.25">
      <c r="A2265" s="36" t="s">
        <v>3614</v>
      </c>
      <c r="B2265" s="31" t="s">
        <v>3613</v>
      </c>
      <c r="C2265" s="32"/>
      <c r="D2265" s="31" t="s">
        <v>149</v>
      </c>
      <c r="E2265" s="32"/>
      <c r="F2265" s="32"/>
    </row>
    <row r="2266" spans="1:7" x14ac:dyDescent="0.25">
      <c r="A2266" s="36" t="s">
        <v>3616</v>
      </c>
      <c r="B2266" s="31" t="s">
        <v>3615</v>
      </c>
      <c r="C2266" s="37">
        <v>5</v>
      </c>
      <c r="D2266" s="31" t="s">
        <v>149</v>
      </c>
      <c r="E2266" s="37" t="s">
        <v>147</v>
      </c>
      <c r="F2266" s="37" t="s">
        <v>355</v>
      </c>
      <c r="G2266" s="31" t="s">
        <v>223</v>
      </c>
    </row>
    <row r="2267" spans="1:7" x14ac:dyDescent="0.25">
      <c r="A2267" s="36" t="s">
        <v>3618</v>
      </c>
      <c r="B2267" s="31" t="s">
        <v>3617</v>
      </c>
      <c r="C2267" s="32"/>
      <c r="D2267" s="31" t="s">
        <v>149</v>
      </c>
      <c r="E2267" s="32"/>
      <c r="F2267" s="32"/>
    </row>
    <row r="2268" spans="1:7" x14ac:dyDescent="0.25">
      <c r="A2268" s="36" t="s">
        <v>3619</v>
      </c>
      <c r="B2268" s="31" t="s">
        <v>3617</v>
      </c>
      <c r="C2268" s="37"/>
      <c r="D2268" s="31" t="s">
        <v>149</v>
      </c>
      <c r="E2268" s="37"/>
      <c r="F2268" s="37"/>
    </row>
    <row r="2269" spans="1:7" x14ac:dyDescent="0.25">
      <c r="A2269" s="36" t="s">
        <v>3620</v>
      </c>
      <c r="B2269" s="31" t="s">
        <v>3617</v>
      </c>
      <c r="C2269" s="37"/>
      <c r="D2269" s="31" t="s">
        <v>149</v>
      </c>
      <c r="E2269" s="37"/>
      <c r="F2269" s="37"/>
    </row>
    <row r="2270" spans="1:7" x14ac:dyDescent="0.25">
      <c r="A2270" s="36" t="s">
        <v>3621</v>
      </c>
      <c r="B2270" s="31" t="s">
        <v>3617</v>
      </c>
      <c r="C2270" s="37"/>
      <c r="D2270" s="31" t="s">
        <v>149</v>
      </c>
      <c r="E2270" s="37"/>
      <c r="F2270" s="37"/>
    </row>
    <row r="2271" spans="1:7" x14ac:dyDescent="0.25">
      <c r="A2271" s="36" t="s">
        <v>3623</v>
      </c>
      <c r="B2271" s="31" t="s">
        <v>3622</v>
      </c>
      <c r="C2271" s="37">
        <v>0</v>
      </c>
      <c r="D2271" s="31" t="s">
        <v>149</v>
      </c>
      <c r="E2271" s="37" t="s">
        <v>152</v>
      </c>
      <c r="F2271" s="37" t="s">
        <v>160</v>
      </c>
    </row>
    <row r="2272" spans="1:7" x14ac:dyDescent="0.25">
      <c r="A2272" s="36" t="s">
        <v>3625</v>
      </c>
      <c r="B2272" s="31" t="s">
        <v>3624</v>
      </c>
      <c r="C2272" s="37">
        <v>4</v>
      </c>
      <c r="D2272" s="31" t="s">
        <v>149</v>
      </c>
      <c r="E2272" s="37" t="s">
        <v>147</v>
      </c>
      <c r="F2272" s="37" t="s">
        <v>355</v>
      </c>
    </row>
    <row r="2273" spans="1:7" x14ac:dyDescent="0.25">
      <c r="A2273" s="36" t="s">
        <v>3627</v>
      </c>
      <c r="B2273" s="31" t="s">
        <v>3626</v>
      </c>
      <c r="C2273" s="37">
        <v>2</v>
      </c>
      <c r="D2273" s="31" t="s">
        <v>149</v>
      </c>
      <c r="E2273" s="37" t="s">
        <v>147</v>
      </c>
      <c r="F2273" s="37" t="s">
        <v>153</v>
      </c>
    </row>
    <row r="2274" spans="1:7" ht="14.4" x14ac:dyDescent="0.3">
      <c r="A2274" s="60" t="s">
        <v>5217</v>
      </c>
      <c r="C2274" s="32"/>
      <c r="E2274" s="32"/>
      <c r="F2274" s="32"/>
    </row>
    <row r="2275" spans="1:7" x14ac:dyDescent="0.25">
      <c r="A2275" s="36" t="s">
        <v>3629</v>
      </c>
      <c r="B2275" s="31" t="s">
        <v>3628</v>
      </c>
      <c r="C2275" s="37">
        <v>5</v>
      </c>
      <c r="D2275" s="31" t="s">
        <v>149</v>
      </c>
      <c r="E2275" s="37" t="s">
        <v>147</v>
      </c>
      <c r="F2275" s="37" t="s">
        <v>156</v>
      </c>
    </row>
    <row r="2276" spans="1:7" x14ac:dyDescent="0.25">
      <c r="A2276" s="36" t="s">
        <v>3631</v>
      </c>
      <c r="B2276" s="31" t="s">
        <v>3630</v>
      </c>
      <c r="C2276" s="37">
        <v>9</v>
      </c>
      <c r="D2276" s="31" t="s">
        <v>149</v>
      </c>
      <c r="E2276" s="37" t="s">
        <v>147</v>
      </c>
      <c r="F2276" s="37" t="s">
        <v>160</v>
      </c>
    </row>
    <row r="2277" spans="1:7" x14ac:dyDescent="0.25">
      <c r="A2277" s="36" t="s">
        <v>3633</v>
      </c>
      <c r="B2277" s="31" t="s">
        <v>3632</v>
      </c>
      <c r="C2277" s="37">
        <v>10</v>
      </c>
      <c r="D2277" s="31" t="s">
        <v>149</v>
      </c>
      <c r="E2277" s="37" t="s">
        <v>147</v>
      </c>
      <c r="F2277" s="37" t="s">
        <v>964</v>
      </c>
      <c r="G2277" s="31" t="s">
        <v>149</v>
      </c>
    </row>
    <row r="2278" spans="1:7" x14ac:dyDescent="0.25">
      <c r="A2278" s="36" t="s">
        <v>3635</v>
      </c>
      <c r="B2278" s="31" t="s">
        <v>3634</v>
      </c>
      <c r="C2278" s="37">
        <v>9</v>
      </c>
      <c r="D2278" s="31" t="s">
        <v>149</v>
      </c>
      <c r="E2278" s="37" t="s">
        <v>147</v>
      </c>
      <c r="F2278" s="37" t="s">
        <v>148</v>
      </c>
    </row>
    <row r="2279" spans="1:7" ht="14.4" x14ac:dyDescent="0.3">
      <c r="A2279" s="60" t="s">
        <v>5218</v>
      </c>
      <c r="C2279" s="32"/>
      <c r="E2279" s="32"/>
      <c r="F2279" s="32"/>
    </row>
    <row r="2280" spans="1:7" x14ac:dyDescent="0.25">
      <c r="A2280" s="36" t="s">
        <v>3637</v>
      </c>
      <c r="B2280" s="31" t="s">
        <v>3636</v>
      </c>
      <c r="C2280" s="37">
        <v>10</v>
      </c>
      <c r="D2280" s="31" t="s">
        <v>149</v>
      </c>
      <c r="E2280" s="37" t="s">
        <v>147</v>
      </c>
      <c r="F2280" s="37" t="s">
        <v>148</v>
      </c>
    </row>
    <row r="2281" spans="1:7" ht="14.4" x14ac:dyDescent="0.3">
      <c r="A2281" s="60" t="s">
        <v>5219</v>
      </c>
      <c r="C2281" s="32"/>
      <c r="E2281" s="32"/>
      <c r="F2281" s="32"/>
    </row>
    <row r="2282" spans="1:7" ht="14.4" x14ac:dyDescent="0.3">
      <c r="A2282" s="60" t="s">
        <v>5220</v>
      </c>
      <c r="C2282" s="32"/>
      <c r="E2282" s="32"/>
      <c r="F2282" s="32"/>
    </row>
    <row r="2283" spans="1:7" x14ac:dyDescent="0.25">
      <c r="A2283" s="36" t="s">
        <v>3639</v>
      </c>
      <c r="B2283" s="31" t="s">
        <v>3638</v>
      </c>
      <c r="C2283" s="37"/>
      <c r="D2283" s="31" t="s">
        <v>149</v>
      </c>
      <c r="E2283" s="37"/>
      <c r="F2283" s="37"/>
      <c r="G2283" s="31" t="s">
        <v>144</v>
      </c>
    </row>
    <row r="2284" spans="1:7" ht="14.4" x14ac:dyDescent="0.3">
      <c r="A2284" s="60" t="s">
        <v>5221</v>
      </c>
      <c r="C2284" s="32"/>
      <c r="E2284" s="32"/>
      <c r="F2284" s="32"/>
    </row>
    <row r="2285" spans="1:7" x14ac:dyDescent="0.25">
      <c r="A2285" s="36" t="s">
        <v>3641</v>
      </c>
      <c r="B2285" s="31" t="s">
        <v>3640</v>
      </c>
      <c r="C2285" s="37">
        <v>1</v>
      </c>
      <c r="D2285" s="31" t="s">
        <v>149</v>
      </c>
      <c r="E2285" s="37" t="s">
        <v>147</v>
      </c>
      <c r="F2285" s="37" t="s">
        <v>208</v>
      </c>
    </row>
    <row r="2286" spans="1:7" x14ac:dyDescent="0.25">
      <c r="A2286" s="36" t="s">
        <v>3642</v>
      </c>
      <c r="B2286" s="31" t="s">
        <v>3640</v>
      </c>
      <c r="C2286" s="37">
        <v>0</v>
      </c>
      <c r="D2286" s="31" t="s">
        <v>149</v>
      </c>
      <c r="E2286" s="37" t="s">
        <v>147</v>
      </c>
      <c r="F2286" s="37" t="s">
        <v>173</v>
      </c>
    </row>
    <row r="2287" spans="1:7" x14ac:dyDescent="0.25">
      <c r="A2287" s="36" t="s">
        <v>3643</v>
      </c>
      <c r="B2287" s="31" t="s">
        <v>3640</v>
      </c>
      <c r="C2287" s="39">
        <v>0</v>
      </c>
      <c r="D2287" s="31" t="s">
        <v>149</v>
      </c>
      <c r="E2287" s="37" t="s">
        <v>152</v>
      </c>
      <c r="F2287" s="37" t="s">
        <v>173</v>
      </c>
    </row>
    <row r="2288" spans="1:7" x14ac:dyDescent="0.25">
      <c r="A2288" s="36" t="s">
        <v>3645</v>
      </c>
      <c r="B2288" s="31" t="s">
        <v>3644</v>
      </c>
      <c r="C2288" s="37">
        <v>3</v>
      </c>
      <c r="D2288" s="31" t="s">
        <v>157</v>
      </c>
      <c r="E2288" s="37" t="s">
        <v>147</v>
      </c>
      <c r="F2288" s="37" t="s">
        <v>170</v>
      </c>
    </row>
    <row r="2289" spans="1:7" x14ac:dyDescent="0.25">
      <c r="A2289" s="36" t="s">
        <v>3647</v>
      </c>
      <c r="B2289" s="31" t="s">
        <v>3646</v>
      </c>
      <c r="C2289" s="37">
        <v>6</v>
      </c>
      <c r="D2289" s="31" t="s">
        <v>157</v>
      </c>
      <c r="E2289" s="37" t="s">
        <v>147</v>
      </c>
      <c r="F2289" s="37" t="s">
        <v>153</v>
      </c>
    </row>
    <row r="2290" spans="1:7" x14ac:dyDescent="0.25">
      <c r="A2290" s="36" t="s">
        <v>3649</v>
      </c>
      <c r="B2290" s="31" t="s">
        <v>3648</v>
      </c>
      <c r="C2290" s="37">
        <v>4</v>
      </c>
      <c r="D2290" s="31" t="s">
        <v>157</v>
      </c>
      <c r="E2290" s="37" t="s">
        <v>147</v>
      </c>
      <c r="F2290" s="37" t="s">
        <v>686</v>
      </c>
    </row>
    <row r="2291" spans="1:7" x14ac:dyDescent="0.25">
      <c r="A2291" s="36" t="s">
        <v>3651</v>
      </c>
      <c r="B2291" s="31" t="s">
        <v>3650</v>
      </c>
      <c r="C2291" s="37">
        <v>9</v>
      </c>
      <c r="D2291" s="31" t="s">
        <v>157</v>
      </c>
      <c r="E2291" s="37" t="s">
        <v>147</v>
      </c>
      <c r="F2291" s="37" t="s">
        <v>160</v>
      </c>
    </row>
    <row r="2292" spans="1:7" x14ac:dyDescent="0.25">
      <c r="A2292" s="36" t="s">
        <v>3652</v>
      </c>
      <c r="B2292" s="31" t="s">
        <v>3650</v>
      </c>
      <c r="C2292" s="37"/>
      <c r="D2292" s="31" t="s">
        <v>157</v>
      </c>
      <c r="E2292" s="37" t="s">
        <v>147</v>
      </c>
      <c r="F2292" s="37" t="s">
        <v>160</v>
      </c>
    </row>
    <row r="2293" spans="1:7" x14ac:dyDescent="0.25">
      <c r="A2293" s="36" t="s">
        <v>3653</v>
      </c>
      <c r="B2293" s="31" t="s">
        <v>3650</v>
      </c>
      <c r="C2293" s="37"/>
      <c r="D2293" s="31" t="s">
        <v>157</v>
      </c>
      <c r="E2293" s="37" t="s">
        <v>147</v>
      </c>
      <c r="F2293" s="37" t="s">
        <v>160</v>
      </c>
    </row>
    <row r="2294" spans="1:7" x14ac:dyDescent="0.25">
      <c r="A2294" s="36" t="s">
        <v>3654</v>
      </c>
      <c r="C2294" s="37"/>
      <c r="D2294" s="31" t="s">
        <v>157</v>
      </c>
      <c r="E2294" s="37" t="s">
        <v>147</v>
      </c>
      <c r="F2294" s="37" t="s">
        <v>160</v>
      </c>
    </row>
    <row r="2295" spans="1:7" x14ac:dyDescent="0.25">
      <c r="A2295" s="36" t="s">
        <v>3656</v>
      </c>
      <c r="B2295" s="31" t="s">
        <v>3655</v>
      </c>
      <c r="C2295" s="37">
        <v>4</v>
      </c>
      <c r="D2295" s="31" t="s">
        <v>157</v>
      </c>
      <c r="E2295" s="37" t="s">
        <v>147</v>
      </c>
      <c r="F2295" s="37" t="s">
        <v>178</v>
      </c>
    </row>
    <row r="2296" spans="1:7" ht="14.4" x14ac:dyDescent="0.3">
      <c r="A2296" s="60" t="s">
        <v>5222</v>
      </c>
      <c r="C2296" s="32"/>
      <c r="E2296" s="32"/>
      <c r="F2296" s="32"/>
    </row>
    <row r="2297" spans="1:7" x14ac:dyDescent="0.25">
      <c r="A2297" s="36" t="s">
        <v>3658</v>
      </c>
      <c r="B2297" s="31" t="s">
        <v>3657</v>
      </c>
      <c r="C2297" s="37">
        <v>3</v>
      </c>
      <c r="D2297" s="31" t="s">
        <v>157</v>
      </c>
      <c r="E2297" s="37" t="s">
        <v>147</v>
      </c>
      <c r="F2297" s="37" t="s">
        <v>378</v>
      </c>
    </row>
    <row r="2298" spans="1:7" x14ac:dyDescent="0.25">
      <c r="A2298" s="36" t="s">
        <v>3660</v>
      </c>
      <c r="B2298" s="31" t="s">
        <v>3659</v>
      </c>
      <c r="C2298" s="37">
        <v>2</v>
      </c>
      <c r="D2298" s="31" t="s">
        <v>149</v>
      </c>
      <c r="E2298" s="37" t="s">
        <v>147</v>
      </c>
      <c r="F2298" s="37" t="s">
        <v>160</v>
      </c>
    </row>
    <row r="2299" spans="1:7" x14ac:dyDescent="0.25">
      <c r="A2299" s="36" t="s">
        <v>3662</v>
      </c>
      <c r="B2299" s="31" t="s">
        <v>3661</v>
      </c>
      <c r="C2299" s="37">
        <v>3</v>
      </c>
      <c r="D2299" s="31" t="s">
        <v>149</v>
      </c>
      <c r="E2299" s="37" t="s">
        <v>147</v>
      </c>
      <c r="F2299" s="37" t="s">
        <v>160</v>
      </c>
    </row>
    <row r="2300" spans="1:7" ht="14.4" x14ac:dyDescent="0.3">
      <c r="A2300" s="60" t="s">
        <v>5223</v>
      </c>
      <c r="C2300" s="32"/>
      <c r="E2300" s="32"/>
      <c r="F2300" s="32"/>
    </row>
    <row r="2301" spans="1:7" ht="14.4" x14ac:dyDescent="0.3">
      <c r="A2301" s="60" t="s">
        <v>5224</v>
      </c>
      <c r="C2301" s="32"/>
      <c r="E2301" s="32"/>
      <c r="F2301" s="32"/>
    </row>
    <row r="2302" spans="1:7" x14ac:dyDescent="0.25">
      <c r="A2302" s="36" t="s">
        <v>3664</v>
      </c>
      <c r="B2302" s="31" t="s">
        <v>3663</v>
      </c>
      <c r="C2302" s="37"/>
      <c r="D2302" s="31" t="s">
        <v>149</v>
      </c>
      <c r="E2302" s="37"/>
      <c r="F2302" s="37"/>
      <c r="G2302" s="31" t="s">
        <v>144</v>
      </c>
    </row>
    <row r="2303" spans="1:7" x14ac:dyDescent="0.25">
      <c r="A2303" s="36" t="s">
        <v>3665</v>
      </c>
      <c r="C2303" s="37">
        <v>2</v>
      </c>
      <c r="E2303" s="37" t="s">
        <v>147</v>
      </c>
      <c r="F2303" s="37" t="s">
        <v>156</v>
      </c>
    </row>
    <row r="2304" spans="1:7" x14ac:dyDescent="0.25">
      <c r="A2304" s="36" t="s">
        <v>3667</v>
      </c>
      <c r="B2304" s="31" t="s">
        <v>3666</v>
      </c>
      <c r="C2304" s="37">
        <v>3</v>
      </c>
      <c r="D2304" s="31" t="s">
        <v>149</v>
      </c>
      <c r="E2304" s="37" t="s">
        <v>147</v>
      </c>
      <c r="F2304" s="37" t="s">
        <v>178</v>
      </c>
    </row>
    <row r="2305" spans="1:7" ht="14.4" x14ac:dyDescent="0.3">
      <c r="A2305" s="60" t="s">
        <v>5225</v>
      </c>
      <c r="B2305" s="32"/>
      <c r="C2305" s="32"/>
      <c r="D2305" s="32"/>
      <c r="E2305" s="32"/>
      <c r="F2305" s="32"/>
    </row>
    <row r="2306" spans="1:7" x14ac:dyDescent="0.25">
      <c r="A2306" s="36" t="s">
        <v>3669</v>
      </c>
      <c r="B2306" s="31" t="s">
        <v>3668</v>
      </c>
      <c r="C2306" s="39">
        <v>0</v>
      </c>
      <c r="D2306" s="31" t="s">
        <v>189</v>
      </c>
      <c r="E2306" s="37" t="s">
        <v>152</v>
      </c>
      <c r="F2306" s="37" t="s">
        <v>195</v>
      </c>
    </row>
    <row r="2307" spans="1:7" x14ac:dyDescent="0.25">
      <c r="A2307" s="36" t="s">
        <v>3671</v>
      </c>
      <c r="B2307" s="31" t="s">
        <v>3670</v>
      </c>
      <c r="C2307" s="37">
        <v>7</v>
      </c>
      <c r="D2307" s="31" t="s">
        <v>189</v>
      </c>
      <c r="E2307" s="37" t="s">
        <v>147</v>
      </c>
      <c r="F2307" s="37" t="s">
        <v>222</v>
      </c>
      <c r="G2307" s="31" t="s">
        <v>223</v>
      </c>
    </row>
    <row r="2308" spans="1:7" ht="14.4" x14ac:dyDescent="0.3">
      <c r="A2308" s="60" t="s">
        <v>5226</v>
      </c>
      <c r="C2308" s="32"/>
      <c r="E2308" s="32"/>
      <c r="F2308" s="32"/>
    </row>
    <row r="2309" spans="1:7" ht="14.4" x14ac:dyDescent="0.3">
      <c r="A2309" s="60" t="s">
        <v>5227</v>
      </c>
      <c r="C2309" s="32"/>
      <c r="E2309" s="32"/>
      <c r="F2309" s="32"/>
    </row>
    <row r="2310" spans="1:7" x14ac:dyDescent="0.25">
      <c r="A2310" s="36" t="s">
        <v>3673</v>
      </c>
      <c r="B2310" s="31" t="s">
        <v>3672</v>
      </c>
      <c r="C2310" s="37">
        <v>6</v>
      </c>
      <c r="D2310" s="31" t="s">
        <v>149</v>
      </c>
      <c r="E2310" s="37" t="s">
        <v>147</v>
      </c>
      <c r="F2310" s="37" t="s">
        <v>355</v>
      </c>
    </row>
    <row r="2311" spans="1:7" x14ac:dyDescent="0.25">
      <c r="A2311" s="36" t="s">
        <v>3675</v>
      </c>
      <c r="B2311" s="31" t="s">
        <v>3674</v>
      </c>
      <c r="C2311" s="37">
        <v>8</v>
      </c>
      <c r="D2311" s="31" t="s">
        <v>149</v>
      </c>
      <c r="E2311" s="37" t="s">
        <v>147</v>
      </c>
      <c r="F2311" s="37" t="s">
        <v>378</v>
      </c>
    </row>
    <row r="2312" spans="1:7" x14ac:dyDescent="0.25">
      <c r="A2312" s="36" t="s">
        <v>3676</v>
      </c>
      <c r="C2312" s="37">
        <v>8</v>
      </c>
      <c r="D2312" s="31" t="s">
        <v>149</v>
      </c>
      <c r="E2312" s="37" t="s">
        <v>147</v>
      </c>
      <c r="F2312" s="37" t="s">
        <v>148</v>
      </c>
    </row>
    <row r="2313" spans="1:7" x14ac:dyDescent="0.25">
      <c r="A2313" s="36" t="s">
        <v>3677</v>
      </c>
      <c r="C2313" s="37">
        <v>7</v>
      </c>
      <c r="D2313" s="31" t="s">
        <v>149</v>
      </c>
      <c r="E2313" s="37" t="s">
        <v>147</v>
      </c>
      <c r="F2313" s="37" t="s">
        <v>3172</v>
      </c>
    </row>
    <row r="2314" spans="1:7" x14ac:dyDescent="0.25">
      <c r="A2314" s="36" t="s">
        <v>3679</v>
      </c>
      <c r="B2314" s="31" t="s">
        <v>3678</v>
      </c>
      <c r="C2314" s="37">
        <v>7</v>
      </c>
      <c r="D2314" s="31" t="s">
        <v>149</v>
      </c>
      <c r="E2314" s="37" t="s">
        <v>147</v>
      </c>
      <c r="F2314" s="37" t="s">
        <v>156</v>
      </c>
    </row>
    <row r="2315" spans="1:7" x14ac:dyDescent="0.25">
      <c r="A2315" s="36" t="s">
        <v>3681</v>
      </c>
      <c r="B2315" s="31" t="s">
        <v>3680</v>
      </c>
      <c r="C2315" s="32">
        <v>6</v>
      </c>
      <c r="D2315" s="31" t="s">
        <v>149</v>
      </c>
      <c r="E2315" s="37" t="s">
        <v>147</v>
      </c>
      <c r="F2315" s="37" t="s">
        <v>156</v>
      </c>
    </row>
    <row r="2316" spans="1:7" x14ac:dyDescent="0.25">
      <c r="A2316" s="36" t="s">
        <v>3683</v>
      </c>
      <c r="B2316" s="31" t="s">
        <v>3682</v>
      </c>
      <c r="C2316" s="37">
        <v>7</v>
      </c>
      <c r="D2316" s="31" t="s">
        <v>149</v>
      </c>
      <c r="E2316" s="37" t="s">
        <v>147</v>
      </c>
      <c r="F2316" s="37" t="s">
        <v>964</v>
      </c>
      <c r="G2316" s="31" t="s">
        <v>203</v>
      </c>
    </row>
    <row r="2317" spans="1:7" ht="14.4" x14ac:dyDescent="0.3">
      <c r="A2317" s="60" t="s">
        <v>5228</v>
      </c>
      <c r="C2317" s="32"/>
      <c r="E2317" s="32"/>
      <c r="F2317" s="32"/>
    </row>
    <row r="2318" spans="1:7" x14ac:dyDescent="0.25">
      <c r="A2318" s="36" t="s">
        <v>3685</v>
      </c>
      <c r="B2318" s="31" t="s">
        <v>3684</v>
      </c>
      <c r="C2318" s="37">
        <v>7</v>
      </c>
      <c r="D2318" s="31" t="s">
        <v>157</v>
      </c>
      <c r="E2318" s="37" t="s">
        <v>147</v>
      </c>
      <c r="F2318" s="37" t="s">
        <v>156</v>
      </c>
    </row>
    <row r="2319" spans="1:7" x14ac:dyDescent="0.25">
      <c r="A2319" s="36" t="s">
        <v>3687</v>
      </c>
      <c r="B2319" s="31" t="s">
        <v>3686</v>
      </c>
      <c r="C2319" s="37">
        <v>8</v>
      </c>
      <c r="D2319" s="31" t="s">
        <v>157</v>
      </c>
      <c r="E2319" s="37" t="s">
        <v>147</v>
      </c>
      <c r="F2319" s="37" t="s">
        <v>355</v>
      </c>
      <c r="G2319" s="31" t="s">
        <v>203</v>
      </c>
    </row>
    <row r="2320" spans="1:7" x14ac:dyDescent="0.25">
      <c r="A2320" s="36" t="s">
        <v>3689</v>
      </c>
      <c r="B2320" s="31" t="s">
        <v>3688</v>
      </c>
      <c r="C2320" s="37"/>
      <c r="D2320" s="32" t="s">
        <v>157</v>
      </c>
      <c r="E2320" s="37"/>
      <c r="F2320" s="37"/>
    </row>
    <row r="2321" spans="1:7" x14ac:dyDescent="0.25">
      <c r="A2321" s="36" t="s">
        <v>3691</v>
      </c>
      <c r="B2321" s="31" t="s">
        <v>3690</v>
      </c>
      <c r="C2321" s="37">
        <v>5</v>
      </c>
      <c r="D2321" s="31" t="s">
        <v>157</v>
      </c>
      <c r="E2321" s="37" t="s">
        <v>147</v>
      </c>
      <c r="F2321" s="37" t="s">
        <v>160</v>
      </c>
    </row>
    <row r="2322" spans="1:7" x14ac:dyDescent="0.25">
      <c r="A2322" s="36" t="s">
        <v>3692</v>
      </c>
      <c r="B2322" s="31" t="s">
        <v>3688</v>
      </c>
      <c r="C2322" s="37"/>
      <c r="D2322" s="31" t="s">
        <v>157</v>
      </c>
      <c r="E2322" s="37"/>
      <c r="F2322" s="37"/>
    </row>
    <row r="2323" spans="1:7" x14ac:dyDescent="0.25">
      <c r="A2323" s="36" t="s">
        <v>3694</v>
      </c>
      <c r="B2323" s="31" t="s">
        <v>3693</v>
      </c>
      <c r="C2323" s="37">
        <v>5</v>
      </c>
      <c r="D2323" s="31" t="s">
        <v>157</v>
      </c>
      <c r="E2323" s="37" t="s">
        <v>147</v>
      </c>
      <c r="F2323" s="37" t="s">
        <v>378</v>
      </c>
    </row>
    <row r="2324" spans="1:7" x14ac:dyDescent="0.25">
      <c r="A2324" s="36" t="s">
        <v>3696</v>
      </c>
      <c r="B2324" s="31" t="s">
        <v>3695</v>
      </c>
      <c r="C2324" s="37">
        <v>8</v>
      </c>
      <c r="D2324" s="31" t="s">
        <v>157</v>
      </c>
      <c r="E2324" s="37" t="s">
        <v>147</v>
      </c>
      <c r="F2324" s="37" t="s">
        <v>160</v>
      </c>
      <c r="G2324" s="31" t="s">
        <v>149</v>
      </c>
    </row>
    <row r="2325" spans="1:7" x14ac:dyDescent="0.25">
      <c r="A2325" s="36" t="s">
        <v>3698</v>
      </c>
      <c r="B2325" s="31" t="s">
        <v>3697</v>
      </c>
      <c r="C2325" s="37">
        <v>5</v>
      </c>
      <c r="D2325" s="31" t="s">
        <v>157</v>
      </c>
      <c r="E2325" s="37" t="s">
        <v>147</v>
      </c>
      <c r="F2325" s="37" t="s">
        <v>156</v>
      </c>
    </row>
    <row r="2326" spans="1:7" ht="14.4" x14ac:dyDescent="0.3">
      <c r="A2326" s="60" t="s">
        <v>5229</v>
      </c>
      <c r="C2326" s="32"/>
      <c r="E2326" s="32"/>
      <c r="F2326" s="32"/>
    </row>
    <row r="2327" spans="1:7" x14ac:dyDescent="0.25">
      <c r="A2327" s="36" t="s">
        <v>3700</v>
      </c>
      <c r="B2327" s="31" t="s">
        <v>3699</v>
      </c>
      <c r="C2327" s="37">
        <v>5</v>
      </c>
      <c r="D2327" s="31" t="s">
        <v>157</v>
      </c>
      <c r="E2327" s="37" t="s">
        <v>147</v>
      </c>
      <c r="F2327" s="37" t="s">
        <v>160</v>
      </c>
    </row>
    <row r="2328" spans="1:7" x14ac:dyDescent="0.25">
      <c r="A2328" s="36" t="s">
        <v>3702</v>
      </c>
      <c r="B2328" s="31" t="s">
        <v>3701</v>
      </c>
      <c r="C2328" s="37"/>
      <c r="D2328" s="31" t="s">
        <v>157</v>
      </c>
      <c r="E2328" s="37" t="s">
        <v>147</v>
      </c>
      <c r="F2328" s="37" t="s">
        <v>160</v>
      </c>
    </row>
    <row r="2329" spans="1:7" x14ac:dyDescent="0.25">
      <c r="A2329" s="36" t="s">
        <v>3704</v>
      </c>
      <c r="B2329" s="31" t="s">
        <v>3703</v>
      </c>
      <c r="C2329" s="32"/>
      <c r="D2329" s="31" t="s">
        <v>157</v>
      </c>
      <c r="E2329" s="32" t="s">
        <v>147</v>
      </c>
      <c r="F2329" s="32" t="s">
        <v>160</v>
      </c>
    </row>
    <row r="2330" spans="1:7" x14ac:dyDescent="0.25">
      <c r="A2330" s="36" t="s">
        <v>3706</v>
      </c>
      <c r="B2330" s="31" t="s">
        <v>3705</v>
      </c>
      <c r="C2330" s="37"/>
      <c r="D2330" s="31" t="s">
        <v>157</v>
      </c>
      <c r="E2330" s="37"/>
      <c r="F2330" s="37"/>
    </row>
    <row r="2331" spans="1:7" x14ac:dyDescent="0.25">
      <c r="A2331" s="36" t="s">
        <v>3707</v>
      </c>
      <c r="B2331" s="31" t="s">
        <v>3688</v>
      </c>
      <c r="C2331" s="37"/>
      <c r="D2331" s="31" t="s">
        <v>157</v>
      </c>
      <c r="E2331" s="37"/>
      <c r="F2331" s="37"/>
    </row>
    <row r="2332" spans="1:7" x14ac:dyDescent="0.25">
      <c r="A2332" s="36" t="s">
        <v>3709</v>
      </c>
      <c r="B2332" s="31" t="s">
        <v>3708</v>
      </c>
      <c r="C2332" s="37">
        <v>1</v>
      </c>
      <c r="D2332" s="31" t="s">
        <v>149</v>
      </c>
      <c r="E2332" s="37" t="s">
        <v>147</v>
      </c>
      <c r="F2332" s="37" t="s">
        <v>163</v>
      </c>
    </row>
    <row r="2333" spans="1:7" x14ac:dyDescent="0.25">
      <c r="A2333" s="36" t="s">
        <v>3711</v>
      </c>
      <c r="B2333" s="31" t="s">
        <v>3710</v>
      </c>
      <c r="C2333" s="32">
        <v>0</v>
      </c>
      <c r="D2333" s="31" t="s">
        <v>149</v>
      </c>
      <c r="E2333" s="37" t="s">
        <v>152</v>
      </c>
      <c r="F2333" s="37" t="s">
        <v>501</v>
      </c>
    </row>
    <row r="2334" spans="1:7" x14ac:dyDescent="0.25">
      <c r="A2334" s="36" t="s">
        <v>3712</v>
      </c>
      <c r="C2334" s="37">
        <v>7</v>
      </c>
      <c r="D2334" s="31" t="s">
        <v>149</v>
      </c>
      <c r="E2334" s="37" t="s">
        <v>147</v>
      </c>
      <c r="F2334" s="37" t="s">
        <v>222</v>
      </c>
    </row>
    <row r="2335" spans="1:7" x14ac:dyDescent="0.25">
      <c r="A2335" s="36" t="s">
        <v>3714</v>
      </c>
      <c r="B2335" s="31" t="s">
        <v>3713</v>
      </c>
      <c r="C2335" s="37">
        <v>8</v>
      </c>
      <c r="D2335" s="31" t="s">
        <v>262</v>
      </c>
      <c r="E2335" s="37" t="s">
        <v>147</v>
      </c>
      <c r="F2335" s="37" t="s">
        <v>160</v>
      </c>
    </row>
    <row r="2336" spans="1:7" x14ac:dyDescent="0.25">
      <c r="A2336" s="36" t="s">
        <v>3716</v>
      </c>
      <c r="B2336" s="31" t="s">
        <v>3715</v>
      </c>
      <c r="C2336" s="37">
        <v>2</v>
      </c>
      <c r="D2336" s="31" t="s">
        <v>149</v>
      </c>
      <c r="E2336" s="37" t="s">
        <v>147</v>
      </c>
      <c r="F2336" s="37" t="s">
        <v>222</v>
      </c>
    </row>
    <row r="2337" spans="1:7" x14ac:dyDescent="0.25">
      <c r="A2337" s="36" t="s">
        <v>3718</v>
      </c>
      <c r="B2337" s="31" t="s">
        <v>3717</v>
      </c>
      <c r="C2337" s="37">
        <v>6</v>
      </c>
      <c r="D2337" s="31" t="s">
        <v>149</v>
      </c>
      <c r="E2337" s="37" t="s">
        <v>147</v>
      </c>
      <c r="F2337" s="37" t="s">
        <v>156</v>
      </c>
    </row>
    <row r="2338" spans="1:7" x14ac:dyDescent="0.25">
      <c r="A2338" s="36" t="s">
        <v>3720</v>
      </c>
      <c r="B2338" s="31" t="s">
        <v>3719</v>
      </c>
      <c r="C2338" s="37">
        <v>6</v>
      </c>
      <c r="D2338" s="31" t="s">
        <v>149</v>
      </c>
      <c r="E2338" s="37" t="s">
        <v>147</v>
      </c>
      <c r="F2338" s="37" t="s">
        <v>222</v>
      </c>
    </row>
    <row r="2339" spans="1:7" x14ac:dyDescent="0.25">
      <c r="A2339" s="36" t="s">
        <v>3722</v>
      </c>
      <c r="B2339" s="31" t="s">
        <v>3721</v>
      </c>
      <c r="C2339" s="37">
        <v>7</v>
      </c>
      <c r="D2339" s="31" t="s">
        <v>262</v>
      </c>
      <c r="E2339" s="37" t="s">
        <v>147</v>
      </c>
      <c r="F2339" s="37" t="s">
        <v>148</v>
      </c>
    </row>
    <row r="2340" spans="1:7" x14ac:dyDescent="0.25">
      <c r="A2340" s="36" t="s">
        <v>3723</v>
      </c>
      <c r="B2340" s="31" t="s">
        <v>3721</v>
      </c>
      <c r="C2340" s="32"/>
      <c r="D2340" s="31" t="s">
        <v>262</v>
      </c>
      <c r="E2340" s="37" t="s">
        <v>147</v>
      </c>
      <c r="F2340" s="37" t="s">
        <v>160</v>
      </c>
    </row>
    <row r="2341" spans="1:7" x14ac:dyDescent="0.25">
      <c r="A2341" s="36" t="s">
        <v>3724</v>
      </c>
      <c r="B2341" s="31" t="s">
        <v>3721</v>
      </c>
      <c r="C2341" s="32"/>
      <c r="D2341" s="31" t="s">
        <v>262</v>
      </c>
      <c r="E2341" s="37" t="s">
        <v>147</v>
      </c>
      <c r="F2341" s="37" t="s">
        <v>160</v>
      </c>
    </row>
    <row r="2342" spans="1:7" x14ac:dyDescent="0.25">
      <c r="A2342" s="36" t="s">
        <v>3726</v>
      </c>
      <c r="B2342" s="31" t="s">
        <v>3725</v>
      </c>
      <c r="C2342" s="37">
        <v>6</v>
      </c>
      <c r="D2342" s="31" t="s">
        <v>262</v>
      </c>
      <c r="E2342" s="37" t="s">
        <v>147</v>
      </c>
      <c r="F2342" s="37" t="s">
        <v>355</v>
      </c>
    </row>
    <row r="2343" spans="1:7" x14ac:dyDescent="0.25">
      <c r="A2343" s="36" t="s">
        <v>3728</v>
      </c>
      <c r="B2343" s="31" t="s">
        <v>3727</v>
      </c>
      <c r="C2343" s="37">
        <v>6</v>
      </c>
      <c r="D2343" s="31" t="s">
        <v>149</v>
      </c>
      <c r="E2343" s="37" t="s">
        <v>147</v>
      </c>
      <c r="F2343" s="37" t="s">
        <v>208</v>
      </c>
    </row>
    <row r="2344" spans="1:7" x14ac:dyDescent="0.25">
      <c r="A2344" s="36" t="s">
        <v>3729</v>
      </c>
      <c r="B2344" s="31" t="s">
        <v>3727</v>
      </c>
      <c r="C2344" s="32"/>
      <c r="D2344" s="31" t="s">
        <v>149</v>
      </c>
      <c r="E2344" s="37" t="s">
        <v>147</v>
      </c>
      <c r="F2344" s="37" t="s">
        <v>160</v>
      </c>
    </row>
    <row r="2345" spans="1:7" x14ac:dyDescent="0.25">
      <c r="A2345" s="36" t="s">
        <v>3730</v>
      </c>
      <c r="B2345" s="31" t="s">
        <v>3727</v>
      </c>
      <c r="D2345" s="31" t="s">
        <v>149</v>
      </c>
      <c r="E2345" s="37" t="s">
        <v>147</v>
      </c>
      <c r="F2345" s="37" t="s">
        <v>160</v>
      </c>
    </row>
    <row r="2346" spans="1:7" x14ac:dyDescent="0.25">
      <c r="A2346" s="36" t="s">
        <v>3732</v>
      </c>
      <c r="B2346" s="31" t="s">
        <v>3731</v>
      </c>
      <c r="C2346" s="37">
        <v>10</v>
      </c>
      <c r="D2346" s="31" t="s">
        <v>149</v>
      </c>
      <c r="E2346" s="37" t="s">
        <v>147</v>
      </c>
      <c r="F2346" s="37" t="s">
        <v>222</v>
      </c>
      <c r="G2346" s="31" t="s">
        <v>203</v>
      </c>
    </row>
    <row r="2347" spans="1:7" x14ac:dyDescent="0.25">
      <c r="A2347" s="36" t="s">
        <v>3734</v>
      </c>
      <c r="B2347" s="31" t="s">
        <v>3733</v>
      </c>
      <c r="C2347" s="37">
        <v>6</v>
      </c>
      <c r="D2347" s="31" t="s">
        <v>149</v>
      </c>
      <c r="E2347" s="37" t="s">
        <v>147</v>
      </c>
      <c r="F2347" s="37" t="s">
        <v>222</v>
      </c>
    </row>
    <row r="2348" spans="1:7" x14ac:dyDescent="0.25">
      <c r="A2348" s="36" t="s">
        <v>3736</v>
      </c>
      <c r="B2348" s="31" t="s">
        <v>3735</v>
      </c>
      <c r="C2348" s="37">
        <v>5</v>
      </c>
      <c r="D2348" s="31" t="s">
        <v>149</v>
      </c>
      <c r="E2348" s="37" t="s">
        <v>147</v>
      </c>
      <c r="F2348" s="37" t="s">
        <v>222</v>
      </c>
    </row>
    <row r="2349" spans="1:7" x14ac:dyDescent="0.25">
      <c r="A2349" s="36" t="s">
        <v>3737</v>
      </c>
      <c r="C2349" s="32">
        <v>5</v>
      </c>
      <c r="D2349" s="40" t="s">
        <v>149</v>
      </c>
      <c r="E2349" s="37" t="s">
        <v>147</v>
      </c>
      <c r="F2349" s="37" t="s">
        <v>148</v>
      </c>
    </row>
    <row r="2350" spans="1:7" x14ac:dyDescent="0.25">
      <c r="A2350" s="36" t="s">
        <v>3739</v>
      </c>
      <c r="B2350" s="31" t="s">
        <v>3738</v>
      </c>
      <c r="C2350" s="37">
        <v>5</v>
      </c>
      <c r="D2350" s="31" t="s">
        <v>149</v>
      </c>
      <c r="E2350" s="37" t="s">
        <v>147</v>
      </c>
      <c r="F2350" s="37" t="s">
        <v>253</v>
      </c>
    </row>
    <row r="2351" spans="1:7" x14ac:dyDescent="0.25">
      <c r="A2351" s="36" t="s">
        <v>3741</v>
      </c>
      <c r="B2351" s="31" t="s">
        <v>3740</v>
      </c>
      <c r="C2351" s="39">
        <v>0</v>
      </c>
      <c r="D2351" s="31" t="s">
        <v>149</v>
      </c>
      <c r="E2351" s="37" t="s">
        <v>152</v>
      </c>
      <c r="F2351" s="37" t="s">
        <v>964</v>
      </c>
    </row>
    <row r="2352" spans="1:7" x14ac:dyDescent="0.25">
      <c r="A2352" s="36" t="s">
        <v>3743</v>
      </c>
      <c r="B2352" s="31" t="s">
        <v>3742</v>
      </c>
      <c r="C2352" s="32">
        <v>7</v>
      </c>
      <c r="D2352" s="31" t="s">
        <v>149</v>
      </c>
      <c r="E2352" s="37" t="s">
        <v>147</v>
      </c>
      <c r="F2352" s="37" t="s">
        <v>160</v>
      </c>
    </row>
    <row r="2353" spans="1:7" x14ac:dyDescent="0.25">
      <c r="A2353" s="36" t="s">
        <v>3745</v>
      </c>
      <c r="B2353" s="31" t="s">
        <v>3744</v>
      </c>
      <c r="C2353" s="37">
        <v>3</v>
      </c>
      <c r="D2353" s="31" t="s">
        <v>149</v>
      </c>
      <c r="E2353" s="37" t="s">
        <v>147</v>
      </c>
      <c r="F2353" s="37" t="s">
        <v>222</v>
      </c>
    </row>
    <row r="2354" spans="1:7" x14ac:dyDescent="0.25">
      <c r="A2354" s="36" t="s">
        <v>3746</v>
      </c>
      <c r="B2354" s="31" t="s">
        <v>3744</v>
      </c>
      <c r="C2354" s="32"/>
      <c r="D2354" s="31" t="s">
        <v>149</v>
      </c>
      <c r="E2354" s="37" t="s">
        <v>147</v>
      </c>
      <c r="F2354" s="37" t="s">
        <v>160</v>
      </c>
    </row>
    <row r="2355" spans="1:7" x14ac:dyDescent="0.25">
      <c r="A2355" s="36" t="s">
        <v>3747</v>
      </c>
      <c r="B2355" s="31" t="s">
        <v>3744</v>
      </c>
      <c r="C2355" s="32"/>
      <c r="D2355" s="31" t="s">
        <v>149</v>
      </c>
      <c r="E2355" s="37" t="s">
        <v>147</v>
      </c>
      <c r="F2355" s="37" t="s">
        <v>160</v>
      </c>
    </row>
    <row r="2356" spans="1:7" ht="14.4" x14ac:dyDescent="0.3">
      <c r="A2356" s="60" t="s">
        <v>5230</v>
      </c>
      <c r="C2356" s="32"/>
      <c r="E2356" s="32"/>
      <c r="F2356" s="32"/>
    </row>
    <row r="2357" spans="1:7" x14ac:dyDescent="0.25">
      <c r="A2357" s="36" t="s">
        <v>3749</v>
      </c>
      <c r="B2357" s="31" t="s">
        <v>3748</v>
      </c>
      <c r="C2357" s="32">
        <v>0</v>
      </c>
      <c r="D2357" s="31" t="s">
        <v>149</v>
      </c>
      <c r="E2357" s="37" t="s">
        <v>152</v>
      </c>
      <c r="F2357" s="37" t="s">
        <v>160</v>
      </c>
    </row>
    <row r="2358" spans="1:7" ht="14.4" x14ac:dyDescent="0.3">
      <c r="A2358" s="60" t="s">
        <v>5231</v>
      </c>
      <c r="C2358" s="32"/>
      <c r="E2358" s="32"/>
      <c r="F2358" s="32"/>
    </row>
    <row r="2359" spans="1:7" x14ac:dyDescent="0.25">
      <c r="A2359" s="36" t="s">
        <v>3751</v>
      </c>
      <c r="B2359" s="31" t="s">
        <v>3750</v>
      </c>
      <c r="C2359" s="32">
        <v>0</v>
      </c>
      <c r="D2359" s="31" t="s">
        <v>149</v>
      </c>
      <c r="E2359" s="37" t="s">
        <v>152</v>
      </c>
      <c r="F2359" s="37" t="s">
        <v>160</v>
      </c>
    </row>
    <row r="2360" spans="1:7" x14ac:dyDescent="0.25">
      <c r="A2360" s="36" t="s">
        <v>3753</v>
      </c>
      <c r="B2360" s="31" t="s">
        <v>3752</v>
      </c>
      <c r="C2360" s="37">
        <v>4</v>
      </c>
      <c r="D2360" s="31" t="s">
        <v>149</v>
      </c>
      <c r="E2360" s="37" t="s">
        <v>147</v>
      </c>
      <c r="F2360" s="37" t="s">
        <v>160</v>
      </c>
    </row>
    <row r="2361" spans="1:7" ht="14.4" x14ac:dyDescent="0.3">
      <c r="A2361" s="60" t="s">
        <v>5232</v>
      </c>
      <c r="C2361" s="32"/>
      <c r="E2361" s="32"/>
      <c r="F2361" s="32"/>
    </row>
    <row r="2362" spans="1:7" x14ac:dyDescent="0.25">
      <c r="A2362" s="36" t="s">
        <v>3755</v>
      </c>
      <c r="B2362" s="31" t="s">
        <v>3754</v>
      </c>
      <c r="C2362" s="37">
        <v>7</v>
      </c>
      <c r="D2362" s="31" t="s">
        <v>157</v>
      </c>
      <c r="E2362" s="37" t="s">
        <v>147</v>
      </c>
      <c r="F2362" s="37" t="s">
        <v>222</v>
      </c>
    </row>
    <row r="2363" spans="1:7" x14ac:dyDescent="0.25">
      <c r="A2363" s="36" t="s">
        <v>3757</v>
      </c>
      <c r="B2363" s="31" t="s">
        <v>3756</v>
      </c>
      <c r="C2363" s="32">
        <v>0</v>
      </c>
      <c r="D2363" s="31" t="s">
        <v>157</v>
      </c>
      <c r="E2363" s="37" t="s">
        <v>152</v>
      </c>
      <c r="F2363" s="37" t="s">
        <v>156</v>
      </c>
    </row>
    <row r="2364" spans="1:7" ht="14.4" x14ac:dyDescent="0.3">
      <c r="A2364" s="60" t="s">
        <v>5233</v>
      </c>
      <c r="C2364" s="32"/>
      <c r="E2364" s="32"/>
      <c r="F2364" s="32"/>
    </row>
    <row r="2365" spans="1:7" x14ac:dyDescent="0.25">
      <c r="A2365" s="36" t="s">
        <v>3758</v>
      </c>
      <c r="C2365" s="37"/>
      <c r="D2365" s="40" t="s">
        <v>149</v>
      </c>
      <c r="E2365" s="37"/>
      <c r="F2365" s="37"/>
    </row>
    <row r="2366" spans="1:7" x14ac:dyDescent="0.25">
      <c r="A2366" s="36" t="s">
        <v>3760</v>
      </c>
      <c r="B2366" s="31" t="s">
        <v>3759</v>
      </c>
      <c r="C2366" s="37"/>
      <c r="D2366" s="31" t="s">
        <v>149</v>
      </c>
      <c r="E2366" s="37"/>
      <c r="F2366" s="37"/>
      <c r="G2366" s="31" t="s">
        <v>144</v>
      </c>
    </row>
    <row r="2367" spans="1:7" ht="14.4" x14ac:dyDescent="0.3">
      <c r="A2367" s="60" t="s">
        <v>5234</v>
      </c>
      <c r="C2367" s="32"/>
      <c r="E2367" s="32"/>
      <c r="F2367" s="32"/>
    </row>
    <row r="2368" spans="1:7" x14ac:dyDescent="0.25">
      <c r="A2368" s="36" t="s">
        <v>3762</v>
      </c>
      <c r="B2368" s="31" t="s">
        <v>3761</v>
      </c>
      <c r="C2368" s="37">
        <v>8</v>
      </c>
      <c r="D2368" s="31" t="s">
        <v>368</v>
      </c>
      <c r="E2368" s="37" t="s">
        <v>147</v>
      </c>
      <c r="F2368" s="37" t="s">
        <v>222</v>
      </c>
    </row>
    <row r="2369" spans="1:7" ht="14.4" x14ac:dyDescent="0.3">
      <c r="A2369" s="60" t="s">
        <v>5235</v>
      </c>
      <c r="C2369" s="32"/>
      <c r="E2369" s="32"/>
      <c r="F2369" s="32"/>
    </row>
    <row r="2370" spans="1:7" x14ac:dyDescent="0.25">
      <c r="A2370" s="36" t="s">
        <v>3764</v>
      </c>
      <c r="B2370" s="31" t="s">
        <v>3763</v>
      </c>
      <c r="C2370" s="37">
        <v>2</v>
      </c>
      <c r="D2370" s="31" t="s">
        <v>157</v>
      </c>
      <c r="E2370" s="37" t="s">
        <v>147</v>
      </c>
      <c r="F2370" s="37" t="s">
        <v>160</v>
      </c>
    </row>
    <row r="2371" spans="1:7" ht="14.4" x14ac:dyDescent="0.3">
      <c r="A2371" s="60" t="s">
        <v>5236</v>
      </c>
      <c r="C2371" s="32"/>
      <c r="E2371" s="32"/>
      <c r="F2371" s="32"/>
    </row>
    <row r="2372" spans="1:7" x14ac:dyDescent="0.25">
      <c r="A2372" s="36" t="s">
        <v>3765</v>
      </c>
      <c r="C2372" s="37">
        <v>2</v>
      </c>
      <c r="D2372" s="31" t="s">
        <v>157</v>
      </c>
      <c r="E2372" s="37" t="s">
        <v>147</v>
      </c>
      <c r="F2372" s="37" t="s">
        <v>160</v>
      </c>
    </row>
    <row r="2373" spans="1:7" x14ac:dyDescent="0.25">
      <c r="A2373" s="36" t="s">
        <v>3767</v>
      </c>
      <c r="B2373" s="31" t="s">
        <v>3766</v>
      </c>
      <c r="C2373" s="37"/>
      <c r="D2373" s="31" t="s">
        <v>157</v>
      </c>
      <c r="E2373" s="37"/>
      <c r="F2373" s="37"/>
    </row>
    <row r="2374" spans="1:7" x14ac:dyDescent="0.25">
      <c r="A2374" s="36" t="s">
        <v>3769</v>
      </c>
      <c r="B2374" s="31" t="s">
        <v>3768</v>
      </c>
      <c r="C2374" s="37">
        <v>7</v>
      </c>
      <c r="D2374" s="31" t="s">
        <v>189</v>
      </c>
      <c r="E2374" s="37" t="s">
        <v>147</v>
      </c>
      <c r="F2374" s="37" t="s">
        <v>222</v>
      </c>
    </row>
    <row r="2375" spans="1:7" x14ac:dyDescent="0.25">
      <c r="A2375" s="36" t="s">
        <v>3771</v>
      </c>
      <c r="B2375" s="31" t="s">
        <v>3770</v>
      </c>
      <c r="C2375" s="37">
        <v>10</v>
      </c>
      <c r="D2375" s="31" t="s">
        <v>189</v>
      </c>
      <c r="E2375" s="37" t="s">
        <v>147</v>
      </c>
      <c r="F2375" s="37" t="s">
        <v>222</v>
      </c>
      <c r="G2375" s="31" t="s">
        <v>182</v>
      </c>
    </row>
    <row r="2376" spans="1:7" x14ac:dyDescent="0.25">
      <c r="A2376" s="36" t="s">
        <v>3773</v>
      </c>
      <c r="B2376" s="31" t="s">
        <v>3772</v>
      </c>
      <c r="C2376" s="37">
        <v>8</v>
      </c>
      <c r="D2376" s="31" t="s">
        <v>189</v>
      </c>
      <c r="E2376" s="37" t="s">
        <v>147</v>
      </c>
      <c r="F2376" s="37" t="s">
        <v>222</v>
      </c>
      <c r="G2376" s="31" t="s">
        <v>223</v>
      </c>
    </row>
    <row r="2377" spans="1:7" x14ac:dyDescent="0.25">
      <c r="A2377" s="36" t="s">
        <v>3775</v>
      </c>
      <c r="B2377" s="31" t="s">
        <v>3774</v>
      </c>
      <c r="C2377" s="37">
        <v>9</v>
      </c>
      <c r="D2377" s="31" t="s">
        <v>189</v>
      </c>
      <c r="E2377" s="37" t="s">
        <v>147</v>
      </c>
      <c r="F2377" s="37" t="s">
        <v>222</v>
      </c>
    </row>
    <row r="2378" spans="1:7" ht="14.4" x14ac:dyDescent="0.3">
      <c r="A2378" s="60" t="s">
        <v>5237</v>
      </c>
      <c r="C2378" s="32"/>
      <c r="E2378" s="32"/>
      <c r="F2378" s="32"/>
    </row>
    <row r="2379" spans="1:7" x14ac:dyDescent="0.25">
      <c r="A2379" s="36" t="s">
        <v>3777</v>
      </c>
      <c r="B2379" s="31" t="s">
        <v>3776</v>
      </c>
      <c r="C2379" s="37">
        <v>4</v>
      </c>
      <c r="D2379" s="31" t="s">
        <v>157</v>
      </c>
      <c r="E2379" s="37" t="s">
        <v>147</v>
      </c>
      <c r="F2379" s="37" t="s">
        <v>148</v>
      </c>
    </row>
    <row r="2380" spans="1:7" x14ac:dyDescent="0.25">
      <c r="A2380" s="36" t="s">
        <v>3778</v>
      </c>
      <c r="C2380" s="37">
        <v>0</v>
      </c>
      <c r="D2380" s="40" t="s">
        <v>157</v>
      </c>
      <c r="E2380" s="37" t="s">
        <v>152</v>
      </c>
      <c r="F2380" s="37" t="s">
        <v>208</v>
      </c>
    </row>
    <row r="2381" spans="1:7" x14ac:dyDescent="0.25">
      <c r="A2381" s="36" t="s">
        <v>3780</v>
      </c>
      <c r="B2381" s="31" t="s">
        <v>3779</v>
      </c>
      <c r="C2381" s="39">
        <v>0</v>
      </c>
      <c r="D2381" s="31" t="s">
        <v>157</v>
      </c>
      <c r="E2381" s="37" t="s">
        <v>152</v>
      </c>
      <c r="F2381" s="37" t="s">
        <v>378</v>
      </c>
    </row>
    <row r="2382" spans="1:7" x14ac:dyDescent="0.25">
      <c r="A2382" s="36" t="s">
        <v>3782</v>
      </c>
      <c r="B2382" s="31" t="s">
        <v>3781</v>
      </c>
      <c r="C2382" s="37">
        <v>3</v>
      </c>
      <c r="D2382" s="31" t="s">
        <v>157</v>
      </c>
      <c r="E2382" s="37" t="s">
        <v>147</v>
      </c>
      <c r="F2382" s="37" t="s">
        <v>208</v>
      </c>
    </row>
    <row r="2383" spans="1:7" x14ac:dyDescent="0.25">
      <c r="A2383" s="36" t="s">
        <v>3784</v>
      </c>
      <c r="B2383" s="31" t="s">
        <v>3783</v>
      </c>
      <c r="C2383" s="37">
        <v>6</v>
      </c>
      <c r="D2383" s="31" t="s">
        <v>157</v>
      </c>
      <c r="E2383" s="37" t="s">
        <v>147</v>
      </c>
      <c r="F2383" s="37" t="s">
        <v>148</v>
      </c>
    </row>
    <row r="2384" spans="1:7" x14ac:dyDescent="0.25">
      <c r="A2384" s="36" t="s">
        <v>3786</v>
      </c>
      <c r="B2384" s="31" t="s">
        <v>3785</v>
      </c>
      <c r="C2384" s="37">
        <v>6</v>
      </c>
      <c r="D2384" s="31" t="s">
        <v>157</v>
      </c>
      <c r="E2384" s="37" t="s">
        <v>147</v>
      </c>
      <c r="F2384" s="37" t="s">
        <v>148</v>
      </c>
    </row>
    <row r="2385" spans="1:7" x14ac:dyDescent="0.25">
      <c r="A2385" s="36" t="s">
        <v>3788</v>
      </c>
      <c r="B2385" s="31" t="s">
        <v>3787</v>
      </c>
      <c r="C2385" s="37">
        <v>8</v>
      </c>
      <c r="D2385" s="31" t="s">
        <v>157</v>
      </c>
      <c r="E2385" s="37" t="s">
        <v>147</v>
      </c>
      <c r="F2385" s="37" t="s">
        <v>195</v>
      </c>
    </row>
    <row r="2386" spans="1:7" x14ac:dyDescent="0.25">
      <c r="A2386" s="36" t="s">
        <v>3790</v>
      </c>
      <c r="B2386" s="31" t="s">
        <v>3789</v>
      </c>
      <c r="C2386" s="37">
        <v>8</v>
      </c>
      <c r="D2386" s="31" t="s">
        <v>157</v>
      </c>
      <c r="E2386" s="37" t="s">
        <v>147</v>
      </c>
      <c r="F2386" s="37" t="s">
        <v>148</v>
      </c>
    </row>
    <row r="2387" spans="1:7" x14ac:dyDescent="0.25">
      <c r="A2387" s="36" t="s">
        <v>3792</v>
      </c>
      <c r="B2387" s="31" t="s">
        <v>3791</v>
      </c>
      <c r="C2387" s="37">
        <v>4</v>
      </c>
      <c r="D2387" s="31" t="s">
        <v>157</v>
      </c>
      <c r="E2387" s="37" t="s">
        <v>147</v>
      </c>
      <c r="F2387" s="37" t="s">
        <v>160</v>
      </c>
    </row>
    <row r="2388" spans="1:7" x14ac:dyDescent="0.25">
      <c r="A2388" s="36" t="s">
        <v>3794</v>
      </c>
      <c r="B2388" s="31" t="s">
        <v>3793</v>
      </c>
      <c r="C2388" s="37">
        <v>0</v>
      </c>
      <c r="D2388" s="31" t="s">
        <v>157</v>
      </c>
      <c r="E2388" s="37" t="s">
        <v>152</v>
      </c>
      <c r="F2388" s="37" t="s">
        <v>160</v>
      </c>
    </row>
    <row r="2389" spans="1:7" x14ac:dyDescent="0.25">
      <c r="A2389" s="36" t="s">
        <v>3795</v>
      </c>
      <c r="C2389" s="37">
        <v>9</v>
      </c>
      <c r="D2389" s="40" t="s">
        <v>157</v>
      </c>
      <c r="E2389" s="37" t="s">
        <v>147</v>
      </c>
      <c r="F2389" s="37" t="s">
        <v>156</v>
      </c>
    </row>
    <row r="2390" spans="1:7" x14ac:dyDescent="0.25">
      <c r="A2390" s="36" t="s">
        <v>3797</v>
      </c>
      <c r="B2390" s="31" t="s">
        <v>3796</v>
      </c>
      <c r="C2390" s="37">
        <v>9</v>
      </c>
      <c r="D2390" s="31" t="s">
        <v>157</v>
      </c>
      <c r="E2390" s="37" t="s">
        <v>147</v>
      </c>
      <c r="F2390" s="37" t="s">
        <v>160</v>
      </c>
    </row>
    <row r="2391" spans="1:7" ht="14.4" x14ac:dyDescent="0.3">
      <c r="A2391" s="60" t="s">
        <v>5238</v>
      </c>
      <c r="C2391" s="32"/>
      <c r="E2391" s="32"/>
      <c r="F2391" s="32"/>
    </row>
    <row r="2392" spans="1:7" x14ac:dyDescent="0.25">
      <c r="A2392" s="36" t="s">
        <v>3799</v>
      </c>
      <c r="B2392" s="31" t="s">
        <v>3798</v>
      </c>
      <c r="C2392" s="37">
        <v>7</v>
      </c>
      <c r="D2392" s="31" t="s">
        <v>157</v>
      </c>
      <c r="E2392" s="37" t="s">
        <v>147</v>
      </c>
      <c r="F2392" s="37" t="s">
        <v>222</v>
      </c>
    </row>
    <row r="2393" spans="1:7" x14ac:dyDescent="0.25">
      <c r="A2393" s="36" t="s">
        <v>3801</v>
      </c>
      <c r="B2393" s="31" t="s">
        <v>3800</v>
      </c>
      <c r="C2393" s="39">
        <v>0</v>
      </c>
      <c r="D2393" s="31" t="s">
        <v>157</v>
      </c>
      <c r="E2393" s="37" t="s">
        <v>152</v>
      </c>
      <c r="F2393" s="37" t="s">
        <v>153</v>
      </c>
    </row>
    <row r="2394" spans="1:7" ht="14.4" x14ac:dyDescent="0.3">
      <c r="A2394" s="60" t="s">
        <v>5239</v>
      </c>
      <c r="C2394" s="32"/>
      <c r="E2394" s="32"/>
      <c r="F2394" s="32"/>
    </row>
    <row r="2395" spans="1:7" x14ac:dyDescent="0.25">
      <c r="A2395" s="36" t="s">
        <v>3803</v>
      </c>
      <c r="B2395" s="31" t="s">
        <v>3802</v>
      </c>
      <c r="C2395" s="39">
        <v>0</v>
      </c>
      <c r="D2395" s="31" t="s">
        <v>3558</v>
      </c>
      <c r="E2395" s="37" t="s">
        <v>152</v>
      </c>
      <c r="F2395" s="37" t="s">
        <v>163</v>
      </c>
    </row>
    <row r="2396" spans="1:7" x14ac:dyDescent="0.25">
      <c r="A2396" s="36" t="s">
        <v>3804</v>
      </c>
      <c r="C2396" s="32"/>
      <c r="D2396" s="31" t="s">
        <v>149</v>
      </c>
      <c r="E2396" s="37"/>
      <c r="F2396" s="37"/>
    </row>
    <row r="2397" spans="1:7" x14ac:dyDescent="0.25">
      <c r="A2397" s="36" t="s">
        <v>3806</v>
      </c>
      <c r="B2397" s="31" t="s">
        <v>3805</v>
      </c>
      <c r="C2397" s="37">
        <v>4</v>
      </c>
      <c r="D2397" s="31" t="s">
        <v>149</v>
      </c>
      <c r="E2397" s="37" t="s">
        <v>147</v>
      </c>
      <c r="F2397" s="37" t="s">
        <v>222</v>
      </c>
    </row>
    <row r="2398" spans="1:7" x14ac:dyDescent="0.25">
      <c r="A2398" s="36" t="s">
        <v>3807</v>
      </c>
      <c r="B2398" s="31" t="s">
        <v>3805</v>
      </c>
      <c r="C2398" s="37"/>
      <c r="D2398" s="31" t="s">
        <v>149</v>
      </c>
      <c r="E2398" s="37" t="s">
        <v>147</v>
      </c>
      <c r="F2398" s="37" t="s">
        <v>160</v>
      </c>
    </row>
    <row r="2399" spans="1:7" x14ac:dyDescent="0.25">
      <c r="A2399" s="36" t="s">
        <v>3808</v>
      </c>
      <c r="B2399" s="31" t="s">
        <v>3805</v>
      </c>
      <c r="C2399" s="37"/>
      <c r="D2399" s="31" t="s">
        <v>149</v>
      </c>
      <c r="E2399" s="37" t="s">
        <v>147</v>
      </c>
      <c r="F2399" s="37" t="s">
        <v>160</v>
      </c>
    </row>
    <row r="2400" spans="1:7" x14ac:dyDescent="0.25">
      <c r="A2400" s="36" t="s">
        <v>3810</v>
      </c>
      <c r="B2400" s="31" t="s">
        <v>3809</v>
      </c>
      <c r="C2400" s="37">
        <v>8</v>
      </c>
      <c r="D2400" s="31" t="s">
        <v>149</v>
      </c>
      <c r="E2400" s="37" t="s">
        <v>147</v>
      </c>
      <c r="F2400" s="37" t="s">
        <v>222</v>
      </c>
      <c r="G2400" s="31" t="s">
        <v>203</v>
      </c>
    </row>
    <row r="2401" spans="1:7" x14ac:dyDescent="0.25">
      <c r="A2401" s="36" t="s">
        <v>3812</v>
      </c>
      <c r="B2401" s="31" t="s">
        <v>3811</v>
      </c>
      <c r="C2401" s="37">
        <v>8</v>
      </c>
      <c r="D2401" s="31" t="s">
        <v>149</v>
      </c>
      <c r="E2401" s="37" t="s">
        <v>147</v>
      </c>
      <c r="F2401" s="37" t="s">
        <v>148</v>
      </c>
      <c r="G2401" s="31" t="s">
        <v>223</v>
      </c>
    </row>
    <row r="2402" spans="1:7" x14ac:dyDescent="0.25">
      <c r="A2402" s="36" t="s">
        <v>3814</v>
      </c>
      <c r="B2402" s="31" t="s">
        <v>3813</v>
      </c>
      <c r="C2402" s="32"/>
      <c r="D2402" s="31" t="s">
        <v>149</v>
      </c>
      <c r="E2402" s="37"/>
      <c r="F2402" s="37"/>
      <c r="G2402" s="31" t="s">
        <v>223</v>
      </c>
    </row>
    <row r="2403" spans="1:7" ht="14.4" x14ac:dyDescent="0.3">
      <c r="A2403" s="60" t="s">
        <v>5240</v>
      </c>
      <c r="C2403" s="32"/>
      <c r="E2403" s="32"/>
      <c r="F2403" s="32"/>
    </row>
    <row r="2404" spans="1:7" x14ac:dyDescent="0.25">
      <c r="A2404" s="36" t="s">
        <v>3816</v>
      </c>
      <c r="B2404" s="31" t="s">
        <v>3815</v>
      </c>
      <c r="C2404" s="32">
        <v>0</v>
      </c>
      <c r="D2404" s="31" t="s">
        <v>149</v>
      </c>
      <c r="E2404" s="37" t="s">
        <v>152</v>
      </c>
      <c r="F2404" s="37" t="s">
        <v>222</v>
      </c>
    </row>
    <row r="2405" spans="1:7" x14ac:dyDescent="0.25">
      <c r="A2405" s="36" t="s">
        <v>3817</v>
      </c>
      <c r="C2405" s="37">
        <v>6</v>
      </c>
      <c r="D2405" s="40" t="s">
        <v>157</v>
      </c>
      <c r="E2405" s="37" t="s">
        <v>147</v>
      </c>
      <c r="F2405" s="37" t="s">
        <v>156</v>
      </c>
    </row>
    <row r="2406" spans="1:7" x14ac:dyDescent="0.25">
      <c r="A2406" s="36" t="s">
        <v>3819</v>
      </c>
      <c r="B2406" s="31" t="s">
        <v>3818</v>
      </c>
      <c r="C2406" s="37">
        <v>6</v>
      </c>
      <c r="D2406" s="31" t="s">
        <v>157</v>
      </c>
      <c r="E2406" s="37" t="s">
        <v>147</v>
      </c>
      <c r="F2406" s="37" t="s">
        <v>160</v>
      </c>
    </row>
    <row r="2407" spans="1:7" x14ac:dyDescent="0.25">
      <c r="A2407" s="36" t="s">
        <v>3821</v>
      </c>
      <c r="B2407" s="31" t="s">
        <v>3820</v>
      </c>
      <c r="C2407" s="37">
        <v>5</v>
      </c>
      <c r="D2407" s="31" t="s">
        <v>157</v>
      </c>
      <c r="E2407" s="37" t="s">
        <v>147</v>
      </c>
      <c r="F2407" s="37" t="s">
        <v>156</v>
      </c>
    </row>
    <row r="2408" spans="1:7" x14ac:dyDescent="0.25">
      <c r="A2408" s="36" t="s">
        <v>3823</v>
      </c>
      <c r="B2408" s="31" t="s">
        <v>3822</v>
      </c>
      <c r="C2408" s="37">
        <v>7</v>
      </c>
      <c r="D2408" s="31" t="s">
        <v>157</v>
      </c>
      <c r="E2408" s="37" t="s">
        <v>147</v>
      </c>
      <c r="F2408" s="37" t="s">
        <v>156</v>
      </c>
    </row>
    <row r="2409" spans="1:7" x14ac:dyDescent="0.25">
      <c r="A2409" s="36" t="s">
        <v>3825</v>
      </c>
      <c r="B2409" s="31" t="s">
        <v>3824</v>
      </c>
      <c r="C2409" s="39">
        <v>0</v>
      </c>
      <c r="D2409" s="31" t="s">
        <v>157</v>
      </c>
      <c r="E2409" s="37" t="s">
        <v>152</v>
      </c>
      <c r="F2409" s="37" t="s">
        <v>156</v>
      </c>
    </row>
    <row r="2410" spans="1:7" ht="14.4" x14ac:dyDescent="0.3">
      <c r="A2410" s="60" t="s">
        <v>5241</v>
      </c>
      <c r="C2410" s="32"/>
      <c r="E2410" s="32"/>
      <c r="F2410" s="32"/>
    </row>
    <row r="2411" spans="1:7" x14ac:dyDescent="0.25">
      <c r="A2411" s="36" t="s">
        <v>3826</v>
      </c>
      <c r="C2411" s="37">
        <v>5</v>
      </c>
      <c r="D2411" s="40" t="s">
        <v>157</v>
      </c>
      <c r="E2411" s="37" t="s">
        <v>147</v>
      </c>
      <c r="F2411" s="37" t="s">
        <v>156</v>
      </c>
    </row>
    <row r="2412" spans="1:7" x14ac:dyDescent="0.25">
      <c r="A2412" s="36" t="s">
        <v>3828</v>
      </c>
      <c r="B2412" s="31" t="s">
        <v>3827</v>
      </c>
      <c r="C2412" s="37">
        <v>5</v>
      </c>
      <c r="D2412" s="31" t="s">
        <v>157</v>
      </c>
      <c r="E2412" s="37" t="s">
        <v>147</v>
      </c>
      <c r="F2412" s="37" t="s">
        <v>178</v>
      </c>
    </row>
    <row r="2413" spans="1:7" x14ac:dyDescent="0.25">
      <c r="A2413" s="36" t="s">
        <v>3830</v>
      </c>
      <c r="B2413" s="31" t="s">
        <v>3829</v>
      </c>
      <c r="C2413" s="37"/>
      <c r="D2413" s="31" t="s">
        <v>157</v>
      </c>
      <c r="E2413" s="37" t="s">
        <v>147</v>
      </c>
      <c r="F2413" s="37" t="s">
        <v>160</v>
      </c>
    </row>
    <row r="2414" spans="1:7" x14ac:dyDescent="0.25">
      <c r="A2414" s="36" t="s">
        <v>3832</v>
      </c>
      <c r="B2414" s="31" t="s">
        <v>3831</v>
      </c>
      <c r="C2414" s="37">
        <v>7</v>
      </c>
      <c r="D2414" s="31" t="s">
        <v>149</v>
      </c>
      <c r="E2414" s="37" t="s">
        <v>147</v>
      </c>
      <c r="F2414" s="37" t="s">
        <v>222</v>
      </c>
      <c r="G2414" s="31" t="s">
        <v>182</v>
      </c>
    </row>
    <row r="2415" spans="1:7" ht="14.4" x14ac:dyDescent="0.3">
      <c r="A2415" s="60" t="s">
        <v>5242</v>
      </c>
      <c r="C2415" s="32"/>
      <c r="E2415" s="32"/>
      <c r="F2415" s="32"/>
    </row>
    <row r="2416" spans="1:7" x14ac:dyDescent="0.25">
      <c r="A2416" s="36" t="s">
        <v>3834</v>
      </c>
      <c r="B2416" s="31" t="s">
        <v>3833</v>
      </c>
      <c r="C2416" s="32"/>
      <c r="D2416" s="31" t="s">
        <v>157</v>
      </c>
      <c r="E2416" s="37"/>
      <c r="F2416" s="37"/>
    </row>
    <row r="2417" spans="1:7" x14ac:dyDescent="0.25">
      <c r="A2417" s="36" t="s">
        <v>3836</v>
      </c>
      <c r="B2417" s="31" t="s">
        <v>3835</v>
      </c>
      <c r="C2417" s="32"/>
      <c r="D2417" s="31" t="s">
        <v>157</v>
      </c>
      <c r="E2417" s="37"/>
      <c r="F2417" s="37"/>
    </row>
    <row r="2418" spans="1:7" x14ac:dyDescent="0.25">
      <c r="A2418" s="36" t="s">
        <v>3838</v>
      </c>
      <c r="B2418" s="31" t="s">
        <v>3837</v>
      </c>
      <c r="C2418" s="37">
        <v>2</v>
      </c>
      <c r="D2418" s="31" t="s">
        <v>157</v>
      </c>
      <c r="E2418" s="37" t="s">
        <v>147</v>
      </c>
      <c r="F2418" s="37" t="s">
        <v>192</v>
      </c>
    </row>
    <row r="2419" spans="1:7" x14ac:dyDescent="0.25">
      <c r="A2419" s="36" t="s">
        <v>3839</v>
      </c>
      <c r="C2419" s="37"/>
      <c r="D2419" s="31" t="s">
        <v>149</v>
      </c>
      <c r="E2419" s="37" t="s">
        <v>147</v>
      </c>
      <c r="F2419" s="37" t="s">
        <v>148</v>
      </c>
    </row>
    <row r="2420" spans="1:7" x14ac:dyDescent="0.25">
      <c r="A2420" s="36" t="s">
        <v>3841</v>
      </c>
      <c r="B2420" s="31" t="s">
        <v>3840</v>
      </c>
      <c r="C2420" s="37">
        <v>9</v>
      </c>
      <c r="D2420" s="31" t="s">
        <v>149</v>
      </c>
      <c r="E2420" s="37" t="s">
        <v>147</v>
      </c>
      <c r="F2420" s="37" t="s">
        <v>195</v>
      </c>
    </row>
    <row r="2421" spans="1:7" x14ac:dyDescent="0.25">
      <c r="A2421" s="36" t="s">
        <v>3843</v>
      </c>
      <c r="B2421" s="31" t="s">
        <v>3842</v>
      </c>
      <c r="C2421" s="32">
        <v>4</v>
      </c>
      <c r="D2421" s="31" t="s">
        <v>157</v>
      </c>
      <c r="E2421" s="37" t="s">
        <v>147</v>
      </c>
      <c r="F2421" s="37" t="s">
        <v>160</v>
      </c>
    </row>
    <row r="2422" spans="1:7" x14ac:dyDescent="0.25">
      <c r="A2422" s="36" t="s">
        <v>3845</v>
      </c>
      <c r="B2422" s="31" t="s">
        <v>3844</v>
      </c>
      <c r="C2422" s="32"/>
      <c r="D2422" s="31" t="s">
        <v>157</v>
      </c>
      <c r="E2422" s="37"/>
      <c r="F2422" s="37"/>
      <c r="G2422" s="31" t="s">
        <v>182</v>
      </c>
    </row>
    <row r="2423" spans="1:7" x14ac:dyDescent="0.25">
      <c r="A2423" s="36" t="s">
        <v>3847</v>
      </c>
      <c r="B2423" s="31" t="s">
        <v>3846</v>
      </c>
      <c r="C2423" s="37"/>
      <c r="D2423" s="31" t="s">
        <v>157</v>
      </c>
      <c r="E2423" s="37"/>
      <c r="F2423" s="37"/>
    </row>
    <row r="2424" spans="1:7" x14ac:dyDescent="0.25">
      <c r="A2424" s="36" t="s">
        <v>3848</v>
      </c>
      <c r="C2424" s="37"/>
      <c r="D2424" s="31" t="s">
        <v>157</v>
      </c>
      <c r="E2424" s="37"/>
      <c r="F2424" s="37"/>
      <c r="G2424" s="31" t="s">
        <v>182</v>
      </c>
    </row>
    <row r="2425" spans="1:7" x14ac:dyDescent="0.25">
      <c r="A2425" s="36" t="s">
        <v>3850</v>
      </c>
      <c r="B2425" s="31" t="s">
        <v>3849</v>
      </c>
      <c r="C2425" s="37"/>
      <c r="D2425" s="31" t="s">
        <v>157</v>
      </c>
      <c r="E2425" s="37"/>
      <c r="F2425" s="37"/>
    </row>
    <row r="2426" spans="1:7" x14ac:dyDescent="0.25">
      <c r="A2426" s="36" t="s">
        <v>3851</v>
      </c>
      <c r="C2426" s="32">
        <v>3</v>
      </c>
      <c r="D2426" s="31" t="s">
        <v>157</v>
      </c>
      <c r="E2426" s="37" t="s">
        <v>147</v>
      </c>
      <c r="F2426" s="37" t="s">
        <v>156</v>
      </c>
    </row>
    <row r="2427" spans="1:7" x14ac:dyDescent="0.25">
      <c r="A2427" s="36" t="s">
        <v>3852</v>
      </c>
      <c r="C2427" s="37">
        <v>3</v>
      </c>
      <c r="D2427" s="31" t="s">
        <v>157</v>
      </c>
      <c r="E2427" s="37" t="s">
        <v>147</v>
      </c>
      <c r="F2427" s="37" t="s">
        <v>192</v>
      </c>
    </row>
    <row r="2428" spans="1:7" x14ac:dyDescent="0.25">
      <c r="A2428" s="36" t="s">
        <v>3854</v>
      </c>
      <c r="B2428" s="31" t="s">
        <v>3853</v>
      </c>
      <c r="C2428" s="37"/>
      <c r="D2428" s="31" t="s">
        <v>157</v>
      </c>
      <c r="E2428" s="37"/>
      <c r="F2428" s="37"/>
      <c r="G2428" s="31" t="s">
        <v>144</v>
      </c>
    </row>
    <row r="2429" spans="1:7" x14ac:dyDescent="0.25">
      <c r="A2429" s="36" t="s">
        <v>3856</v>
      </c>
      <c r="B2429" s="31" t="s">
        <v>3855</v>
      </c>
      <c r="C2429" s="37"/>
      <c r="D2429" s="31" t="s">
        <v>157</v>
      </c>
      <c r="E2429" s="37"/>
      <c r="F2429" s="37"/>
      <c r="G2429" s="31" t="s">
        <v>203</v>
      </c>
    </row>
    <row r="2430" spans="1:7" x14ac:dyDescent="0.25">
      <c r="A2430" s="36" t="s">
        <v>3858</v>
      </c>
      <c r="B2430" s="31" t="s">
        <v>3857</v>
      </c>
      <c r="C2430" s="37">
        <v>2</v>
      </c>
      <c r="D2430" s="31" t="s">
        <v>157</v>
      </c>
      <c r="E2430" s="37" t="s">
        <v>147</v>
      </c>
      <c r="F2430" s="37" t="s">
        <v>160</v>
      </c>
    </row>
    <row r="2431" spans="1:7" x14ac:dyDescent="0.25">
      <c r="A2431" s="36" t="s">
        <v>3860</v>
      </c>
      <c r="B2431" s="31" t="s">
        <v>3859</v>
      </c>
      <c r="C2431" s="37">
        <v>3</v>
      </c>
      <c r="D2431" s="31" t="s">
        <v>157</v>
      </c>
      <c r="E2431" s="37" t="s">
        <v>147</v>
      </c>
      <c r="F2431" s="37" t="s">
        <v>192</v>
      </c>
    </row>
    <row r="2432" spans="1:7" x14ac:dyDescent="0.25">
      <c r="A2432" s="36" t="s">
        <v>3861</v>
      </c>
      <c r="C2432" s="37"/>
      <c r="D2432" s="31" t="s">
        <v>157</v>
      </c>
      <c r="E2432" s="37"/>
      <c r="F2432" s="37"/>
    </row>
    <row r="2433" spans="1:7" x14ac:dyDescent="0.25">
      <c r="A2433" s="36" t="s">
        <v>3863</v>
      </c>
      <c r="B2433" s="31" t="s">
        <v>3862</v>
      </c>
      <c r="C2433" s="37">
        <v>6</v>
      </c>
      <c r="D2433" s="31" t="s">
        <v>149</v>
      </c>
      <c r="E2433" s="37" t="s">
        <v>147</v>
      </c>
      <c r="F2433" s="37" t="s">
        <v>819</v>
      </c>
    </row>
    <row r="2434" spans="1:7" x14ac:dyDescent="0.25">
      <c r="A2434" s="36" t="s">
        <v>3865</v>
      </c>
      <c r="B2434" s="31" t="s">
        <v>3864</v>
      </c>
      <c r="C2434" s="37">
        <v>3</v>
      </c>
      <c r="D2434" s="31" t="s">
        <v>157</v>
      </c>
      <c r="E2434" s="37" t="s">
        <v>147</v>
      </c>
      <c r="F2434" s="37" t="s">
        <v>160</v>
      </c>
      <c r="G2434" s="31" t="s">
        <v>203</v>
      </c>
    </row>
    <row r="2435" spans="1:7" x14ac:dyDescent="0.25">
      <c r="A2435" s="36" t="s">
        <v>3867</v>
      </c>
      <c r="B2435" s="31" t="s">
        <v>3866</v>
      </c>
      <c r="C2435" s="37"/>
      <c r="D2435" s="31" t="s">
        <v>157</v>
      </c>
      <c r="E2435" s="37"/>
      <c r="F2435" s="37"/>
    </row>
    <row r="2436" spans="1:7" x14ac:dyDescent="0.25">
      <c r="A2436" s="36" t="s">
        <v>3869</v>
      </c>
      <c r="B2436" s="31" t="s">
        <v>3868</v>
      </c>
      <c r="C2436" s="37"/>
      <c r="D2436" s="31" t="s">
        <v>157</v>
      </c>
      <c r="E2436" s="37"/>
      <c r="F2436" s="37"/>
    </row>
    <row r="2437" spans="1:7" x14ac:dyDescent="0.25">
      <c r="A2437" s="36" t="s">
        <v>3871</v>
      </c>
      <c r="B2437" s="31" t="s">
        <v>3870</v>
      </c>
      <c r="C2437" s="37">
        <v>9</v>
      </c>
      <c r="D2437" s="31" t="s">
        <v>157</v>
      </c>
      <c r="E2437" s="37" t="s">
        <v>147</v>
      </c>
      <c r="F2437" s="37" t="s">
        <v>173</v>
      </c>
      <c r="G2437" s="31" t="s">
        <v>182</v>
      </c>
    </row>
    <row r="2438" spans="1:7" x14ac:dyDescent="0.25">
      <c r="A2438" s="36" t="s">
        <v>3872</v>
      </c>
      <c r="C2438" s="37">
        <v>7</v>
      </c>
      <c r="D2438" s="31" t="s">
        <v>157</v>
      </c>
      <c r="E2438" s="37" t="s">
        <v>147</v>
      </c>
      <c r="F2438" s="37" t="s">
        <v>163</v>
      </c>
    </row>
    <row r="2439" spans="1:7" ht="14.4" x14ac:dyDescent="0.3">
      <c r="A2439" s="60" t="s">
        <v>5243</v>
      </c>
      <c r="C2439" s="32"/>
      <c r="E2439" s="32"/>
      <c r="F2439" s="32"/>
    </row>
    <row r="2440" spans="1:7" x14ac:dyDescent="0.25">
      <c r="A2440" s="36" t="s">
        <v>3874</v>
      </c>
      <c r="B2440" s="31" t="s">
        <v>3873</v>
      </c>
      <c r="C2440" s="37"/>
      <c r="D2440" s="31" t="s">
        <v>157</v>
      </c>
      <c r="E2440" s="37"/>
      <c r="F2440" s="37"/>
    </row>
    <row r="2441" spans="1:7" x14ac:dyDescent="0.25">
      <c r="A2441" s="36" t="s">
        <v>3876</v>
      </c>
      <c r="B2441" s="31" t="s">
        <v>3875</v>
      </c>
      <c r="C2441" s="32"/>
      <c r="D2441" s="31" t="s">
        <v>157</v>
      </c>
      <c r="E2441" s="37"/>
      <c r="F2441" s="37"/>
      <c r="G2441" s="31" t="s">
        <v>144</v>
      </c>
    </row>
    <row r="2442" spans="1:7" x14ac:dyDescent="0.25">
      <c r="A2442" s="36" t="s">
        <v>3877</v>
      </c>
      <c r="B2442" s="31" t="s">
        <v>3875</v>
      </c>
      <c r="C2442" s="37"/>
      <c r="D2442" s="31" t="s">
        <v>157</v>
      </c>
      <c r="E2442" s="37"/>
      <c r="F2442" s="37"/>
    </row>
    <row r="2443" spans="1:7" x14ac:dyDescent="0.25">
      <c r="A2443" s="36" t="s">
        <v>3879</v>
      </c>
      <c r="B2443" s="31" t="s">
        <v>3878</v>
      </c>
      <c r="C2443" s="32"/>
      <c r="D2443" s="31" t="s">
        <v>157</v>
      </c>
      <c r="E2443" s="32"/>
      <c r="F2443" s="32"/>
      <c r="G2443" s="31" t="s">
        <v>203</v>
      </c>
    </row>
    <row r="2444" spans="1:7" x14ac:dyDescent="0.25">
      <c r="A2444" s="36" t="s">
        <v>3881</v>
      </c>
      <c r="B2444" s="31" t="s">
        <v>3880</v>
      </c>
      <c r="C2444" s="37"/>
      <c r="D2444" s="31" t="s">
        <v>157</v>
      </c>
      <c r="E2444" s="37" t="s">
        <v>147</v>
      </c>
      <c r="F2444" s="37" t="s">
        <v>160</v>
      </c>
    </row>
    <row r="2445" spans="1:7" x14ac:dyDescent="0.25">
      <c r="A2445" s="36" t="s">
        <v>3882</v>
      </c>
      <c r="B2445" s="32" t="s">
        <v>3883</v>
      </c>
      <c r="C2445" s="37">
        <v>4</v>
      </c>
      <c r="E2445" s="37" t="s">
        <v>147</v>
      </c>
      <c r="F2445" s="37" t="s">
        <v>156</v>
      </c>
    </row>
    <row r="2446" spans="1:7" x14ac:dyDescent="0.25">
      <c r="A2446" s="36" t="s">
        <v>3884</v>
      </c>
      <c r="B2446" s="31" t="s">
        <v>3883</v>
      </c>
      <c r="C2446" s="37">
        <v>3</v>
      </c>
      <c r="D2446" s="31" t="s">
        <v>149</v>
      </c>
      <c r="E2446" s="37" t="s">
        <v>147</v>
      </c>
      <c r="F2446" s="37" t="s">
        <v>178</v>
      </c>
    </row>
    <row r="2447" spans="1:7" x14ac:dyDescent="0.25">
      <c r="A2447" s="36" t="s">
        <v>3885</v>
      </c>
      <c r="B2447" s="32" t="s">
        <v>3886</v>
      </c>
      <c r="C2447" s="37">
        <v>6</v>
      </c>
      <c r="E2447" s="37" t="s">
        <v>147</v>
      </c>
      <c r="F2447" s="37" t="s">
        <v>148</v>
      </c>
    </row>
    <row r="2448" spans="1:7" x14ac:dyDescent="0.25">
      <c r="A2448" s="36" t="s">
        <v>3887</v>
      </c>
      <c r="B2448" s="31" t="s">
        <v>3886</v>
      </c>
      <c r="C2448" s="37">
        <v>4</v>
      </c>
      <c r="D2448" s="31" t="s">
        <v>149</v>
      </c>
      <c r="E2448" s="37" t="s">
        <v>147</v>
      </c>
      <c r="F2448" s="37" t="s">
        <v>819</v>
      </c>
    </row>
    <row r="2449" spans="1:13" ht="14.4" x14ac:dyDescent="0.3">
      <c r="A2449" s="60" t="s">
        <v>5244</v>
      </c>
      <c r="C2449" s="32"/>
      <c r="E2449" s="32"/>
      <c r="F2449" s="32"/>
    </row>
    <row r="2450" spans="1:13" x14ac:dyDescent="0.25">
      <c r="A2450" s="36" t="s">
        <v>3889</v>
      </c>
      <c r="B2450" s="31" t="s">
        <v>3888</v>
      </c>
      <c r="C2450" s="32">
        <v>7</v>
      </c>
      <c r="D2450" s="31" t="s">
        <v>149</v>
      </c>
      <c r="E2450" s="37" t="s">
        <v>147</v>
      </c>
      <c r="F2450" s="37" t="s">
        <v>156</v>
      </c>
    </row>
    <row r="2451" spans="1:13" x14ac:dyDescent="0.25">
      <c r="A2451" s="36" t="s">
        <v>3890</v>
      </c>
      <c r="B2451" s="32" t="s">
        <v>3891</v>
      </c>
      <c r="C2451" s="32">
        <v>4</v>
      </c>
      <c r="E2451" s="37" t="s">
        <v>147</v>
      </c>
      <c r="F2451" s="37" t="s">
        <v>156</v>
      </c>
    </row>
    <row r="2452" spans="1:13" x14ac:dyDescent="0.25">
      <c r="A2452" s="36" t="s">
        <v>3892</v>
      </c>
      <c r="B2452" s="31" t="s">
        <v>3891</v>
      </c>
      <c r="C2452" s="37">
        <v>5</v>
      </c>
      <c r="D2452" s="31" t="s">
        <v>149</v>
      </c>
      <c r="E2452" s="37" t="s">
        <v>147</v>
      </c>
      <c r="F2452" s="37" t="s">
        <v>378</v>
      </c>
      <c r="G2452" s="31" t="s">
        <v>182</v>
      </c>
    </row>
    <row r="2453" spans="1:13" x14ac:dyDescent="0.25">
      <c r="A2453" s="36" t="s">
        <v>3894</v>
      </c>
      <c r="B2453" s="31" t="s">
        <v>3893</v>
      </c>
      <c r="C2453" s="32">
        <v>6</v>
      </c>
      <c r="D2453" s="31" t="s">
        <v>149</v>
      </c>
      <c r="E2453" s="37" t="s">
        <v>147</v>
      </c>
      <c r="F2453" s="37" t="s">
        <v>156</v>
      </c>
      <c r="G2453" s="31" t="s">
        <v>203</v>
      </c>
    </row>
    <row r="2454" spans="1:13" ht="14.4" x14ac:dyDescent="0.3">
      <c r="A2454" s="60" t="s">
        <v>5245</v>
      </c>
      <c r="C2454" s="32"/>
      <c r="E2454" s="32"/>
      <c r="F2454" s="32"/>
    </row>
    <row r="2455" spans="1:13" x14ac:dyDescent="0.25">
      <c r="A2455" s="36" t="s">
        <v>3896</v>
      </c>
      <c r="B2455" s="31" t="s">
        <v>3895</v>
      </c>
      <c r="C2455" s="32">
        <v>0</v>
      </c>
      <c r="D2455" s="31" t="s">
        <v>149</v>
      </c>
      <c r="E2455" s="37" t="s">
        <v>152</v>
      </c>
      <c r="F2455" s="37" t="s">
        <v>170</v>
      </c>
    </row>
    <row r="2456" spans="1:13" x14ac:dyDescent="0.25">
      <c r="A2456" s="36" t="s">
        <v>3898</v>
      </c>
      <c r="B2456" s="31" t="s">
        <v>3897</v>
      </c>
      <c r="C2456" s="31">
        <v>0</v>
      </c>
      <c r="D2456" s="31" t="s">
        <v>149</v>
      </c>
      <c r="E2456" s="37" t="s">
        <v>152</v>
      </c>
      <c r="F2456" s="37" t="s">
        <v>208</v>
      </c>
    </row>
    <row r="2457" spans="1:13" x14ac:dyDescent="0.25">
      <c r="A2457" s="36" t="s">
        <v>3900</v>
      </c>
      <c r="B2457" s="31" t="s">
        <v>3899</v>
      </c>
      <c r="C2457" s="37">
        <v>2</v>
      </c>
      <c r="D2457" s="31" t="s">
        <v>149</v>
      </c>
      <c r="E2457" s="37" t="s">
        <v>147</v>
      </c>
      <c r="F2457" s="37" t="s">
        <v>163</v>
      </c>
    </row>
    <row r="2458" spans="1:13" x14ac:dyDescent="0.25">
      <c r="A2458" s="36" t="s">
        <v>3902</v>
      </c>
      <c r="B2458" s="31" t="s">
        <v>3901</v>
      </c>
      <c r="C2458" s="37">
        <v>6</v>
      </c>
      <c r="D2458" s="31" t="s">
        <v>149</v>
      </c>
      <c r="E2458" s="37" t="s">
        <v>147</v>
      </c>
      <c r="F2458" s="37" t="s">
        <v>222</v>
      </c>
    </row>
    <row r="2459" spans="1:13" x14ac:dyDescent="0.25">
      <c r="A2459" s="36" t="s">
        <v>3904</v>
      </c>
      <c r="B2459" s="31" t="s">
        <v>3903</v>
      </c>
      <c r="C2459" s="32">
        <v>0</v>
      </c>
      <c r="D2459" s="31" t="s">
        <v>149</v>
      </c>
      <c r="E2459" s="37" t="s">
        <v>152</v>
      </c>
      <c r="F2459" s="37" t="s">
        <v>278</v>
      </c>
    </row>
    <row r="2460" spans="1:13" x14ac:dyDescent="0.25">
      <c r="A2460" s="36" t="s">
        <v>3906</v>
      </c>
      <c r="B2460" s="31" t="s">
        <v>3905</v>
      </c>
      <c r="C2460" s="37">
        <v>1</v>
      </c>
      <c r="D2460" s="31" t="s">
        <v>149</v>
      </c>
      <c r="E2460" s="37" t="s">
        <v>147</v>
      </c>
      <c r="F2460" s="37" t="s">
        <v>355</v>
      </c>
    </row>
    <row r="2461" spans="1:13" x14ac:dyDescent="0.25">
      <c r="A2461" s="36" t="s">
        <v>3908</v>
      </c>
      <c r="B2461" s="31" t="s">
        <v>3907</v>
      </c>
      <c r="C2461" s="39">
        <v>0</v>
      </c>
      <c r="D2461" s="31" t="s">
        <v>149</v>
      </c>
      <c r="E2461" s="37" t="s">
        <v>152</v>
      </c>
      <c r="F2461" s="37" t="s">
        <v>396</v>
      </c>
      <c r="L2461" s="32"/>
      <c r="M2461" s="32"/>
    </row>
    <row r="2462" spans="1:13" x14ac:dyDescent="0.25">
      <c r="A2462" s="36" t="s">
        <v>3910</v>
      </c>
      <c r="B2462" s="31" t="s">
        <v>3909</v>
      </c>
      <c r="C2462" s="39">
        <v>0</v>
      </c>
      <c r="D2462" s="31" t="s">
        <v>149</v>
      </c>
      <c r="E2462" s="37" t="s">
        <v>152</v>
      </c>
      <c r="F2462" s="37" t="s">
        <v>148</v>
      </c>
    </row>
    <row r="2463" spans="1:13" x14ac:dyDescent="0.25">
      <c r="A2463" s="36" t="s">
        <v>3912</v>
      </c>
      <c r="B2463" s="31" t="s">
        <v>3911</v>
      </c>
      <c r="C2463" s="32">
        <v>0</v>
      </c>
      <c r="D2463" s="31" t="s">
        <v>149</v>
      </c>
      <c r="E2463" s="37" t="s">
        <v>152</v>
      </c>
      <c r="F2463" s="37" t="s">
        <v>160</v>
      </c>
    </row>
    <row r="2464" spans="1:13" x14ac:dyDescent="0.25">
      <c r="A2464" s="36" t="s">
        <v>3914</v>
      </c>
      <c r="B2464" s="31" t="s">
        <v>3913</v>
      </c>
      <c r="C2464" s="32"/>
      <c r="D2464" s="31" t="s">
        <v>149</v>
      </c>
      <c r="E2464" s="32"/>
      <c r="F2464" s="32"/>
    </row>
    <row r="2465" spans="1:7" ht="14.4" x14ac:dyDescent="0.3">
      <c r="A2465" s="60" t="s">
        <v>5246</v>
      </c>
      <c r="C2465" s="32"/>
      <c r="E2465" s="32"/>
      <c r="F2465" s="32"/>
    </row>
    <row r="2466" spans="1:7" x14ac:dyDescent="0.25">
      <c r="A2466" s="36" t="s">
        <v>3916</v>
      </c>
      <c r="B2466" s="31" t="s">
        <v>3915</v>
      </c>
      <c r="C2466" s="32">
        <v>0</v>
      </c>
      <c r="D2466" s="31" t="s">
        <v>149</v>
      </c>
      <c r="E2466" s="37" t="s">
        <v>152</v>
      </c>
      <c r="F2466" s="37" t="s">
        <v>3373</v>
      </c>
    </row>
    <row r="2467" spans="1:7" x14ac:dyDescent="0.25">
      <c r="A2467" s="36" t="s">
        <v>3918</v>
      </c>
      <c r="B2467" s="31" t="s">
        <v>3917</v>
      </c>
      <c r="C2467" s="37">
        <v>1</v>
      </c>
      <c r="D2467" s="31" t="s">
        <v>149</v>
      </c>
      <c r="E2467" s="37" t="s">
        <v>147</v>
      </c>
      <c r="F2467" s="37" t="s">
        <v>195</v>
      </c>
    </row>
    <row r="2468" spans="1:7" x14ac:dyDescent="0.25">
      <c r="A2468" s="36" t="s">
        <v>3920</v>
      </c>
      <c r="B2468" s="31" t="s">
        <v>3919</v>
      </c>
      <c r="C2468" s="37">
        <v>5</v>
      </c>
      <c r="D2468" s="32" t="s">
        <v>149</v>
      </c>
      <c r="E2468" s="37" t="s">
        <v>147</v>
      </c>
      <c r="F2468" s="37" t="s">
        <v>222</v>
      </c>
    </row>
    <row r="2469" spans="1:7" x14ac:dyDescent="0.25">
      <c r="A2469" s="36" t="s">
        <v>3922</v>
      </c>
      <c r="B2469" s="31" t="s">
        <v>3921</v>
      </c>
      <c r="C2469" s="37">
        <v>6</v>
      </c>
      <c r="D2469" s="31" t="s">
        <v>262</v>
      </c>
      <c r="E2469" s="37" t="s">
        <v>147</v>
      </c>
      <c r="F2469" s="37" t="s">
        <v>195</v>
      </c>
      <c r="G2469" s="31" t="s">
        <v>203</v>
      </c>
    </row>
    <row r="2470" spans="1:7" ht="14.4" x14ac:dyDescent="0.3">
      <c r="A2470" s="60" t="s">
        <v>5247</v>
      </c>
      <c r="C2470" s="32"/>
      <c r="E2470" s="32"/>
      <c r="F2470" s="32"/>
    </row>
    <row r="2471" spans="1:7" x14ac:dyDescent="0.25">
      <c r="A2471" s="36" t="s">
        <v>3923</v>
      </c>
      <c r="C2471" s="32"/>
      <c r="E2471" s="32"/>
      <c r="F2471" s="32"/>
    </row>
    <row r="2472" spans="1:7" x14ac:dyDescent="0.25">
      <c r="A2472" s="36" t="s">
        <v>3925</v>
      </c>
      <c r="B2472" s="31" t="s">
        <v>3924</v>
      </c>
      <c r="C2472" s="37">
        <v>10</v>
      </c>
      <c r="D2472" s="31" t="s">
        <v>149</v>
      </c>
      <c r="E2472" s="37" t="s">
        <v>147</v>
      </c>
      <c r="F2472" s="37" t="s">
        <v>3926</v>
      </c>
      <c r="G2472" s="31" t="s">
        <v>144</v>
      </c>
    </row>
    <row r="2473" spans="1:7" x14ac:dyDescent="0.25">
      <c r="A2473" s="36" t="s">
        <v>3928</v>
      </c>
      <c r="B2473" s="31" t="s">
        <v>3927</v>
      </c>
      <c r="C2473" s="39">
        <v>0</v>
      </c>
      <c r="D2473" s="31" t="s">
        <v>149</v>
      </c>
      <c r="E2473" s="37" t="s">
        <v>152</v>
      </c>
      <c r="F2473" s="37" t="s">
        <v>148</v>
      </c>
    </row>
    <row r="2474" spans="1:7" ht="14.4" x14ac:dyDescent="0.3">
      <c r="A2474" s="60" t="s">
        <v>5248</v>
      </c>
      <c r="C2474" s="32"/>
      <c r="D2474" s="32"/>
      <c r="E2474" s="32"/>
      <c r="F2474" s="32"/>
    </row>
    <row r="2475" spans="1:7" x14ac:dyDescent="0.25">
      <c r="A2475" s="36" t="s">
        <v>3930</v>
      </c>
      <c r="B2475" s="31" t="s">
        <v>3929</v>
      </c>
      <c r="C2475" s="37">
        <v>9</v>
      </c>
      <c r="D2475" s="31" t="s">
        <v>149</v>
      </c>
      <c r="E2475" s="37" t="s">
        <v>147</v>
      </c>
      <c r="F2475" s="37" t="s">
        <v>222</v>
      </c>
      <c r="G2475" s="31" t="s">
        <v>144</v>
      </c>
    </row>
    <row r="2476" spans="1:7" x14ac:dyDescent="0.25">
      <c r="A2476" s="36" t="s">
        <v>3931</v>
      </c>
      <c r="C2476" s="37"/>
      <c r="E2476" s="37"/>
      <c r="F2476" s="37"/>
    </row>
    <row r="2477" spans="1:7" x14ac:dyDescent="0.25">
      <c r="A2477" s="36" t="s">
        <v>3933</v>
      </c>
      <c r="B2477" s="31" t="s">
        <v>3932</v>
      </c>
      <c r="C2477" s="37">
        <v>8</v>
      </c>
      <c r="D2477" s="31" t="s">
        <v>149</v>
      </c>
      <c r="E2477" s="37" t="s">
        <v>147</v>
      </c>
      <c r="F2477" s="37" t="s">
        <v>195</v>
      </c>
      <c r="G2477" s="31" t="s">
        <v>182</v>
      </c>
    </row>
    <row r="2478" spans="1:7" x14ac:dyDescent="0.25">
      <c r="A2478" s="36" t="s">
        <v>3935</v>
      </c>
      <c r="B2478" s="31" t="s">
        <v>3934</v>
      </c>
      <c r="C2478" s="37">
        <v>8</v>
      </c>
      <c r="D2478" s="31" t="s">
        <v>149</v>
      </c>
      <c r="E2478" s="37" t="s">
        <v>147</v>
      </c>
      <c r="F2478" s="37" t="s">
        <v>222</v>
      </c>
    </row>
    <row r="2479" spans="1:7" x14ac:dyDescent="0.25">
      <c r="A2479" s="36" t="s">
        <v>3937</v>
      </c>
      <c r="B2479" s="31" t="s">
        <v>3936</v>
      </c>
      <c r="C2479" s="37">
        <v>6</v>
      </c>
      <c r="D2479" s="31" t="s">
        <v>262</v>
      </c>
      <c r="E2479" s="37" t="s">
        <v>147</v>
      </c>
      <c r="F2479" s="37" t="s">
        <v>222</v>
      </c>
    </row>
    <row r="2480" spans="1:7" x14ac:dyDescent="0.25">
      <c r="A2480" s="36" t="s">
        <v>3939</v>
      </c>
      <c r="B2480" s="31" t="s">
        <v>3938</v>
      </c>
      <c r="C2480" s="37">
        <v>3</v>
      </c>
      <c r="D2480" s="31" t="s">
        <v>149</v>
      </c>
      <c r="E2480" s="37" t="s">
        <v>147</v>
      </c>
      <c r="F2480" s="37" t="s">
        <v>222</v>
      </c>
    </row>
    <row r="2481" spans="1:7" x14ac:dyDescent="0.25">
      <c r="A2481" s="36" t="s">
        <v>3942</v>
      </c>
      <c r="B2481" s="31" t="s">
        <v>3941</v>
      </c>
      <c r="C2481" s="37">
        <v>7</v>
      </c>
      <c r="D2481" s="31" t="s">
        <v>3940</v>
      </c>
      <c r="E2481" s="37" t="s">
        <v>147</v>
      </c>
      <c r="F2481" s="37" t="s">
        <v>222</v>
      </c>
    </row>
    <row r="2482" spans="1:7" ht="14.4" x14ac:dyDescent="0.3">
      <c r="A2482" s="60" t="s">
        <v>5249</v>
      </c>
      <c r="C2482" s="32"/>
      <c r="D2482" s="32"/>
      <c r="E2482" s="32"/>
      <c r="F2482" s="32"/>
    </row>
    <row r="2483" spans="1:7" x14ac:dyDescent="0.25">
      <c r="A2483" s="36" t="s">
        <v>3944</v>
      </c>
      <c r="B2483" s="31" t="s">
        <v>3943</v>
      </c>
      <c r="C2483" s="37">
        <v>3</v>
      </c>
      <c r="D2483" s="31" t="s">
        <v>149</v>
      </c>
      <c r="E2483" s="37" t="s">
        <v>147</v>
      </c>
      <c r="F2483" s="37" t="s">
        <v>222</v>
      </c>
      <c r="G2483" s="31" t="s">
        <v>182</v>
      </c>
    </row>
    <row r="2484" spans="1:7" ht="14.4" x14ac:dyDescent="0.3">
      <c r="A2484" s="60" t="s">
        <v>5250</v>
      </c>
      <c r="C2484" s="32"/>
      <c r="E2484" s="32"/>
      <c r="F2484" s="32"/>
    </row>
    <row r="2485" spans="1:7" x14ac:dyDescent="0.25">
      <c r="A2485" s="36" t="s">
        <v>3946</v>
      </c>
      <c r="B2485" s="31" t="s">
        <v>3945</v>
      </c>
      <c r="C2485" s="39">
        <v>0</v>
      </c>
      <c r="D2485" s="31" t="s">
        <v>157</v>
      </c>
      <c r="E2485" s="37" t="s">
        <v>152</v>
      </c>
      <c r="F2485" s="37" t="s">
        <v>148</v>
      </c>
    </row>
    <row r="2486" spans="1:7" x14ac:dyDescent="0.25">
      <c r="A2486" s="36" t="s">
        <v>3948</v>
      </c>
      <c r="B2486" s="31" t="s">
        <v>3947</v>
      </c>
      <c r="C2486" s="37">
        <v>5</v>
      </c>
      <c r="D2486" s="31" t="s">
        <v>157</v>
      </c>
      <c r="E2486" s="37" t="s">
        <v>147</v>
      </c>
      <c r="F2486" s="37" t="s">
        <v>148</v>
      </c>
    </row>
    <row r="2487" spans="1:7" x14ac:dyDescent="0.25">
      <c r="A2487" s="36" t="s">
        <v>3950</v>
      </c>
      <c r="B2487" s="31" t="s">
        <v>3949</v>
      </c>
      <c r="C2487" s="37">
        <v>6</v>
      </c>
      <c r="D2487" s="31" t="s">
        <v>157</v>
      </c>
      <c r="E2487" s="37" t="s">
        <v>147</v>
      </c>
      <c r="F2487" s="37" t="s">
        <v>355</v>
      </c>
    </row>
    <row r="2488" spans="1:7" x14ac:dyDescent="0.25">
      <c r="A2488" s="36" t="s">
        <v>3952</v>
      </c>
      <c r="B2488" s="31" t="s">
        <v>3951</v>
      </c>
      <c r="C2488" s="37">
        <v>9</v>
      </c>
      <c r="D2488" s="31" t="s">
        <v>157</v>
      </c>
      <c r="E2488" s="37" t="s">
        <v>147</v>
      </c>
      <c r="F2488" s="37" t="s">
        <v>222</v>
      </c>
    </row>
    <row r="2489" spans="1:7" x14ac:dyDescent="0.25">
      <c r="A2489" s="36" t="s">
        <v>3954</v>
      </c>
      <c r="B2489" s="31" t="s">
        <v>3953</v>
      </c>
      <c r="C2489" s="37">
        <v>3</v>
      </c>
      <c r="D2489" s="31" t="s">
        <v>157</v>
      </c>
      <c r="E2489" s="37" t="s">
        <v>147</v>
      </c>
      <c r="F2489" s="37" t="s">
        <v>148</v>
      </c>
    </row>
    <row r="2490" spans="1:7" x14ac:dyDescent="0.25">
      <c r="A2490" s="36" t="s">
        <v>3956</v>
      </c>
      <c r="B2490" s="31" t="s">
        <v>3955</v>
      </c>
      <c r="C2490" s="37">
        <v>4</v>
      </c>
      <c r="D2490" s="31" t="s">
        <v>157</v>
      </c>
      <c r="E2490" s="37" t="s">
        <v>147</v>
      </c>
      <c r="F2490" s="37" t="s">
        <v>148</v>
      </c>
    </row>
    <row r="2491" spans="1:7" x14ac:dyDescent="0.25">
      <c r="A2491" s="36" t="s">
        <v>3957</v>
      </c>
      <c r="B2491" s="31" t="s">
        <v>3955</v>
      </c>
      <c r="C2491" s="37"/>
      <c r="D2491" s="31" t="s">
        <v>157</v>
      </c>
      <c r="E2491" s="37"/>
      <c r="F2491" s="37"/>
    </row>
    <row r="2492" spans="1:7" x14ac:dyDescent="0.25">
      <c r="A2492" s="37" t="s">
        <v>3959</v>
      </c>
      <c r="B2492" s="40" t="s">
        <v>3958</v>
      </c>
      <c r="C2492" s="39">
        <v>0</v>
      </c>
      <c r="D2492" s="40" t="s">
        <v>157</v>
      </c>
      <c r="E2492" s="37" t="s">
        <v>152</v>
      </c>
      <c r="F2492" s="37" t="s">
        <v>964</v>
      </c>
    </row>
    <row r="2493" spans="1:7" x14ac:dyDescent="0.25">
      <c r="A2493" s="36" t="s">
        <v>3961</v>
      </c>
      <c r="B2493" s="31" t="s">
        <v>3960</v>
      </c>
      <c r="C2493" s="37">
        <v>6</v>
      </c>
      <c r="D2493" s="31" t="s">
        <v>157</v>
      </c>
      <c r="E2493" s="37" t="s">
        <v>147</v>
      </c>
      <c r="F2493" s="37" t="s">
        <v>156</v>
      </c>
    </row>
    <row r="2494" spans="1:7" x14ac:dyDescent="0.25">
      <c r="A2494" s="36" t="s">
        <v>3962</v>
      </c>
      <c r="B2494" s="31" t="s">
        <v>3960</v>
      </c>
      <c r="D2494" s="31" t="s">
        <v>157</v>
      </c>
      <c r="E2494" s="37" t="s">
        <v>147</v>
      </c>
      <c r="F2494" s="37" t="s">
        <v>160</v>
      </c>
    </row>
    <row r="2495" spans="1:7" x14ac:dyDescent="0.25">
      <c r="A2495" s="36" t="s">
        <v>3963</v>
      </c>
      <c r="B2495" s="31" t="s">
        <v>3960</v>
      </c>
      <c r="D2495" s="31" t="s">
        <v>157</v>
      </c>
      <c r="E2495" s="37" t="s">
        <v>147</v>
      </c>
      <c r="F2495" s="37" t="s">
        <v>160</v>
      </c>
    </row>
    <row r="2496" spans="1:7" x14ac:dyDescent="0.25">
      <c r="A2496" s="36" t="s">
        <v>3965</v>
      </c>
      <c r="B2496" s="31" t="s">
        <v>3964</v>
      </c>
      <c r="C2496" s="37">
        <v>2</v>
      </c>
      <c r="D2496" s="31" t="s">
        <v>157</v>
      </c>
      <c r="E2496" s="37" t="s">
        <v>147</v>
      </c>
      <c r="F2496" s="37" t="s">
        <v>195</v>
      </c>
    </row>
    <row r="2497" spans="1:7" x14ac:dyDescent="0.25">
      <c r="A2497" s="36" t="s">
        <v>3967</v>
      </c>
      <c r="B2497" s="31" t="s">
        <v>3966</v>
      </c>
      <c r="C2497" s="37">
        <v>5</v>
      </c>
      <c r="D2497" s="31" t="s">
        <v>157</v>
      </c>
      <c r="E2497" s="37" t="s">
        <v>147</v>
      </c>
      <c r="F2497" s="37" t="s">
        <v>819</v>
      </c>
    </row>
    <row r="2498" spans="1:7" x14ac:dyDescent="0.25">
      <c r="A2498" s="36" t="s">
        <v>3969</v>
      </c>
      <c r="B2498" s="31" t="s">
        <v>3968</v>
      </c>
      <c r="C2498" s="37">
        <v>9</v>
      </c>
      <c r="D2498" s="31" t="s">
        <v>157</v>
      </c>
      <c r="E2498" s="37" t="s">
        <v>147</v>
      </c>
      <c r="F2498" s="37" t="s">
        <v>253</v>
      </c>
      <c r="G2498" s="31" t="s">
        <v>203</v>
      </c>
    </row>
    <row r="2499" spans="1:7" x14ac:dyDescent="0.25">
      <c r="A2499" s="36" t="s">
        <v>3971</v>
      </c>
      <c r="B2499" s="31" t="s">
        <v>3970</v>
      </c>
      <c r="C2499" s="37">
        <v>4</v>
      </c>
      <c r="D2499" s="31" t="s">
        <v>157</v>
      </c>
      <c r="E2499" s="37" t="s">
        <v>147</v>
      </c>
      <c r="F2499" s="37" t="s">
        <v>222</v>
      </c>
    </row>
    <row r="2500" spans="1:7" x14ac:dyDescent="0.25">
      <c r="A2500" s="36" t="s">
        <v>3973</v>
      </c>
      <c r="B2500" s="31" t="s">
        <v>3972</v>
      </c>
      <c r="C2500" s="37">
        <v>8</v>
      </c>
      <c r="D2500" s="31" t="s">
        <v>157</v>
      </c>
      <c r="E2500" s="37" t="s">
        <v>147</v>
      </c>
      <c r="F2500" s="37" t="s">
        <v>222</v>
      </c>
    </row>
    <row r="2501" spans="1:7" x14ac:dyDescent="0.25">
      <c r="A2501" s="36" t="s">
        <v>3975</v>
      </c>
      <c r="B2501" s="31" t="s">
        <v>3974</v>
      </c>
      <c r="C2501" s="37">
        <v>8</v>
      </c>
      <c r="D2501" s="31" t="s">
        <v>157</v>
      </c>
      <c r="E2501" s="37" t="s">
        <v>147</v>
      </c>
      <c r="F2501" s="37" t="s">
        <v>148</v>
      </c>
      <c r="G2501" s="31" t="s">
        <v>182</v>
      </c>
    </row>
    <row r="2502" spans="1:7" x14ac:dyDescent="0.25">
      <c r="A2502" s="36" t="s">
        <v>3977</v>
      </c>
      <c r="B2502" s="31" t="s">
        <v>3976</v>
      </c>
      <c r="C2502" s="37">
        <v>0</v>
      </c>
      <c r="D2502" s="31" t="s">
        <v>157</v>
      </c>
      <c r="E2502" s="37" t="s">
        <v>152</v>
      </c>
      <c r="F2502" s="37" t="s">
        <v>160</v>
      </c>
    </row>
    <row r="2503" spans="1:7" x14ac:dyDescent="0.25">
      <c r="A2503" s="36" t="s">
        <v>3979</v>
      </c>
      <c r="B2503" s="31" t="s">
        <v>3978</v>
      </c>
      <c r="C2503" s="37">
        <v>5</v>
      </c>
      <c r="D2503" s="31" t="s">
        <v>157</v>
      </c>
      <c r="E2503" s="37" t="s">
        <v>147</v>
      </c>
      <c r="F2503" s="37" t="s">
        <v>355</v>
      </c>
    </row>
    <row r="2504" spans="1:7" x14ac:dyDescent="0.25">
      <c r="A2504" s="36" t="s">
        <v>3981</v>
      </c>
      <c r="B2504" s="31" t="s">
        <v>3980</v>
      </c>
      <c r="C2504" s="37">
        <v>8</v>
      </c>
      <c r="D2504" s="31" t="s">
        <v>157</v>
      </c>
      <c r="E2504" s="37" t="s">
        <v>147</v>
      </c>
      <c r="F2504" s="37" t="s">
        <v>222</v>
      </c>
    </row>
    <row r="2505" spans="1:7" x14ac:dyDescent="0.25">
      <c r="A2505" s="36" t="s">
        <v>3983</v>
      </c>
      <c r="B2505" s="31" t="s">
        <v>3982</v>
      </c>
      <c r="C2505" s="37">
        <v>9</v>
      </c>
      <c r="D2505" s="31" t="s">
        <v>157</v>
      </c>
      <c r="E2505" s="37" t="s">
        <v>147</v>
      </c>
      <c r="F2505" s="37" t="s">
        <v>253</v>
      </c>
      <c r="G2505" s="31" t="s">
        <v>203</v>
      </c>
    </row>
    <row r="2506" spans="1:7" x14ac:dyDescent="0.25">
      <c r="A2506" s="36" t="s">
        <v>3985</v>
      </c>
      <c r="B2506" s="31" t="s">
        <v>3984</v>
      </c>
      <c r="C2506" s="37">
        <v>8</v>
      </c>
      <c r="D2506" s="31" t="s">
        <v>157</v>
      </c>
      <c r="E2506" s="37" t="s">
        <v>147</v>
      </c>
      <c r="F2506" s="37" t="s">
        <v>355</v>
      </c>
    </row>
    <row r="2507" spans="1:7" x14ac:dyDescent="0.25">
      <c r="A2507" s="36" t="s">
        <v>3987</v>
      </c>
      <c r="B2507" s="31" t="s">
        <v>3986</v>
      </c>
      <c r="C2507" s="37">
        <v>10</v>
      </c>
      <c r="D2507" s="31" t="s">
        <v>157</v>
      </c>
      <c r="E2507" s="37" t="s">
        <v>147</v>
      </c>
      <c r="F2507" s="37" t="s">
        <v>222</v>
      </c>
    </row>
    <row r="2508" spans="1:7" x14ac:dyDescent="0.25">
      <c r="A2508" s="36" t="s">
        <v>3989</v>
      </c>
      <c r="B2508" s="31" t="s">
        <v>3988</v>
      </c>
      <c r="C2508" s="37">
        <v>7</v>
      </c>
      <c r="D2508" s="31" t="s">
        <v>157</v>
      </c>
      <c r="E2508" s="37" t="s">
        <v>147</v>
      </c>
      <c r="F2508" s="37" t="s">
        <v>222</v>
      </c>
    </row>
    <row r="2509" spans="1:7" ht="14.4" x14ac:dyDescent="0.3">
      <c r="A2509" s="60" t="s">
        <v>5251</v>
      </c>
    </row>
    <row r="2510" spans="1:7" x14ac:dyDescent="0.25">
      <c r="A2510" s="36" t="s">
        <v>3991</v>
      </c>
      <c r="B2510" s="31" t="s">
        <v>3990</v>
      </c>
      <c r="C2510" s="37">
        <v>0</v>
      </c>
      <c r="D2510" s="31" t="s">
        <v>157</v>
      </c>
      <c r="E2510" s="37" t="s">
        <v>152</v>
      </c>
      <c r="F2510" s="37" t="s">
        <v>208</v>
      </c>
    </row>
    <row r="2511" spans="1:7" x14ac:dyDescent="0.25">
      <c r="A2511" s="36" t="s">
        <v>3993</v>
      </c>
      <c r="B2511" s="31" t="s">
        <v>3992</v>
      </c>
      <c r="C2511" s="37">
        <v>0</v>
      </c>
      <c r="D2511" s="31" t="s">
        <v>149</v>
      </c>
      <c r="E2511" s="37" t="s">
        <v>152</v>
      </c>
      <c r="F2511" s="37" t="s">
        <v>160</v>
      </c>
    </row>
    <row r="2512" spans="1:7" ht="14.4" x14ac:dyDescent="0.3">
      <c r="A2512" s="60" t="s">
        <v>5252</v>
      </c>
    </row>
    <row r="2513" spans="1:7" x14ac:dyDescent="0.25">
      <c r="A2513" s="36" t="s">
        <v>3995</v>
      </c>
      <c r="B2513" s="31" t="s">
        <v>3994</v>
      </c>
      <c r="C2513" s="39">
        <v>0</v>
      </c>
      <c r="D2513" s="31" t="s">
        <v>149</v>
      </c>
      <c r="E2513" s="37" t="s">
        <v>152</v>
      </c>
      <c r="F2513" s="37" t="s">
        <v>178</v>
      </c>
    </row>
    <row r="2514" spans="1:7" x14ac:dyDescent="0.25">
      <c r="A2514" s="36" t="s">
        <v>3997</v>
      </c>
      <c r="B2514" s="31" t="s">
        <v>3996</v>
      </c>
      <c r="C2514" s="37">
        <v>0</v>
      </c>
      <c r="D2514" s="31" t="s">
        <v>149</v>
      </c>
      <c r="E2514" s="37" t="s">
        <v>152</v>
      </c>
      <c r="F2514" s="37" t="s">
        <v>160</v>
      </c>
    </row>
    <row r="2515" spans="1:7" ht="14.4" x14ac:dyDescent="0.3">
      <c r="A2515" s="60" t="s">
        <v>5253</v>
      </c>
    </row>
    <row r="2516" spans="1:7" x14ac:dyDescent="0.25">
      <c r="A2516" s="36" t="s">
        <v>3999</v>
      </c>
      <c r="B2516" s="31" t="s">
        <v>3998</v>
      </c>
      <c r="C2516" s="37">
        <v>3</v>
      </c>
      <c r="D2516" s="31" t="s">
        <v>157</v>
      </c>
      <c r="E2516" s="37" t="s">
        <v>147</v>
      </c>
      <c r="F2516" s="37" t="s">
        <v>501</v>
      </c>
    </row>
    <row r="2517" spans="1:7" x14ac:dyDescent="0.25">
      <c r="A2517" s="36" t="s">
        <v>4000</v>
      </c>
      <c r="B2517" s="31" t="s">
        <v>3998</v>
      </c>
      <c r="C2517" s="37">
        <v>3</v>
      </c>
      <c r="D2517" s="31" t="s">
        <v>157</v>
      </c>
      <c r="E2517" s="37" t="s">
        <v>147</v>
      </c>
      <c r="F2517" s="37" t="s">
        <v>160</v>
      </c>
    </row>
    <row r="2518" spans="1:7" x14ac:dyDescent="0.25">
      <c r="A2518" s="36" t="s">
        <v>4001</v>
      </c>
      <c r="C2518" s="37">
        <v>5</v>
      </c>
      <c r="D2518" s="40" t="s">
        <v>157</v>
      </c>
      <c r="E2518" s="37" t="s">
        <v>147</v>
      </c>
      <c r="F2518" s="37" t="s">
        <v>192</v>
      </c>
    </row>
    <row r="2519" spans="1:7" x14ac:dyDescent="0.25">
      <c r="A2519" s="36" t="s">
        <v>4003</v>
      </c>
      <c r="B2519" s="31" t="s">
        <v>4002</v>
      </c>
      <c r="C2519" s="37"/>
      <c r="D2519" s="31" t="s">
        <v>157</v>
      </c>
      <c r="E2519" s="37"/>
      <c r="F2519" s="37"/>
    </row>
    <row r="2520" spans="1:7" ht="14.4" x14ac:dyDescent="0.3">
      <c r="A2520" s="60" t="s">
        <v>5254</v>
      </c>
    </row>
    <row r="2521" spans="1:7" x14ac:dyDescent="0.25">
      <c r="A2521" s="36" t="s">
        <v>4005</v>
      </c>
      <c r="B2521" s="31" t="s">
        <v>4004</v>
      </c>
      <c r="C2521" s="37">
        <v>6</v>
      </c>
      <c r="D2521" s="31" t="s">
        <v>149</v>
      </c>
      <c r="E2521" s="37" t="s">
        <v>147</v>
      </c>
      <c r="F2521" s="37" t="s">
        <v>4006</v>
      </c>
    </row>
    <row r="2522" spans="1:7" ht="14.4" x14ac:dyDescent="0.3">
      <c r="A2522" s="60" t="s">
        <v>5255</v>
      </c>
    </row>
    <row r="2523" spans="1:7" x14ac:dyDescent="0.25">
      <c r="A2523" s="36" t="s">
        <v>4008</v>
      </c>
      <c r="B2523" s="31" t="s">
        <v>4007</v>
      </c>
      <c r="C2523" s="37">
        <v>5</v>
      </c>
      <c r="D2523" s="31" t="s">
        <v>149</v>
      </c>
      <c r="E2523" s="37" t="s">
        <v>147</v>
      </c>
      <c r="F2523" s="37" t="s">
        <v>241</v>
      </c>
    </row>
    <row r="2524" spans="1:7" x14ac:dyDescent="0.25">
      <c r="A2524" s="36" t="s">
        <v>4010</v>
      </c>
      <c r="B2524" s="31" t="s">
        <v>4009</v>
      </c>
      <c r="C2524" s="37">
        <v>3</v>
      </c>
      <c r="D2524" s="31" t="s">
        <v>149</v>
      </c>
      <c r="E2524" s="37" t="s">
        <v>147</v>
      </c>
      <c r="F2524" s="37" t="s">
        <v>278</v>
      </c>
    </row>
    <row r="2525" spans="1:7" x14ac:dyDescent="0.25">
      <c r="A2525" s="36" t="s">
        <v>4012</v>
      </c>
      <c r="B2525" s="31" t="s">
        <v>4011</v>
      </c>
      <c r="C2525" s="37">
        <v>5</v>
      </c>
      <c r="D2525" s="31" t="s">
        <v>149</v>
      </c>
      <c r="E2525" s="37" t="s">
        <v>147</v>
      </c>
      <c r="F2525" s="37" t="s">
        <v>156</v>
      </c>
    </row>
    <row r="2526" spans="1:7" ht="14.4" x14ac:dyDescent="0.3">
      <c r="A2526" s="60" t="s">
        <v>5256</v>
      </c>
    </row>
    <row r="2527" spans="1:7" x14ac:dyDescent="0.25">
      <c r="A2527" s="36" t="s">
        <v>4014</v>
      </c>
      <c r="B2527" s="31" t="s">
        <v>4013</v>
      </c>
      <c r="C2527" s="37">
        <v>10</v>
      </c>
      <c r="D2527" s="31" t="s">
        <v>149</v>
      </c>
      <c r="E2527" s="37" t="s">
        <v>147</v>
      </c>
      <c r="F2527" s="37" t="s">
        <v>160</v>
      </c>
      <c r="G2527" s="31" t="s">
        <v>203</v>
      </c>
    </row>
    <row r="2528" spans="1:7" x14ac:dyDescent="0.25">
      <c r="A2528" s="36" t="s">
        <v>4016</v>
      </c>
      <c r="B2528" s="31" t="s">
        <v>4015</v>
      </c>
      <c r="C2528" s="39">
        <v>0</v>
      </c>
      <c r="D2528" s="31" t="s">
        <v>149</v>
      </c>
      <c r="E2528" s="37" t="s">
        <v>152</v>
      </c>
      <c r="F2528" s="37" t="s">
        <v>156</v>
      </c>
    </row>
    <row r="2529" spans="1:7" ht="14.4" x14ac:dyDescent="0.3">
      <c r="A2529" s="60" t="s">
        <v>5257</v>
      </c>
    </row>
    <row r="2530" spans="1:7" x14ac:dyDescent="0.25">
      <c r="A2530" s="36" t="s">
        <v>4017</v>
      </c>
      <c r="C2530" s="37">
        <v>10</v>
      </c>
      <c r="D2530" s="40" t="s">
        <v>149</v>
      </c>
      <c r="E2530" s="37" t="s">
        <v>147</v>
      </c>
      <c r="F2530" s="37" t="s">
        <v>222</v>
      </c>
    </row>
    <row r="2531" spans="1:7" x14ac:dyDescent="0.25">
      <c r="A2531" s="36" t="s">
        <v>4019</v>
      </c>
      <c r="B2531" s="31" t="s">
        <v>4018</v>
      </c>
      <c r="C2531" s="37">
        <v>9</v>
      </c>
      <c r="D2531" s="31" t="s">
        <v>149</v>
      </c>
      <c r="E2531" s="37" t="s">
        <v>147</v>
      </c>
      <c r="F2531" s="37" t="s">
        <v>195</v>
      </c>
    </row>
    <row r="2532" spans="1:7" ht="14.4" x14ac:dyDescent="0.3">
      <c r="A2532" s="60" t="s">
        <v>5258</v>
      </c>
    </row>
    <row r="2533" spans="1:7" ht="14.4" x14ac:dyDescent="0.3">
      <c r="A2533" s="60" t="s">
        <v>5259</v>
      </c>
    </row>
    <row r="2534" spans="1:7" x14ac:dyDescent="0.25">
      <c r="A2534" s="36" t="s">
        <v>4021</v>
      </c>
      <c r="B2534" s="31" t="s">
        <v>4020</v>
      </c>
      <c r="C2534" s="37"/>
      <c r="D2534" s="31" t="s">
        <v>149</v>
      </c>
      <c r="E2534" s="37"/>
      <c r="F2534" s="37"/>
    </row>
    <row r="2535" spans="1:7" x14ac:dyDescent="0.25">
      <c r="A2535" s="36" t="s">
        <v>4023</v>
      </c>
      <c r="B2535" s="31" t="s">
        <v>4022</v>
      </c>
      <c r="C2535" s="37">
        <v>10</v>
      </c>
      <c r="D2535" s="31" t="s">
        <v>149</v>
      </c>
      <c r="E2535" s="37" t="s">
        <v>147</v>
      </c>
      <c r="F2535" s="37" t="s">
        <v>148</v>
      </c>
      <c r="G2535" s="31" t="s">
        <v>144</v>
      </c>
    </row>
    <row r="2536" spans="1:7" x14ac:dyDescent="0.25">
      <c r="A2536" s="36" t="s">
        <v>4025</v>
      </c>
      <c r="B2536" s="31" t="s">
        <v>4024</v>
      </c>
      <c r="C2536" s="37">
        <v>10</v>
      </c>
      <c r="D2536" s="31" t="s">
        <v>149</v>
      </c>
      <c r="E2536" s="37" t="s">
        <v>147</v>
      </c>
      <c r="F2536" s="37" t="s">
        <v>173</v>
      </c>
      <c r="G2536" s="31" t="s">
        <v>203</v>
      </c>
    </row>
    <row r="2537" spans="1:7" ht="14.4" x14ac:dyDescent="0.3">
      <c r="A2537" s="60" t="s">
        <v>5260</v>
      </c>
    </row>
    <row r="2538" spans="1:7" x14ac:dyDescent="0.25">
      <c r="A2538" s="36" t="s">
        <v>4027</v>
      </c>
      <c r="B2538" s="31" t="s">
        <v>4026</v>
      </c>
      <c r="C2538" s="37"/>
      <c r="D2538" s="31" t="s">
        <v>189</v>
      </c>
      <c r="E2538" s="37"/>
      <c r="F2538" s="37"/>
      <c r="G2538" s="31" t="s">
        <v>203</v>
      </c>
    </row>
    <row r="2539" spans="1:7" ht="14.4" x14ac:dyDescent="0.3">
      <c r="A2539" s="60" t="s">
        <v>5261</v>
      </c>
    </row>
    <row r="2540" spans="1:7" x14ac:dyDescent="0.25">
      <c r="A2540" s="36" t="s">
        <v>4028</v>
      </c>
      <c r="B2540" s="31" t="s">
        <v>2110</v>
      </c>
      <c r="C2540" s="37"/>
      <c r="D2540" s="31" t="s">
        <v>189</v>
      </c>
      <c r="E2540" s="37"/>
      <c r="F2540" s="37"/>
    </row>
    <row r="2541" spans="1:7" x14ac:dyDescent="0.25">
      <c r="A2541" s="36" t="s">
        <v>4030</v>
      </c>
      <c r="B2541" s="31" t="s">
        <v>4029</v>
      </c>
      <c r="C2541" s="37"/>
      <c r="D2541" s="31" t="s">
        <v>189</v>
      </c>
      <c r="E2541" s="37"/>
      <c r="F2541" s="37"/>
    </row>
    <row r="2542" spans="1:7" ht="14.4" x14ac:dyDescent="0.3">
      <c r="A2542" s="60" t="s">
        <v>5262</v>
      </c>
    </row>
    <row r="2543" spans="1:7" x14ac:dyDescent="0.25">
      <c r="A2543" s="36" t="s">
        <v>4032</v>
      </c>
      <c r="B2543" s="31" t="s">
        <v>4031</v>
      </c>
      <c r="C2543" s="37">
        <v>9</v>
      </c>
      <c r="D2543" s="31" t="s">
        <v>149</v>
      </c>
      <c r="E2543" s="37" t="s">
        <v>147</v>
      </c>
      <c r="F2543" s="37" t="s">
        <v>195</v>
      </c>
    </row>
    <row r="2544" spans="1:7" ht="14.4" x14ac:dyDescent="0.3">
      <c r="A2544" s="60" t="s">
        <v>5263</v>
      </c>
    </row>
    <row r="2545" spans="1:7" x14ac:dyDescent="0.25">
      <c r="A2545" s="36" t="s">
        <v>4034</v>
      </c>
      <c r="B2545" s="31" t="s">
        <v>4033</v>
      </c>
      <c r="C2545" s="37">
        <v>5</v>
      </c>
      <c r="D2545" s="31" t="s">
        <v>189</v>
      </c>
      <c r="E2545" s="37" t="s">
        <v>147</v>
      </c>
      <c r="F2545" s="37" t="s">
        <v>241</v>
      </c>
    </row>
    <row r="2546" spans="1:7" ht="14.4" x14ac:dyDescent="0.3">
      <c r="A2546" s="60" t="s">
        <v>5264</v>
      </c>
    </row>
    <row r="2547" spans="1:7" x14ac:dyDescent="0.25">
      <c r="A2547" s="36" t="s">
        <v>4035</v>
      </c>
      <c r="C2547" s="37">
        <v>5</v>
      </c>
      <c r="D2547" s="40" t="s">
        <v>189</v>
      </c>
      <c r="E2547" s="37" t="s">
        <v>147</v>
      </c>
      <c r="F2547" s="37" t="s">
        <v>482</v>
      </c>
    </row>
    <row r="2548" spans="1:7" x14ac:dyDescent="0.25">
      <c r="A2548" s="36" t="s">
        <v>4037</v>
      </c>
      <c r="B2548" s="31" t="s">
        <v>4036</v>
      </c>
      <c r="C2548" s="37"/>
      <c r="D2548" s="31" t="s">
        <v>189</v>
      </c>
      <c r="E2548" s="37" t="s">
        <v>147</v>
      </c>
      <c r="F2548" s="37" t="s">
        <v>160</v>
      </c>
    </row>
    <row r="2549" spans="1:7" ht="14.4" x14ac:dyDescent="0.3">
      <c r="A2549" s="60" t="s">
        <v>5265</v>
      </c>
    </row>
    <row r="2550" spans="1:7" x14ac:dyDescent="0.25">
      <c r="A2550" s="36" t="s">
        <v>4038</v>
      </c>
      <c r="C2550" s="37">
        <v>6</v>
      </c>
      <c r="D2550" s="40" t="s">
        <v>189</v>
      </c>
      <c r="E2550" s="37" t="s">
        <v>147</v>
      </c>
      <c r="F2550" s="37" t="s">
        <v>222</v>
      </c>
    </row>
    <row r="2551" spans="1:7" x14ac:dyDescent="0.25">
      <c r="A2551" s="36" t="s">
        <v>4040</v>
      </c>
      <c r="B2551" s="31" t="s">
        <v>4039</v>
      </c>
      <c r="C2551" s="37">
        <v>6</v>
      </c>
      <c r="D2551" s="31" t="s">
        <v>189</v>
      </c>
      <c r="E2551" s="37" t="s">
        <v>147</v>
      </c>
      <c r="F2551" s="37" t="s">
        <v>195</v>
      </c>
    </row>
    <row r="2552" spans="1:7" x14ac:dyDescent="0.25">
      <c r="A2552" s="36" t="s">
        <v>4042</v>
      </c>
      <c r="B2552" s="31" t="s">
        <v>4041</v>
      </c>
      <c r="C2552" s="37"/>
      <c r="D2552" s="31" t="s">
        <v>189</v>
      </c>
      <c r="E2552" s="37"/>
      <c r="F2552" s="37"/>
    </row>
    <row r="2553" spans="1:7" x14ac:dyDescent="0.25">
      <c r="A2553" s="36" t="s">
        <v>4044</v>
      </c>
      <c r="B2553" s="31" t="s">
        <v>4043</v>
      </c>
      <c r="C2553" s="37">
        <v>8</v>
      </c>
      <c r="D2553" s="31" t="s">
        <v>189</v>
      </c>
      <c r="E2553" s="37" t="s">
        <v>147</v>
      </c>
      <c r="F2553" s="37" t="s">
        <v>195</v>
      </c>
      <c r="G2553" s="31" t="s">
        <v>223</v>
      </c>
    </row>
    <row r="2554" spans="1:7" x14ac:dyDescent="0.25">
      <c r="A2554" s="36" t="s">
        <v>4046</v>
      </c>
      <c r="B2554" s="31" t="s">
        <v>4045</v>
      </c>
      <c r="C2554" s="37">
        <v>6</v>
      </c>
      <c r="D2554" s="31" t="s">
        <v>189</v>
      </c>
      <c r="E2554" s="37" t="s">
        <v>147</v>
      </c>
      <c r="F2554" s="37" t="s">
        <v>195</v>
      </c>
    </row>
    <row r="2555" spans="1:7" x14ac:dyDescent="0.25">
      <c r="A2555" s="36" t="s">
        <v>4047</v>
      </c>
      <c r="C2555" s="37">
        <v>8</v>
      </c>
      <c r="D2555" s="40" t="s">
        <v>189</v>
      </c>
      <c r="E2555" s="37" t="s">
        <v>147</v>
      </c>
      <c r="F2555" s="37" t="s">
        <v>195</v>
      </c>
      <c r="G2555" s="31" t="s">
        <v>223</v>
      </c>
    </row>
    <row r="2556" spans="1:7" x14ac:dyDescent="0.25">
      <c r="A2556" s="36" t="s">
        <v>4049</v>
      </c>
      <c r="B2556" s="31" t="s">
        <v>4048</v>
      </c>
      <c r="C2556" s="37"/>
      <c r="D2556" s="31" t="s">
        <v>189</v>
      </c>
      <c r="E2556" s="37" t="s">
        <v>147</v>
      </c>
      <c r="F2556" s="37" t="s">
        <v>160</v>
      </c>
      <c r="G2556" s="31" t="s">
        <v>223</v>
      </c>
    </row>
    <row r="2557" spans="1:7" x14ac:dyDescent="0.25">
      <c r="A2557" s="36" t="s">
        <v>4051</v>
      </c>
      <c r="B2557" s="31" t="s">
        <v>4050</v>
      </c>
      <c r="C2557" s="37">
        <v>8</v>
      </c>
      <c r="D2557" s="31" t="s">
        <v>189</v>
      </c>
      <c r="E2557" s="37" t="s">
        <v>147</v>
      </c>
      <c r="F2557" s="37" t="s">
        <v>195</v>
      </c>
    </row>
    <row r="2558" spans="1:7" x14ac:dyDescent="0.25">
      <c r="A2558" s="36" t="s">
        <v>4052</v>
      </c>
      <c r="B2558" s="31" t="s">
        <v>4050</v>
      </c>
      <c r="C2558" s="37"/>
      <c r="D2558" s="31" t="s">
        <v>189</v>
      </c>
      <c r="E2558" s="37" t="s">
        <v>147</v>
      </c>
      <c r="F2558" s="37" t="s">
        <v>160</v>
      </c>
    </row>
    <row r="2559" spans="1:7" x14ac:dyDescent="0.25">
      <c r="A2559" s="36" t="s">
        <v>4053</v>
      </c>
      <c r="B2559" s="31" t="s">
        <v>4050</v>
      </c>
      <c r="C2559" s="37"/>
      <c r="D2559" s="31" t="s">
        <v>189</v>
      </c>
      <c r="E2559" s="37" t="s">
        <v>147</v>
      </c>
      <c r="F2559" s="37" t="s">
        <v>160</v>
      </c>
    </row>
    <row r="2560" spans="1:7" ht="14.4" x14ac:dyDescent="0.3">
      <c r="A2560" s="60" t="s">
        <v>5266</v>
      </c>
    </row>
    <row r="2561" spans="1:7" x14ac:dyDescent="0.25">
      <c r="A2561" s="36" t="s">
        <v>4055</v>
      </c>
      <c r="B2561" s="31" t="s">
        <v>4054</v>
      </c>
      <c r="C2561" s="37">
        <v>9</v>
      </c>
      <c r="D2561" s="31" t="s">
        <v>189</v>
      </c>
      <c r="E2561" s="37" t="s">
        <v>147</v>
      </c>
      <c r="F2561" s="37" t="s">
        <v>195</v>
      </c>
    </row>
    <row r="2562" spans="1:7" x14ac:dyDescent="0.25">
      <c r="A2562" s="36" t="s">
        <v>4057</v>
      </c>
      <c r="B2562" s="31" t="s">
        <v>4056</v>
      </c>
      <c r="C2562" s="37">
        <v>4</v>
      </c>
      <c r="D2562" s="31" t="s">
        <v>189</v>
      </c>
      <c r="E2562" s="37" t="s">
        <v>147</v>
      </c>
      <c r="F2562" s="37" t="s">
        <v>195</v>
      </c>
    </row>
    <row r="2563" spans="1:7" x14ac:dyDescent="0.25">
      <c r="A2563" s="36" t="s">
        <v>4059</v>
      </c>
      <c r="B2563" s="31" t="s">
        <v>4058</v>
      </c>
      <c r="C2563" s="37">
        <v>8</v>
      </c>
      <c r="D2563" s="31" t="s">
        <v>189</v>
      </c>
      <c r="E2563" s="37" t="s">
        <v>147</v>
      </c>
      <c r="F2563" s="37" t="s">
        <v>195</v>
      </c>
    </row>
    <row r="2564" spans="1:7" x14ac:dyDescent="0.25">
      <c r="A2564" s="36" t="s">
        <v>4060</v>
      </c>
      <c r="B2564" s="31" t="s">
        <v>4041</v>
      </c>
      <c r="C2564" s="37"/>
      <c r="D2564" s="31" t="s">
        <v>189</v>
      </c>
      <c r="E2564" s="37"/>
      <c r="F2564" s="37"/>
    </row>
    <row r="2565" spans="1:7" x14ac:dyDescent="0.25">
      <c r="A2565" s="36" t="s">
        <v>4061</v>
      </c>
      <c r="C2565" s="37"/>
      <c r="D2565" s="31" t="s">
        <v>157</v>
      </c>
      <c r="E2565" s="37"/>
      <c r="F2565" s="37"/>
    </row>
    <row r="2566" spans="1:7" ht="14.4" x14ac:dyDescent="0.3">
      <c r="A2566" s="60" t="s">
        <v>5267</v>
      </c>
    </row>
    <row r="2567" spans="1:7" x14ac:dyDescent="0.25">
      <c r="A2567" s="36" t="s">
        <v>4063</v>
      </c>
      <c r="B2567" s="31" t="s">
        <v>4062</v>
      </c>
      <c r="C2567" s="37">
        <v>7</v>
      </c>
      <c r="D2567" s="31" t="s">
        <v>189</v>
      </c>
      <c r="E2567" s="37" t="s">
        <v>147</v>
      </c>
      <c r="F2567" s="37" t="s">
        <v>222</v>
      </c>
    </row>
    <row r="2568" spans="1:7" x14ac:dyDescent="0.25">
      <c r="A2568" s="36" t="s">
        <v>4065</v>
      </c>
      <c r="B2568" s="31" t="s">
        <v>4064</v>
      </c>
      <c r="C2568" s="37">
        <v>4</v>
      </c>
      <c r="D2568" s="31" t="s">
        <v>189</v>
      </c>
      <c r="E2568" s="37" t="s">
        <v>147</v>
      </c>
      <c r="F2568" s="37" t="s">
        <v>222</v>
      </c>
    </row>
    <row r="2569" spans="1:7" x14ac:dyDescent="0.25">
      <c r="A2569" s="36" t="s">
        <v>4067</v>
      </c>
      <c r="B2569" s="31" t="s">
        <v>4066</v>
      </c>
      <c r="C2569" s="37">
        <v>3</v>
      </c>
      <c r="D2569" s="31" t="s">
        <v>189</v>
      </c>
      <c r="E2569" s="37" t="s">
        <v>147</v>
      </c>
      <c r="F2569" s="37" t="s">
        <v>222</v>
      </c>
    </row>
    <row r="2570" spans="1:7" x14ac:dyDescent="0.25">
      <c r="A2570" s="36" t="s">
        <v>4069</v>
      </c>
      <c r="B2570" s="31" t="s">
        <v>4068</v>
      </c>
      <c r="C2570" s="37">
        <v>4</v>
      </c>
      <c r="D2570" s="31" t="s">
        <v>189</v>
      </c>
      <c r="E2570" s="37" t="s">
        <v>147</v>
      </c>
      <c r="F2570" s="37" t="s">
        <v>222</v>
      </c>
      <c r="G2570" s="31" t="s">
        <v>223</v>
      </c>
    </row>
    <row r="2571" spans="1:7" x14ac:dyDescent="0.25">
      <c r="A2571" s="36" t="s">
        <v>4071</v>
      </c>
      <c r="B2571" s="31" t="s">
        <v>4070</v>
      </c>
      <c r="C2571" s="37">
        <v>4</v>
      </c>
      <c r="D2571" s="31" t="s">
        <v>189</v>
      </c>
      <c r="E2571" s="37" t="s">
        <v>147</v>
      </c>
      <c r="F2571" s="37" t="s">
        <v>222</v>
      </c>
    </row>
    <row r="2572" spans="1:7" x14ac:dyDescent="0.25">
      <c r="A2572" s="36" t="s">
        <v>4073</v>
      </c>
      <c r="B2572" s="31" t="s">
        <v>4072</v>
      </c>
      <c r="C2572" s="37">
        <v>6</v>
      </c>
      <c r="D2572" s="31" t="s">
        <v>189</v>
      </c>
      <c r="E2572" s="37" t="s">
        <v>147</v>
      </c>
      <c r="F2572" s="37" t="s">
        <v>222</v>
      </c>
    </row>
    <row r="2573" spans="1:7" x14ac:dyDescent="0.25">
      <c r="A2573" s="36" t="s">
        <v>4075</v>
      </c>
      <c r="B2573" s="31" t="s">
        <v>4074</v>
      </c>
      <c r="C2573" s="37">
        <v>4</v>
      </c>
      <c r="D2573" s="31" t="s">
        <v>189</v>
      </c>
      <c r="E2573" s="37" t="s">
        <v>147</v>
      </c>
      <c r="F2573" s="37" t="s">
        <v>222</v>
      </c>
    </row>
    <row r="2574" spans="1:7" x14ac:dyDescent="0.25">
      <c r="A2574" s="36" t="s">
        <v>4077</v>
      </c>
      <c r="B2574" s="31" t="s">
        <v>4076</v>
      </c>
      <c r="C2574" s="37">
        <v>6</v>
      </c>
      <c r="D2574" s="31" t="s">
        <v>189</v>
      </c>
      <c r="E2574" s="37" t="s">
        <v>147</v>
      </c>
      <c r="F2574" s="37" t="s">
        <v>222</v>
      </c>
    </row>
    <row r="2575" spans="1:7" x14ac:dyDescent="0.25">
      <c r="A2575" s="36" t="s">
        <v>4079</v>
      </c>
      <c r="B2575" s="31" t="s">
        <v>4078</v>
      </c>
      <c r="C2575" s="37">
        <v>3</v>
      </c>
      <c r="D2575" s="31" t="s">
        <v>189</v>
      </c>
      <c r="E2575" s="37" t="s">
        <v>147</v>
      </c>
      <c r="F2575" s="37" t="s">
        <v>222</v>
      </c>
      <c r="G2575" s="31" t="s">
        <v>223</v>
      </c>
    </row>
    <row r="2576" spans="1:7" ht="14.4" x14ac:dyDescent="0.3">
      <c r="A2576" s="60" t="s">
        <v>5268</v>
      </c>
    </row>
    <row r="2577" spans="1:7" x14ac:dyDescent="0.25">
      <c r="A2577" s="36" t="s">
        <v>4080</v>
      </c>
      <c r="C2577" s="39">
        <v>0</v>
      </c>
      <c r="D2577" s="31" t="s">
        <v>149</v>
      </c>
      <c r="E2577" s="37" t="s">
        <v>152</v>
      </c>
      <c r="F2577" s="37" t="s">
        <v>156</v>
      </c>
    </row>
    <row r="2578" spans="1:7" x14ac:dyDescent="0.25">
      <c r="A2578" s="36" t="s">
        <v>4082</v>
      </c>
      <c r="B2578" s="31" t="s">
        <v>4081</v>
      </c>
      <c r="C2578" s="37">
        <v>0</v>
      </c>
      <c r="D2578" s="31" t="s">
        <v>149</v>
      </c>
      <c r="E2578" s="37" t="s">
        <v>152</v>
      </c>
      <c r="F2578" s="37" t="s">
        <v>160</v>
      </c>
    </row>
    <row r="2579" spans="1:7" ht="14.4" x14ac:dyDescent="0.3">
      <c r="A2579" s="60" t="s">
        <v>5269</v>
      </c>
    </row>
    <row r="2580" spans="1:7" ht="14.4" x14ac:dyDescent="0.3">
      <c r="A2580" s="60" t="s">
        <v>5270</v>
      </c>
    </row>
    <row r="2581" spans="1:7" x14ac:dyDescent="0.25">
      <c r="A2581" s="36" t="s">
        <v>4084</v>
      </c>
      <c r="B2581" s="31" t="s">
        <v>4083</v>
      </c>
      <c r="C2581" s="37">
        <v>10</v>
      </c>
      <c r="D2581" s="31" t="s">
        <v>189</v>
      </c>
      <c r="E2581" s="37" t="s">
        <v>147</v>
      </c>
      <c r="F2581" s="37" t="s">
        <v>208</v>
      </c>
      <c r="G2581" s="31" t="s">
        <v>144</v>
      </c>
    </row>
    <row r="2582" spans="1:7" x14ac:dyDescent="0.25">
      <c r="A2582" s="36" t="s">
        <v>4086</v>
      </c>
      <c r="B2582" s="31" t="s">
        <v>4085</v>
      </c>
      <c r="C2582" s="37">
        <v>10</v>
      </c>
      <c r="D2582" s="31" t="s">
        <v>189</v>
      </c>
      <c r="E2582" s="37" t="s">
        <v>147</v>
      </c>
      <c r="F2582" s="37" t="s">
        <v>222</v>
      </c>
      <c r="G2582" s="31" t="s">
        <v>182</v>
      </c>
    </row>
    <row r="2583" spans="1:7" x14ac:dyDescent="0.25">
      <c r="A2583" s="36" t="s">
        <v>4088</v>
      </c>
      <c r="B2583" s="31" t="s">
        <v>4087</v>
      </c>
      <c r="C2583" s="37">
        <v>7</v>
      </c>
      <c r="D2583" s="31" t="s">
        <v>189</v>
      </c>
      <c r="E2583" s="37" t="s">
        <v>147</v>
      </c>
      <c r="F2583" s="37" t="s">
        <v>222</v>
      </c>
    </row>
    <row r="2584" spans="1:7" ht="14.4" x14ac:dyDescent="0.3">
      <c r="A2584" s="60" t="s">
        <v>5271</v>
      </c>
    </row>
    <row r="2585" spans="1:7" x14ac:dyDescent="0.25">
      <c r="A2585" s="36" t="s">
        <v>4090</v>
      </c>
      <c r="B2585" s="31" t="s">
        <v>4089</v>
      </c>
      <c r="C2585" s="37">
        <v>4</v>
      </c>
      <c r="D2585" s="31" t="s">
        <v>149</v>
      </c>
      <c r="E2585" s="37" t="s">
        <v>147</v>
      </c>
      <c r="F2585" s="37" t="s">
        <v>241</v>
      </c>
    </row>
    <row r="2586" spans="1:7" x14ac:dyDescent="0.25">
      <c r="A2586" s="36" t="s">
        <v>4092</v>
      </c>
      <c r="B2586" s="31" t="s">
        <v>4091</v>
      </c>
      <c r="C2586" s="37">
        <v>5</v>
      </c>
      <c r="D2586" s="31" t="s">
        <v>149</v>
      </c>
      <c r="E2586" s="37" t="s">
        <v>147</v>
      </c>
      <c r="F2586" s="37" t="s">
        <v>4006</v>
      </c>
    </row>
    <row r="2587" spans="1:7" ht="14.4" x14ac:dyDescent="0.3">
      <c r="A2587" s="60" t="s">
        <v>5272</v>
      </c>
    </row>
    <row r="2588" spans="1:7" x14ac:dyDescent="0.25">
      <c r="A2588" s="36" t="s">
        <v>4094</v>
      </c>
      <c r="B2588" s="31" t="s">
        <v>4093</v>
      </c>
      <c r="C2588" s="37">
        <v>5</v>
      </c>
      <c r="D2588" s="31" t="s">
        <v>149</v>
      </c>
      <c r="E2588" s="37" t="s">
        <v>147</v>
      </c>
      <c r="F2588" s="37" t="s">
        <v>222</v>
      </c>
    </row>
    <row r="2589" spans="1:7" x14ac:dyDescent="0.25">
      <c r="A2589" s="36" t="s">
        <v>4096</v>
      </c>
      <c r="B2589" s="31" t="s">
        <v>4095</v>
      </c>
      <c r="C2589" s="37">
        <v>5</v>
      </c>
      <c r="D2589" s="31" t="s">
        <v>149</v>
      </c>
      <c r="E2589" s="37" t="s">
        <v>147</v>
      </c>
      <c r="F2589" s="37" t="s">
        <v>222</v>
      </c>
    </row>
    <row r="2590" spans="1:7" x14ac:dyDescent="0.25">
      <c r="A2590" s="36" t="s">
        <v>4098</v>
      </c>
      <c r="B2590" s="31" t="s">
        <v>4097</v>
      </c>
      <c r="C2590" s="37"/>
      <c r="D2590" s="31" t="s">
        <v>149</v>
      </c>
      <c r="E2590" s="37"/>
      <c r="F2590" s="37"/>
    </row>
    <row r="2591" spans="1:7" x14ac:dyDescent="0.25">
      <c r="A2591" s="36" t="s">
        <v>4099</v>
      </c>
      <c r="C2591" s="37">
        <v>8</v>
      </c>
      <c r="D2591" s="31" t="s">
        <v>149</v>
      </c>
      <c r="E2591" s="37" t="s">
        <v>147</v>
      </c>
      <c r="F2591" s="37" t="s">
        <v>178</v>
      </c>
    </row>
    <row r="2592" spans="1:7" x14ac:dyDescent="0.25">
      <c r="A2592" s="36" t="s">
        <v>4101</v>
      </c>
      <c r="B2592" s="31" t="s">
        <v>4100</v>
      </c>
      <c r="C2592" s="37"/>
      <c r="D2592" s="31" t="s">
        <v>149</v>
      </c>
      <c r="E2592" s="37"/>
      <c r="F2592" s="37"/>
      <c r="G2592" s="31" t="s">
        <v>182</v>
      </c>
    </row>
    <row r="2593" spans="1:7" x14ac:dyDescent="0.25">
      <c r="A2593" s="36" t="s">
        <v>4103</v>
      </c>
      <c r="B2593" s="31" t="s">
        <v>4102</v>
      </c>
      <c r="C2593" s="37">
        <v>7</v>
      </c>
      <c r="D2593" s="31" t="s">
        <v>149</v>
      </c>
      <c r="E2593" s="37" t="s">
        <v>147</v>
      </c>
      <c r="F2593" s="37" t="s">
        <v>181</v>
      </c>
    </row>
    <row r="2594" spans="1:7" ht="14.4" x14ac:dyDescent="0.3">
      <c r="A2594" s="60" t="s">
        <v>5273</v>
      </c>
    </row>
    <row r="2595" spans="1:7" x14ac:dyDescent="0.25">
      <c r="A2595" s="36" t="s">
        <v>4105</v>
      </c>
      <c r="B2595" s="31" t="s">
        <v>4104</v>
      </c>
      <c r="C2595" s="37">
        <v>0</v>
      </c>
      <c r="D2595" s="31" t="s">
        <v>149</v>
      </c>
      <c r="E2595" s="37" t="s">
        <v>152</v>
      </c>
      <c r="F2595" s="37" t="s">
        <v>160</v>
      </c>
    </row>
    <row r="2596" spans="1:7" ht="14.4" x14ac:dyDescent="0.3">
      <c r="A2596" s="60" t="s">
        <v>5274</v>
      </c>
    </row>
    <row r="2597" spans="1:7" x14ac:dyDescent="0.25">
      <c r="A2597" s="36" t="s">
        <v>4107</v>
      </c>
      <c r="B2597" s="31" t="s">
        <v>4106</v>
      </c>
      <c r="C2597" s="37">
        <v>7</v>
      </c>
      <c r="D2597" s="31" t="s">
        <v>149</v>
      </c>
      <c r="E2597" s="37" t="s">
        <v>147</v>
      </c>
      <c r="F2597" s="37" t="s">
        <v>160</v>
      </c>
    </row>
    <row r="2598" spans="1:7" x14ac:dyDescent="0.25">
      <c r="A2598" s="36" t="s">
        <v>4109</v>
      </c>
      <c r="B2598" s="31" t="s">
        <v>4108</v>
      </c>
      <c r="C2598" s="37">
        <v>10</v>
      </c>
      <c r="D2598" s="31" t="s">
        <v>149</v>
      </c>
      <c r="E2598" s="37" t="s">
        <v>147</v>
      </c>
      <c r="F2598" s="37" t="s">
        <v>355</v>
      </c>
      <c r="G2598" s="31" t="s">
        <v>144</v>
      </c>
    </row>
    <row r="2599" spans="1:7" ht="14.4" x14ac:dyDescent="0.3">
      <c r="A2599" s="60" t="s">
        <v>5275</v>
      </c>
    </row>
    <row r="2600" spans="1:7" x14ac:dyDescent="0.25">
      <c r="A2600" s="36" t="s">
        <v>4110</v>
      </c>
      <c r="C2600" s="37"/>
      <c r="D2600" s="31" t="s">
        <v>149</v>
      </c>
      <c r="E2600" s="37"/>
      <c r="F2600" s="37"/>
    </row>
    <row r="2601" spans="1:7" x14ac:dyDescent="0.25">
      <c r="A2601" s="36" t="s">
        <v>4112</v>
      </c>
      <c r="B2601" s="31" t="s">
        <v>4111</v>
      </c>
      <c r="C2601" s="37">
        <v>7</v>
      </c>
      <c r="D2601" s="31" t="s">
        <v>149</v>
      </c>
      <c r="E2601" s="37" t="s">
        <v>147</v>
      </c>
      <c r="F2601" s="37" t="s">
        <v>396</v>
      </c>
    </row>
    <row r="2602" spans="1:7" ht="14.4" x14ac:dyDescent="0.3">
      <c r="A2602" s="60" t="s">
        <v>5276</v>
      </c>
    </row>
    <row r="2603" spans="1:7" x14ac:dyDescent="0.25">
      <c r="A2603" s="36" t="s">
        <v>4114</v>
      </c>
      <c r="B2603" s="31" t="s">
        <v>4113</v>
      </c>
      <c r="C2603" s="37">
        <v>0</v>
      </c>
      <c r="D2603" s="31" t="s">
        <v>149</v>
      </c>
      <c r="E2603" s="37" t="s">
        <v>152</v>
      </c>
      <c r="F2603" s="37" t="s">
        <v>170</v>
      </c>
    </row>
    <row r="2604" spans="1:7" x14ac:dyDescent="0.25">
      <c r="A2604" s="36" t="s">
        <v>4116</v>
      </c>
      <c r="B2604" s="31" t="s">
        <v>4115</v>
      </c>
      <c r="C2604" s="39">
        <v>0</v>
      </c>
      <c r="D2604" s="31" t="s">
        <v>189</v>
      </c>
      <c r="E2604" s="37" t="s">
        <v>152</v>
      </c>
      <c r="F2604" s="37" t="s">
        <v>241</v>
      </c>
    </row>
    <row r="2605" spans="1:7" x14ac:dyDescent="0.25">
      <c r="A2605" s="36" t="s">
        <v>4118</v>
      </c>
      <c r="B2605" s="31" t="s">
        <v>4117</v>
      </c>
      <c r="C2605" s="39">
        <v>0</v>
      </c>
      <c r="D2605" s="31" t="s">
        <v>189</v>
      </c>
      <c r="E2605" s="37" t="s">
        <v>152</v>
      </c>
      <c r="F2605" s="37" t="s">
        <v>156</v>
      </c>
    </row>
    <row r="2606" spans="1:7" x14ac:dyDescent="0.25">
      <c r="A2606" s="36" t="s">
        <v>4119</v>
      </c>
      <c r="C2606" s="37">
        <v>0</v>
      </c>
      <c r="D2606" s="40" t="s">
        <v>189</v>
      </c>
      <c r="E2606" s="37" t="s">
        <v>152</v>
      </c>
      <c r="F2606" s="37" t="s">
        <v>208</v>
      </c>
    </row>
    <row r="2607" spans="1:7" x14ac:dyDescent="0.25">
      <c r="A2607" s="36" t="s">
        <v>4120</v>
      </c>
      <c r="D2607" s="31" t="s">
        <v>189</v>
      </c>
      <c r="E2607" s="37"/>
      <c r="F2607" s="37"/>
    </row>
    <row r="2608" spans="1:7" x14ac:dyDescent="0.25">
      <c r="A2608" s="36" t="s">
        <v>4122</v>
      </c>
      <c r="B2608" s="31" t="s">
        <v>4121</v>
      </c>
      <c r="C2608" s="37">
        <v>0</v>
      </c>
      <c r="D2608" s="31" t="s">
        <v>189</v>
      </c>
      <c r="E2608" s="37" t="s">
        <v>152</v>
      </c>
      <c r="F2608" s="37" t="s">
        <v>160</v>
      </c>
    </row>
    <row r="2609" spans="1:7" ht="14.4" x14ac:dyDescent="0.3">
      <c r="A2609" s="60" t="s">
        <v>5277</v>
      </c>
    </row>
    <row r="2610" spans="1:7" x14ac:dyDescent="0.25">
      <c r="A2610" s="36" t="s">
        <v>4124</v>
      </c>
      <c r="B2610" s="31" t="s">
        <v>4123</v>
      </c>
      <c r="C2610" s="31">
        <v>0</v>
      </c>
      <c r="D2610" s="31" t="s">
        <v>189</v>
      </c>
      <c r="E2610" s="37" t="s">
        <v>152</v>
      </c>
      <c r="F2610" s="37" t="s">
        <v>208</v>
      </c>
    </row>
    <row r="2611" spans="1:7" x14ac:dyDescent="0.25">
      <c r="A2611" s="36" t="s">
        <v>4126</v>
      </c>
      <c r="B2611" s="31" t="s">
        <v>4125</v>
      </c>
      <c r="C2611" s="31">
        <v>0</v>
      </c>
      <c r="D2611" s="31" t="s">
        <v>189</v>
      </c>
      <c r="E2611" s="37" t="s">
        <v>152</v>
      </c>
      <c r="F2611" s="37" t="s">
        <v>160</v>
      </c>
    </row>
    <row r="2612" spans="1:7" x14ac:dyDescent="0.25">
      <c r="A2612" s="36" t="s">
        <v>4127</v>
      </c>
      <c r="B2612" s="31" t="s">
        <v>4125</v>
      </c>
      <c r="C2612" s="31">
        <v>0</v>
      </c>
      <c r="D2612" s="31" t="s">
        <v>189</v>
      </c>
      <c r="E2612" s="37" t="s">
        <v>152</v>
      </c>
      <c r="F2612" s="37" t="s">
        <v>160</v>
      </c>
    </row>
    <row r="2613" spans="1:7" x14ac:dyDescent="0.25">
      <c r="A2613" s="36" t="s">
        <v>4128</v>
      </c>
      <c r="B2613" s="31" t="s">
        <v>4125</v>
      </c>
      <c r="C2613" s="31">
        <v>0</v>
      </c>
      <c r="D2613" s="31" t="s">
        <v>189</v>
      </c>
      <c r="E2613" s="37" t="s">
        <v>152</v>
      </c>
      <c r="F2613" s="37" t="s">
        <v>160</v>
      </c>
    </row>
    <row r="2614" spans="1:7" x14ac:dyDescent="0.25">
      <c r="A2614" s="36" t="s">
        <v>4130</v>
      </c>
      <c r="B2614" s="31" t="s">
        <v>4129</v>
      </c>
      <c r="C2614" s="37">
        <v>0</v>
      </c>
      <c r="D2614" s="31" t="s">
        <v>157</v>
      </c>
      <c r="E2614" s="37" t="s">
        <v>152</v>
      </c>
      <c r="F2614" s="37" t="s">
        <v>156</v>
      </c>
    </row>
    <row r="2615" spans="1:7" x14ac:dyDescent="0.25">
      <c r="A2615" s="36" t="s">
        <v>4132</v>
      </c>
      <c r="B2615" s="31" t="s">
        <v>4131</v>
      </c>
      <c r="C2615" s="37">
        <v>7</v>
      </c>
      <c r="D2615" s="31" t="s">
        <v>157</v>
      </c>
      <c r="E2615" s="37" t="s">
        <v>147</v>
      </c>
      <c r="F2615" s="37" t="s">
        <v>170</v>
      </c>
      <c r="G2615" s="31" t="s">
        <v>203</v>
      </c>
    </row>
    <row r="2616" spans="1:7" ht="14.4" x14ac:dyDescent="0.3">
      <c r="A2616" s="60" t="s">
        <v>5278</v>
      </c>
    </row>
    <row r="2617" spans="1:7" x14ac:dyDescent="0.25">
      <c r="A2617" s="36" t="s">
        <v>4134</v>
      </c>
      <c r="B2617" s="31" t="s">
        <v>4133</v>
      </c>
      <c r="D2617" s="31" t="s">
        <v>149</v>
      </c>
      <c r="E2617" s="37"/>
      <c r="F2617" s="37"/>
      <c r="G2617" s="31" t="s">
        <v>182</v>
      </c>
    </row>
    <row r="2618" spans="1:7" ht="14.4" x14ac:dyDescent="0.3">
      <c r="A2618" s="60" t="s">
        <v>5279</v>
      </c>
    </row>
    <row r="2619" spans="1:7" ht="14.4" x14ac:dyDescent="0.3">
      <c r="A2619" s="60" t="s">
        <v>5280</v>
      </c>
    </row>
    <row r="2620" spans="1:7" x14ac:dyDescent="0.25">
      <c r="A2620" s="36" t="s">
        <v>4136</v>
      </c>
      <c r="B2620" s="31" t="s">
        <v>4135</v>
      </c>
      <c r="C2620" s="37">
        <v>7</v>
      </c>
      <c r="D2620" s="31" t="s">
        <v>368</v>
      </c>
      <c r="E2620" s="37" t="s">
        <v>147</v>
      </c>
      <c r="F2620" s="37" t="s">
        <v>160</v>
      </c>
    </row>
    <row r="2621" spans="1:7" x14ac:dyDescent="0.25">
      <c r="A2621" s="36" t="s">
        <v>4138</v>
      </c>
      <c r="B2621" s="31" t="s">
        <v>4137</v>
      </c>
      <c r="C2621" s="37">
        <v>2</v>
      </c>
      <c r="D2621" s="31" t="s">
        <v>149</v>
      </c>
      <c r="E2621" s="37" t="s">
        <v>147</v>
      </c>
      <c r="F2621" s="37" t="s">
        <v>163</v>
      </c>
    </row>
    <row r="2622" spans="1:7" ht="14.4" x14ac:dyDescent="0.3">
      <c r="A2622" s="60" t="s">
        <v>5281</v>
      </c>
    </row>
    <row r="2623" spans="1:7" x14ac:dyDescent="0.25">
      <c r="A2623" s="36" t="s">
        <v>4140</v>
      </c>
      <c r="B2623" s="31" t="s">
        <v>4139</v>
      </c>
      <c r="C2623" s="37">
        <v>2</v>
      </c>
      <c r="D2623" s="31" t="s">
        <v>149</v>
      </c>
      <c r="E2623" s="37" t="s">
        <v>147</v>
      </c>
      <c r="F2623" s="37" t="s">
        <v>160</v>
      </c>
    </row>
    <row r="2624" spans="1:7" x14ac:dyDescent="0.25">
      <c r="A2624" s="36" t="s">
        <v>4142</v>
      </c>
      <c r="B2624" s="31" t="s">
        <v>4141</v>
      </c>
      <c r="D2624" s="31" t="s">
        <v>149</v>
      </c>
      <c r="E2624" s="37"/>
      <c r="F2624" s="37"/>
    </row>
    <row r="2625" spans="1:7" x14ac:dyDescent="0.25">
      <c r="A2625" s="36" t="s">
        <v>4144</v>
      </c>
      <c r="B2625" s="31" t="s">
        <v>4143</v>
      </c>
      <c r="C2625" s="37">
        <v>0</v>
      </c>
      <c r="D2625" s="31" t="s">
        <v>149</v>
      </c>
      <c r="E2625" s="37" t="s">
        <v>152</v>
      </c>
      <c r="F2625" s="37" t="s">
        <v>160</v>
      </c>
    </row>
    <row r="2626" spans="1:7" x14ac:dyDescent="0.25">
      <c r="A2626" s="36" t="s">
        <v>4145</v>
      </c>
      <c r="C2626" s="31">
        <v>0</v>
      </c>
      <c r="D2626" s="31" t="s">
        <v>149</v>
      </c>
      <c r="E2626" s="37" t="s">
        <v>152</v>
      </c>
      <c r="F2626" s="37" t="s">
        <v>160</v>
      </c>
    </row>
    <row r="2627" spans="1:7" x14ac:dyDescent="0.25">
      <c r="A2627" s="36" t="s">
        <v>4147</v>
      </c>
      <c r="B2627" s="31" t="s">
        <v>4146</v>
      </c>
      <c r="C2627" s="31">
        <v>0</v>
      </c>
      <c r="D2627" s="31" t="s">
        <v>149</v>
      </c>
      <c r="E2627" s="37" t="s">
        <v>152</v>
      </c>
      <c r="F2627" s="37" t="s">
        <v>160</v>
      </c>
    </row>
    <row r="2628" spans="1:7" x14ac:dyDescent="0.25">
      <c r="A2628" s="36" t="s">
        <v>4149</v>
      </c>
      <c r="B2628" s="31" t="s">
        <v>4148</v>
      </c>
      <c r="D2628" s="31" t="s">
        <v>149</v>
      </c>
      <c r="E2628" s="37"/>
      <c r="F2628" s="37"/>
    </row>
    <row r="2629" spans="1:7" x14ac:dyDescent="0.25">
      <c r="A2629" s="36" t="s">
        <v>4150</v>
      </c>
      <c r="D2629" s="31" t="s">
        <v>149</v>
      </c>
      <c r="E2629" s="37"/>
      <c r="F2629" s="37"/>
    </row>
    <row r="2630" spans="1:7" x14ac:dyDescent="0.25">
      <c r="A2630" s="36" t="s">
        <v>4152</v>
      </c>
      <c r="B2630" s="31" t="s">
        <v>4151</v>
      </c>
      <c r="D2630" s="31" t="s">
        <v>149</v>
      </c>
      <c r="E2630" s="37"/>
      <c r="F2630" s="37"/>
      <c r="G2630" s="31" t="s">
        <v>203</v>
      </c>
    </row>
    <row r="2631" spans="1:7" x14ac:dyDescent="0.25">
      <c r="A2631" s="36" t="s">
        <v>4153</v>
      </c>
      <c r="C2631" s="37">
        <v>0</v>
      </c>
      <c r="D2631" s="31" t="s">
        <v>149</v>
      </c>
      <c r="E2631" s="37" t="s">
        <v>152</v>
      </c>
      <c r="F2631" s="37" t="s">
        <v>156</v>
      </c>
    </row>
    <row r="2632" spans="1:7" x14ac:dyDescent="0.25">
      <c r="A2632" s="36" t="s">
        <v>4155</v>
      </c>
      <c r="B2632" s="31" t="s">
        <v>4154</v>
      </c>
      <c r="C2632" s="37">
        <v>0</v>
      </c>
      <c r="D2632" s="31" t="s">
        <v>149</v>
      </c>
      <c r="E2632" s="37" t="s">
        <v>152</v>
      </c>
      <c r="F2632" s="37" t="s">
        <v>160</v>
      </c>
    </row>
    <row r="2633" spans="1:7" x14ac:dyDescent="0.25">
      <c r="A2633" s="36" t="s">
        <v>4157</v>
      </c>
      <c r="B2633" s="31" t="s">
        <v>4156</v>
      </c>
      <c r="C2633" s="37">
        <v>0</v>
      </c>
      <c r="D2633" s="31" t="s">
        <v>149</v>
      </c>
      <c r="E2633" s="37" t="s">
        <v>152</v>
      </c>
      <c r="F2633" s="37" t="s">
        <v>160</v>
      </c>
    </row>
    <row r="2634" spans="1:7" x14ac:dyDescent="0.25">
      <c r="A2634" s="36" t="s">
        <v>4159</v>
      </c>
      <c r="B2634" s="31" t="s">
        <v>4158</v>
      </c>
      <c r="C2634" s="37">
        <v>9</v>
      </c>
      <c r="D2634" s="31" t="s">
        <v>149</v>
      </c>
      <c r="E2634" s="37" t="s">
        <v>147</v>
      </c>
      <c r="F2634" s="37" t="s">
        <v>148</v>
      </c>
      <c r="G2634" s="31" t="s">
        <v>182</v>
      </c>
    </row>
    <row r="2635" spans="1:7" x14ac:dyDescent="0.25">
      <c r="A2635" s="36" t="s">
        <v>4161</v>
      </c>
      <c r="B2635" s="31" t="s">
        <v>4160</v>
      </c>
      <c r="C2635" s="37">
        <v>0</v>
      </c>
      <c r="D2635" s="31" t="s">
        <v>149</v>
      </c>
      <c r="E2635" s="37" t="s">
        <v>152</v>
      </c>
      <c r="F2635" s="37" t="s">
        <v>160</v>
      </c>
    </row>
    <row r="2636" spans="1:7" ht="14.4" x14ac:dyDescent="0.3">
      <c r="A2636" s="60" t="s">
        <v>5282</v>
      </c>
    </row>
    <row r="2637" spans="1:7" x14ac:dyDescent="0.25">
      <c r="A2637" s="36" t="s">
        <v>4163</v>
      </c>
      <c r="B2637" s="31" t="s">
        <v>4162</v>
      </c>
      <c r="C2637" s="37">
        <v>7</v>
      </c>
      <c r="D2637" s="31" t="s">
        <v>149</v>
      </c>
      <c r="E2637" s="37" t="s">
        <v>147</v>
      </c>
      <c r="F2637" s="37" t="s">
        <v>160</v>
      </c>
    </row>
    <row r="2638" spans="1:7" x14ac:dyDescent="0.25">
      <c r="A2638" s="36" t="s">
        <v>4164</v>
      </c>
      <c r="C2638" s="37">
        <v>0</v>
      </c>
      <c r="D2638" s="31" t="s">
        <v>149</v>
      </c>
      <c r="E2638" s="37" t="s">
        <v>152</v>
      </c>
      <c r="F2638" s="37" t="s">
        <v>160</v>
      </c>
    </row>
    <row r="2639" spans="1:7" x14ac:dyDescent="0.25">
      <c r="A2639" s="36" t="s">
        <v>4166</v>
      </c>
      <c r="B2639" s="31" t="s">
        <v>4165</v>
      </c>
      <c r="D2639" s="31" t="s">
        <v>149</v>
      </c>
      <c r="E2639" s="37"/>
      <c r="F2639" s="37"/>
    </row>
    <row r="2640" spans="1:7" x14ac:dyDescent="0.25">
      <c r="A2640" s="36" t="s">
        <v>4168</v>
      </c>
      <c r="B2640" s="31" t="s">
        <v>4167</v>
      </c>
      <c r="C2640" s="37">
        <v>8</v>
      </c>
      <c r="D2640" s="31" t="s">
        <v>149</v>
      </c>
      <c r="E2640" s="37" t="s">
        <v>147</v>
      </c>
      <c r="F2640" s="37" t="s">
        <v>160</v>
      </c>
    </row>
    <row r="2641" spans="1:6" x14ac:dyDescent="0.25">
      <c r="A2641" s="36" t="s">
        <v>4169</v>
      </c>
      <c r="C2641" s="37">
        <v>4</v>
      </c>
      <c r="D2641" s="31" t="s">
        <v>149</v>
      </c>
      <c r="E2641" s="37" t="s">
        <v>147</v>
      </c>
      <c r="F2641" s="37" t="s">
        <v>148</v>
      </c>
    </row>
    <row r="2642" spans="1:6" x14ac:dyDescent="0.25">
      <c r="A2642" s="36" t="s">
        <v>4171</v>
      </c>
      <c r="B2642" s="31" t="s">
        <v>4170</v>
      </c>
      <c r="C2642" s="37">
        <v>4</v>
      </c>
      <c r="D2642" s="31" t="s">
        <v>149</v>
      </c>
      <c r="E2642" s="37" t="s">
        <v>147</v>
      </c>
      <c r="F2642" s="37" t="s">
        <v>501</v>
      </c>
    </row>
    <row r="2643" spans="1:6" ht="14.4" x14ac:dyDescent="0.3">
      <c r="A2643" s="60" t="s">
        <v>5283</v>
      </c>
    </row>
    <row r="2644" spans="1:6" x14ac:dyDescent="0.25">
      <c r="A2644" s="36" t="s">
        <v>4173</v>
      </c>
      <c r="B2644" s="31" t="s">
        <v>4172</v>
      </c>
      <c r="C2644" s="37">
        <v>0</v>
      </c>
      <c r="D2644" s="31" t="s">
        <v>149</v>
      </c>
      <c r="E2644" s="37" t="s">
        <v>152</v>
      </c>
      <c r="F2644" s="37" t="s">
        <v>160</v>
      </c>
    </row>
    <row r="2645" spans="1:6" ht="14.4" x14ac:dyDescent="0.3">
      <c r="A2645" s="60" t="s">
        <v>5284</v>
      </c>
    </row>
    <row r="2646" spans="1:6" x14ac:dyDescent="0.25">
      <c r="A2646" s="36" t="s">
        <v>4175</v>
      </c>
      <c r="B2646" s="31" t="s">
        <v>4174</v>
      </c>
      <c r="C2646" s="39">
        <v>0</v>
      </c>
      <c r="D2646" s="31" t="s">
        <v>149</v>
      </c>
      <c r="E2646" s="37" t="s">
        <v>152</v>
      </c>
      <c r="F2646" s="37" t="s">
        <v>156</v>
      </c>
    </row>
    <row r="2647" spans="1:6" x14ac:dyDescent="0.25">
      <c r="A2647" s="36" t="s">
        <v>4177</v>
      </c>
      <c r="B2647" s="31" t="s">
        <v>4176</v>
      </c>
      <c r="C2647" s="37">
        <v>0</v>
      </c>
      <c r="D2647" s="31" t="s">
        <v>149</v>
      </c>
      <c r="E2647" s="37" t="s">
        <v>152</v>
      </c>
      <c r="F2647" s="37" t="s">
        <v>160</v>
      </c>
    </row>
    <row r="2648" spans="1:6" x14ac:dyDescent="0.25">
      <c r="A2648" s="36" t="s">
        <v>4179</v>
      </c>
      <c r="B2648" s="31" t="s">
        <v>4178</v>
      </c>
      <c r="C2648" s="37">
        <v>0</v>
      </c>
      <c r="D2648" s="31" t="s">
        <v>149</v>
      </c>
      <c r="E2648" s="37" t="s">
        <v>152</v>
      </c>
      <c r="F2648" s="37" t="s">
        <v>160</v>
      </c>
    </row>
    <row r="2649" spans="1:6" ht="14.4" x14ac:dyDescent="0.3">
      <c r="A2649" s="60" t="s">
        <v>5285</v>
      </c>
    </row>
    <row r="2650" spans="1:6" x14ac:dyDescent="0.25">
      <c r="A2650" s="36" t="s">
        <v>4181</v>
      </c>
      <c r="B2650" s="31" t="s">
        <v>4180</v>
      </c>
      <c r="C2650" s="37">
        <v>6</v>
      </c>
      <c r="D2650" s="31" t="s">
        <v>149</v>
      </c>
      <c r="E2650" s="37" t="s">
        <v>147</v>
      </c>
      <c r="F2650" s="37" t="s">
        <v>163</v>
      </c>
    </row>
    <row r="2651" spans="1:6" x14ac:dyDescent="0.25">
      <c r="A2651" s="36" t="s">
        <v>4183</v>
      </c>
      <c r="B2651" s="31" t="s">
        <v>4182</v>
      </c>
      <c r="C2651" s="37">
        <v>7</v>
      </c>
      <c r="D2651" s="31" t="s">
        <v>149</v>
      </c>
      <c r="E2651" s="37" t="s">
        <v>147</v>
      </c>
      <c r="F2651" s="37" t="s">
        <v>160</v>
      </c>
    </row>
    <row r="2652" spans="1:6" x14ac:dyDescent="0.25">
      <c r="A2652" s="36" t="s">
        <v>4184</v>
      </c>
      <c r="C2652" s="37">
        <v>6</v>
      </c>
      <c r="D2652" s="31" t="s">
        <v>149</v>
      </c>
      <c r="E2652" s="37" t="s">
        <v>147</v>
      </c>
      <c r="F2652" s="37" t="s">
        <v>964</v>
      </c>
    </row>
    <row r="2653" spans="1:6" x14ac:dyDescent="0.25">
      <c r="A2653" s="36" t="s">
        <v>4186</v>
      </c>
      <c r="B2653" s="31" t="s">
        <v>4185</v>
      </c>
      <c r="C2653" s="37">
        <v>5</v>
      </c>
      <c r="D2653" s="31" t="s">
        <v>149</v>
      </c>
      <c r="E2653" s="37" t="s">
        <v>147</v>
      </c>
      <c r="F2653" s="37" t="s">
        <v>160</v>
      </c>
    </row>
    <row r="2654" spans="1:6" x14ac:dyDescent="0.25">
      <c r="A2654" s="36" t="s">
        <v>4188</v>
      </c>
      <c r="B2654" s="31" t="s">
        <v>4187</v>
      </c>
      <c r="C2654" s="37">
        <v>7</v>
      </c>
      <c r="D2654" s="31" t="s">
        <v>149</v>
      </c>
      <c r="E2654" s="37" t="s">
        <v>147</v>
      </c>
      <c r="F2654" s="37" t="s">
        <v>163</v>
      </c>
    </row>
    <row r="2655" spans="1:6" ht="14.4" x14ac:dyDescent="0.3">
      <c r="A2655" s="60" t="s">
        <v>5286</v>
      </c>
    </row>
    <row r="2656" spans="1:6" ht="14.4" x14ac:dyDescent="0.3">
      <c r="A2656" s="60" t="s">
        <v>5287</v>
      </c>
    </row>
    <row r="2657" spans="1:6" x14ac:dyDescent="0.25">
      <c r="A2657" s="36" t="s">
        <v>4190</v>
      </c>
      <c r="B2657" s="31" t="s">
        <v>4189</v>
      </c>
      <c r="C2657" s="37">
        <v>5</v>
      </c>
      <c r="D2657" s="31" t="s">
        <v>149</v>
      </c>
      <c r="E2657" s="37" t="s">
        <v>147</v>
      </c>
      <c r="F2657" s="37" t="s">
        <v>222</v>
      </c>
    </row>
    <row r="2658" spans="1:6" x14ac:dyDescent="0.25">
      <c r="A2658" s="36" t="s">
        <v>4192</v>
      </c>
      <c r="B2658" s="31" t="s">
        <v>4191</v>
      </c>
      <c r="C2658" s="37">
        <v>5</v>
      </c>
      <c r="D2658" s="31" t="s">
        <v>149</v>
      </c>
      <c r="E2658" s="37" t="s">
        <v>147</v>
      </c>
      <c r="F2658" s="37" t="s">
        <v>160</v>
      </c>
    </row>
    <row r="2659" spans="1:6" x14ac:dyDescent="0.25">
      <c r="A2659" s="36" t="s">
        <v>4194</v>
      </c>
      <c r="B2659" s="31" t="s">
        <v>4193</v>
      </c>
      <c r="C2659" s="37">
        <v>5</v>
      </c>
      <c r="D2659" s="31" t="s">
        <v>149</v>
      </c>
      <c r="E2659" s="37" t="s">
        <v>147</v>
      </c>
      <c r="F2659" s="37" t="s">
        <v>208</v>
      </c>
    </row>
    <row r="2660" spans="1:6" x14ac:dyDescent="0.25">
      <c r="A2660" s="36" t="s">
        <v>4196</v>
      </c>
      <c r="B2660" s="31" t="s">
        <v>4195</v>
      </c>
      <c r="C2660" s="37">
        <v>5</v>
      </c>
      <c r="D2660" s="31" t="s">
        <v>149</v>
      </c>
      <c r="E2660" s="37" t="s">
        <v>147</v>
      </c>
      <c r="F2660" s="37" t="s">
        <v>160</v>
      </c>
    </row>
    <row r="2661" spans="1:6" x14ac:dyDescent="0.25">
      <c r="A2661" s="36" t="s">
        <v>4198</v>
      </c>
      <c r="B2661" s="31" t="s">
        <v>4197</v>
      </c>
      <c r="C2661" s="37">
        <v>4</v>
      </c>
      <c r="D2661" s="31" t="s">
        <v>149</v>
      </c>
      <c r="E2661" s="37" t="s">
        <v>147</v>
      </c>
      <c r="F2661" s="37" t="s">
        <v>160</v>
      </c>
    </row>
    <row r="2662" spans="1:6" ht="14.4" x14ac:dyDescent="0.3">
      <c r="A2662" s="60" t="s">
        <v>5288</v>
      </c>
    </row>
    <row r="2663" spans="1:6" x14ac:dyDescent="0.25">
      <c r="A2663" s="36" t="s">
        <v>4200</v>
      </c>
      <c r="B2663" s="31" t="s">
        <v>4199</v>
      </c>
      <c r="C2663" s="37">
        <v>4</v>
      </c>
      <c r="D2663" s="31" t="s">
        <v>1245</v>
      </c>
      <c r="E2663" s="37" t="s">
        <v>147</v>
      </c>
      <c r="F2663" s="37" t="s">
        <v>173</v>
      </c>
    </row>
    <row r="2664" spans="1:6" x14ac:dyDescent="0.25">
      <c r="A2664" s="36" t="s">
        <v>4202</v>
      </c>
      <c r="B2664" s="31" t="s">
        <v>4201</v>
      </c>
      <c r="C2664" s="39">
        <v>0</v>
      </c>
      <c r="D2664" s="31" t="s">
        <v>149</v>
      </c>
      <c r="E2664" s="37" t="s">
        <v>152</v>
      </c>
      <c r="F2664" s="37" t="s">
        <v>482</v>
      </c>
    </row>
    <row r="2665" spans="1:6" x14ac:dyDescent="0.25">
      <c r="A2665" s="36" t="s">
        <v>4204</v>
      </c>
      <c r="B2665" s="31" t="s">
        <v>4203</v>
      </c>
      <c r="C2665" s="39">
        <v>0</v>
      </c>
      <c r="D2665" s="31" t="s">
        <v>149</v>
      </c>
      <c r="E2665" s="37" t="s">
        <v>152</v>
      </c>
      <c r="F2665" s="37" t="s">
        <v>173</v>
      </c>
    </row>
    <row r="2666" spans="1:6" x14ac:dyDescent="0.25">
      <c r="A2666" s="36" t="s">
        <v>4205</v>
      </c>
      <c r="D2666" s="31" t="s">
        <v>149</v>
      </c>
      <c r="E2666" s="37"/>
      <c r="F2666" s="37"/>
    </row>
    <row r="2667" spans="1:6" x14ac:dyDescent="0.25">
      <c r="A2667" s="36" t="s">
        <v>4207</v>
      </c>
      <c r="B2667" s="31" t="s">
        <v>4206</v>
      </c>
      <c r="D2667" s="31" t="s">
        <v>149</v>
      </c>
      <c r="E2667" s="37"/>
      <c r="F2667" s="37"/>
    </row>
    <row r="2668" spans="1:6" x14ac:dyDescent="0.25">
      <c r="A2668" s="36" t="s">
        <v>4209</v>
      </c>
      <c r="B2668" s="31" t="s">
        <v>4208</v>
      </c>
      <c r="C2668" s="37">
        <v>0</v>
      </c>
      <c r="D2668" s="31" t="s">
        <v>149</v>
      </c>
      <c r="E2668" s="37" t="s">
        <v>152</v>
      </c>
      <c r="F2668" s="37" t="s">
        <v>160</v>
      </c>
    </row>
    <row r="2669" spans="1:6" ht="14.4" x14ac:dyDescent="0.3">
      <c r="A2669" s="60" t="s">
        <v>5289</v>
      </c>
    </row>
    <row r="2670" spans="1:6" x14ac:dyDescent="0.25">
      <c r="A2670" s="36" t="s">
        <v>4211</v>
      </c>
      <c r="B2670" s="31" t="s">
        <v>4210</v>
      </c>
      <c r="D2670" s="31" t="s">
        <v>149</v>
      </c>
      <c r="E2670" s="37"/>
      <c r="F2670" s="37"/>
    </row>
    <row r="2671" spans="1:6" x14ac:dyDescent="0.25">
      <c r="A2671" s="36" t="s">
        <v>4213</v>
      </c>
      <c r="B2671" s="31" t="s">
        <v>4212</v>
      </c>
      <c r="C2671" s="37"/>
      <c r="D2671" s="31" t="s">
        <v>149</v>
      </c>
      <c r="E2671" s="37" t="s">
        <v>147</v>
      </c>
      <c r="F2671" s="37" t="s">
        <v>156</v>
      </c>
    </row>
    <row r="2672" spans="1:6" x14ac:dyDescent="0.25">
      <c r="A2672" s="36" t="s">
        <v>4214</v>
      </c>
      <c r="B2672" s="31" t="s">
        <v>4212</v>
      </c>
      <c r="C2672" s="37"/>
      <c r="D2672" s="31" t="s">
        <v>149</v>
      </c>
      <c r="E2672" s="37" t="s">
        <v>147</v>
      </c>
      <c r="F2672" s="37" t="s">
        <v>160</v>
      </c>
    </row>
    <row r="2673" spans="1:7" x14ac:dyDescent="0.25">
      <c r="A2673" s="36" t="s">
        <v>4215</v>
      </c>
      <c r="B2673" s="31" t="s">
        <v>4212</v>
      </c>
      <c r="C2673" s="37"/>
      <c r="D2673" s="31" t="s">
        <v>149</v>
      </c>
      <c r="E2673" s="37"/>
      <c r="F2673" s="37"/>
    </row>
    <row r="2674" spans="1:7" x14ac:dyDescent="0.25">
      <c r="A2674" s="36" t="s">
        <v>5436</v>
      </c>
      <c r="B2674" s="31" t="s">
        <v>4216</v>
      </c>
      <c r="C2674" s="37">
        <v>1</v>
      </c>
      <c r="D2674" s="31" t="s">
        <v>149</v>
      </c>
      <c r="E2674" s="37" t="s">
        <v>147</v>
      </c>
      <c r="F2674" s="37" t="s">
        <v>156</v>
      </c>
    </row>
    <row r="2675" spans="1:7" x14ac:dyDescent="0.25">
      <c r="A2675" s="36" t="s">
        <v>4217</v>
      </c>
      <c r="B2675" s="31" t="s">
        <v>4216</v>
      </c>
      <c r="C2675" s="37"/>
      <c r="D2675" s="31" t="s">
        <v>149</v>
      </c>
      <c r="E2675" s="37" t="s">
        <v>147</v>
      </c>
      <c r="F2675" s="37" t="s">
        <v>160</v>
      </c>
    </row>
    <row r="2676" spans="1:7" x14ac:dyDescent="0.25">
      <c r="A2676" s="36" t="s">
        <v>4218</v>
      </c>
      <c r="B2676" s="31" t="s">
        <v>4216</v>
      </c>
      <c r="C2676" s="37"/>
      <c r="D2676" s="31" t="s">
        <v>149</v>
      </c>
      <c r="E2676" s="37" t="s">
        <v>147</v>
      </c>
      <c r="F2676" s="37" t="s">
        <v>160</v>
      </c>
    </row>
    <row r="2677" spans="1:7" x14ac:dyDescent="0.25">
      <c r="A2677" s="36" t="s">
        <v>4220</v>
      </c>
      <c r="B2677" s="31" t="s">
        <v>4219</v>
      </c>
      <c r="C2677" s="37">
        <v>5</v>
      </c>
      <c r="D2677" s="31" t="s">
        <v>149</v>
      </c>
      <c r="E2677" s="37" t="s">
        <v>147</v>
      </c>
      <c r="F2677" s="37" t="s">
        <v>156</v>
      </c>
    </row>
    <row r="2678" spans="1:7" x14ac:dyDescent="0.25">
      <c r="A2678" s="36" t="s">
        <v>4222</v>
      </c>
      <c r="B2678" s="31" t="s">
        <v>4221</v>
      </c>
      <c r="C2678" s="37">
        <v>3</v>
      </c>
      <c r="D2678" s="31" t="s">
        <v>149</v>
      </c>
      <c r="E2678" s="37" t="s">
        <v>147</v>
      </c>
      <c r="F2678" s="37" t="s">
        <v>148</v>
      </c>
    </row>
    <row r="2679" spans="1:7" x14ac:dyDescent="0.25">
      <c r="A2679" s="36" t="s">
        <v>4224</v>
      </c>
      <c r="B2679" s="31" t="s">
        <v>4223</v>
      </c>
      <c r="C2679" s="37">
        <v>6</v>
      </c>
      <c r="D2679" s="31" t="s">
        <v>149</v>
      </c>
      <c r="E2679" s="37" t="s">
        <v>147</v>
      </c>
      <c r="F2679" s="37" t="s">
        <v>160</v>
      </c>
    </row>
    <row r="2680" spans="1:7" x14ac:dyDescent="0.25">
      <c r="A2680" s="36" t="s">
        <v>4226</v>
      </c>
      <c r="B2680" s="31" t="s">
        <v>4225</v>
      </c>
      <c r="C2680" s="37">
        <v>4</v>
      </c>
      <c r="D2680" s="31" t="s">
        <v>149</v>
      </c>
      <c r="E2680" s="37" t="s">
        <v>147</v>
      </c>
      <c r="F2680" s="37" t="s">
        <v>160</v>
      </c>
    </row>
    <row r="2681" spans="1:7" x14ac:dyDescent="0.25">
      <c r="A2681" s="36" t="s">
        <v>4228</v>
      </c>
      <c r="B2681" s="31" t="s">
        <v>4227</v>
      </c>
      <c r="C2681" s="37">
        <v>7</v>
      </c>
      <c r="D2681" s="31" t="s">
        <v>149</v>
      </c>
      <c r="E2681" s="37" t="s">
        <v>147</v>
      </c>
      <c r="F2681" s="37" t="s">
        <v>160</v>
      </c>
    </row>
    <row r="2682" spans="1:7" x14ac:dyDescent="0.25">
      <c r="A2682" s="36" t="s">
        <v>4230</v>
      </c>
      <c r="B2682" s="31" t="s">
        <v>4229</v>
      </c>
      <c r="C2682" s="37">
        <v>0</v>
      </c>
      <c r="D2682" s="31" t="s">
        <v>149</v>
      </c>
      <c r="E2682" s="37" t="s">
        <v>152</v>
      </c>
      <c r="F2682" s="37" t="s">
        <v>160</v>
      </c>
      <c r="G2682" s="31" t="s">
        <v>203</v>
      </c>
    </row>
    <row r="2683" spans="1:7" x14ac:dyDescent="0.25">
      <c r="A2683" s="36" t="s">
        <v>4232</v>
      </c>
      <c r="B2683" s="31" t="s">
        <v>4231</v>
      </c>
      <c r="C2683" s="37">
        <v>4</v>
      </c>
      <c r="D2683" s="31" t="s">
        <v>149</v>
      </c>
      <c r="E2683" s="37" t="s">
        <v>147</v>
      </c>
      <c r="F2683" s="37" t="s">
        <v>160</v>
      </c>
    </row>
    <row r="2684" spans="1:7" x14ac:dyDescent="0.25">
      <c r="A2684" s="36" t="s">
        <v>4233</v>
      </c>
      <c r="B2684" s="31" t="s">
        <v>4231</v>
      </c>
      <c r="C2684" s="37"/>
      <c r="D2684" s="31" t="s">
        <v>149</v>
      </c>
      <c r="E2684" s="37" t="s">
        <v>147</v>
      </c>
      <c r="F2684" s="37" t="s">
        <v>160</v>
      </c>
    </row>
    <row r="2685" spans="1:7" x14ac:dyDescent="0.25">
      <c r="A2685" s="36" t="s">
        <v>4234</v>
      </c>
      <c r="B2685" s="31" t="s">
        <v>4231</v>
      </c>
      <c r="C2685" s="37"/>
      <c r="D2685" s="31" t="s">
        <v>149</v>
      </c>
      <c r="E2685" s="37" t="s">
        <v>147</v>
      </c>
      <c r="F2685" s="37" t="s">
        <v>160</v>
      </c>
    </row>
    <row r="2686" spans="1:7" x14ac:dyDescent="0.25">
      <c r="A2686" s="36" t="s">
        <v>4236</v>
      </c>
      <c r="B2686" s="31" t="s">
        <v>4235</v>
      </c>
      <c r="C2686" s="37">
        <v>8</v>
      </c>
      <c r="D2686" s="31" t="s">
        <v>149</v>
      </c>
      <c r="E2686" s="37" t="s">
        <v>147</v>
      </c>
      <c r="F2686" s="37" t="s">
        <v>160</v>
      </c>
    </row>
    <row r="2687" spans="1:7" x14ac:dyDescent="0.25">
      <c r="A2687" s="36" t="s">
        <v>4238</v>
      </c>
      <c r="B2687" s="31" t="s">
        <v>4237</v>
      </c>
      <c r="C2687" s="37">
        <v>8</v>
      </c>
      <c r="D2687" s="31" t="s">
        <v>149</v>
      </c>
      <c r="E2687" s="37" t="s">
        <v>147</v>
      </c>
      <c r="F2687" s="37" t="s">
        <v>195</v>
      </c>
    </row>
    <row r="2688" spans="1:7" x14ac:dyDescent="0.25">
      <c r="A2688" s="36" t="s">
        <v>4240</v>
      </c>
      <c r="B2688" s="31" t="s">
        <v>4239</v>
      </c>
      <c r="C2688" s="37">
        <v>5</v>
      </c>
      <c r="D2688" s="31" t="s">
        <v>149</v>
      </c>
      <c r="E2688" s="37" t="s">
        <v>147</v>
      </c>
      <c r="F2688" s="37" t="s">
        <v>156</v>
      </c>
    </row>
    <row r="2689" spans="1:6" x14ac:dyDescent="0.25">
      <c r="A2689" s="36" t="s">
        <v>4241</v>
      </c>
      <c r="B2689" s="31" t="s">
        <v>4239</v>
      </c>
      <c r="C2689" s="37">
        <v>4</v>
      </c>
      <c r="D2689" s="31" t="s">
        <v>149</v>
      </c>
      <c r="E2689" s="37" t="s">
        <v>147</v>
      </c>
      <c r="F2689" s="37" t="s">
        <v>482</v>
      </c>
    </row>
    <row r="2690" spans="1:6" x14ac:dyDescent="0.25">
      <c r="A2690" s="36" t="s">
        <v>4242</v>
      </c>
      <c r="B2690" s="31" t="s">
        <v>4239</v>
      </c>
      <c r="C2690" s="37"/>
      <c r="D2690" s="31" t="s">
        <v>149</v>
      </c>
      <c r="E2690" s="37" t="s">
        <v>147</v>
      </c>
      <c r="F2690" s="37" t="s">
        <v>160</v>
      </c>
    </row>
    <row r="2691" spans="1:6" x14ac:dyDescent="0.25">
      <c r="A2691" s="36" t="s">
        <v>4244</v>
      </c>
      <c r="B2691" s="31" t="s">
        <v>4243</v>
      </c>
      <c r="C2691" s="37">
        <v>8</v>
      </c>
      <c r="D2691" s="31" t="s">
        <v>149</v>
      </c>
      <c r="E2691" s="37" t="s">
        <v>147</v>
      </c>
      <c r="F2691" s="37" t="s">
        <v>160</v>
      </c>
    </row>
    <row r="2692" spans="1:6" x14ac:dyDescent="0.25">
      <c r="A2692" s="36" t="s">
        <v>4246</v>
      </c>
      <c r="B2692" s="31" t="s">
        <v>4245</v>
      </c>
      <c r="C2692" s="37">
        <v>5</v>
      </c>
      <c r="D2692" s="31" t="s">
        <v>149</v>
      </c>
      <c r="E2692" s="37" t="s">
        <v>147</v>
      </c>
      <c r="F2692" s="37" t="s">
        <v>160</v>
      </c>
    </row>
    <row r="2693" spans="1:6" x14ac:dyDescent="0.25">
      <c r="A2693" s="36" t="s">
        <v>4247</v>
      </c>
      <c r="B2693" s="31" t="s">
        <v>4245</v>
      </c>
      <c r="C2693" s="37"/>
      <c r="D2693" s="31" t="s">
        <v>149</v>
      </c>
      <c r="E2693" s="37"/>
      <c r="F2693" s="37"/>
    </row>
    <row r="2694" spans="1:6" x14ac:dyDescent="0.25">
      <c r="A2694" s="36" t="s">
        <v>4248</v>
      </c>
      <c r="B2694" s="31" t="s">
        <v>4245</v>
      </c>
      <c r="C2694" s="37"/>
      <c r="D2694" s="31" t="s">
        <v>149</v>
      </c>
      <c r="E2694" s="37"/>
      <c r="F2694" s="37"/>
    </row>
    <row r="2695" spans="1:6" ht="14.4" x14ac:dyDescent="0.3">
      <c r="A2695" s="60" t="s">
        <v>5290</v>
      </c>
    </row>
    <row r="2696" spans="1:6" x14ac:dyDescent="0.25">
      <c r="A2696" s="36" t="s">
        <v>4250</v>
      </c>
      <c r="B2696" s="31" t="s">
        <v>4249</v>
      </c>
      <c r="C2696" s="37">
        <v>9</v>
      </c>
      <c r="D2696" s="31" t="s">
        <v>149</v>
      </c>
      <c r="E2696" s="37" t="s">
        <v>147</v>
      </c>
      <c r="F2696" s="37" t="s">
        <v>195</v>
      </c>
    </row>
    <row r="2697" spans="1:6" x14ac:dyDescent="0.25">
      <c r="A2697" s="36" t="s">
        <v>4251</v>
      </c>
      <c r="C2697" s="37">
        <v>5</v>
      </c>
      <c r="D2697" s="40" t="s">
        <v>149</v>
      </c>
      <c r="E2697" s="37" t="s">
        <v>147</v>
      </c>
      <c r="F2697" s="37" t="s">
        <v>160</v>
      </c>
    </row>
    <row r="2698" spans="1:6" x14ac:dyDescent="0.25">
      <c r="A2698" s="36" t="s">
        <v>4253</v>
      </c>
      <c r="B2698" s="31" t="s">
        <v>4252</v>
      </c>
      <c r="C2698" s="37">
        <v>5</v>
      </c>
      <c r="D2698" s="31" t="s">
        <v>149</v>
      </c>
      <c r="E2698" s="37" t="s">
        <v>147</v>
      </c>
      <c r="F2698" s="37" t="s">
        <v>160</v>
      </c>
    </row>
    <row r="2699" spans="1:6" x14ac:dyDescent="0.25">
      <c r="A2699" s="36" t="s">
        <v>4255</v>
      </c>
      <c r="B2699" s="31" t="s">
        <v>4254</v>
      </c>
      <c r="C2699" s="37"/>
      <c r="D2699" s="31" t="s">
        <v>149</v>
      </c>
      <c r="E2699" s="37" t="s">
        <v>147</v>
      </c>
      <c r="F2699" s="37" t="s">
        <v>160</v>
      </c>
    </row>
    <row r="2700" spans="1:6" x14ac:dyDescent="0.25">
      <c r="A2700" s="36" t="s">
        <v>4257</v>
      </c>
      <c r="B2700" s="31" t="s">
        <v>4256</v>
      </c>
      <c r="C2700" s="39">
        <v>0</v>
      </c>
      <c r="D2700" s="31" t="s">
        <v>149</v>
      </c>
      <c r="E2700" s="37" t="s">
        <v>152</v>
      </c>
      <c r="F2700" s="37" t="s">
        <v>202</v>
      </c>
    </row>
    <row r="2701" spans="1:6" x14ac:dyDescent="0.25">
      <c r="A2701" s="36" t="s">
        <v>4258</v>
      </c>
      <c r="B2701" s="31" t="s">
        <v>4256</v>
      </c>
      <c r="C2701" s="37">
        <v>0</v>
      </c>
      <c r="D2701" s="31" t="s">
        <v>149</v>
      </c>
      <c r="E2701" s="37" t="s">
        <v>152</v>
      </c>
      <c r="F2701" s="37" t="s">
        <v>160</v>
      </c>
    </row>
    <row r="2702" spans="1:6" x14ac:dyDescent="0.25">
      <c r="A2702" s="36" t="s">
        <v>4259</v>
      </c>
      <c r="B2702" s="31" t="s">
        <v>4256</v>
      </c>
      <c r="C2702" s="37">
        <v>0</v>
      </c>
      <c r="D2702" s="31" t="s">
        <v>149</v>
      </c>
      <c r="E2702" s="37" t="s">
        <v>152</v>
      </c>
      <c r="F2702" s="37" t="s">
        <v>160</v>
      </c>
    </row>
    <row r="2703" spans="1:6" x14ac:dyDescent="0.25">
      <c r="A2703" s="36" t="s">
        <v>4261</v>
      </c>
      <c r="B2703" s="31" t="s">
        <v>4260</v>
      </c>
      <c r="C2703" s="39">
        <v>0</v>
      </c>
      <c r="D2703" s="31" t="s">
        <v>149</v>
      </c>
      <c r="E2703" s="37" t="s">
        <v>152</v>
      </c>
      <c r="F2703" s="37" t="s">
        <v>208</v>
      </c>
    </row>
    <row r="2704" spans="1:6" x14ac:dyDescent="0.25">
      <c r="A2704" s="36" t="s">
        <v>4263</v>
      </c>
      <c r="B2704" s="31" t="s">
        <v>4262</v>
      </c>
      <c r="C2704" s="31">
        <v>0</v>
      </c>
      <c r="D2704" s="31" t="s">
        <v>149</v>
      </c>
      <c r="E2704" s="37" t="s">
        <v>152</v>
      </c>
      <c r="F2704" s="37" t="s">
        <v>156</v>
      </c>
    </row>
    <row r="2705" spans="1:6" ht="14.4" x14ac:dyDescent="0.3">
      <c r="A2705" s="60" t="s">
        <v>5291</v>
      </c>
    </row>
    <row r="2706" spans="1:6" x14ac:dyDescent="0.25">
      <c r="A2706" s="36" t="s">
        <v>4265</v>
      </c>
      <c r="B2706" s="31" t="s">
        <v>4264</v>
      </c>
      <c r="C2706" s="37">
        <v>0</v>
      </c>
      <c r="D2706" s="31" t="s">
        <v>157</v>
      </c>
      <c r="E2706" s="37" t="s">
        <v>152</v>
      </c>
      <c r="F2706" s="37" t="s">
        <v>160</v>
      </c>
    </row>
    <row r="2707" spans="1:6" ht="14.4" x14ac:dyDescent="0.3">
      <c r="A2707" s="60" t="s">
        <v>5292</v>
      </c>
    </row>
    <row r="2708" spans="1:6" x14ac:dyDescent="0.25">
      <c r="A2708" s="36" t="s">
        <v>4267</v>
      </c>
      <c r="B2708" s="31" t="s">
        <v>4266</v>
      </c>
      <c r="C2708" s="37">
        <v>5</v>
      </c>
      <c r="D2708" s="31" t="s">
        <v>157</v>
      </c>
      <c r="E2708" s="37" t="s">
        <v>147</v>
      </c>
      <c r="F2708" s="37" t="s">
        <v>964</v>
      </c>
    </row>
    <row r="2709" spans="1:6" x14ac:dyDescent="0.25">
      <c r="A2709" s="36" t="s">
        <v>4269</v>
      </c>
      <c r="B2709" s="31" t="s">
        <v>4268</v>
      </c>
      <c r="C2709" s="37">
        <v>0</v>
      </c>
      <c r="D2709" s="31" t="s">
        <v>157</v>
      </c>
      <c r="E2709" s="37" t="s">
        <v>152</v>
      </c>
      <c r="F2709" s="37" t="s">
        <v>160</v>
      </c>
    </row>
    <row r="2710" spans="1:6" x14ac:dyDescent="0.25">
      <c r="A2710" s="36" t="s">
        <v>4271</v>
      </c>
      <c r="B2710" s="31" t="s">
        <v>4270</v>
      </c>
      <c r="C2710" s="37">
        <v>8</v>
      </c>
      <c r="D2710" s="31" t="s">
        <v>157</v>
      </c>
      <c r="E2710" s="37" t="s">
        <v>147</v>
      </c>
      <c r="F2710" s="37" t="s">
        <v>170</v>
      </c>
    </row>
    <row r="2711" spans="1:6" ht="14.4" x14ac:dyDescent="0.3">
      <c r="A2711" s="60" t="s">
        <v>5293</v>
      </c>
    </row>
    <row r="2712" spans="1:6" x14ac:dyDescent="0.25">
      <c r="A2712" s="36" t="s">
        <v>4273</v>
      </c>
      <c r="B2712" s="31" t="s">
        <v>4272</v>
      </c>
      <c r="C2712" s="37">
        <v>5</v>
      </c>
      <c r="D2712" s="31" t="s">
        <v>189</v>
      </c>
      <c r="E2712" s="37" t="s">
        <v>147</v>
      </c>
      <c r="F2712" s="37" t="s">
        <v>241</v>
      </c>
    </row>
    <row r="2713" spans="1:6" ht="14.4" x14ac:dyDescent="0.3">
      <c r="A2713" s="60" t="s">
        <v>5294</v>
      </c>
    </row>
    <row r="2714" spans="1:6" x14ac:dyDescent="0.25">
      <c r="A2714" s="36" t="s">
        <v>4275</v>
      </c>
      <c r="B2714" s="31" t="s">
        <v>4274</v>
      </c>
      <c r="C2714" s="37">
        <v>8</v>
      </c>
      <c r="D2714" s="31" t="s">
        <v>149</v>
      </c>
      <c r="E2714" s="37" t="s">
        <v>147</v>
      </c>
      <c r="F2714" s="37" t="s">
        <v>222</v>
      </c>
    </row>
    <row r="2715" spans="1:6" x14ac:dyDescent="0.25">
      <c r="A2715" s="36" t="s">
        <v>4277</v>
      </c>
      <c r="B2715" s="31" t="s">
        <v>4276</v>
      </c>
      <c r="C2715" s="37">
        <v>8</v>
      </c>
      <c r="D2715" s="31" t="s">
        <v>149</v>
      </c>
      <c r="E2715" s="37" t="s">
        <v>147</v>
      </c>
      <c r="F2715" s="37" t="s">
        <v>222</v>
      </c>
    </row>
    <row r="2716" spans="1:6" x14ac:dyDescent="0.25">
      <c r="A2716" s="36" t="s">
        <v>4279</v>
      </c>
      <c r="B2716" s="31" t="s">
        <v>4278</v>
      </c>
      <c r="C2716" s="37">
        <v>8</v>
      </c>
      <c r="D2716" s="31" t="s">
        <v>262</v>
      </c>
      <c r="E2716" s="37" t="s">
        <v>147</v>
      </c>
      <c r="F2716" s="37" t="s">
        <v>195</v>
      </c>
    </row>
    <row r="2717" spans="1:6" x14ac:dyDescent="0.25">
      <c r="A2717" s="36" t="s">
        <v>4281</v>
      </c>
      <c r="B2717" s="31" t="s">
        <v>4280</v>
      </c>
      <c r="C2717" s="37"/>
      <c r="D2717" s="31" t="s">
        <v>149</v>
      </c>
      <c r="E2717" s="37"/>
      <c r="F2717" s="37"/>
    </row>
    <row r="2718" spans="1:6" x14ac:dyDescent="0.25">
      <c r="A2718" s="36" t="s">
        <v>4283</v>
      </c>
      <c r="B2718" s="31" t="s">
        <v>4282</v>
      </c>
      <c r="C2718" s="37">
        <v>5</v>
      </c>
      <c r="D2718" s="31" t="s">
        <v>149</v>
      </c>
      <c r="E2718" s="37" t="s">
        <v>147</v>
      </c>
      <c r="F2718" s="37" t="s">
        <v>222</v>
      </c>
    </row>
    <row r="2719" spans="1:6" x14ac:dyDescent="0.25">
      <c r="A2719" s="36" t="s">
        <v>4285</v>
      </c>
      <c r="B2719" s="31" t="s">
        <v>4284</v>
      </c>
      <c r="C2719" s="37">
        <v>8</v>
      </c>
      <c r="D2719" s="31" t="s">
        <v>665</v>
      </c>
      <c r="E2719" s="37" t="s">
        <v>147</v>
      </c>
      <c r="F2719" s="37" t="s">
        <v>222</v>
      </c>
    </row>
    <row r="2720" spans="1:6" x14ac:dyDescent="0.25">
      <c r="A2720" s="36" t="s">
        <v>4287</v>
      </c>
      <c r="B2720" s="31" t="s">
        <v>4286</v>
      </c>
      <c r="C2720" s="37">
        <v>7</v>
      </c>
      <c r="D2720" s="31" t="s">
        <v>149</v>
      </c>
      <c r="E2720" s="37" t="s">
        <v>147</v>
      </c>
      <c r="F2720" s="37" t="s">
        <v>222</v>
      </c>
    </row>
    <row r="2721" spans="1:6" x14ac:dyDescent="0.25">
      <c r="A2721" s="36" t="s">
        <v>4289</v>
      </c>
      <c r="B2721" s="31" t="s">
        <v>4288</v>
      </c>
      <c r="C2721" s="37">
        <v>9</v>
      </c>
      <c r="D2721" s="31" t="s">
        <v>262</v>
      </c>
      <c r="E2721" s="37" t="s">
        <v>147</v>
      </c>
      <c r="F2721" s="37" t="s">
        <v>195</v>
      </c>
    </row>
    <row r="2722" spans="1:6" ht="14.4" x14ac:dyDescent="0.3">
      <c r="A2722" s="60" t="s">
        <v>5295</v>
      </c>
    </row>
    <row r="2723" spans="1:6" x14ac:dyDescent="0.25">
      <c r="A2723" s="36" t="s">
        <v>4291</v>
      </c>
      <c r="B2723" s="31" t="s">
        <v>4290</v>
      </c>
      <c r="C2723" s="37"/>
      <c r="D2723" s="31" t="s">
        <v>189</v>
      </c>
      <c r="E2723" s="37"/>
      <c r="F2723" s="37"/>
    </row>
    <row r="2724" spans="1:6" x14ac:dyDescent="0.25">
      <c r="A2724" s="36" t="s">
        <v>4293</v>
      </c>
      <c r="B2724" s="31" t="s">
        <v>4292</v>
      </c>
      <c r="C2724" s="37">
        <v>5</v>
      </c>
      <c r="D2724" s="31" t="s">
        <v>189</v>
      </c>
      <c r="E2724" s="37" t="s">
        <v>147</v>
      </c>
      <c r="F2724" s="37" t="s">
        <v>355</v>
      </c>
    </row>
    <row r="2725" spans="1:6" ht="14.4" x14ac:dyDescent="0.3">
      <c r="A2725" s="60" t="s">
        <v>5296</v>
      </c>
    </row>
    <row r="2726" spans="1:6" x14ac:dyDescent="0.25">
      <c r="A2726" s="36" t="s">
        <v>4295</v>
      </c>
      <c r="B2726" s="31" t="s">
        <v>4294</v>
      </c>
      <c r="C2726" s="37">
        <v>0</v>
      </c>
      <c r="D2726" s="31" t="s">
        <v>149</v>
      </c>
      <c r="E2726" s="37" t="s">
        <v>152</v>
      </c>
      <c r="F2726" s="37" t="s">
        <v>160</v>
      </c>
    </row>
    <row r="2727" spans="1:6" ht="14.4" x14ac:dyDescent="0.3">
      <c r="A2727" s="60" t="s">
        <v>5297</v>
      </c>
    </row>
    <row r="2728" spans="1:6" x14ac:dyDescent="0.25">
      <c r="A2728" s="36" t="s">
        <v>4297</v>
      </c>
      <c r="B2728" s="31" t="s">
        <v>4296</v>
      </c>
      <c r="C2728" s="39">
        <v>0</v>
      </c>
      <c r="D2728" s="31" t="s">
        <v>149</v>
      </c>
      <c r="E2728" s="37" t="s">
        <v>152</v>
      </c>
      <c r="F2728" s="37" t="s">
        <v>156</v>
      </c>
    </row>
    <row r="2729" spans="1:6" ht="14.4" x14ac:dyDescent="0.3">
      <c r="A2729" s="60" t="s">
        <v>5298</v>
      </c>
    </row>
    <row r="2730" spans="1:6" x14ac:dyDescent="0.25">
      <c r="A2730" s="36" t="s">
        <v>4299</v>
      </c>
      <c r="B2730" s="31" t="s">
        <v>4298</v>
      </c>
      <c r="C2730" s="37"/>
      <c r="D2730" s="31" t="s">
        <v>149</v>
      </c>
      <c r="E2730" s="37"/>
      <c r="F2730" s="37"/>
    </row>
    <row r="2731" spans="1:6" ht="14.4" x14ac:dyDescent="0.3">
      <c r="A2731" s="60" t="s">
        <v>5299</v>
      </c>
    </row>
    <row r="2732" spans="1:6" x14ac:dyDescent="0.25">
      <c r="A2732" s="36" t="s">
        <v>4301</v>
      </c>
      <c r="B2732" s="31" t="s">
        <v>4300</v>
      </c>
      <c r="C2732" s="37">
        <v>7</v>
      </c>
      <c r="D2732" s="31" t="s">
        <v>189</v>
      </c>
      <c r="E2732" s="37" t="s">
        <v>147</v>
      </c>
      <c r="F2732" s="37" t="s">
        <v>208</v>
      </c>
    </row>
    <row r="2733" spans="1:6" x14ac:dyDescent="0.25">
      <c r="A2733" s="36" t="s">
        <v>4303</v>
      </c>
      <c r="B2733" s="31" t="s">
        <v>4302</v>
      </c>
      <c r="C2733" s="37">
        <v>8</v>
      </c>
      <c r="D2733" s="31" t="s">
        <v>189</v>
      </c>
      <c r="E2733" s="37" t="s">
        <v>147</v>
      </c>
      <c r="F2733" s="37" t="s">
        <v>208</v>
      </c>
    </row>
    <row r="2734" spans="1:6" ht="14.4" x14ac:dyDescent="0.3">
      <c r="A2734" s="60" t="s">
        <v>5300</v>
      </c>
    </row>
    <row r="2735" spans="1:6" x14ac:dyDescent="0.25">
      <c r="A2735" s="36" t="s">
        <v>4305</v>
      </c>
      <c r="B2735" s="31" t="s">
        <v>4304</v>
      </c>
      <c r="C2735" s="37">
        <v>5</v>
      </c>
      <c r="D2735" s="31" t="s">
        <v>157</v>
      </c>
      <c r="E2735" s="37" t="s">
        <v>147</v>
      </c>
      <c r="F2735" s="37" t="s">
        <v>355</v>
      </c>
    </row>
    <row r="2736" spans="1:6" x14ac:dyDescent="0.25">
      <c r="A2736" s="36" t="s">
        <v>4306</v>
      </c>
      <c r="B2736" s="31" t="s">
        <v>4304</v>
      </c>
      <c r="C2736" s="37">
        <v>4</v>
      </c>
      <c r="D2736" s="31" t="s">
        <v>157</v>
      </c>
      <c r="E2736" s="37" t="s">
        <v>147</v>
      </c>
      <c r="F2736" s="37" t="s">
        <v>160</v>
      </c>
    </row>
    <row r="2737" spans="1:7" x14ac:dyDescent="0.25">
      <c r="A2737" s="36" t="s">
        <v>4307</v>
      </c>
      <c r="B2737" s="31" t="s">
        <v>4304</v>
      </c>
      <c r="C2737" s="37"/>
      <c r="D2737" s="31" t="s">
        <v>157</v>
      </c>
      <c r="E2737" s="37"/>
      <c r="F2737" s="37"/>
    </row>
    <row r="2738" spans="1:7" ht="14.4" x14ac:dyDescent="0.3">
      <c r="A2738" s="60" t="s">
        <v>5301</v>
      </c>
    </row>
    <row r="2739" spans="1:7" x14ac:dyDescent="0.25">
      <c r="A2739" s="36" t="s">
        <v>4308</v>
      </c>
      <c r="C2739" s="37">
        <v>6</v>
      </c>
      <c r="D2739" s="40" t="s">
        <v>157</v>
      </c>
      <c r="E2739" s="37" t="s">
        <v>147</v>
      </c>
      <c r="F2739" s="37" t="s">
        <v>148</v>
      </c>
    </row>
    <row r="2740" spans="1:7" x14ac:dyDescent="0.25">
      <c r="A2740" s="36" t="s">
        <v>4310</v>
      </c>
      <c r="B2740" s="31" t="s">
        <v>4309</v>
      </c>
      <c r="C2740" s="37">
        <v>7</v>
      </c>
      <c r="D2740" s="31" t="s">
        <v>157</v>
      </c>
      <c r="E2740" s="37" t="s">
        <v>147</v>
      </c>
      <c r="F2740" s="37" t="s">
        <v>253</v>
      </c>
    </row>
    <row r="2741" spans="1:7" x14ac:dyDescent="0.25">
      <c r="A2741" s="36" t="s">
        <v>4311</v>
      </c>
      <c r="C2741" s="37">
        <v>8</v>
      </c>
      <c r="D2741" s="31" t="s">
        <v>149</v>
      </c>
      <c r="E2741" s="37" t="s">
        <v>147</v>
      </c>
      <c r="F2741" s="37" t="s">
        <v>160</v>
      </c>
    </row>
    <row r="2742" spans="1:7" x14ac:dyDescent="0.25">
      <c r="A2742" s="36" t="s">
        <v>4313</v>
      </c>
      <c r="B2742" s="31" t="s">
        <v>4312</v>
      </c>
      <c r="C2742" s="37">
        <v>9</v>
      </c>
      <c r="D2742" s="31" t="s">
        <v>149</v>
      </c>
      <c r="E2742" s="37" t="s">
        <v>147</v>
      </c>
      <c r="F2742" s="37" t="s">
        <v>160</v>
      </c>
      <c r="G2742" s="31" t="s">
        <v>182</v>
      </c>
    </row>
    <row r="2743" spans="1:7" x14ac:dyDescent="0.25">
      <c r="A2743" s="36" t="s">
        <v>4315</v>
      </c>
      <c r="B2743" s="31" t="s">
        <v>4314</v>
      </c>
      <c r="C2743" s="37">
        <v>5</v>
      </c>
      <c r="D2743" s="31" t="s">
        <v>149</v>
      </c>
      <c r="E2743" s="37" t="s">
        <v>147</v>
      </c>
      <c r="F2743" s="37" t="s">
        <v>163</v>
      </c>
    </row>
    <row r="2744" spans="1:7" x14ac:dyDescent="0.25">
      <c r="A2744" s="36" t="s">
        <v>4317</v>
      </c>
      <c r="B2744" s="31" t="s">
        <v>4316</v>
      </c>
      <c r="C2744" s="37">
        <v>7</v>
      </c>
      <c r="D2744" s="31" t="s">
        <v>149</v>
      </c>
      <c r="E2744" s="37" t="s">
        <v>147</v>
      </c>
      <c r="F2744" s="37" t="s">
        <v>964</v>
      </c>
    </row>
    <row r="2745" spans="1:7" x14ac:dyDescent="0.25">
      <c r="A2745" s="36" t="s">
        <v>4318</v>
      </c>
      <c r="B2745" s="31" t="s">
        <v>4316</v>
      </c>
      <c r="C2745" s="37"/>
      <c r="D2745" s="31" t="s">
        <v>149</v>
      </c>
      <c r="E2745" s="37" t="s">
        <v>147</v>
      </c>
      <c r="F2745" s="37" t="s">
        <v>160</v>
      </c>
    </row>
    <row r="2746" spans="1:7" x14ac:dyDescent="0.25">
      <c r="A2746" s="36" t="s">
        <v>4319</v>
      </c>
      <c r="B2746" s="31" t="s">
        <v>4316</v>
      </c>
      <c r="C2746" s="37"/>
      <c r="D2746" s="31" t="s">
        <v>149</v>
      </c>
      <c r="E2746" s="37" t="s">
        <v>147</v>
      </c>
      <c r="F2746" s="37" t="s">
        <v>160</v>
      </c>
    </row>
    <row r="2747" spans="1:7" x14ac:dyDescent="0.25">
      <c r="A2747" s="36" t="s">
        <v>4321</v>
      </c>
      <c r="B2747" s="31" t="s">
        <v>4320</v>
      </c>
      <c r="C2747" s="37">
        <v>8</v>
      </c>
      <c r="D2747" s="31" t="s">
        <v>149</v>
      </c>
      <c r="E2747" s="37" t="s">
        <v>147</v>
      </c>
      <c r="F2747" s="37" t="s">
        <v>208</v>
      </c>
    </row>
    <row r="2748" spans="1:7" x14ac:dyDescent="0.25">
      <c r="A2748" s="36" t="s">
        <v>4323</v>
      </c>
      <c r="B2748" s="31" t="s">
        <v>4322</v>
      </c>
      <c r="C2748" s="37">
        <v>9</v>
      </c>
      <c r="D2748" s="31" t="s">
        <v>149</v>
      </c>
      <c r="E2748" s="37" t="s">
        <v>147</v>
      </c>
      <c r="F2748" s="37" t="s">
        <v>355</v>
      </c>
    </row>
    <row r="2749" spans="1:7" ht="14.4" x14ac:dyDescent="0.3">
      <c r="A2749" s="60" t="s">
        <v>5302</v>
      </c>
    </row>
    <row r="2750" spans="1:7" x14ac:dyDescent="0.25">
      <c r="A2750" s="36" t="s">
        <v>4325</v>
      </c>
      <c r="B2750" s="31" t="s">
        <v>4324</v>
      </c>
      <c r="C2750" s="37">
        <v>5</v>
      </c>
      <c r="D2750" s="31" t="s">
        <v>769</v>
      </c>
      <c r="E2750" s="37" t="s">
        <v>147</v>
      </c>
      <c r="F2750" s="37" t="s">
        <v>195</v>
      </c>
    </row>
    <row r="2751" spans="1:7" ht="14.4" x14ac:dyDescent="0.3">
      <c r="A2751" s="60" t="s">
        <v>5303</v>
      </c>
    </row>
    <row r="2752" spans="1:7" x14ac:dyDescent="0.25">
      <c r="A2752" s="36" t="s">
        <v>4326</v>
      </c>
      <c r="C2752" s="37">
        <v>2</v>
      </c>
      <c r="D2752" s="40" t="s">
        <v>189</v>
      </c>
      <c r="E2752" s="37" t="s">
        <v>147</v>
      </c>
      <c r="F2752" s="37" t="s">
        <v>160</v>
      </c>
    </row>
    <row r="2753" spans="1:6" x14ac:dyDescent="0.25">
      <c r="A2753" s="36" t="s">
        <v>4328</v>
      </c>
      <c r="B2753" s="31" t="s">
        <v>4327</v>
      </c>
      <c r="C2753" s="37">
        <v>2</v>
      </c>
      <c r="D2753" s="31" t="s">
        <v>189</v>
      </c>
      <c r="E2753" s="37" t="s">
        <v>147</v>
      </c>
      <c r="F2753" s="37" t="s">
        <v>160</v>
      </c>
    </row>
    <row r="2754" spans="1:6" x14ac:dyDescent="0.25">
      <c r="A2754" s="36" t="s">
        <v>4330</v>
      </c>
      <c r="B2754" s="31" t="s">
        <v>4329</v>
      </c>
      <c r="C2754" s="37">
        <v>7</v>
      </c>
      <c r="D2754" s="31" t="s">
        <v>189</v>
      </c>
      <c r="E2754" s="37" t="s">
        <v>147</v>
      </c>
      <c r="F2754" s="37" t="s">
        <v>153</v>
      </c>
    </row>
    <row r="2755" spans="1:6" x14ac:dyDescent="0.25">
      <c r="A2755" s="36" t="s">
        <v>4332</v>
      </c>
      <c r="B2755" s="31" t="s">
        <v>4331</v>
      </c>
      <c r="C2755" s="37">
        <v>9</v>
      </c>
      <c r="D2755" s="31" t="s">
        <v>189</v>
      </c>
      <c r="E2755" s="37" t="s">
        <v>147</v>
      </c>
      <c r="F2755" s="37" t="s">
        <v>153</v>
      </c>
    </row>
    <row r="2756" spans="1:6" x14ac:dyDescent="0.25">
      <c r="A2756" s="36" t="s">
        <v>4334</v>
      </c>
      <c r="B2756" s="31" t="s">
        <v>4333</v>
      </c>
      <c r="C2756" s="37">
        <v>2</v>
      </c>
      <c r="D2756" s="31" t="s">
        <v>189</v>
      </c>
      <c r="E2756" s="37" t="s">
        <v>147</v>
      </c>
      <c r="F2756" s="37" t="s">
        <v>170</v>
      </c>
    </row>
    <row r="2757" spans="1:6" ht="14.4" x14ac:dyDescent="0.3">
      <c r="A2757" s="60" t="s">
        <v>5304</v>
      </c>
    </row>
    <row r="2758" spans="1:6" x14ac:dyDescent="0.25">
      <c r="A2758" s="36" t="s">
        <v>4335</v>
      </c>
      <c r="C2758" s="37">
        <v>1</v>
      </c>
      <c r="D2758" s="40" t="s">
        <v>189</v>
      </c>
      <c r="E2758" s="37" t="s">
        <v>147</v>
      </c>
      <c r="F2758" s="37" t="s">
        <v>160</v>
      </c>
    </row>
    <row r="2759" spans="1:6" x14ac:dyDescent="0.25">
      <c r="A2759" s="36" t="s">
        <v>4337</v>
      </c>
      <c r="B2759" s="31" t="s">
        <v>4336</v>
      </c>
      <c r="C2759" s="37">
        <v>1</v>
      </c>
      <c r="D2759" s="31" t="s">
        <v>189</v>
      </c>
      <c r="E2759" s="37" t="s">
        <v>147</v>
      </c>
      <c r="F2759" s="37" t="s">
        <v>160</v>
      </c>
    </row>
    <row r="2760" spans="1:6" x14ac:dyDescent="0.25">
      <c r="A2760" s="36" t="s">
        <v>4339</v>
      </c>
      <c r="B2760" s="31" t="s">
        <v>4338</v>
      </c>
      <c r="C2760" s="37"/>
      <c r="D2760" s="31" t="s">
        <v>149</v>
      </c>
      <c r="E2760" s="37"/>
      <c r="F2760" s="37"/>
    </row>
    <row r="2761" spans="1:6" x14ac:dyDescent="0.25">
      <c r="A2761" s="36" t="s">
        <v>4341</v>
      </c>
      <c r="B2761" s="31" t="s">
        <v>4340</v>
      </c>
      <c r="C2761" s="37">
        <v>4</v>
      </c>
      <c r="D2761" s="31" t="s">
        <v>149</v>
      </c>
      <c r="E2761" s="37" t="s">
        <v>147</v>
      </c>
      <c r="F2761" s="37" t="s">
        <v>222</v>
      </c>
    </row>
    <row r="2762" spans="1:6" x14ac:dyDescent="0.25">
      <c r="A2762" s="36" t="s">
        <v>4342</v>
      </c>
      <c r="B2762" s="31" t="s">
        <v>4340</v>
      </c>
      <c r="C2762" s="37"/>
      <c r="D2762" s="31" t="s">
        <v>149</v>
      </c>
      <c r="E2762" s="37"/>
      <c r="F2762" s="37"/>
    </row>
    <row r="2763" spans="1:6" x14ac:dyDescent="0.25">
      <c r="A2763" s="36" t="s">
        <v>4343</v>
      </c>
      <c r="B2763" s="31" t="s">
        <v>4340</v>
      </c>
      <c r="C2763" s="37"/>
      <c r="D2763" s="31" t="s">
        <v>149</v>
      </c>
      <c r="E2763" s="37"/>
      <c r="F2763" s="37"/>
    </row>
    <row r="2764" spans="1:6" ht="14.4" x14ac:dyDescent="0.3">
      <c r="A2764" s="60" t="s">
        <v>5305</v>
      </c>
    </row>
    <row r="2765" spans="1:6" x14ac:dyDescent="0.25">
      <c r="A2765" s="36" t="s">
        <v>4345</v>
      </c>
      <c r="B2765" s="31" t="s">
        <v>4344</v>
      </c>
      <c r="C2765" s="37">
        <v>5</v>
      </c>
      <c r="D2765" s="31" t="s">
        <v>149</v>
      </c>
      <c r="E2765" s="37" t="s">
        <v>147</v>
      </c>
      <c r="F2765" s="37" t="s">
        <v>222</v>
      </c>
    </row>
    <row r="2766" spans="1:6" ht="14.4" x14ac:dyDescent="0.3">
      <c r="A2766" s="60" t="s">
        <v>5306</v>
      </c>
    </row>
    <row r="2767" spans="1:6" x14ac:dyDescent="0.25">
      <c r="A2767" s="36" t="s">
        <v>4347</v>
      </c>
      <c r="B2767" s="31" t="s">
        <v>4346</v>
      </c>
      <c r="C2767" s="37">
        <v>6</v>
      </c>
      <c r="D2767" s="31" t="s">
        <v>157</v>
      </c>
      <c r="E2767" s="37" t="s">
        <v>147</v>
      </c>
      <c r="F2767" s="37" t="s">
        <v>208</v>
      </c>
    </row>
    <row r="2768" spans="1:6" x14ac:dyDescent="0.25">
      <c r="A2768" s="36" t="s">
        <v>4349</v>
      </c>
      <c r="B2768" s="31" t="s">
        <v>4348</v>
      </c>
      <c r="C2768" s="37"/>
      <c r="D2768" s="31" t="s">
        <v>149</v>
      </c>
      <c r="E2768" s="37"/>
      <c r="F2768" s="37"/>
    </row>
    <row r="2769" spans="1:7" x14ac:dyDescent="0.25">
      <c r="A2769" s="36" t="s">
        <v>4350</v>
      </c>
      <c r="C2769" s="37">
        <v>10</v>
      </c>
      <c r="D2769" s="31" t="s">
        <v>149</v>
      </c>
      <c r="E2769" s="37" t="s">
        <v>147</v>
      </c>
      <c r="F2769" s="37" t="s">
        <v>222</v>
      </c>
    </row>
    <row r="2770" spans="1:7" x14ac:dyDescent="0.25">
      <c r="A2770" s="36" t="s">
        <v>4352</v>
      </c>
      <c r="B2770" s="31" t="s">
        <v>4351</v>
      </c>
      <c r="C2770" s="37">
        <v>10</v>
      </c>
      <c r="D2770" s="31" t="s">
        <v>149</v>
      </c>
      <c r="E2770" s="37" t="s">
        <v>147</v>
      </c>
      <c r="F2770" s="37" t="s">
        <v>160</v>
      </c>
    </row>
    <row r="2771" spans="1:7" x14ac:dyDescent="0.25">
      <c r="A2771" s="36" t="s">
        <v>4354</v>
      </c>
      <c r="B2771" s="31" t="s">
        <v>4353</v>
      </c>
      <c r="C2771" s="37">
        <v>10</v>
      </c>
      <c r="D2771" s="31" t="s">
        <v>149</v>
      </c>
      <c r="E2771" s="37" t="s">
        <v>147</v>
      </c>
      <c r="F2771" s="37" t="s">
        <v>148</v>
      </c>
    </row>
    <row r="2772" spans="1:7" x14ac:dyDescent="0.25">
      <c r="A2772" s="36" t="s">
        <v>4356</v>
      </c>
      <c r="B2772" s="31" t="s">
        <v>4355</v>
      </c>
      <c r="C2772" s="37">
        <v>0</v>
      </c>
      <c r="D2772" s="31" t="s">
        <v>149</v>
      </c>
      <c r="E2772" s="37" t="s">
        <v>152</v>
      </c>
      <c r="F2772" s="37" t="s">
        <v>170</v>
      </c>
    </row>
    <row r="2773" spans="1:7" x14ac:dyDescent="0.25">
      <c r="A2773" s="36" t="s">
        <v>4358</v>
      </c>
      <c r="B2773" s="31" t="s">
        <v>4357</v>
      </c>
      <c r="C2773" s="37">
        <v>6</v>
      </c>
      <c r="D2773" s="31" t="s">
        <v>149</v>
      </c>
      <c r="E2773" s="37" t="s">
        <v>147</v>
      </c>
      <c r="F2773" s="37" t="s">
        <v>355</v>
      </c>
    </row>
    <row r="2774" spans="1:7" x14ac:dyDescent="0.25">
      <c r="A2774" s="36" t="s">
        <v>4359</v>
      </c>
      <c r="C2774" s="37">
        <v>9</v>
      </c>
      <c r="D2774" s="31" t="s">
        <v>149</v>
      </c>
      <c r="E2774" s="37" t="s">
        <v>147</v>
      </c>
      <c r="F2774" s="37" t="s">
        <v>222</v>
      </c>
    </row>
    <row r="2775" spans="1:7" x14ac:dyDescent="0.25">
      <c r="A2775" s="36" t="s">
        <v>4361</v>
      </c>
      <c r="B2775" s="31" t="s">
        <v>4360</v>
      </c>
      <c r="C2775" s="37"/>
      <c r="D2775" s="31" t="s">
        <v>149</v>
      </c>
      <c r="E2775" s="37"/>
      <c r="F2775" s="37"/>
      <c r="G2775" s="31" t="s">
        <v>203</v>
      </c>
    </row>
    <row r="2776" spans="1:7" x14ac:dyDescent="0.25">
      <c r="A2776" s="36" t="s">
        <v>4363</v>
      </c>
      <c r="B2776" s="31" t="s">
        <v>4362</v>
      </c>
      <c r="C2776" s="39">
        <v>0</v>
      </c>
      <c r="D2776" s="31" t="s">
        <v>149</v>
      </c>
      <c r="E2776" s="37" t="s">
        <v>152</v>
      </c>
      <c r="F2776" s="37" t="s">
        <v>178</v>
      </c>
    </row>
    <row r="2777" spans="1:7" ht="14.4" x14ac:dyDescent="0.3">
      <c r="A2777" s="60" t="s">
        <v>5307</v>
      </c>
    </row>
    <row r="2778" spans="1:7" x14ac:dyDescent="0.25">
      <c r="A2778" s="36" t="s">
        <v>4365</v>
      </c>
      <c r="B2778" s="31" t="s">
        <v>4364</v>
      </c>
      <c r="C2778" s="37">
        <v>10</v>
      </c>
      <c r="D2778" s="31" t="s">
        <v>149</v>
      </c>
      <c r="E2778" s="37" t="s">
        <v>147</v>
      </c>
      <c r="F2778" s="37" t="s">
        <v>278</v>
      </c>
    </row>
    <row r="2779" spans="1:7" x14ac:dyDescent="0.25">
      <c r="A2779" s="36" t="s">
        <v>4367</v>
      </c>
      <c r="B2779" s="31" t="s">
        <v>4366</v>
      </c>
      <c r="C2779" s="37">
        <v>7</v>
      </c>
      <c r="D2779" s="31" t="s">
        <v>149</v>
      </c>
      <c r="E2779" s="37" t="s">
        <v>147</v>
      </c>
      <c r="F2779" s="37" t="s">
        <v>173</v>
      </c>
    </row>
    <row r="2780" spans="1:7" ht="14.4" x14ac:dyDescent="0.3">
      <c r="A2780" s="60" t="s">
        <v>5308</v>
      </c>
    </row>
    <row r="2781" spans="1:7" x14ac:dyDescent="0.25">
      <c r="A2781" s="36" t="s">
        <v>4368</v>
      </c>
      <c r="C2781" s="37">
        <v>4</v>
      </c>
      <c r="D2781" s="31" t="s">
        <v>149</v>
      </c>
      <c r="E2781" s="37" t="s">
        <v>147</v>
      </c>
      <c r="F2781" s="37" t="s">
        <v>964</v>
      </c>
    </row>
    <row r="2782" spans="1:7" x14ac:dyDescent="0.25">
      <c r="A2782" s="36" t="s">
        <v>4370</v>
      </c>
      <c r="B2782" s="31" t="s">
        <v>4369</v>
      </c>
      <c r="C2782" s="37">
        <v>5</v>
      </c>
      <c r="D2782" s="31" t="s">
        <v>149</v>
      </c>
      <c r="E2782" s="37" t="s">
        <v>147</v>
      </c>
      <c r="F2782" s="37" t="s">
        <v>160</v>
      </c>
    </row>
    <row r="2783" spans="1:7" ht="14.4" x14ac:dyDescent="0.3">
      <c r="A2783" s="60" t="s">
        <v>5309</v>
      </c>
    </row>
    <row r="2784" spans="1:7" x14ac:dyDescent="0.25">
      <c r="A2784" s="36" t="s">
        <v>4372</v>
      </c>
      <c r="B2784" s="31" t="s">
        <v>4371</v>
      </c>
      <c r="C2784" s="37">
        <v>8</v>
      </c>
      <c r="D2784" s="31" t="s">
        <v>262</v>
      </c>
      <c r="E2784" s="37" t="s">
        <v>147</v>
      </c>
      <c r="F2784" s="37" t="s">
        <v>195</v>
      </c>
    </row>
    <row r="2785" spans="1:7" x14ac:dyDescent="0.25">
      <c r="A2785" s="36" t="s">
        <v>4373</v>
      </c>
      <c r="B2785" s="31" t="s">
        <v>4371</v>
      </c>
      <c r="C2785" s="37"/>
      <c r="D2785" s="31" t="s">
        <v>262</v>
      </c>
      <c r="E2785" s="37" t="s">
        <v>147</v>
      </c>
      <c r="F2785" s="37" t="s">
        <v>160</v>
      </c>
    </row>
    <row r="2786" spans="1:7" x14ac:dyDescent="0.25">
      <c r="A2786" s="36" t="s">
        <v>4374</v>
      </c>
      <c r="B2786" s="31" t="s">
        <v>4371</v>
      </c>
      <c r="C2786" s="37"/>
      <c r="D2786" s="31" t="s">
        <v>262</v>
      </c>
      <c r="E2786" s="37" t="s">
        <v>147</v>
      </c>
      <c r="F2786" s="37" t="s">
        <v>160</v>
      </c>
    </row>
    <row r="2787" spans="1:7" x14ac:dyDescent="0.25">
      <c r="A2787" s="36" t="s">
        <v>4376</v>
      </c>
      <c r="B2787" s="31" t="s">
        <v>4375</v>
      </c>
      <c r="C2787" s="37">
        <v>3</v>
      </c>
      <c r="D2787" s="31" t="s">
        <v>262</v>
      </c>
      <c r="E2787" s="37" t="s">
        <v>147</v>
      </c>
      <c r="F2787" s="37" t="s">
        <v>195</v>
      </c>
    </row>
    <row r="2788" spans="1:7" ht="14.4" x14ac:dyDescent="0.3">
      <c r="A2788" s="60" t="s">
        <v>5310</v>
      </c>
    </row>
    <row r="2789" spans="1:7" x14ac:dyDescent="0.25">
      <c r="A2789" s="36" t="s">
        <v>4378</v>
      </c>
      <c r="B2789" s="31" t="s">
        <v>4377</v>
      </c>
      <c r="C2789" s="37">
        <v>9</v>
      </c>
      <c r="D2789" s="31" t="s">
        <v>262</v>
      </c>
      <c r="E2789" s="37" t="s">
        <v>147</v>
      </c>
      <c r="F2789" s="37" t="s">
        <v>195</v>
      </c>
      <c r="G2789" s="31" t="s">
        <v>144</v>
      </c>
    </row>
    <row r="2790" spans="1:7" x14ac:dyDescent="0.25">
      <c r="A2790" s="36" t="s">
        <v>4380</v>
      </c>
      <c r="B2790" s="31" t="s">
        <v>4379</v>
      </c>
      <c r="C2790" s="37">
        <v>2</v>
      </c>
      <c r="D2790" s="31" t="s">
        <v>149</v>
      </c>
      <c r="E2790" s="37" t="s">
        <v>147</v>
      </c>
      <c r="F2790" s="37" t="s">
        <v>253</v>
      </c>
    </row>
    <row r="2791" spans="1:7" ht="14.4" x14ac:dyDescent="0.3">
      <c r="A2791" s="60" t="s">
        <v>5311</v>
      </c>
    </row>
    <row r="2792" spans="1:7" x14ac:dyDescent="0.25">
      <c r="A2792" s="36" t="s">
        <v>4381</v>
      </c>
      <c r="C2792" s="37">
        <v>10</v>
      </c>
      <c r="D2792" s="31" t="s">
        <v>149</v>
      </c>
      <c r="E2792" s="37" t="s">
        <v>147</v>
      </c>
      <c r="F2792" s="37" t="s">
        <v>195</v>
      </c>
    </row>
    <row r="2793" spans="1:7" x14ac:dyDescent="0.25">
      <c r="A2793" s="36" t="s">
        <v>4383</v>
      </c>
      <c r="B2793" s="31" t="s">
        <v>4382</v>
      </c>
      <c r="D2793" s="31" t="s">
        <v>149</v>
      </c>
      <c r="E2793" s="37"/>
      <c r="F2793" s="37"/>
      <c r="G2793" s="31" t="s">
        <v>182</v>
      </c>
    </row>
    <row r="2794" spans="1:7" ht="14.4" x14ac:dyDescent="0.3">
      <c r="A2794" s="60" t="s">
        <v>5312</v>
      </c>
    </row>
    <row r="2795" spans="1:7" ht="14.4" x14ac:dyDescent="0.3">
      <c r="A2795" s="60" t="s">
        <v>5313</v>
      </c>
    </row>
    <row r="2796" spans="1:7" x14ac:dyDescent="0.25">
      <c r="A2796" s="36" t="s">
        <v>4385</v>
      </c>
      <c r="B2796" s="31" t="s">
        <v>4384</v>
      </c>
      <c r="C2796" s="37">
        <v>10</v>
      </c>
      <c r="D2796" s="31" t="s">
        <v>149</v>
      </c>
      <c r="E2796" s="37" t="s">
        <v>147</v>
      </c>
      <c r="F2796" s="37" t="s">
        <v>160</v>
      </c>
      <c r="G2796" s="31" t="s">
        <v>182</v>
      </c>
    </row>
    <row r="2797" spans="1:7" x14ac:dyDescent="0.25">
      <c r="A2797" s="36" t="s">
        <v>4387</v>
      </c>
      <c r="B2797" s="31" t="s">
        <v>4386</v>
      </c>
      <c r="C2797" s="37">
        <v>6</v>
      </c>
      <c r="D2797" s="31" t="s">
        <v>157</v>
      </c>
      <c r="E2797" s="37" t="s">
        <v>147</v>
      </c>
      <c r="F2797" s="37" t="s">
        <v>482</v>
      </c>
    </row>
    <row r="2798" spans="1:7" x14ac:dyDescent="0.25">
      <c r="A2798" s="36" t="s">
        <v>4389</v>
      </c>
      <c r="B2798" s="31" t="s">
        <v>4388</v>
      </c>
      <c r="C2798" s="37">
        <v>5</v>
      </c>
      <c r="D2798" s="31" t="s">
        <v>157</v>
      </c>
      <c r="E2798" s="37" t="s">
        <v>147</v>
      </c>
      <c r="F2798" s="37" t="s">
        <v>170</v>
      </c>
    </row>
    <row r="2799" spans="1:7" ht="14.4" x14ac:dyDescent="0.3">
      <c r="A2799" s="60" t="s">
        <v>5314</v>
      </c>
    </row>
    <row r="2800" spans="1:7" x14ac:dyDescent="0.25">
      <c r="A2800" s="36" t="s">
        <v>4391</v>
      </c>
      <c r="B2800" s="31" t="s">
        <v>4390</v>
      </c>
      <c r="C2800" s="37">
        <v>9</v>
      </c>
      <c r="D2800" s="31" t="s">
        <v>149</v>
      </c>
      <c r="E2800" s="37" t="s">
        <v>147</v>
      </c>
      <c r="F2800" s="37" t="s">
        <v>195</v>
      </c>
    </row>
    <row r="2801" spans="1:7" x14ac:dyDescent="0.25">
      <c r="A2801" s="36" t="s">
        <v>4393</v>
      </c>
      <c r="B2801" s="31" t="s">
        <v>4392</v>
      </c>
      <c r="C2801" s="37">
        <v>2</v>
      </c>
      <c r="D2801" s="31" t="s">
        <v>149</v>
      </c>
      <c r="E2801" s="37" t="s">
        <v>147</v>
      </c>
      <c r="F2801" s="37" t="s">
        <v>173</v>
      </c>
    </row>
    <row r="2802" spans="1:7" x14ac:dyDescent="0.25">
      <c r="A2802" s="36" t="s">
        <v>4395</v>
      </c>
      <c r="B2802" s="31" t="s">
        <v>4394</v>
      </c>
      <c r="C2802" s="37">
        <v>4</v>
      </c>
      <c r="D2802" s="31" t="s">
        <v>149</v>
      </c>
      <c r="E2802" s="37" t="s">
        <v>147</v>
      </c>
      <c r="F2802" s="37" t="s">
        <v>160</v>
      </c>
    </row>
    <row r="2803" spans="1:7" x14ac:dyDescent="0.25">
      <c r="A2803" s="36" t="s">
        <v>4397</v>
      </c>
      <c r="B2803" s="31" t="s">
        <v>4396</v>
      </c>
      <c r="C2803" s="37">
        <v>6</v>
      </c>
      <c r="D2803" s="31" t="s">
        <v>149</v>
      </c>
      <c r="E2803" s="37" t="s">
        <v>147</v>
      </c>
      <c r="F2803" s="37" t="s">
        <v>160</v>
      </c>
    </row>
    <row r="2804" spans="1:7" x14ac:dyDescent="0.25">
      <c r="A2804" s="36" t="s">
        <v>4398</v>
      </c>
      <c r="C2804" s="37">
        <v>4</v>
      </c>
      <c r="D2804" s="31" t="s">
        <v>149</v>
      </c>
      <c r="E2804" s="37" t="s">
        <v>147</v>
      </c>
      <c r="F2804" s="37" t="s">
        <v>160</v>
      </c>
    </row>
    <row r="2805" spans="1:7" x14ac:dyDescent="0.25">
      <c r="A2805" s="36" t="s">
        <v>4400</v>
      </c>
      <c r="B2805" s="31" t="s">
        <v>4399</v>
      </c>
      <c r="C2805" s="37">
        <v>4</v>
      </c>
      <c r="D2805" s="31" t="s">
        <v>149</v>
      </c>
      <c r="E2805" s="37" t="s">
        <v>147</v>
      </c>
      <c r="F2805" s="37" t="s">
        <v>160</v>
      </c>
    </row>
    <row r="2806" spans="1:7" x14ac:dyDescent="0.25">
      <c r="A2806" s="36" t="s">
        <v>4402</v>
      </c>
      <c r="B2806" s="31" t="s">
        <v>4401</v>
      </c>
      <c r="C2806" s="37">
        <v>4</v>
      </c>
      <c r="D2806" s="31" t="s">
        <v>149</v>
      </c>
      <c r="E2806" s="37" t="s">
        <v>147</v>
      </c>
      <c r="F2806" s="37" t="s">
        <v>378</v>
      </c>
    </row>
    <row r="2807" spans="1:7" x14ac:dyDescent="0.25">
      <c r="A2807" s="36" t="s">
        <v>4403</v>
      </c>
      <c r="B2807" s="31" t="s">
        <v>4401</v>
      </c>
      <c r="C2807" s="37">
        <v>4</v>
      </c>
      <c r="D2807" s="31" t="s">
        <v>149</v>
      </c>
      <c r="E2807" s="37" t="s">
        <v>147</v>
      </c>
      <c r="F2807" s="37" t="s">
        <v>160</v>
      </c>
    </row>
    <row r="2808" spans="1:7" x14ac:dyDescent="0.25">
      <c r="A2808" s="36" t="s">
        <v>4404</v>
      </c>
      <c r="B2808" s="31" t="s">
        <v>4401</v>
      </c>
      <c r="D2808" s="31" t="s">
        <v>149</v>
      </c>
      <c r="E2808" s="37"/>
      <c r="F2808" s="37"/>
    </row>
    <row r="2809" spans="1:7" x14ac:dyDescent="0.25">
      <c r="A2809" s="36" t="s">
        <v>4406</v>
      </c>
      <c r="B2809" s="31" t="s">
        <v>4405</v>
      </c>
      <c r="C2809" s="37">
        <v>5</v>
      </c>
      <c r="D2809" s="31" t="s">
        <v>149</v>
      </c>
      <c r="E2809" s="37" t="s">
        <v>147</v>
      </c>
      <c r="F2809" s="37" t="s">
        <v>208</v>
      </c>
    </row>
    <row r="2810" spans="1:7" x14ac:dyDescent="0.25">
      <c r="A2810" s="36" t="s">
        <v>4408</v>
      </c>
      <c r="B2810" s="31" t="s">
        <v>4407</v>
      </c>
      <c r="C2810" s="37">
        <v>6</v>
      </c>
      <c r="D2810" s="31" t="s">
        <v>149</v>
      </c>
      <c r="E2810" s="37" t="s">
        <v>147</v>
      </c>
      <c r="F2810" s="37" t="s">
        <v>378</v>
      </c>
    </row>
    <row r="2811" spans="1:7" x14ac:dyDescent="0.25">
      <c r="A2811" s="36" t="s">
        <v>4410</v>
      </c>
      <c r="B2811" s="31" t="s">
        <v>4409</v>
      </c>
      <c r="C2811" s="37">
        <v>6</v>
      </c>
      <c r="D2811" s="31" t="s">
        <v>149</v>
      </c>
      <c r="E2811" s="37" t="s">
        <v>147</v>
      </c>
      <c r="F2811" s="37" t="s">
        <v>160</v>
      </c>
    </row>
    <row r="2812" spans="1:7" x14ac:dyDescent="0.25">
      <c r="A2812" s="36" t="s">
        <v>4412</v>
      </c>
      <c r="B2812" s="31" t="s">
        <v>4411</v>
      </c>
      <c r="C2812" s="37">
        <v>6</v>
      </c>
      <c r="D2812" s="31" t="s">
        <v>149</v>
      </c>
      <c r="E2812" s="37" t="s">
        <v>147</v>
      </c>
      <c r="F2812" s="37" t="s">
        <v>156</v>
      </c>
    </row>
    <row r="2813" spans="1:7" x14ac:dyDescent="0.25">
      <c r="A2813" s="36" t="s">
        <v>4414</v>
      </c>
      <c r="B2813" s="31" t="s">
        <v>4413</v>
      </c>
      <c r="C2813" s="37"/>
      <c r="D2813" s="31" t="s">
        <v>149</v>
      </c>
      <c r="E2813" s="37"/>
      <c r="F2813" s="37"/>
      <c r="G2813" s="31" t="s">
        <v>149</v>
      </c>
    </row>
    <row r="2814" spans="1:7" x14ac:dyDescent="0.25">
      <c r="A2814" s="36" t="s">
        <v>4415</v>
      </c>
      <c r="B2814" s="31" t="s">
        <v>4413</v>
      </c>
      <c r="C2814" s="37">
        <v>6</v>
      </c>
      <c r="D2814" s="31" t="s">
        <v>149</v>
      </c>
      <c r="E2814" s="37" t="s">
        <v>147</v>
      </c>
      <c r="F2814" s="37" t="s">
        <v>160</v>
      </c>
    </row>
    <row r="2815" spans="1:7" x14ac:dyDescent="0.25">
      <c r="A2815" s="36" t="s">
        <v>4417</v>
      </c>
      <c r="B2815" s="31" t="s">
        <v>4416</v>
      </c>
      <c r="C2815" s="37">
        <v>5</v>
      </c>
      <c r="D2815" s="31" t="s">
        <v>149</v>
      </c>
      <c r="E2815" s="37" t="s">
        <v>147</v>
      </c>
      <c r="F2815" s="37" t="s">
        <v>253</v>
      </c>
    </row>
    <row r="2816" spans="1:7" x14ac:dyDescent="0.25">
      <c r="A2816" s="36" t="s">
        <v>4419</v>
      </c>
      <c r="B2816" s="31" t="s">
        <v>4418</v>
      </c>
      <c r="C2816" s="37">
        <v>5</v>
      </c>
      <c r="D2816" s="31" t="s">
        <v>149</v>
      </c>
      <c r="E2816" s="37" t="s">
        <v>147</v>
      </c>
      <c r="F2816" s="37" t="s">
        <v>160</v>
      </c>
    </row>
    <row r="2817" spans="1:7" x14ac:dyDescent="0.25">
      <c r="A2817" s="36" t="s">
        <v>4420</v>
      </c>
      <c r="C2817" s="37"/>
      <c r="D2817" s="31" t="s">
        <v>149</v>
      </c>
      <c r="E2817" s="37"/>
      <c r="F2817" s="37"/>
    </row>
    <row r="2818" spans="1:7" x14ac:dyDescent="0.25">
      <c r="A2818" s="36" t="s">
        <v>4422</v>
      </c>
      <c r="B2818" s="31" t="s">
        <v>4421</v>
      </c>
      <c r="C2818" s="37"/>
      <c r="D2818" s="31" t="s">
        <v>149</v>
      </c>
      <c r="E2818" s="37" t="s">
        <v>147</v>
      </c>
      <c r="F2818" s="37" t="s">
        <v>160</v>
      </c>
    </row>
    <row r="2819" spans="1:7" x14ac:dyDescent="0.25">
      <c r="A2819" s="36" t="s">
        <v>4423</v>
      </c>
      <c r="B2819" s="31" t="s">
        <v>4421</v>
      </c>
      <c r="C2819" s="37"/>
      <c r="D2819" s="31" t="s">
        <v>149</v>
      </c>
      <c r="E2819" s="37" t="s">
        <v>147</v>
      </c>
      <c r="F2819" s="37" t="s">
        <v>160</v>
      </c>
    </row>
    <row r="2820" spans="1:7" x14ac:dyDescent="0.25">
      <c r="A2820" s="36" t="s">
        <v>4425</v>
      </c>
      <c r="B2820" s="31" t="s">
        <v>4424</v>
      </c>
      <c r="C2820" s="37">
        <v>4</v>
      </c>
      <c r="D2820" s="31" t="s">
        <v>149</v>
      </c>
      <c r="E2820" s="37" t="s">
        <v>147</v>
      </c>
      <c r="F2820" s="37" t="s">
        <v>501</v>
      </c>
    </row>
    <row r="2821" spans="1:7" x14ac:dyDescent="0.25">
      <c r="A2821" s="36" t="s">
        <v>4427</v>
      </c>
      <c r="B2821" s="31" t="s">
        <v>4426</v>
      </c>
      <c r="C2821" s="37">
        <v>3</v>
      </c>
      <c r="D2821" s="31" t="s">
        <v>149</v>
      </c>
      <c r="E2821" s="37" t="s">
        <v>147</v>
      </c>
      <c r="F2821" s="37" t="s">
        <v>253</v>
      </c>
    </row>
    <row r="2822" spans="1:7" x14ac:dyDescent="0.25">
      <c r="A2822" s="36" t="s">
        <v>4429</v>
      </c>
      <c r="B2822" s="31" t="s">
        <v>4428</v>
      </c>
      <c r="C2822" s="37">
        <v>6</v>
      </c>
      <c r="D2822" s="31" t="s">
        <v>149</v>
      </c>
      <c r="E2822" s="37" t="s">
        <v>147</v>
      </c>
      <c r="F2822" s="37" t="s">
        <v>160</v>
      </c>
    </row>
    <row r="2823" spans="1:7" x14ac:dyDescent="0.25">
      <c r="A2823" s="36" t="s">
        <v>4430</v>
      </c>
      <c r="C2823" s="37">
        <v>6</v>
      </c>
      <c r="D2823" s="31" t="s">
        <v>149</v>
      </c>
      <c r="E2823" s="37" t="s">
        <v>147</v>
      </c>
      <c r="F2823" s="37" t="s">
        <v>208</v>
      </c>
    </row>
    <row r="2824" spans="1:7" x14ac:dyDescent="0.25">
      <c r="A2824" s="36" t="s">
        <v>4432</v>
      </c>
      <c r="B2824" s="31" t="s">
        <v>4431</v>
      </c>
      <c r="C2824" s="37">
        <v>5</v>
      </c>
      <c r="D2824" s="31" t="s">
        <v>149</v>
      </c>
      <c r="E2824" s="37" t="s">
        <v>147</v>
      </c>
      <c r="F2824" s="37" t="s">
        <v>173</v>
      </c>
    </row>
    <row r="2825" spans="1:7" x14ac:dyDescent="0.25">
      <c r="A2825" s="36" t="s">
        <v>4434</v>
      </c>
      <c r="B2825" s="31" t="s">
        <v>4433</v>
      </c>
      <c r="C2825" s="37">
        <v>5</v>
      </c>
      <c r="D2825" s="31" t="s">
        <v>149</v>
      </c>
      <c r="E2825" s="37" t="s">
        <v>147</v>
      </c>
      <c r="F2825" s="37" t="s">
        <v>160</v>
      </c>
    </row>
    <row r="2826" spans="1:7" x14ac:dyDescent="0.25">
      <c r="A2826" s="36" t="s">
        <v>4436</v>
      </c>
      <c r="B2826" s="31" t="s">
        <v>4435</v>
      </c>
      <c r="C2826" s="37">
        <v>1</v>
      </c>
      <c r="D2826" s="31" t="s">
        <v>149</v>
      </c>
      <c r="E2826" s="37" t="s">
        <v>147</v>
      </c>
      <c r="F2826" s="37" t="s">
        <v>156</v>
      </c>
      <c r="G2826" s="31" t="s">
        <v>223</v>
      </c>
    </row>
    <row r="2827" spans="1:7" x14ac:dyDescent="0.25">
      <c r="A2827" s="36" t="s">
        <v>4437</v>
      </c>
      <c r="B2827" s="31" t="s">
        <v>4435</v>
      </c>
      <c r="C2827" s="37">
        <v>1</v>
      </c>
      <c r="D2827" s="31" t="s">
        <v>149</v>
      </c>
      <c r="E2827" s="37" t="s">
        <v>147</v>
      </c>
      <c r="F2827" s="37" t="s">
        <v>192</v>
      </c>
      <c r="G2827" s="31" t="s">
        <v>223</v>
      </c>
    </row>
    <row r="2828" spans="1:7" x14ac:dyDescent="0.25">
      <c r="A2828" s="36" t="s">
        <v>4438</v>
      </c>
      <c r="B2828" s="31" t="s">
        <v>4435</v>
      </c>
      <c r="C2828" s="37"/>
      <c r="D2828" s="31" t="s">
        <v>149</v>
      </c>
      <c r="E2828" s="37" t="s">
        <v>147</v>
      </c>
      <c r="F2828" s="37" t="s">
        <v>160</v>
      </c>
      <c r="G2828" s="31" t="s">
        <v>223</v>
      </c>
    </row>
    <row r="2829" spans="1:7" x14ac:dyDescent="0.25">
      <c r="A2829" s="36" t="s">
        <v>4440</v>
      </c>
      <c r="B2829" s="31" t="s">
        <v>4439</v>
      </c>
      <c r="C2829" s="37">
        <v>6</v>
      </c>
      <c r="D2829" s="31" t="s">
        <v>149</v>
      </c>
      <c r="E2829" s="37" t="s">
        <v>147</v>
      </c>
      <c r="F2829" s="37" t="s">
        <v>253</v>
      </c>
    </row>
    <row r="2830" spans="1:7" x14ac:dyDescent="0.25">
      <c r="A2830" s="36" t="s">
        <v>4442</v>
      </c>
      <c r="B2830" s="31" t="s">
        <v>4441</v>
      </c>
      <c r="C2830" s="37">
        <v>8</v>
      </c>
      <c r="D2830" s="31" t="s">
        <v>149</v>
      </c>
      <c r="E2830" s="37" t="s">
        <v>147</v>
      </c>
      <c r="F2830" s="37" t="s">
        <v>173</v>
      </c>
    </row>
    <row r="2831" spans="1:7" x14ac:dyDescent="0.25">
      <c r="A2831" s="36" t="s">
        <v>4443</v>
      </c>
      <c r="C2831" s="37">
        <v>6</v>
      </c>
      <c r="D2831" s="31" t="s">
        <v>149</v>
      </c>
      <c r="E2831" s="37" t="s">
        <v>147</v>
      </c>
      <c r="F2831" s="37" t="s">
        <v>195</v>
      </c>
    </row>
    <row r="2832" spans="1:7" x14ac:dyDescent="0.25">
      <c r="A2832" s="36" t="s">
        <v>4445</v>
      </c>
      <c r="B2832" s="31" t="s">
        <v>4444</v>
      </c>
      <c r="C2832" s="31">
        <v>5</v>
      </c>
      <c r="D2832" s="31" t="s">
        <v>149</v>
      </c>
      <c r="E2832" s="37" t="s">
        <v>147</v>
      </c>
      <c r="F2832" s="37" t="s">
        <v>160</v>
      </c>
    </row>
    <row r="2833" spans="1:7" x14ac:dyDescent="0.25">
      <c r="A2833" s="36" t="s">
        <v>4447</v>
      </c>
      <c r="B2833" s="31" t="s">
        <v>4446</v>
      </c>
      <c r="C2833" s="37">
        <v>8</v>
      </c>
      <c r="D2833" s="31" t="s">
        <v>149</v>
      </c>
      <c r="E2833" s="37" t="s">
        <v>147</v>
      </c>
      <c r="F2833" s="37" t="s">
        <v>160</v>
      </c>
    </row>
    <row r="2834" spans="1:7" x14ac:dyDescent="0.25">
      <c r="A2834" s="36" t="s">
        <v>4449</v>
      </c>
      <c r="B2834" s="31" t="s">
        <v>4448</v>
      </c>
      <c r="C2834" s="37">
        <v>7</v>
      </c>
      <c r="D2834" s="31" t="s">
        <v>149</v>
      </c>
      <c r="E2834" s="37" t="s">
        <v>147</v>
      </c>
      <c r="F2834" s="37" t="s">
        <v>160</v>
      </c>
      <c r="G2834" s="31" t="s">
        <v>203</v>
      </c>
    </row>
    <row r="2835" spans="1:7" ht="14.4" x14ac:dyDescent="0.3">
      <c r="A2835" s="60" t="s">
        <v>5315</v>
      </c>
    </row>
    <row r="2836" spans="1:7" x14ac:dyDescent="0.25">
      <c r="A2836" s="36" t="s">
        <v>4451</v>
      </c>
      <c r="B2836" s="31" t="s">
        <v>4450</v>
      </c>
      <c r="C2836" s="37">
        <v>3</v>
      </c>
      <c r="D2836" s="31" t="s">
        <v>149</v>
      </c>
      <c r="E2836" s="37" t="s">
        <v>147</v>
      </c>
      <c r="F2836" s="37" t="s">
        <v>160</v>
      </c>
    </row>
    <row r="2837" spans="1:7" x14ac:dyDescent="0.25">
      <c r="A2837" s="36" t="s">
        <v>4453</v>
      </c>
      <c r="B2837" s="31" t="s">
        <v>4452</v>
      </c>
      <c r="C2837" s="37">
        <v>6</v>
      </c>
      <c r="D2837" s="31" t="s">
        <v>149</v>
      </c>
      <c r="E2837" s="37" t="s">
        <v>147</v>
      </c>
      <c r="F2837" s="37" t="s">
        <v>160</v>
      </c>
    </row>
    <row r="2838" spans="1:7" x14ac:dyDescent="0.25">
      <c r="A2838" s="36" t="s">
        <v>4455</v>
      </c>
      <c r="B2838" s="31" t="s">
        <v>4454</v>
      </c>
      <c r="C2838" s="37"/>
      <c r="D2838" s="31" t="s">
        <v>149</v>
      </c>
      <c r="E2838" s="37" t="s">
        <v>147</v>
      </c>
      <c r="F2838" s="37" t="s">
        <v>160</v>
      </c>
    </row>
    <row r="2839" spans="1:7" x14ac:dyDescent="0.25">
      <c r="A2839" s="36" t="s">
        <v>4457</v>
      </c>
      <c r="B2839" s="31" t="s">
        <v>4456</v>
      </c>
      <c r="C2839" s="37">
        <v>0</v>
      </c>
      <c r="D2839" s="31" t="s">
        <v>149</v>
      </c>
      <c r="E2839" s="37" t="s">
        <v>152</v>
      </c>
      <c r="F2839" s="37" t="s">
        <v>160</v>
      </c>
    </row>
    <row r="2840" spans="1:7" ht="14.4" x14ac:dyDescent="0.3">
      <c r="A2840" s="60" t="s">
        <v>5316</v>
      </c>
    </row>
    <row r="2841" spans="1:7" x14ac:dyDescent="0.25">
      <c r="A2841" s="36" t="s">
        <v>4459</v>
      </c>
      <c r="B2841" s="31" t="s">
        <v>4458</v>
      </c>
      <c r="C2841" s="37">
        <v>8</v>
      </c>
      <c r="D2841" s="31" t="s">
        <v>149</v>
      </c>
      <c r="E2841" s="37" t="s">
        <v>147</v>
      </c>
      <c r="F2841" s="37" t="s">
        <v>222</v>
      </c>
    </row>
    <row r="2842" spans="1:7" ht="14.4" x14ac:dyDescent="0.3">
      <c r="A2842" s="60" t="s">
        <v>5317</v>
      </c>
    </row>
    <row r="2843" spans="1:7" x14ac:dyDescent="0.25">
      <c r="A2843" s="36" t="s">
        <v>4461</v>
      </c>
      <c r="B2843" s="31" t="s">
        <v>4460</v>
      </c>
      <c r="C2843" s="37">
        <v>7</v>
      </c>
      <c r="D2843" s="31" t="s">
        <v>149</v>
      </c>
      <c r="E2843" s="37" t="s">
        <v>147</v>
      </c>
      <c r="F2843" s="37" t="s">
        <v>160</v>
      </c>
      <c r="G2843" s="31" t="s">
        <v>203</v>
      </c>
    </row>
    <row r="2844" spans="1:7" ht="14.4" x14ac:dyDescent="0.3">
      <c r="A2844" s="60" t="s">
        <v>5318</v>
      </c>
    </row>
    <row r="2845" spans="1:7" x14ac:dyDescent="0.25">
      <c r="A2845" s="36" t="s">
        <v>4463</v>
      </c>
      <c r="B2845" s="31" t="s">
        <v>4462</v>
      </c>
      <c r="C2845" s="31">
        <v>0</v>
      </c>
      <c r="D2845" s="31" t="s">
        <v>149</v>
      </c>
      <c r="E2845" s="37" t="s">
        <v>152</v>
      </c>
      <c r="F2845" s="37" t="s">
        <v>160</v>
      </c>
    </row>
    <row r="2846" spans="1:7" ht="14.4" x14ac:dyDescent="0.3">
      <c r="A2846" s="60" t="s">
        <v>5319</v>
      </c>
    </row>
    <row r="2847" spans="1:7" x14ac:dyDescent="0.25">
      <c r="A2847" s="36" t="s">
        <v>4465</v>
      </c>
      <c r="B2847" s="31" t="s">
        <v>4464</v>
      </c>
      <c r="C2847" s="31">
        <v>0</v>
      </c>
      <c r="D2847" s="31" t="s">
        <v>149</v>
      </c>
      <c r="E2847" s="37" t="s">
        <v>152</v>
      </c>
      <c r="F2847" s="37" t="s">
        <v>170</v>
      </c>
    </row>
    <row r="2848" spans="1:7" x14ac:dyDescent="0.25">
      <c r="A2848" s="36" t="s">
        <v>4467</v>
      </c>
      <c r="B2848" s="31" t="s">
        <v>4466</v>
      </c>
      <c r="C2848" s="37">
        <v>0</v>
      </c>
      <c r="D2848" s="31" t="s">
        <v>149</v>
      </c>
      <c r="E2848" s="37" t="s">
        <v>152</v>
      </c>
      <c r="F2848" s="37" t="s">
        <v>160</v>
      </c>
    </row>
    <row r="2849" spans="1:7" x14ac:dyDescent="0.25">
      <c r="A2849" s="36" t="s">
        <v>4469</v>
      </c>
      <c r="B2849" s="31" t="s">
        <v>4468</v>
      </c>
      <c r="C2849" s="39">
        <v>0</v>
      </c>
      <c r="D2849" s="31" t="s">
        <v>149</v>
      </c>
      <c r="E2849" s="37" t="s">
        <v>152</v>
      </c>
      <c r="F2849" s="37" t="s">
        <v>156</v>
      </c>
    </row>
    <row r="2850" spans="1:7" ht="14.4" x14ac:dyDescent="0.3">
      <c r="A2850" s="60" t="s">
        <v>5320</v>
      </c>
    </row>
    <row r="2851" spans="1:7" x14ac:dyDescent="0.25">
      <c r="A2851" s="36" t="s">
        <v>4471</v>
      </c>
      <c r="B2851" s="31" t="s">
        <v>4470</v>
      </c>
      <c r="C2851" s="37">
        <v>8</v>
      </c>
      <c r="D2851" s="31" t="s">
        <v>144</v>
      </c>
      <c r="E2851" s="37" t="s">
        <v>147</v>
      </c>
      <c r="F2851" s="37" t="s">
        <v>156</v>
      </c>
    </row>
    <row r="2852" spans="1:7" ht="14.4" x14ac:dyDescent="0.3">
      <c r="A2852" s="60" t="s">
        <v>5321</v>
      </c>
    </row>
    <row r="2853" spans="1:7" x14ac:dyDescent="0.25">
      <c r="A2853" s="36" t="s">
        <v>4473</v>
      </c>
      <c r="B2853" s="31" t="s">
        <v>4472</v>
      </c>
      <c r="C2853" s="37">
        <v>3</v>
      </c>
      <c r="D2853" s="31" t="s">
        <v>149</v>
      </c>
      <c r="E2853" s="37" t="s">
        <v>147</v>
      </c>
      <c r="F2853" s="37" t="s">
        <v>355</v>
      </c>
    </row>
    <row r="2854" spans="1:7" ht="14.4" x14ac:dyDescent="0.3">
      <c r="A2854" s="60" t="s">
        <v>5322</v>
      </c>
    </row>
    <row r="2855" spans="1:7" ht="14.4" x14ac:dyDescent="0.3">
      <c r="A2855" s="60" t="s">
        <v>5323</v>
      </c>
    </row>
    <row r="2856" spans="1:7" x14ac:dyDescent="0.25">
      <c r="A2856" s="36" t="s">
        <v>4475</v>
      </c>
      <c r="B2856" s="31" t="s">
        <v>4474</v>
      </c>
      <c r="C2856" s="37">
        <v>6</v>
      </c>
      <c r="D2856" s="31" t="s">
        <v>149</v>
      </c>
      <c r="E2856" s="37" t="s">
        <v>147</v>
      </c>
      <c r="F2856" s="37" t="s">
        <v>160</v>
      </c>
      <c r="G2856" s="31" t="s">
        <v>203</v>
      </c>
    </row>
    <row r="2857" spans="1:7" x14ac:dyDescent="0.25">
      <c r="A2857" s="36" t="s">
        <v>4477</v>
      </c>
      <c r="B2857" s="31" t="s">
        <v>4476</v>
      </c>
      <c r="C2857" s="37">
        <v>4</v>
      </c>
      <c r="D2857" s="31" t="s">
        <v>149</v>
      </c>
      <c r="E2857" s="37" t="s">
        <v>147</v>
      </c>
      <c r="F2857" s="37" t="s">
        <v>163</v>
      </c>
    </row>
    <row r="2858" spans="1:7" x14ac:dyDescent="0.25">
      <c r="A2858" s="36" t="s">
        <v>4478</v>
      </c>
      <c r="B2858" s="31" t="s">
        <v>4476</v>
      </c>
      <c r="C2858" s="37"/>
      <c r="D2858" s="31" t="s">
        <v>149</v>
      </c>
      <c r="E2858" s="37" t="s">
        <v>147</v>
      </c>
      <c r="F2858" s="37" t="s">
        <v>160</v>
      </c>
    </row>
    <row r="2859" spans="1:7" x14ac:dyDescent="0.25">
      <c r="A2859" s="36" t="s">
        <v>4479</v>
      </c>
      <c r="B2859" s="31" t="s">
        <v>4476</v>
      </c>
      <c r="C2859" s="37"/>
      <c r="D2859" s="31" t="s">
        <v>149</v>
      </c>
      <c r="E2859" s="37" t="s">
        <v>147</v>
      </c>
      <c r="F2859" s="37" t="s">
        <v>160</v>
      </c>
    </row>
    <row r="2860" spans="1:7" ht="14.4" x14ac:dyDescent="0.3">
      <c r="A2860" s="60" t="s">
        <v>5324</v>
      </c>
    </row>
    <row r="2861" spans="1:7" x14ac:dyDescent="0.25">
      <c r="A2861" s="36" t="s">
        <v>4481</v>
      </c>
      <c r="B2861" s="31" t="s">
        <v>4480</v>
      </c>
      <c r="C2861" s="37">
        <v>4</v>
      </c>
      <c r="D2861" s="31" t="s">
        <v>149</v>
      </c>
      <c r="E2861" s="37" t="s">
        <v>147</v>
      </c>
      <c r="F2861" s="37" t="s">
        <v>163</v>
      </c>
    </row>
    <row r="2862" spans="1:7" x14ac:dyDescent="0.25">
      <c r="A2862" s="36" t="s">
        <v>4483</v>
      </c>
      <c r="B2862" s="31" t="s">
        <v>4482</v>
      </c>
      <c r="C2862" s="37">
        <v>5</v>
      </c>
      <c r="D2862" s="31" t="s">
        <v>149</v>
      </c>
      <c r="E2862" s="37" t="s">
        <v>147</v>
      </c>
      <c r="F2862" s="37" t="s">
        <v>241</v>
      </c>
    </row>
    <row r="2863" spans="1:7" x14ac:dyDescent="0.25">
      <c r="A2863" s="36" t="s">
        <v>4485</v>
      </c>
      <c r="B2863" s="31" t="s">
        <v>4484</v>
      </c>
      <c r="C2863" s="37">
        <v>5</v>
      </c>
      <c r="D2863" s="31" t="s">
        <v>149</v>
      </c>
      <c r="E2863" s="37" t="s">
        <v>147</v>
      </c>
      <c r="F2863" s="37" t="s">
        <v>208</v>
      </c>
      <c r="G2863" s="31" t="s">
        <v>223</v>
      </c>
    </row>
    <row r="2864" spans="1:7" ht="14.4" x14ac:dyDescent="0.3">
      <c r="A2864" s="60" t="s">
        <v>5325</v>
      </c>
    </row>
    <row r="2865" spans="1:7" x14ac:dyDescent="0.25">
      <c r="A2865" s="36" t="s">
        <v>4487</v>
      </c>
      <c r="B2865" s="31" t="s">
        <v>4486</v>
      </c>
      <c r="C2865" s="37">
        <v>7</v>
      </c>
      <c r="D2865" s="31" t="s">
        <v>149</v>
      </c>
      <c r="E2865" s="37" t="s">
        <v>147</v>
      </c>
      <c r="F2865" s="37" t="s">
        <v>156</v>
      </c>
    </row>
    <row r="2866" spans="1:7" x14ac:dyDescent="0.25">
      <c r="A2866" s="36" t="s">
        <v>4489</v>
      </c>
      <c r="B2866" s="31" t="s">
        <v>4488</v>
      </c>
      <c r="C2866" s="37">
        <v>8</v>
      </c>
      <c r="D2866" s="31" t="s">
        <v>149</v>
      </c>
      <c r="E2866" s="37" t="s">
        <v>147</v>
      </c>
      <c r="F2866" s="37" t="s">
        <v>396</v>
      </c>
    </row>
    <row r="2867" spans="1:7" x14ac:dyDescent="0.25">
      <c r="A2867" s="36" t="s">
        <v>4491</v>
      </c>
      <c r="B2867" s="31" t="s">
        <v>4490</v>
      </c>
      <c r="C2867" s="37"/>
      <c r="D2867" s="31" t="s">
        <v>149</v>
      </c>
      <c r="E2867" s="37"/>
      <c r="F2867" s="37"/>
      <c r="G2867" s="31" t="s">
        <v>203</v>
      </c>
    </row>
    <row r="2868" spans="1:7" ht="14.4" x14ac:dyDescent="0.3">
      <c r="A2868" s="60" t="s">
        <v>5326</v>
      </c>
    </row>
    <row r="2869" spans="1:7" x14ac:dyDescent="0.25">
      <c r="A2869" s="36" t="s">
        <v>4492</v>
      </c>
      <c r="C2869" s="37">
        <v>7</v>
      </c>
      <c r="D2869" s="31" t="s">
        <v>149</v>
      </c>
      <c r="E2869" s="37" t="s">
        <v>147</v>
      </c>
      <c r="F2869" s="37" t="s">
        <v>222</v>
      </c>
    </row>
    <row r="2870" spans="1:7" x14ac:dyDescent="0.25">
      <c r="A2870" s="36" t="s">
        <v>4494</v>
      </c>
      <c r="B2870" s="31" t="s">
        <v>4493</v>
      </c>
      <c r="C2870" s="37">
        <v>7</v>
      </c>
      <c r="D2870" s="31" t="s">
        <v>149</v>
      </c>
      <c r="E2870" s="37" t="s">
        <v>147</v>
      </c>
      <c r="F2870" s="37" t="s">
        <v>819</v>
      </c>
    </row>
    <row r="2871" spans="1:7" ht="14.4" x14ac:dyDescent="0.3">
      <c r="A2871" s="60" t="s">
        <v>5327</v>
      </c>
    </row>
    <row r="2872" spans="1:7" x14ac:dyDescent="0.25">
      <c r="A2872" s="36" t="s">
        <v>4496</v>
      </c>
      <c r="B2872" s="31" t="s">
        <v>4495</v>
      </c>
      <c r="C2872" s="37">
        <v>0</v>
      </c>
      <c r="D2872" s="31" t="s">
        <v>149</v>
      </c>
      <c r="E2872" s="37" t="s">
        <v>152</v>
      </c>
      <c r="F2872" s="37" t="s">
        <v>156</v>
      </c>
    </row>
    <row r="2873" spans="1:7" ht="14.4" x14ac:dyDescent="0.3">
      <c r="A2873" s="60" t="s">
        <v>5328</v>
      </c>
    </row>
    <row r="2874" spans="1:7" x14ac:dyDescent="0.25">
      <c r="A2874" s="36" t="s">
        <v>4498</v>
      </c>
      <c r="B2874" s="31" t="s">
        <v>4497</v>
      </c>
      <c r="C2874" s="37">
        <v>7</v>
      </c>
      <c r="D2874" s="31" t="s">
        <v>144</v>
      </c>
      <c r="E2874" s="37" t="s">
        <v>147</v>
      </c>
      <c r="F2874" s="37" t="s">
        <v>148</v>
      </c>
    </row>
    <row r="2875" spans="1:7" ht="14.4" x14ac:dyDescent="0.3">
      <c r="A2875" s="60" t="s">
        <v>5329</v>
      </c>
    </row>
    <row r="2876" spans="1:7" x14ac:dyDescent="0.25">
      <c r="A2876" s="37" t="s">
        <v>4500</v>
      </c>
      <c r="B2876" s="40" t="s">
        <v>4499</v>
      </c>
      <c r="C2876" s="39">
        <v>0</v>
      </c>
      <c r="D2876" s="40" t="s">
        <v>149</v>
      </c>
      <c r="E2876" s="37" t="s">
        <v>152</v>
      </c>
      <c r="F2876" s="37" t="s">
        <v>378</v>
      </c>
    </row>
    <row r="2877" spans="1:7" ht="14.4" x14ac:dyDescent="0.3">
      <c r="A2877" s="60" t="s">
        <v>5330</v>
      </c>
    </row>
    <row r="2878" spans="1:7" x14ac:dyDescent="0.25">
      <c r="A2878" s="36" t="s">
        <v>4502</v>
      </c>
      <c r="B2878" s="31" t="s">
        <v>4501</v>
      </c>
      <c r="C2878" s="37">
        <v>5</v>
      </c>
      <c r="D2878" s="31" t="s">
        <v>157</v>
      </c>
      <c r="E2878" s="37" t="s">
        <v>147</v>
      </c>
      <c r="F2878" s="37" t="s">
        <v>178</v>
      </c>
    </row>
    <row r="2879" spans="1:7" ht="14.4" x14ac:dyDescent="0.3">
      <c r="A2879" s="60" t="s">
        <v>5331</v>
      </c>
    </row>
    <row r="2880" spans="1:7" x14ac:dyDescent="0.25">
      <c r="A2880" s="36" t="s">
        <v>4504</v>
      </c>
      <c r="B2880" s="31" t="s">
        <v>4503</v>
      </c>
      <c r="C2880" s="37">
        <v>10</v>
      </c>
      <c r="D2880" s="31" t="s">
        <v>149</v>
      </c>
      <c r="E2880" s="37" t="s">
        <v>147</v>
      </c>
      <c r="F2880" s="37" t="s">
        <v>355</v>
      </c>
      <c r="G2880" s="31" t="s">
        <v>144</v>
      </c>
    </row>
    <row r="2881" spans="1:7" ht="14.4" x14ac:dyDescent="0.3">
      <c r="A2881" s="60" t="s">
        <v>5332</v>
      </c>
    </row>
    <row r="2882" spans="1:7" x14ac:dyDescent="0.25">
      <c r="A2882" s="36" t="s">
        <v>4506</v>
      </c>
      <c r="B2882" s="31" t="s">
        <v>4505</v>
      </c>
      <c r="C2882" s="37"/>
      <c r="D2882" s="31" t="s">
        <v>1299</v>
      </c>
      <c r="E2882" s="37"/>
      <c r="F2882" s="37"/>
    </row>
    <row r="2883" spans="1:7" x14ac:dyDescent="0.25">
      <c r="A2883" s="36" t="s">
        <v>4507</v>
      </c>
      <c r="B2883" s="31" t="s">
        <v>4505</v>
      </c>
      <c r="C2883" s="37"/>
      <c r="D2883" s="31" t="s">
        <v>1291</v>
      </c>
      <c r="E2883" s="37"/>
      <c r="F2883" s="37"/>
    </row>
    <row r="2884" spans="1:7" x14ac:dyDescent="0.25">
      <c r="A2884" s="36" t="s">
        <v>4508</v>
      </c>
      <c r="B2884" s="31" t="s">
        <v>4505</v>
      </c>
      <c r="C2884" s="37"/>
      <c r="D2884" s="31" t="s">
        <v>1299</v>
      </c>
      <c r="E2884" s="37"/>
      <c r="F2884" s="37"/>
    </row>
    <row r="2885" spans="1:7" ht="14.4" x14ac:dyDescent="0.3">
      <c r="A2885" s="60" t="s">
        <v>5333</v>
      </c>
    </row>
    <row r="2886" spans="1:7" x14ac:dyDescent="0.25">
      <c r="A2886" s="36" t="s">
        <v>4510</v>
      </c>
      <c r="B2886" s="31" t="s">
        <v>4509</v>
      </c>
      <c r="C2886" s="37">
        <v>0</v>
      </c>
      <c r="D2886" s="31" t="s">
        <v>149</v>
      </c>
      <c r="E2886" s="37" t="s">
        <v>152</v>
      </c>
      <c r="F2886" s="37" t="s">
        <v>160</v>
      </c>
    </row>
    <row r="2887" spans="1:7" ht="14.4" x14ac:dyDescent="0.3">
      <c r="A2887" s="60" t="s">
        <v>5334</v>
      </c>
    </row>
    <row r="2888" spans="1:7" x14ac:dyDescent="0.25">
      <c r="A2888" s="36" t="s">
        <v>4512</v>
      </c>
      <c r="B2888" s="31" t="s">
        <v>4511</v>
      </c>
      <c r="C2888" s="37">
        <v>8</v>
      </c>
      <c r="D2888" s="31" t="s">
        <v>189</v>
      </c>
      <c r="E2888" s="37" t="s">
        <v>147</v>
      </c>
      <c r="F2888" s="37" t="s">
        <v>195</v>
      </c>
      <c r="G2888" s="31" t="s">
        <v>203</v>
      </c>
    </row>
    <row r="2889" spans="1:7" x14ac:dyDescent="0.25">
      <c r="A2889" s="36" t="s">
        <v>4513</v>
      </c>
      <c r="B2889" s="31" t="s">
        <v>4511</v>
      </c>
      <c r="D2889" s="31" t="s">
        <v>189</v>
      </c>
      <c r="E2889" s="37"/>
      <c r="F2889" s="37"/>
      <c r="G2889" s="31" t="s">
        <v>203</v>
      </c>
    </row>
    <row r="2890" spans="1:7" x14ac:dyDescent="0.25">
      <c r="A2890" s="36" t="s">
        <v>4514</v>
      </c>
      <c r="B2890" s="31" t="s">
        <v>4511</v>
      </c>
      <c r="D2890" s="31" t="s">
        <v>189</v>
      </c>
      <c r="E2890" s="37"/>
      <c r="F2890" s="37"/>
      <c r="G2890" s="31" t="s">
        <v>203</v>
      </c>
    </row>
    <row r="2891" spans="1:7" ht="14.4" x14ac:dyDescent="0.3">
      <c r="A2891" s="60" t="s">
        <v>5335</v>
      </c>
    </row>
    <row r="2892" spans="1:7" x14ac:dyDescent="0.25">
      <c r="A2892" s="36" t="s">
        <v>4515</v>
      </c>
      <c r="C2892" s="37">
        <v>4</v>
      </c>
      <c r="D2892" s="31" t="s">
        <v>1245</v>
      </c>
      <c r="E2892" s="37" t="s">
        <v>147</v>
      </c>
      <c r="F2892" s="37" t="s">
        <v>208</v>
      </c>
    </row>
    <row r="2893" spans="1:7" x14ac:dyDescent="0.25">
      <c r="A2893" s="36" t="s">
        <v>4516</v>
      </c>
      <c r="C2893" s="37">
        <v>7</v>
      </c>
      <c r="D2893" s="31" t="s">
        <v>157</v>
      </c>
      <c r="E2893" s="37" t="s">
        <v>147</v>
      </c>
      <c r="F2893" s="37" t="s">
        <v>278</v>
      </c>
    </row>
    <row r="2894" spans="1:7" x14ac:dyDescent="0.25">
      <c r="A2894" s="36" t="s">
        <v>4518</v>
      </c>
      <c r="B2894" s="31" t="s">
        <v>4517</v>
      </c>
      <c r="C2894" s="37">
        <v>1</v>
      </c>
      <c r="D2894" s="31" t="s">
        <v>157</v>
      </c>
      <c r="E2894" s="37" t="s">
        <v>147</v>
      </c>
      <c r="F2894" s="37" t="s">
        <v>208</v>
      </c>
    </row>
    <row r="2895" spans="1:7" ht="14.4" x14ac:dyDescent="0.3">
      <c r="A2895" s="60" t="s">
        <v>5336</v>
      </c>
    </row>
    <row r="2896" spans="1:7" x14ac:dyDescent="0.25">
      <c r="A2896" s="36" t="s">
        <v>4520</v>
      </c>
      <c r="B2896" s="31" t="s">
        <v>4519</v>
      </c>
      <c r="C2896" s="37">
        <v>7</v>
      </c>
      <c r="D2896" s="31" t="s">
        <v>157</v>
      </c>
      <c r="E2896" s="37" t="s">
        <v>147</v>
      </c>
      <c r="F2896" s="37" t="s">
        <v>222</v>
      </c>
    </row>
    <row r="2897" spans="1:6" x14ac:dyDescent="0.25">
      <c r="A2897" s="36" t="s">
        <v>4522</v>
      </c>
      <c r="B2897" s="31" t="s">
        <v>4521</v>
      </c>
      <c r="C2897" s="37">
        <v>7</v>
      </c>
      <c r="D2897" s="31" t="s">
        <v>149</v>
      </c>
      <c r="E2897" s="37" t="s">
        <v>147</v>
      </c>
      <c r="F2897" s="37" t="s">
        <v>153</v>
      </c>
    </row>
    <row r="2898" spans="1:6" x14ac:dyDescent="0.25">
      <c r="A2898" s="36" t="s">
        <v>4523</v>
      </c>
      <c r="C2898" s="37">
        <v>5</v>
      </c>
      <c r="D2898" s="40" t="s">
        <v>149</v>
      </c>
      <c r="E2898" s="37" t="s">
        <v>147</v>
      </c>
      <c r="F2898" s="37" t="s">
        <v>170</v>
      </c>
    </row>
    <row r="2899" spans="1:6" x14ac:dyDescent="0.25">
      <c r="A2899" s="36" t="s">
        <v>4525</v>
      </c>
      <c r="B2899" s="31" t="s">
        <v>4524</v>
      </c>
      <c r="C2899" s="37">
        <v>5</v>
      </c>
      <c r="D2899" s="31" t="s">
        <v>149</v>
      </c>
      <c r="E2899" s="37" t="s">
        <v>147</v>
      </c>
      <c r="F2899" s="37" t="s">
        <v>160</v>
      </c>
    </row>
    <row r="2900" spans="1:6" x14ac:dyDescent="0.25">
      <c r="A2900" s="36" t="s">
        <v>4527</v>
      </c>
      <c r="B2900" s="31" t="s">
        <v>4526</v>
      </c>
      <c r="C2900" s="37">
        <v>6</v>
      </c>
      <c r="D2900" s="31" t="s">
        <v>149</v>
      </c>
      <c r="E2900" s="37" t="s">
        <v>147</v>
      </c>
      <c r="F2900" s="37" t="s">
        <v>241</v>
      </c>
    </row>
    <row r="2901" spans="1:6" ht="14.4" x14ac:dyDescent="0.3">
      <c r="A2901" s="60" t="s">
        <v>5337</v>
      </c>
    </row>
    <row r="2902" spans="1:6" x14ac:dyDescent="0.25">
      <c r="A2902" s="36" t="s">
        <v>4529</v>
      </c>
      <c r="B2902" s="31" t="s">
        <v>4528</v>
      </c>
      <c r="C2902" s="37">
        <v>0</v>
      </c>
      <c r="D2902" s="31" t="s">
        <v>149</v>
      </c>
      <c r="E2902" s="37" t="s">
        <v>152</v>
      </c>
      <c r="F2902" s="37" t="s">
        <v>160</v>
      </c>
    </row>
    <row r="2903" spans="1:6" x14ac:dyDescent="0.25">
      <c r="A2903" s="36" t="s">
        <v>4531</v>
      </c>
      <c r="B2903" s="31" t="s">
        <v>4530</v>
      </c>
      <c r="C2903" s="37">
        <v>0</v>
      </c>
      <c r="D2903" s="31" t="s">
        <v>149</v>
      </c>
      <c r="E2903" s="37" t="s">
        <v>152</v>
      </c>
      <c r="F2903" s="37" t="s">
        <v>160</v>
      </c>
    </row>
    <row r="2904" spans="1:6" ht="14.4" x14ac:dyDescent="0.3">
      <c r="A2904" s="60" t="s">
        <v>5338</v>
      </c>
    </row>
    <row r="2905" spans="1:6" x14ac:dyDescent="0.25">
      <c r="A2905" s="36" t="s">
        <v>4533</v>
      </c>
      <c r="B2905" s="31" t="s">
        <v>4532</v>
      </c>
      <c r="C2905" s="37">
        <v>6</v>
      </c>
      <c r="D2905" s="31" t="s">
        <v>149</v>
      </c>
      <c r="E2905" s="37" t="s">
        <v>147</v>
      </c>
      <c r="F2905" s="37" t="s">
        <v>222</v>
      </c>
    </row>
    <row r="2906" spans="1:6" ht="14.4" x14ac:dyDescent="0.3">
      <c r="A2906" s="60" t="s">
        <v>5339</v>
      </c>
    </row>
    <row r="2907" spans="1:6" x14ac:dyDescent="0.25">
      <c r="A2907" s="36" t="s">
        <v>4535</v>
      </c>
      <c r="B2907" s="31" t="s">
        <v>4534</v>
      </c>
      <c r="C2907" s="37">
        <v>9</v>
      </c>
      <c r="D2907" s="31" t="s">
        <v>149</v>
      </c>
      <c r="E2907" s="37" t="s">
        <v>147</v>
      </c>
      <c r="F2907" s="37" t="s">
        <v>195</v>
      </c>
    </row>
    <row r="2908" spans="1:6" ht="14.4" x14ac:dyDescent="0.3">
      <c r="A2908" s="60" t="s">
        <v>5340</v>
      </c>
    </row>
    <row r="2909" spans="1:6" ht="14.4" x14ac:dyDescent="0.3">
      <c r="A2909" s="60" t="s">
        <v>5341</v>
      </c>
    </row>
    <row r="2910" spans="1:6" x14ac:dyDescent="0.25">
      <c r="A2910" s="36" t="s">
        <v>4537</v>
      </c>
      <c r="B2910" s="31" t="s">
        <v>4536</v>
      </c>
      <c r="C2910" s="31">
        <v>0</v>
      </c>
      <c r="D2910" s="31" t="s">
        <v>149</v>
      </c>
      <c r="E2910" s="31" t="s">
        <v>152</v>
      </c>
      <c r="F2910" s="31" t="s">
        <v>160</v>
      </c>
    </row>
    <row r="2911" spans="1:6" x14ac:dyDescent="0.25">
      <c r="A2911" s="36" t="s">
        <v>4539</v>
      </c>
      <c r="B2911" s="31" t="s">
        <v>4538</v>
      </c>
      <c r="C2911" s="37">
        <v>10</v>
      </c>
      <c r="D2911" s="31" t="s">
        <v>189</v>
      </c>
      <c r="E2911" s="37" t="s">
        <v>147</v>
      </c>
      <c r="F2911" s="37" t="s">
        <v>195</v>
      </c>
    </row>
    <row r="2912" spans="1:6" x14ac:dyDescent="0.25">
      <c r="A2912" s="36" t="s">
        <v>4541</v>
      </c>
      <c r="B2912" s="31" t="s">
        <v>4540</v>
      </c>
      <c r="C2912" s="37">
        <v>9</v>
      </c>
      <c r="D2912" s="31" t="s">
        <v>189</v>
      </c>
      <c r="E2912" s="37" t="s">
        <v>147</v>
      </c>
      <c r="F2912" s="37" t="s">
        <v>195</v>
      </c>
    </row>
    <row r="2913" spans="1:7" x14ac:dyDescent="0.25">
      <c r="A2913" s="36" t="s">
        <v>4543</v>
      </c>
      <c r="B2913" s="31" t="s">
        <v>4542</v>
      </c>
      <c r="C2913" s="37">
        <v>9</v>
      </c>
      <c r="D2913" s="31" t="s">
        <v>189</v>
      </c>
      <c r="E2913" s="37" t="s">
        <v>147</v>
      </c>
      <c r="F2913" s="37" t="s">
        <v>482</v>
      </c>
      <c r="G2913" s="31" t="s">
        <v>182</v>
      </c>
    </row>
    <row r="2914" spans="1:7" ht="14.4" x14ac:dyDescent="0.3">
      <c r="A2914" s="60" t="s">
        <v>5342</v>
      </c>
    </row>
    <row r="2915" spans="1:7" x14ac:dyDescent="0.25">
      <c r="A2915" s="36" t="s">
        <v>4545</v>
      </c>
      <c r="B2915" s="31" t="s">
        <v>4544</v>
      </c>
      <c r="C2915" s="37">
        <v>6</v>
      </c>
      <c r="D2915" s="31" t="s">
        <v>149</v>
      </c>
      <c r="E2915" s="37" t="s">
        <v>147</v>
      </c>
      <c r="F2915" s="37" t="s">
        <v>278</v>
      </c>
    </row>
    <row r="2916" spans="1:7" ht="14.4" x14ac:dyDescent="0.3">
      <c r="A2916" s="60" t="s">
        <v>5343</v>
      </c>
    </row>
    <row r="2917" spans="1:7" x14ac:dyDescent="0.25">
      <c r="A2917" s="36" t="s">
        <v>4547</v>
      </c>
      <c r="B2917" s="31" t="s">
        <v>4546</v>
      </c>
      <c r="C2917" s="37">
        <v>0</v>
      </c>
      <c r="D2917" s="31" t="s">
        <v>149</v>
      </c>
      <c r="E2917" s="37" t="s">
        <v>152</v>
      </c>
      <c r="F2917" s="37" t="s">
        <v>160</v>
      </c>
    </row>
    <row r="2918" spans="1:7" x14ac:dyDescent="0.25">
      <c r="A2918" s="36" t="s">
        <v>4549</v>
      </c>
      <c r="B2918" s="31" t="s">
        <v>4548</v>
      </c>
      <c r="C2918" s="37">
        <v>0</v>
      </c>
      <c r="D2918" s="31" t="s">
        <v>149</v>
      </c>
      <c r="E2918" s="37" t="s">
        <v>152</v>
      </c>
      <c r="F2918" s="37" t="s">
        <v>160</v>
      </c>
    </row>
    <row r="2919" spans="1:7" x14ac:dyDescent="0.25">
      <c r="A2919" s="36" t="s">
        <v>4551</v>
      </c>
      <c r="B2919" s="31" t="s">
        <v>4550</v>
      </c>
      <c r="C2919" s="37">
        <v>0</v>
      </c>
      <c r="D2919" s="31" t="s">
        <v>149</v>
      </c>
      <c r="E2919" s="37" t="s">
        <v>152</v>
      </c>
      <c r="F2919" s="37" t="s">
        <v>160</v>
      </c>
    </row>
    <row r="2920" spans="1:7" x14ac:dyDescent="0.25">
      <c r="A2920" s="36" t="s">
        <v>4553</v>
      </c>
      <c r="B2920" s="31" t="s">
        <v>4552</v>
      </c>
      <c r="C2920" s="39">
        <v>0</v>
      </c>
      <c r="D2920" s="31" t="s">
        <v>149</v>
      </c>
      <c r="E2920" s="37" t="s">
        <v>152</v>
      </c>
      <c r="F2920" s="37" t="s">
        <v>202</v>
      </c>
    </row>
    <row r="2921" spans="1:7" x14ac:dyDescent="0.25">
      <c r="A2921" s="36" t="s">
        <v>4555</v>
      </c>
      <c r="B2921" s="31" t="s">
        <v>4554</v>
      </c>
      <c r="C2921" s="37">
        <v>0</v>
      </c>
      <c r="D2921" s="31" t="s">
        <v>149</v>
      </c>
      <c r="E2921" s="37" t="s">
        <v>152</v>
      </c>
      <c r="F2921" s="37" t="s">
        <v>160</v>
      </c>
    </row>
    <row r="2922" spans="1:7" x14ac:dyDescent="0.25">
      <c r="A2922" s="36" t="s">
        <v>4557</v>
      </c>
      <c r="B2922" s="31" t="s">
        <v>4556</v>
      </c>
      <c r="C2922" s="39">
        <v>0</v>
      </c>
      <c r="D2922" s="31" t="s">
        <v>149</v>
      </c>
      <c r="E2922" s="37" t="s">
        <v>152</v>
      </c>
      <c r="F2922" s="37" t="s">
        <v>241</v>
      </c>
    </row>
    <row r="2923" spans="1:7" x14ac:dyDescent="0.25">
      <c r="A2923" s="36" t="s">
        <v>4559</v>
      </c>
      <c r="B2923" s="31" t="s">
        <v>4558</v>
      </c>
      <c r="C2923" s="39">
        <v>0</v>
      </c>
      <c r="D2923" s="31" t="s">
        <v>149</v>
      </c>
      <c r="E2923" s="37" t="s">
        <v>152</v>
      </c>
      <c r="F2923" s="37" t="s">
        <v>241</v>
      </c>
    </row>
    <row r="2924" spans="1:7" ht="14.4" x14ac:dyDescent="0.3">
      <c r="A2924" s="60" t="s">
        <v>5344</v>
      </c>
    </row>
    <row r="2925" spans="1:7" x14ac:dyDescent="0.25">
      <c r="A2925" s="36" t="s">
        <v>4561</v>
      </c>
      <c r="B2925" s="31" t="s">
        <v>4560</v>
      </c>
      <c r="C2925" s="37">
        <v>8</v>
      </c>
      <c r="D2925" s="31" t="s">
        <v>149</v>
      </c>
      <c r="E2925" s="37" t="s">
        <v>147</v>
      </c>
      <c r="F2925" s="37" t="s">
        <v>222</v>
      </c>
    </row>
    <row r="2926" spans="1:7" x14ac:dyDescent="0.25">
      <c r="A2926" s="36" t="s">
        <v>4563</v>
      </c>
      <c r="B2926" s="31" t="s">
        <v>4562</v>
      </c>
      <c r="C2926" s="37">
        <v>10</v>
      </c>
      <c r="D2926" s="31" t="s">
        <v>149</v>
      </c>
      <c r="E2926" s="37" t="s">
        <v>147</v>
      </c>
      <c r="F2926" s="37" t="s">
        <v>222</v>
      </c>
    </row>
    <row r="2927" spans="1:7" ht="14.4" x14ac:dyDescent="0.3">
      <c r="A2927" s="60" t="s">
        <v>5345</v>
      </c>
    </row>
    <row r="2928" spans="1:7" x14ac:dyDescent="0.25">
      <c r="A2928" s="36" t="s">
        <v>4565</v>
      </c>
      <c r="B2928" s="31" t="s">
        <v>4564</v>
      </c>
      <c r="C2928" s="37">
        <v>7</v>
      </c>
      <c r="D2928" s="31" t="s">
        <v>149</v>
      </c>
      <c r="E2928" s="37" t="s">
        <v>147</v>
      </c>
      <c r="F2928" s="37" t="s">
        <v>208</v>
      </c>
    </row>
    <row r="2929" spans="1:7" x14ac:dyDescent="0.25">
      <c r="A2929" s="36" t="s">
        <v>4567</v>
      </c>
      <c r="B2929" s="31" t="s">
        <v>4566</v>
      </c>
      <c r="C2929" s="37">
        <v>8</v>
      </c>
      <c r="D2929" s="31" t="s">
        <v>149</v>
      </c>
      <c r="E2929" s="37" t="s">
        <v>147</v>
      </c>
      <c r="F2929" s="37" t="s">
        <v>202</v>
      </c>
    </row>
    <row r="2930" spans="1:7" x14ac:dyDescent="0.25">
      <c r="A2930" s="36" t="s">
        <v>4569</v>
      </c>
      <c r="B2930" s="31" t="s">
        <v>4568</v>
      </c>
      <c r="C2930" s="37">
        <v>6</v>
      </c>
      <c r="D2930" s="31" t="s">
        <v>149</v>
      </c>
      <c r="E2930" s="37" t="s">
        <v>147</v>
      </c>
      <c r="F2930" s="37" t="s">
        <v>160</v>
      </c>
    </row>
    <row r="2931" spans="1:7" x14ac:dyDescent="0.25">
      <c r="A2931" s="36" t="s">
        <v>4571</v>
      </c>
      <c r="B2931" s="31" t="s">
        <v>4570</v>
      </c>
      <c r="C2931" s="37">
        <v>9</v>
      </c>
      <c r="D2931" s="31" t="s">
        <v>149</v>
      </c>
      <c r="E2931" s="37" t="s">
        <v>147</v>
      </c>
      <c r="F2931" s="37" t="s">
        <v>160</v>
      </c>
      <c r="G2931" s="31" t="s">
        <v>203</v>
      </c>
    </row>
    <row r="2932" spans="1:7" ht="14.4" x14ac:dyDescent="0.3">
      <c r="A2932" s="60" t="s">
        <v>5346</v>
      </c>
    </row>
    <row r="2933" spans="1:7" x14ac:dyDescent="0.25">
      <c r="A2933" s="36" t="s">
        <v>4573</v>
      </c>
      <c r="B2933" s="31" t="s">
        <v>4572</v>
      </c>
      <c r="D2933" s="31" t="s">
        <v>149</v>
      </c>
      <c r="E2933" s="37"/>
      <c r="F2933" s="37"/>
      <c r="G2933" s="31" t="s">
        <v>149</v>
      </c>
    </row>
    <row r="2934" spans="1:7" x14ac:dyDescent="0.25">
      <c r="A2934" s="36" t="s">
        <v>4575</v>
      </c>
      <c r="B2934" s="31" t="s">
        <v>4574</v>
      </c>
      <c r="C2934" s="37">
        <v>3</v>
      </c>
      <c r="D2934" s="31" t="s">
        <v>149</v>
      </c>
      <c r="E2934" s="37" t="s">
        <v>147</v>
      </c>
      <c r="F2934" s="37" t="s">
        <v>208</v>
      </c>
    </row>
    <row r="2935" spans="1:7" ht="14.4" x14ac:dyDescent="0.3">
      <c r="A2935" s="60" t="s">
        <v>5347</v>
      </c>
    </row>
    <row r="2936" spans="1:7" x14ac:dyDescent="0.25">
      <c r="A2936" s="36" t="s">
        <v>4577</v>
      </c>
      <c r="B2936" s="31" t="s">
        <v>4576</v>
      </c>
      <c r="C2936" s="37">
        <v>5</v>
      </c>
      <c r="D2936" s="31" t="s">
        <v>149</v>
      </c>
      <c r="E2936" s="37" t="s">
        <v>147</v>
      </c>
      <c r="F2936" s="37" t="s">
        <v>160</v>
      </c>
    </row>
    <row r="2937" spans="1:7" x14ac:dyDescent="0.25">
      <c r="A2937" s="36" t="s">
        <v>4579</v>
      </c>
      <c r="B2937" s="31" t="s">
        <v>4578</v>
      </c>
      <c r="C2937" s="37">
        <v>4</v>
      </c>
      <c r="D2937" s="31" t="s">
        <v>149</v>
      </c>
      <c r="E2937" s="37" t="s">
        <v>147</v>
      </c>
      <c r="F2937" s="37" t="s">
        <v>173</v>
      </c>
    </row>
    <row r="2938" spans="1:7" ht="14.4" x14ac:dyDescent="0.3">
      <c r="A2938" s="60" t="s">
        <v>5348</v>
      </c>
    </row>
    <row r="2939" spans="1:7" x14ac:dyDescent="0.25">
      <c r="A2939" s="36" t="s">
        <v>4580</v>
      </c>
      <c r="C2939" s="37">
        <v>6</v>
      </c>
      <c r="D2939" s="40" t="s">
        <v>189</v>
      </c>
      <c r="E2939" s="37" t="s">
        <v>147</v>
      </c>
      <c r="F2939" s="37" t="s">
        <v>160</v>
      </c>
    </row>
    <row r="2940" spans="1:7" x14ac:dyDescent="0.25">
      <c r="A2940" s="36" t="s">
        <v>4582</v>
      </c>
      <c r="B2940" s="31" t="s">
        <v>4581</v>
      </c>
      <c r="D2940" s="31" t="s">
        <v>189</v>
      </c>
      <c r="E2940" s="37"/>
      <c r="F2940" s="37"/>
      <c r="G2940" s="31" t="s">
        <v>203</v>
      </c>
    </row>
    <row r="2941" spans="1:7" ht="14.4" x14ac:dyDescent="0.3">
      <c r="A2941" s="60" t="s">
        <v>5349</v>
      </c>
    </row>
    <row r="2942" spans="1:7" x14ac:dyDescent="0.25">
      <c r="A2942" s="36" t="s">
        <v>4584</v>
      </c>
      <c r="B2942" s="31" t="s">
        <v>4583</v>
      </c>
      <c r="C2942" s="37">
        <v>0</v>
      </c>
      <c r="D2942" s="31" t="s">
        <v>149</v>
      </c>
      <c r="E2942" s="37" t="s">
        <v>152</v>
      </c>
      <c r="F2942" s="37" t="s">
        <v>160</v>
      </c>
    </row>
    <row r="2943" spans="1:7" ht="14.4" x14ac:dyDescent="0.3">
      <c r="A2943" s="60" t="s">
        <v>5350</v>
      </c>
    </row>
    <row r="2944" spans="1:7" x14ac:dyDescent="0.25">
      <c r="A2944" s="36" t="s">
        <v>4586</v>
      </c>
      <c r="B2944" s="31" t="s">
        <v>4585</v>
      </c>
      <c r="C2944" s="37">
        <v>9</v>
      </c>
      <c r="D2944" s="31" t="s">
        <v>189</v>
      </c>
      <c r="E2944" s="37" t="s">
        <v>147</v>
      </c>
      <c r="F2944" s="37" t="s">
        <v>202</v>
      </c>
      <c r="G2944" s="31" t="s">
        <v>203</v>
      </c>
    </row>
    <row r="2945" spans="1:7" ht="14.4" x14ac:dyDescent="0.3">
      <c r="A2945" s="60" t="s">
        <v>5351</v>
      </c>
    </row>
    <row r="2946" spans="1:7" x14ac:dyDescent="0.25">
      <c r="A2946" s="36" t="s">
        <v>4588</v>
      </c>
      <c r="B2946" s="31" t="s">
        <v>4587</v>
      </c>
      <c r="C2946" s="37">
        <v>10</v>
      </c>
      <c r="D2946" s="31" t="s">
        <v>144</v>
      </c>
      <c r="E2946" s="37" t="s">
        <v>147</v>
      </c>
      <c r="F2946" s="37" t="s">
        <v>156</v>
      </c>
      <c r="G2946" s="31" t="s">
        <v>144</v>
      </c>
    </row>
    <row r="2947" spans="1:7" ht="14.4" x14ac:dyDescent="0.3">
      <c r="A2947" s="60" t="s">
        <v>5352</v>
      </c>
    </row>
    <row r="2948" spans="1:7" x14ac:dyDescent="0.25">
      <c r="A2948" s="36" t="s">
        <v>4590</v>
      </c>
      <c r="B2948" s="31" t="s">
        <v>4589</v>
      </c>
      <c r="C2948" s="37">
        <v>5</v>
      </c>
      <c r="D2948" s="31" t="s">
        <v>149</v>
      </c>
      <c r="E2948" s="37" t="s">
        <v>147</v>
      </c>
      <c r="F2948" s="37" t="s">
        <v>160</v>
      </c>
    </row>
    <row r="2949" spans="1:7" ht="14.4" x14ac:dyDescent="0.3">
      <c r="A2949" s="60" t="s">
        <v>5353</v>
      </c>
    </row>
    <row r="2950" spans="1:7" x14ac:dyDescent="0.25">
      <c r="A2950" s="36" t="s">
        <v>4592</v>
      </c>
      <c r="B2950" s="31" t="s">
        <v>4591</v>
      </c>
      <c r="C2950" s="39">
        <v>0</v>
      </c>
      <c r="D2950" s="31" t="s">
        <v>149</v>
      </c>
      <c r="E2950" s="37" t="s">
        <v>152</v>
      </c>
      <c r="F2950" s="37" t="s">
        <v>222</v>
      </c>
    </row>
    <row r="2951" spans="1:7" x14ac:dyDescent="0.25">
      <c r="A2951" s="36" t="s">
        <v>4594</v>
      </c>
      <c r="B2951" s="31" t="s">
        <v>4593</v>
      </c>
      <c r="C2951" s="37">
        <v>2</v>
      </c>
      <c r="D2951" s="31" t="s">
        <v>149</v>
      </c>
      <c r="E2951" s="37" t="s">
        <v>147</v>
      </c>
      <c r="F2951" s="37" t="s">
        <v>222</v>
      </c>
    </row>
    <row r="2952" spans="1:7" ht="14.4" x14ac:dyDescent="0.3">
      <c r="A2952" s="60" t="s">
        <v>5354</v>
      </c>
    </row>
    <row r="2953" spans="1:7" x14ac:dyDescent="0.25">
      <c r="A2953" s="36" t="s">
        <v>4596</v>
      </c>
      <c r="B2953" s="31" t="s">
        <v>4595</v>
      </c>
      <c r="C2953" s="39">
        <v>0</v>
      </c>
      <c r="D2953" s="31" t="s">
        <v>149</v>
      </c>
      <c r="E2953" s="37" t="s">
        <v>152</v>
      </c>
      <c r="F2953" s="37" t="s">
        <v>222</v>
      </c>
    </row>
    <row r="2954" spans="1:7" x14ac:dyDescent="0.25">
      <c r="A2954" s="36" t="s">
        <v>4598</v>
      </c>
      <c r="B2954" s="31" t="s">
        <v>4597</v>
      </c>
      <c r="C2954" s="37">
        <v>3</v>
      </c>
      <c r="D2954" s="31" t="s">
        <v>157</v>
      </c>
      <c r="E2954" s="37" t="s">
        <v>147</v>
      </c>
      <c r="F2954" s="37" t="s">
        <v>163</v>
      </c>
    </row>
    <row r="2955" spans="1:7" x14ac:dyDescent="0.25">
      <c r="A2955" s="36" t="s">
        <v>4600</v>
      </c>
      <c r="B2955" s="31" t="s">
        <v>4599</v>
      </c>
      <c r="C2955" s="37">
        <v>0</v>
      </c>
      <c r="D2955" s="31" t="s">
        <v>157</v>
      </c>
      <c r="E2955" s="37" t="s">
        <v>152</v>
      </c>
      <c r="F2955" s="37" t="s">
        <v>170</v>
      </c>
    </row>
    <row r="2956" spans="1:7" x14ac:dyDescent="0.25">
      <c r="A2956" s="36" t="s">
        <v>4602</v>
      </c>
      <c r="B2956" s="31" t="s">
        <v>4601</v>
      </c>
      <c r="C2956" s="37">
        <v>4</v>
      </c>
      <c r="D2956" s="31" t="s">
        <v>157</v>
      </c>
      <c r="E2956" s="37" t="s">
        <v>147</v>
      </c>
      <c r="F2956" s="37" t="s">
        <v>208</v>
      </c>
    </row>
    <row r="2957" spans="1:7" ht="14.4" x14ac:dyDescent="0.3">
      <c r="A2957" s="60" t="s">
        <v>5355</v>
      </c>
    </row>
    <row r="2958" spans="1:7" x14ac:dyDescent="0.25">
      <c r="A2958" s="36" t="s">
        <v>4604</v>
      </c>
      <c r="B2958" s="31" t="s">
        <v>4603</v>
      </c>
      <c r="C2958" s="37">
        <v>5</v>
      </c>
      <c r="D2958" s="31" t="s">
        <v>157</v>
      </c>
      <c r="E2958" s="37" t="s">
        <v>147</v>
      </c>
      <c r="F2958" s="37" t="s">
        <v>964</v>
      </c>
    </row>
    <row r="2959" spans="1:7" x14ac:dyDescent="0.25">
      <c r="A2959" s="36" t="s">
        <v>4605</v>
      </c>
      <c r="C2959" s="37">
        <v>1</v>
      </c>
      <c r="D2959" s="31" t="s">
        <v>149</v>
      </c>
      <c r="E2959" s="37" t="s">
        <v>147</v>
      </c>
      <c r="F2959" s="37" t="s">
        <v>148</v>
      </c>
    </row>
    <row r="2960" spans="1:7" x14ac:dyDescent="0.25">
      <c r="A2960" s="36" t="s">
        <v>4607</v>
      </c>
      <c r="B2960" s="31" t="s">
        <v>4606</v>
      </c>
      <c r="C2960" s="37">
        <v>1</v>
      </c>
      <c r="D2960" s="31" t="s">
        <v>149</v>
      </c>
      <c r="E2960" s="37" t="s">
        <v>147</v>
      </c>
      <c r="F2960" s="37" t="s">
        <v>278</v>
      </c>
    </row>
    <row r="2961" spans="1:7" ht="14.4" x14ac:dyDescent="0.3">
      <c r="A2961" s="60" t="s">
        <v>5356</v>
      </c>
    </row>
    <row r="2962" spans="1:7" x14ac:dyDescent="0.25">
      <c r="A2962" s="36" t="s">
        <v>4609</v>
      </c>
      <c r="B2962" s="31" t="s">
        <v>4608</v>
      </c>
      <c r="C2962" s="37">
        <v>10</v>
      </c>
      <c r="D2962" s="31" t="s">
        <v>262</v>
      </c>
      <c r="E2962" s="37" t="s">
        <v>147</v>
      </c>
      <c r="F2962" s="37" t="s">
        <v>222</v>
      </c>
    </row>
    <row r="2963" spans="1:7" x14ac:dyDescent="0.25">
      <c r="A2963" s="36" t="s">
        <v>4611</v>
      </c>
      <c r="B2963" s="31" t="s">
        <v>4610</v>
      </c>
      <c r="C2963" s="37">
        <v>10</v>
      </c>
      <c r="D2963" s="31" t="s">
        <v>262</v>
      </c>
      <c r="E2963" s="37" t="s">
        <v>147</v>
      </c>
      <c r="F2963" s="37" t="s">
        <v>195</v>
      </c>
      <c r="G2963" s="31" t="s">
        <v>182</v>
      </c>
    </row>
    <row r="2964" spans="1:7" x14ac:dyDescent="0.25">
      <c r="A2964" s="36" t="s">
        <v>4613</v>
      </c>
      <c r="B2964" s="31" t="s">
        <v>4612</v>
      </c>
      <c r="C2964" s="37">
        <v>9</v>
      </c>
      <c r="D2964" s="31" t="s">
        <v>262</v>
      </c>
      <c r="E2964" s="37" t="s">
        <v>147</v>
      </c>
      <c r="F2964" s="37" t="s">
        <v>222</v>
      </c>
    </row>
    <row r="2965" spans="1:7" x14ac:dyDescent="0.25">
      <c r="A2965" s="36" t="s">
        <v>4615</v>
      </c>
      <c r="B2965" s="31" t="s">
        <v>4614</v>
      </c>
      <c r="C2965" s="37">
        <v>8</v>
      </c>
      <c r="D2965" s="31" t="s">
        <v>262</v>
      </c>
      <c r="E2965" s="37" t="s">
        <v>147</v>
      </c>
      <c r="F2965" s="37" t="s">
        <v>222</v>
      </c>
    </row>
    <row r="2966" spans="1:7" x14ac:dyDescent="0.25">
      <c r="A2966" s="36" t="s">
        <v>4617</v>
      </c>
      <c r="B2966" s="31" t="s">
        <v>4616</v>
      </c>
      <c r="C2966" s="37">
        <v>8</v>
      </c>
      <c r="D2966" s="31" t="s">
        <v>262</v>
      </c>
      <c r="E2966" s="37" t="s">
        <v>147</v>
      </c>
      <c r="F2966" s="37" t="s">
        <v>222</v>
      </c>
    </row>
    <row r="2967" spans="1:7" x14ac:dyDescent="0.25">
      <c r="A2967" s="36" t="s">
        <v>4619</v>
      </c>
      <c r="B2967" s="31" t="s">
        <v>4618</v>
      </c>
      <c r="C2967" s="37">
        <v>10</v>
      </c>
      <c r="D2967" s="31" t="s">
        <v>262</v>
      </c>
      <c r="E2967" s="37" t="s">
        <v>147</v>
      </c>
      <c r="F2967" s="37" t="s">
        <v>222</v>
      </c>
      <c r="G2967" s="31" t="s">
        <v>144</v>
      </c>
    </row>
    <row r="2968" spans="1:7" x14ac:dyDescent="0.25">
      <c r="A2968" s="36" t="s">
        <v>4621</v>
      </c>
      <c r="B2968" s="31" t="s">
        <v>4620</v>
      </c>
      <c r="C2968" s="37">
        <v>10</v>
      </c>
      <c r="D2968" s="31" t="s">
        <v>262</v>
      </c>
      <c r="E2968" s="37" t="s">
        <v>147</v>
      </c>
      <c r="F2968" s="37" t="s">
        <v>222</v>
      </c>
      <c r="G2968" s="31" t="s">
        <v>182</v>
      </c>
    </row>
    <row r="2969" spans="1:7" ht="14.4" x14ac:dyDescent="0.3">
      <c r="A2969" s="60" t="s">
        <v>5357</v>
      </c>
    </row>
    <row r="2970" spans="1:7" x14ac:dyDescent="0.25">
      <c r="A2970" s="36" t="s">
        <v>4623</v>
      </c>
      <c r="B2970" s="31" t="s">
        <v>4622</v>
      </c>
      <c r="C2970" s="37">
        <v>5</v>
      </c>
      <c r="D2970" s="31" t="s">
        <v>262</v>
      </c>
      <c r="E2970" s="37" t="s">
        <v>147</v>
      </c>
      <c r="F2970" s="37" t="s">
        <v>222</v>
      </c>
    </row>
    <row r="2971" spans="1:7" x14ac:dyDescent="0.25">
      <c r="A2971" s="36" t="s">
        <v>4625</v>
      </c>
      <c r="B2971" s="31" t="s">
        <v>4624</v>
      </c>
      <c r="C2971" s="37">
        <v>7</v>
      </c>
      <c r="D2971" s="31" t="s">
        <v>149</v>
      </c>
      <c r="E2971" s="37" t="s">
        <v>147</v>
      </c>
      <c r="F2971" s="37" t="s">
        <v>160</v>
      </c>
    </row>
    <row r="2972" spans="1:7" x14ac:dyDescent="0.25">
      <c r="A2972" s="36" t="s">
        <v>4627</v>
      </c>
      <c r="B2972" s="31" t="s">
        <v>4626</v>
      </c>
      <c r="C2972" s="37">
        <v>6</v>
      </c>
      <c r="D2972" s="31" t="s">
        <v>149</v>
      </c>
      <c r="E2972" s="37" t="s">
        <v>147</v>
      </c>
      <c r="F2972" s="37" t="s">
        <v>202</v>
      </c>
    </row>
    <row r="2973" spans="1:7" ht="14.4" x14ac:dyDescent="0.3">
      <c r="A2973" s="60" t="s">
        <v>5358</v>
      </c>
    </row>
    <row r="2974" spans="1:7" x14ac:dyDescent="0.25">
      <c r="A2974" s="36" t="s">
        <v>4629</v>
      </c>
      <c r="B2974" s="31" t="s">
        <v>4628</v>
      </c>
      <c r="C2974" s="37">
        <v>0</v>
      </c>
      <c r="D2974" s="31" t="s">
        <v>149</v>
      </c>
      <c r="E2974" s="37" t="s">
        <v>152</v>
      </c>
      <c r="F2974" s="37" t="s">
        <v>170</v>
      </c>
    </row>
    <row r="2975" spans="1:7" ht="14.4" x14ac:dyDescent="0.3">
      <c r="A2975" s="60" t="s">
        <v>5359</v>
      </c>
    </row>
    <row r="2976" spans="1:7" x14ac:dyDescent="0.25">
      <c r="A2976" s="36" t="s">
        <v>4631</v>
      </c>
      <c r="B2976" s="31" t="s">
        <v>4630</v>
      </c>
      <c r="C2976" s="37">
        <v>5</v>
      </c>
      <c r="D2976" s="31" t="s">
        <v>157</v>
      </c>
      <c r="E2976" s="37" t="s">
        <v>147</v>
      </c>
      <c r="F2976" s="37" t="s">
        <v>156</v>
      </c>
    </row>
    <row r="2977" spans="1:7" x14ac:dyDescent="0.25">
      <c r="A2977" s="38" t="s">
        <v>4632</v>
      </c>
      <c r="C2977" s="37">
        <v>5</v>
      </c>
      <c r="D2977" s="31" t="s">
        <v>157</v>
      </c>
      <c r="E2977" s="37" t="s">
        <v>147</v>
      </c>
      <c r="F2977" s="37" t="s">
        <v>627</v>
      </c>
    </row>
    <row r="2978" spans="1:7" x14ac:dyDescent="0.25">
      <c r="A2978" s="36" t="s">
        <v>4634</v>
      </c>
      <c r="B2978" s="31" t="s">
        <v>4633</v>
      </c>
      <c r="C2978" s="37">
        <v>9</v>
      </c>
      <c r="D2978" s="31" t="s">
        <v>368</v>
      </c>
      <c r="E2978" s="37" t="s">
        <v>147</v>
      </c>
      <c r="F2978" s="37" t="s">
        <v>222</v>
      </c>
    </row>
    <row r="2979" spans="1:7" x14ac:dyDescent="0.25">
      <c r="A2979" s="36" t="s">
        <v>4636</v>
      </c>
      <c r="B2979" s="31" t="s">
        <v>4635</v>
      </c>
      <c r="C2979" s="37">
        <v>6</v>
      </c>
      <c r="D2979" s="31" t="s">
        <v>157</v>
      </c>
      <c r="E2979" s="37" t="s">
        <v>147</v>
      </c>
      <c r="F2979" s="37" t="s">
        <v>163</v>
      </c>
    </row>
    <row r="2980" spans="1:7" x14ac:dyDescent="0.25">
      <c r="A2980" s="36" t="s">
        <v>4638</v>
      </c>
      <c r="B2980" s="31" t="s">
        <v>4637</v>
      </c>
      <c r="C2980" s="37">
        <v>8</v>
      </c>
      <c r="D2980" s="31" t="s">
        <v>368</v>
      </c>
      <c r="E2980" s="37" t="s">
        <v>147</v>
      </c>
      <c r="F2980" s="37" t="s">
        <v>222</v>
      </c>
    </row>
    <row r="2981" spans="1:7" ht="14.4" x14ac:dyDescent="0.3">
      <c r="A2981" s="60" t="s">
        <v>5360</v>
      </c>
    </row>
    <row r="2982" spans="1:7" x14ac:dyDescent="0.25">
      <c r="A2982" s="36" t="s">
        <v>4640</v>
      </c>
      <c r="B2982" s="31" t="s">
        <v>4639</v>
      </c>
      <c r="C2982" s="37">
        <v>10</v>
      </c>
      <c r="D2982" s="31" t="s">
        <v>157</v>
      </c>
      <c r="E2982" s="37" t="s">
        <v>147</v>
      </c>
      <c r="F2982" s="37" t="s">
        <v>492</v>
      </c>
      <c r="G2982" s="31" t="s">
        <v>144</v>
      </c>
    </row>
    <row r="2983" spans="1:7" x14ac:dyDescent="0.25">
      <c r="A2983" s="36" t="s">
        <v>4642</v>
      </c>
      <c r="B2983" s="31" t="s">
        <v>4641</v>
      </c>
      <c r="C2983" s="37">
        <v>9</v>
      </c>
      <c r="D2983" s="31" t="s">
        <v>368</v>
      </c>
      <c r="E2983" s="37" t="s">
        <v>147</v>
      </c>
      <c r="F2983" s="37" t="s">
        <v>173</v>
      </c>
    </row>
    <row r="2984" spans="1:7" x14ac:dyDescent="0.25">
      <c r="A2984" s="36" t="s">
        <v>4643</v>
      </c>
      <c r="C2984" s="37">
        <v>10</v>
      </c>
      <c r="D2984" s="31" t="s">
        <v>149</v>
      </c>
      <c r="E2984" s="37" t="s">
        <v>147</v>
      </c>
      <c r="F2984" s="37" t="s">
        <v>148</v>
      </c>
    </row>
    <row r="2985" spans="1:7" x14ac:dyDescent="0.25">
      <c r="A2985" s="36" t="s">
        <v>4645</v>
      </c>
      <c r="B2985" s="31" t="s">
        <v>4644</v>
      </c>
      <c r="C2985" s="37">
        <v>10</v>
      </c>
      <c r="D2985" s="31" t="s">
        <v>149</v>
      </c>
      <c r="E2985" s="37" t="s">
        <v>147</v>
      </c>
      <c r="F2985" s="37" t="s">
        <v>819</v>
      </c>
      <c r="G2985" s="31" t="s">
        <v>182</v>
      </c>
    </row>
    <row r="2986" spans="1:7" x14ac:dyDescent="0.25">
      <c r="A2986" s="36" t="s">
        <v>4647</v>
      </c>
      <c r="B2986" s="31" t="s">
        <v>4646</v>
      </c>
      <c r="C2986" s="37">
        <v>0</v>
      </c>
      <c r="D2986" s="31" t="s">
        <v>149</v>
      </c>
      <c r="E2986" s="37" t="s">
        <v>152</v>
      </c>
      <c r="F2986" s="37" t="s">
        <v>160</v>
      </c>
    </row>
    <row r="2987" spans="1:7" ht="14.4" x14ac:dyDescent="0.3">
      <c r="A2987" s="60" t="s">
        <v>5361</v>
      </c>
    </row>
    <row r="2988" spans="1:7" x14ac:dyDescent="0.25">
      <c r="A2988" s="36" t="s">
        <v>4649</v>
      </c>
      <c r="B2988" s="31" t="s">
        <v>4648</v>
      </c>
      <c r="C2988" s="37">
        <v>6</v>
      </c>
      <c r="D2988" s="31" t="s">
        <v>262</v>
      </c>
      <c r="E2988" s="37" t="s">
        <v>147</v>
      </c>
      <c r="F2988" s="37" t="s">
        <v>222</v>
      </c>
    </row>
    <row r="2989" spans="1:7" ht="14.4" x14ac:dyDescent="0.3">
      <c r="A2989" s="60" t="s">
        <v>5362</v>
      </c>
    </row>
    <row r="2990" spans="1:7" x14ac:dyDescent="0.25">
      <c r="A2990" s="36" t="s">
        <v>4651</v>
      </c>
      <c r="B2990" s="31" t="s">
        <v>4650</v>
      </c>
      <c r="C2990" s="37">
        <v>0</v>
      </c>
      <c r="D2990" s="31" t="s">
        <v>149</v>
      </c>
      <c r="E2990" s="37" t="s">
        <v>152</v>
      </c>
      <c r="F2990" s="37" t="s">
        <v>156</v>
      </c>
    </row>
    <row r="2991" spans="1:7" ht="14.4" x14ac:dyDescent="0.3">
      <c r="A2991" s="60" t="s">
        <v>5363</v>
      </c>
    </row>
    <row r="2992" spans="1:7" x14ac:dyDescent="0.25">
      <c r="A2992" s="36" t="s">
        <v>4653</v>
      </c>
      <c r="B2992" s="31" t="s">
        <v>4652</v>
      </c>
      <c r="C2992" s="37">
        <v>0</v>
      </c>
      <c r="D2992" s="31" t="s">
        <v>149</v>
      </c>
      <c r="E2992" s="37" t="s">
        <v>152</v>
      </c>
      <c r="F2992" s="37" t="s">
        <v>170</v>
      </c>
    </row>
    <row r="2993" spans="1:7" x14ac:dyDescent="0.25">
      <c r="A2993" s="36" t="s">
        <v>4655</v>
      </c>
      <c r="B2993" s="31" t="s">
        <v>4654</v>
      </c>
      <c r="C2993" s="37">
        <v>0</v>
      </c>
      <c r="D2993" s="31" t="s">
        <v>149</v>
      </c>
      <c r="E2993" s="37" t="s">
        <v>147</v>
      </c>
      <c r="F2993" s="37" t="s">
        <v>156</v>
      </c>
    </row>
    <row r="2994" spans="1:7" x14ac:dyDescent="0.25">
      <c r="A2994" s="36" t="s">
        <v>4657</v>
      </c>
      <c r="B2994" s="31" t="s">
        <v>4656</v>
      </c>
      <c r="C2994" s="37">
        <v>6</v>
      </c>
      <c r="D2994" s="31" t="s">
        <v>149</v>
      </c>
      <c r="E2994" s="37" t="s">
        <v>147</v>
      </c>
      <c r="F2994" s="37" t="s">
        <v>355</v>
      </c>
    </row>
    <row r="2995" spans="1:7" x14ac:dyDescent="0.25">
      <c r="A2995" s="36" t="s">
        <v>4659</v>
      </c>
      <c r="B2995" s="31" t="s">
        <v>4658</v>
      </c>
      <c r="C2995" s="37">
        <v>7</v>
      </c>
      <c r="D2995" s="31" t="s">
        <v>149</v>
      </c>
      <c r="E2995" s="37" t="s">
        <v>147</v>
      </c>
      <c r="F2995" s="37" t="s">
        <v>160</v>
      </c>
      <c r="G2995" s="31" t="s">
        <v>203</v>
      </c>
    </row>
    <row r="2996" spans="1:7" ht="14.4" x14ac:dyDescent="0.3">
      <c r="A2996" s="60" t="s">
        <v>5364</v>
      </c>
    </row>
    <row r="2997" spans="1:7" x14ac:dyDescent="0.25">
      <c r="A2997" s="36" t="s">
        <v>4661</v>
      </c>
      <c r="B2997" s="31" t="s">
        <v>4660</v>
      </c>
      <c r="C2997" s="37">
        <v>3</v>
      </c>
      <c r="D2997" s="31" t="s">
        <v>149</v>
      </c>
      <c r="E2997" s="37" t="s">
        <v>147</v>
      </c>
      <c r="F2997" s="37" t="s">
        <v>160</v>
      </c>
    </row>
    <row r="2998" spans="1:7" x14ac:dyDescent="0.25">
      <c r="A2998" s="36" t="s">
        <v>4663</v>
      </c>
      <c r="B2998" s="31" t="s">
        <v>4662</v>
      </c>
      <c r="C2998" s="37">
        <v>6</v>
      </c>
      <c r="D2998" s="31" t="s">
        <v>149</v>
      </c>
      <c r="E2998" s="37" t="s">
        <v>147</v>
      </c>
      <c r="F2998" s="37" t="s">
        <v>964</v>
      </c>
    </row>
    <row r="2999" spans="1:7" x14ac:dyDescent="0.25">
      <c r="A2999" s="36" t="s">
        <v>4665</v>
      </c>
      <c r="B2999" s="31" t="s">
        <v>4664</v>
      </c>
      <c r="C2999" s="37"/>
      <c r="D2999" s="31" t="s">
        <v>149</v>
      </c>
      <c r="E2999" s="37" t="s">
        <v>147</v>
      </c>
      <c r="F2999" s="37" t="s">
        <v>160</v>
      </c>
      <c r="G2999" s="31" t="s">
        <v>149</v>
      </c>
    </row>
    <row r="3000" spans="1:7" x14ac:dyDescent="0.25">
      <c r="A3000" s="36" t="s">
        <v>4667</v>
      </c>
      <c r="B3000" s="31" t="s">
        <v>4666</v>
      </c>
      <c r="C3000" s="37"/>
      <c r="D3000" s="31" t="s">
        <v>149</v>
      </c>
      <c r="E3000" s="37" t="s">
        <v>147</v>
      </c>
      <c r="F3000" s="37" t="s">
        <v>160</v>
      </c>
      <c r="G3000" s="31" t="s">
        <v>149</v>
      </c>
    </row>
    <row r="3001" spans="1:7" x14ac:dyDescent="0.25">
      <c r="A3001" s="36" t="s">
        <v>4669</v>
      </c>
      <c r="B3001" s="31" t="s">
        <v>4668</v>
      </c>
      <c r="C3001" s="37">
        <v>0</v>
      </c>
      <c r="D3001" s="31" t="s">
        <v>149</v>
      </c>
      <c r="E3001" s="37" t="s">
        <v>152</v>
      </c>
      <c r="F3001" s="37" t="s">
        <v>170</v>
      </c>
      <c r="G3001" s="31" t="s">
        <v>149</v>
      </c>
    </row>
    <row r="3002" spans="1:7" x14ac:dyDescent="0.25">
      <c r="A3002" s="36" t="s">
        <v>4671</v>
      </c>
      <c r="B3002" s="31" t="s">
        <v>4670</v>
      </c>
      <c r="C3002" s="37">
        <v>5</v>
      </c>
      <c r="D3002" s="31" t="s">
        <v>149</v>
      </c>
      <c r="E3002" s="37" t="s">
        <v>147</v>
      </c>
      <c r="F3002" s="37" t="s">
        <v>148</v>
      </c>
    </row>
    <row r="3003" spans="1:7" ht="14.4" x14ac:dyDescent="0.3">
      <c r="A3003" s="60" t="s">
        <v>5365</v>
      </c>
    </row>
    <row r="3004" spans="1:7" x14ac:dyDescent="0.25">
      <c r="A3004" s="36" t="s">
        <v>4673</v>
      </c>
      <c r="B3004" s="31" t="s">
        <v>4672</v>
      </c>
      <c r="C3004" s="37">
        <v>6</v>
      </c>
      <c r="D3004" s="31" t="s">
        <v>149</v>
      </c>
      <c r="E3004" s="37" t="s">
        <v>147</v>
      </c>
      <c r="F3004" s="37" t="s">
        <v>222</v>
      </c>
    </row>
    <row r="3005" spans="1:7" x14ac:dyDescent="0.25">
      <c r="A3005" s="36" t="s">
        <v>4675</v>
      </c>
      <c r="B3005" s="31" t="s">
        <v>4674</v>
      </c>
      <c r="C3005" s="37">
        <v>0</v>
      </c>
      <c r="D3005" s="31" t="s">
        <v>149</v>
      </c>
      <c r="E3005" s="37" t="s">
        <v>152</v>
      </c>
      <c r="F3005" s="37" t="s">
        <v>156</v>
      </c>
    </row>
    <row r="3006" spans="1:7" x14ac:dyDescent="0.25">
      <c r="A3006" s="36" t="s">
        <v>4677</v>
      </c>
      <c r="B3006" s="31" t="s">
        <v>4676</v>
      </c>
      <c r="C3006" s="37">
        <v>5</v>
      </c>
      <c r="D3006" s="31" t="s">
        <v>149</v>
      </c>
      <c r="E3006" s="37" t="s">
        <v>147</v>
      </c>
      <c r="F3006" s="37" t="s">
        <v>222</v>
      </c>
    </row>
    <row r="3007" spans="1:7" x14ac:dyDescent="0.25">
      <c r="A3007" s="36" t="s">
        <v>4679</v>
      </c>
      <c r="B3007" s="31" t="s">
        <v>4678</v>
      </c>
      <c r="C3007" s="37">
        <v>0</v>
      </c>
      <c r="D3007" s="31" t="s">
        <v>149</v>
      </c>
      <c r="E3007" s="37" t="s">
        <v>152</v>
      </c>
      <c r="F3007" s="37" t="s">
        <v>160</v>
      </c>
    </row>
    <row r="3008" spans="1:7" x14ac:dyDescent="0.25">
      <c r="A3008" s="36" t="s">
        <v>4681</v>
      </c>
      <c r="B3008" s="31" t="s">
        <v>4680</v>
      </c>
      <c r="C3008" s="37">
        <v>0</v>
      </c>
      <c r="D3008" s="31" t="s">
        <v>149</v>
      </c>
      <c r="E3008" s="37" t="s">
        <v>152</v>
      </c>
      <c r="F3008" s="37" t="s">
        <v>170</v>
      </c>
    </row>
    <row r="3009" spans="1:6" x14ac:dyDescent="0.25">
      <c r="A3009" s="36" t="s">
        <v>4683</v>
      </c>
      <c r="B3009" s="31" t="s">
        <v>4682</v>
      </c>
      <c r="C3009" s="37">
        <v>0</v>
      </c>
      <c r="D3009" s="31" t="s">
        <v>149</v>
      </c>
      <c r="E3009" s="37" t="s">
        <v>147</v>
      </c>
      <c r="F3009" s="37" t="s">
        <v>355</v>
      </c>
    </row>
    <row r="3010" spans="1:6" x14ac:dyDescent="0.25">
      <c r="A3010" s="36" t="s">
        <v>4684</v>
      </c>
      <c r="B3010" s="31" t="s">
        <v>4682</v>
      </c>
      <c r="C3010" s="37"/>
      <c r="D3010" s="31" t="s">
        <v>149</v>
      </c>
      <c r="E3010" s="37"/>
      <c r="F3010" s="37"/>
    </row>
    <row r="3011" spans="1:6" x14ac:dyDescent="0.25">
      <c r="A3011" s="36" t="s">
        <v>4685</v>
      </c>
      <c r="B3011" s="31" t="s">
        <v>4682</v>
      </c>
      <c r="C3011" s="37"/>
      <c r="D3011" s="31" t="s">
        <v>149</v>
      </c>
      <c r="E3011" s="37"/>
      <c r="F3011" s="37"/>
    </row>
    <row r="3012" spans="1:6" x14ac:dyDescent="0.25">
      <c r="A3012" s="36" t="s">
        <v>4687</v>
      </c>
      <c r="B3012" s="31" t="s">
        <v>4686</v>
      </c>
      <c r="C3012" s="37">
        <v>0</v>
      </c>
      <c r="D3012" s="31" t="s">
        <v>149</v>
      </c>
      <c r="E3012" s="37" t="s">
        <v>152</v>
      </c>
      <c r="F3012" s="37" t="s">
        <v>160</v>
      </c>
    </row>
    <row r="3013" spans="1:6" x14ac:dyDescent="0.25">
      <c r="A3013" s="36" t="s">
        <v>4689</v>
      </c>
      <c r="B3013" s="31" t="s">
        <v>4688</v>
      </c>
      <c r="C3013" s="37">
        <v>6</v>
      </c>
      <c r="D3013" s="31" t="s">
        <v>149</v>
      </c>
      <c r="E3013" s="37" t="s">
        <v>147</v>
      </c>
      <c r="F3013" s="37" t="s">
        <v>222</v>
      </c>
    </row>
    <row r="3014" spans="1:6" x14ac:dyDescent="0.25">
      <c r="A3014" s="36" t="s">
        <v>4691</v>
      </c>
      <c r="B3014" s="31" t="s">
        <v>4690</v>
      </c>
      <c r="C3014" s="37">
        <v>0</v>
      </c>
      <c r="D3014" s="31" t="s">
        <v>149</v>
      </c>
      <c r="E3014" s="37" t="s">
        <v>147</v>
      </c>
      <c r="F3014" s="37" t="s">
        <v>148</v>
      </c>
    </row>
    <row r="3015" spans="1:6" x14ac:dyDescent="0.25">
      <c r="A3015" s="36" t="s">
        <v>4692</v>
      </c>
      <c r="B3015" s="31" t="s">
        <v>4690</v>
      </c>
      <c r="C3015" s="37">
        <v>0</v>
      </c>
      <c r="D3015" s="31" t="s">
        <v>149</v>
      </c>
      <c r="E3015" s="37" t="s">
        <v>147</v>
      </c>
      <c r="F3015" s="37" t="s">
        <v>253</v>
      </c>
    </row>
    <row r="3016" spans="1:6" x14ac:dyDescent="0.25">
      <c r="A3016" s="36" t="s">
        <v>4693</v>
      </c>
      <c r="B3016" s="31" t="s">
        <v>4690</v>
      </c>
      <c r="C3016" s="39">
        <v>0</v>
      </c>
      <c r="D3016" s="31" t="s">
        <v>149</v>
      </c>
      <c r="E3016" s="37" t="s">
        <v>152</v>
      </c>
      <c r="F3016" s="37" t="s">
        <v>253</v>
      </c>
    </row>
    <row r="3017" spans="1:6" ht="14.4" x14ac:dyDescent="0.3">
      <c r="A3017" s="60" t="s">
        <v>5366</v>
      </c>
    </row>
    <row r="3018" spans="1:6" x14ac:dyDescent="0.25">
      <c r="A3018" s="36" t="s">
        <v>4695</v>
      </c>
      <c r="B3018" s="31" t="s">
        <v>4694</v>
      </c>
      <c r="C3018" s="37">
        <v>0</v>
      </c>
      <c r="D3018" s="31" t="s">
        <v>149</v>
      </c>
      <c r="E3018" s="37" t="s">
        <v>152</v>
      </c>
      <c r="F3018" s="37" t="s">
        <v>160</v>
      </c>
    </row>
    <row r="3019" spans="1:6" ht="14.4" x14ac:dyDescent="0.3">
      <c r="A3019" s="60" t="s">
        <v>5367</v>
      </c>
    </row>
    <row r="3020" spans="1:6" x14ac:dyDescent="0.25">
      <c r="A3020" s="36" t="s">
        <v>4697</v>
      </c>
      <c r="B3020" s="31" t="s">
        <v>4696</v>
      </c>
      <c r="C3020" s="37">
        <v>6</v>
      </c>
      <c r="D3020" s="31" t="s">
        <v>149</v>
      </c>
      <c r="E3020" s="37" t="s">
        <v>147</v>
      </c>
      <c r="F3020" s="37" t="s">
        <v>208</v>
      </c>
    </row>
    <row r="3021" spans="1:6" x14ac:dyDescent="0.25">
      <c r="A3021" s="36" t="s">
        <v>4699</v>
      </c>
      <c r="B3021" s="31" t="s">
        <v>4698</v>
      </c>
      <c r="C3021" s="37">
        <v>7</v>
      </c>
      <c r="D3021" s="31" t="s">
        <v>157</v>
      </c>
      <c r="E3021" s="37" t="s">
        <v>147</v>
      </c>
      <c r="F3021" s="37" t="s">
        <v>148</v>
      </c>
    </row>
    <row r="3022" spans="1:6" x14ac:dyDescent="0.25">
      <c r="A3022" s="36" t="s">
        <v>4701</v>
      </c>
      <c r="B3022" s="31" t="s">
        <v>4700</v>
      </c>
      <c r="C3022" s="37">
        <v>4</v>
      </c>
      <c r="D3022" s="31" t="s">
        <v>157</v>
      </c>
      <c r="E3022" s="37" t="s">
        <v>147</v>
      </c>
      <c r="F3022" s="37" t="s">
        <v>964</v>
      </c>
    </row>
    <row r="3023" spans="1:6" x14ac:dyDescent="0.25">
      <c r="A3023" s="36" t="s">
        <v>4702</v>
      </c>
      <c r="C3023" s="37"/>
      <c r="D3023" s="31" t="s">
        <v>157</v>
      </c>
      <c r="E3023" s="37"/>
      <c r="F3023" s="37"/>
    </row>
    <row r="3024" spans="1:6" x14ac:dyDescent="0.25">
      <c r="A3024" s="36" t="s">
        <v>4703</v>
      </c>
      <c r="C3024" s="37">
        <v>5</v>
      </c>
      <c r="D3024" s="31" t="s">
        <v>157</v>
      </c>
      <c r="E3024" s="37" t="s">
        <v>147</v>
      </c>
      <c r="F3024" s="37" t="s">
        <v>253</v>
      </c>
    </row>
    <row r="3025" spans="1:6" x14ac:dyDescent="0.25">
      <c r="A3025" s="36" t="s">
        <v>4704</v>
      </c>
      <c r="C3025" s="37"/>
      <c r="D3025" s="31" t="s">
        <v>157</v>
      </c>
      <c r="E3025" s="37"/>
      <c r="F3025" s="37"/>
    </row>
    <row r="3026" spans="1:6" x14ac:dyDescent="0.25">
      <c r="A3026" s="36" t="s">
        <v>4706</v>
      </c>
      <c r="B3026" s="31" t="s">
        <v>4705</v>
      </c>
      <c r="C3026" s="37">
        <v>7</v>
      </c>
      <c r="D3026" s="31" t="s">
        <v>157</v>
      </c>
      <c r="E3026" s="37" t="s">
        <v>147</v>
      </c>
      <c r="F3026" s="37" t="s">
        <v>160</v>
      </c>
    </row>
    <row r="3027" spans="1:6" x14ac:dyDescent="0.25">
      <c r="A3027" s="36" t="s">
        <v>4707</v>
      </c>
      <c r="B3027" s="31" t="s">
        <v>4705</v>
      </c>
      <c r="C3027" s="37"/>
      <c r="D3027" s="31" t="s">
        <v>157</v>
      </c>
      <c r="E3027" s="37" t="s">
        <v>147</v>
      </c>
      <c r="F3027" s="37" t="s">
        <v>160</v>
      </c>
    </row>
    <row r="3028" spans="1:6" x14ac:dyDescent="0.25">
      <c r="A3028" s="36" t="s">
        <v>4708</v>
      </c>
      <c r="B3028" s="31" t="s">
        <v>4705</v>
      </c>
      <c r="C3028" s="37"/>
      <c r="D3028" s="31" t="s">
        <v>157</v>
      </c>
      <c r="E3028" s="37" t="s">
        <v>147</v>
      </c>
      <c r="F3028" s="37" t="s">
        <v>160</v>
      </c>
    </row>
    <row r="3029" spans="1:6" ht="14.4" x14ac:dyDescent="0.3">
      <c r="A3029" s="60" t="s">
        <v>5368</v>
      </c>
    </row>
    <row r="3030" spans="1:6" x14ac:dyDescent="0.25">
      <c r="A3030" s="36" t="s">
        <v>4710</v>
      </c>
      <c r="B3030" s="31" t="s">
        <v>4709</v>
      </c>
      <c r="C3030" s="37">
        <v>4</v>
      </c>
      <c r="D3030" s="31" t="s">
        <v>149</v>
      </c>
      <c r="E3030" s="37" t="s">
        <v>147</v>
      </c>
      <c r="F3030" s="37" t="s">
        <v>156</v>
      </c>
    </row>
    <row r="3031" spans="1:6" x14ac:dyDescent="0.25">
      <c r="A3031" s="36" t="s">
        <v>4711</v>
      </c>
      <c r="B3031" s="31" t="s">
        <v>4709</v>
      </c>
      <c r="C3031" s="37"/>
      <c r="D3031" s="31" t="s">
        <v>149</v>
      </c>
      <c r="E3031" s="37"/>
      <c r="F3031" s="37"/>
    </row>
    <row r="3032" spans="1:6" x14ac:dyDescent="0.25">
      <c r="A3032" s="36" t="s">
        <v>4712</v>
      </c>
      <c r="B3032" s="31" t="s">
        <v>4709</v>
      </c>
      <c r="C3032" s="37"/>
      <c r="D3032" s="31" t="s">
        <v>149</v>
      </c>
      <c r="E3032" s="37"/>
      <c r="F3032" s="37"/>
    </row>
    <row r="3033" spans="1:6" x14ac:dyDescent="0.25">
      <c r="A3033" s="36" t="s">
        <v>4714</v>
      </c>
      <c r="B3033" s="31" t="s">
        <v>4713</v>
      </c>
      <c r="D3033" s="31" t="s">
        <v>149</v>
      </c>
      <c r="E3033" s="37"/>
      <c r="F3033" s="37"/>
    </row>
    <row r="3034" spans="1:6" x14ac:dyDescent="0.25">
      <c r="A3034" s="36" t="s">
        <v>4716</v>
      </c>
      <c r="B3034" s="31" t="s">
        <v>4715</v>
      </c>
      <c r="C3034" s="37">
        <v>0</v>
      </c>
      <c r="D3034" s="31" t="s">
        <v>149</v>
      </c>
      <c r="E3034" s="37" t="s">
        <v>152</v>
      </c>
      <c r="F3034" s="37" t="s">
        <v>160</v>
      </c>
    </row>
    <row r="3035" spans="1:6" x14ac:dyDescent="0.25">
      <c r="A3035" s="36" t="s">
        <v>4718</v>
      </c>
      <c r="B3035" s="31" t="s">
        <v>4717</v>
      </c>
      <c r="C3035" s="31">
        <v>0</v>
      </c>
      <c r="D3035" s="31" t="s">
        <v>149</v>
      </c>
      <c r="E3035" s="37" t="s">
        <v>152</v>
      </c>
      <c r="F3035" s="37" t="s">
        <v>153</v>
      </c>
    </row>
    <row r="3036" spans="1:6" ht="14.4" x14ac:dyDescent="0.3">
      <c r="A3036" s="60" t="s">
        <v>5369</v>
      </c>
    </row>
    <row r="3037" spans="1:6" x14ac:dyDescent="0.25">
      <c r="A3037" s="36" t="s">
        <v>4720</v>
      </c>
      <c r="B3037" s="31" t="s">
        <v>4719</v>
      </c>
      <c r="C3037" s="37">
        <v>0</v>
      </c>
      <c r="D3037" s="31" t="s">
        <v>149</v>
      </c>
      <c r="E3037" s="37" t="s">
        <v>152</v>
      </c>
      <c r="F3037" s="37" t="s">
        <v>160</v>
      </c>
    </row>
    <row r="3038" spans="1:6" x14ac:dyDescent="0.25">
      <c r="A3038" s="36" t="s">
        <v>4722</v>
      </c>
      <c r="B3038" s="31" t="s">
        <v>4721</v>
      </c>
      <c r="C3038" s="37">
        <v>4</v>
      </c>
      <c r="D3038" s="31" t="s">
        <v>149</v>
      </c>
      <c r="E3038" s="37" t="s">
        <v>147</v>
      </c>
      <c r="F3038" s="37" t="s">
        <v>148</v>
      </c>
    </row>
    <row r="3039" spans="1:6" x14ac:dyDescent="0.25">
      <c r="A3039" s="36" t="s">
        <v>4724</v>
      </c>
      <c r="B3039" s="31" t="s">
        <v>4723</v>
      </c>
      <c r="C3039" s="37">
        <v>6</v>
      </c>
      <c r="D3039" s="31" t="s">
        <v>149</v>
      </c>
      <c r="E3039" s="37" t="s">
        <v>147</v>
      </c>
      <c r="F3039" s="37" t="s">
        <v>163</v>
      </c>
    </row>
    <row r="3040" spans="1:6" x14ac:dyDescent="0.25">
      <c r="A3040" s="36" t="s">
        <v>4725</v>
      </c>
      <c r="C3040" s="37">
        <v>7</v>
      </c>
      <c r="D3040" s="31" t="s">
        <v>149</v>
      </c>
      <c r="E3040" s="37" t="s">
        <v>147</v>
      </c>
      <c r="F3040" s="37" t="s">
        <v>156</v>
      </c>
    </row>
    <row r="3041" spans="1:7" x14ac:dyDescent="0.25">
      <c r="A3041" s="36" t="s">
        <v>4727</v>
      </c>
      <c r="B3041" s="31" t="s">
        <v>4726</v>
      </c>
      <c r="C3041" s="37"/>
      <c r="D3041" s="31" t="s">
        <v>149</v>
      </c>
      <c r="E3041" s="37" t="s">
        <v>147</v>
      </c>
      <c r="F3041" s="37" t="s">
        <v>160</v>
      </c>
    </row>
    <row r="3042" spans="1:7" x14ac:dyDescent="0.25">
      <c r="A3042" s="36" t="s">
        <v>4729</v>
      </c>
      <c r="B3042" s="31" t="s">
        <v>4728</v>
      </c>
      <c r="C3042" s="37">
        <v>5</v>
      </c>
      <c r="D3042" s="31" t="s">
        <v>149</v>
      </c>
      <c r="E3042" s="37" t="s">
        <v>147</v>
      </c>
      <c r="F3042" s="37" t="s">
        <v>163</v>
      </c>
    </row>
    <row r="3043" spans="1:7" x14ac:dyDescent="0.25">
      <c r="A3043" s="36" t="s">
        <v>4731</v>
      </c>
      <c r="B3043" s="31" t="s">
        <v>4730</v>
      </c>
      <c r="C3043" s="37">
        <v>6</v>
      </c>
      <c r="D3043" s="31" t="s">
        <v>149</v>
      </c>
      <c r="E3043" s="37" t="s">
        <v>147</v>
      </c>
      <c r="F3043" s="37" t="s">
        <v>222</v>
      </c>
    </row>
    <row r="3044" spans="1:7" x14ac:dyDescent="0.25">
      <c r="A3044" s="36" t="s">
        <v>4732</v>
      </c>
      <c r="C3044" s="37">
        <v>6</v>
      </c>
      <c r="D3044" s="31" t="s">
        <v>149</v>
      </c>
      <c r="E3044" s="37" t="s">
        <v>147</v>
      </c>
      <c r="F3044" s="37" t="s">
        <v>222</v>
      </c>
    </row>
    <row r="3045" spans="1:7" x14ac:dyDescent="0.25">
      <c r="A3045" s="36" t="s">
        <v>4734</v>
      </c>
      <c r="B3045" s="31" t="s">
        <v>4733</v>
      </c>
      <c r="C3045" s="37">
        <v>7</v>
      </c>
      <c r="D3045" s="31" t="s">
        <v>149</v>
      </c>
      <c r="E3045" s="37" t="s">
        <v>147</v>
      </c>
      <c r="F3045" s="37" t="s">
        <v>195</v>
      </c>
      <c r="G3045" s="31" t="s">
        <v>182</v>
      </c>
    </row>
    <row r="3046" spans="1:7" x14ac:dyDescent="0.25">
      <c r="A3046" s="36" t="s">
        <v>4735</v>
      </c>
      <c r="C3046" s="37">
        <v>7</v>
      </c>
      <c r="D3046" s="31" t="s">
        <v>149</v>
      </c>
      <c r="E3046" s="37" t="s">
        <v>147</v>
      </c>
      <c r="F3046" s="37" t="s">
        <v>222</v>
      </c>
    </row>
    <row r="3047" spans="1:7" x14ac:dyDescent="0.25">
      <c r="A3047" s="36" t="s">
        <v>4737</v>
      </c>
      <c r="B3047" s="31" t="s">
        <v>4736</v>
      </c>
      <c r="C3047" s="37">
        <v>7</v>
      </c>
      <c r="D3047" s="31" t="s">
        <v>149</v>
      </c>
      <c r="E3047" s="37" t="s">
        <v>147</v>
      </c>
      <c r="F3047" s="37" t="s">
        <v>195</v>
      </c>
    </row>
    <row r="3048" spans="1:7" x14ac:dyDescent="0.25">
      <c r="A3048" s="36" t="s">
        <v>4739</v>
      </c>
      <c r="B3048" s="31" t="s">
        <v>4738</v>
      </c>
      <c r="C3048" s="37">
        <v>8</v>
      </c>
      <c r="D3048" s="31" t="s">
        <v>149</v>
      </c>
      <c r="E3048" s="37" t="s">
        <v>147</v>
      </c>
      <c r="F3048" s="37" t="s">
        <v>355</v>
      </c>
    </row>
    <row r="3049" spans="1:7" x14ac:dyDescent="0.25">
      <c r="A3049" s="36" t="s">
        <v>4741</v>
      </c>
      <c r="B3049" s="31" t="s">
        <v>4740</v>
      </c>
      <c r="C3049" s="37">
        <v>6</v>
      </c>
      <c r="D3049" s="31" t="s">
        <v>149</v>
      </c>
      <c r="E3049" s="37" t="s">
        <v>147</v>
      </c>
      <c r="F3049" s="37" t="s">
        <v>222</v>
      </c>
    </row>
    <row r="3050" spans="1:7" x14ac:dyDescent="0.25">
      <c r="A3050" s="36" t="s">
        <v>4743</v>
      </c>
      <c r="B3050" s="31" t="s">
        <v>4742</v>
      </c>
      <c r="C3050" s="37"/>
      <c r="D3050" s="31" t="s">
        <v>149</v>
      </c>
      <c r="E3050" s="37"/>
      <c r="F3050" s="37"/>
      <c r="G3050" s="31" t="s">
        <v>182</v>
      </c>
    </row>
    <row r="3051" spans="1:7" x14ac:dyDescent="0.25">
      <c r="A3051" s="36" t="s">
        <v>4744</v>
      </c>
      <c r="C3051" s="37"/>
      <c r="D3051" s="31" t="s">
        <v>149</v>
      </c>
      <c r="E3051" s="37"/>
      <c r="F3051" s="37"/>
    </row>
    <row r="3052" spans="1:7" x14ac:dyDescent="0.25">
      <c r="A3052" s="36" t="s">
        <v>4746</v>
      </c>
      <c r="B3052" s="31" t="s">
        <v>4745</v>
      </c>
      <c r="C3052" s="37">
        <v>8</v>
      </c>
      <c r="D3052" s="31" t="s">
        <v>149</v>
      </c>
      <c r="E3052" s="37" t="s">
        <v>147</v>
      </c>
      <c r="F3052" s="37" t="s">
        <v>153</v>
      </c>
    </row>
    <row r="3053" spans="1:7" x14ac:dyDescent="0.25">
      <c r="A3053" s="36" t="s">
        <v>4748</v>
      </c>
      <c r="B3053" s="31" t="s">
        <v>4747</v>
      </c>
      <c r="C3053" s="37"/>
      <c r="D3053" s="31" t="s">
        <v>149</v>
      </c>
      <c r="E3053" s="37"/>
      <c r="F3053" s="37"/>
      <c r="G3053" s="31" t="s">
        <v>223</v>
      </c>
    </row>
    <row r="3054" spans="1:7" x14ac:dyDescent="0.25">
      <c r="A3054" s="36" t="s">
        <v>4750</v>
      </c>
      <c r="B3054" s="31" t="s">
        <v>4749</v>
      </c>
      <c r="C3054" s="37">
        <v>7</v>
      </c>
      <c r="D3054" s="31" t="s">
        <v>149</v>
      </c>
      <c r="E3054" s="37" t="s">
        <v>147</v>
      </c>
      <c r="F3054" s="37" t="s">
        <v>170</v>
      </c>
    </row>
    <row r="3055" spans="1:7" x14ac:dyDescent="0.25">
      <c r="A3055" s="36" t="s">
        <v>4751</v>
      </c>
      <c r="C3055" s="37"/>
      <c r="D3055" s="31" t="s">
        <v>149</v>
      </c>
      <c r="E3055" s="37"/>
      <c r="F3055" s="37"/>
    </row>
    <row r="3056" spans="1:7" x14ac:dyDescent="0.25">
      <c r="A3056" s="36" t="s">
        <v>4753</v>
      </c>
      <c r="B3056" s="31" t="s">
        <v>4752</v>
      </c>
      <c r="C3056" s="37">
        <v>4</v>
      </c>
      <c r="D3056" s="31" t="s">
        <v>149</v>
      </c>
      <c r="E3056" s="37" t="s">
        <v>147</v>
      </c>
      <c r="F3056" s="37" t="s">
        <v>153</v>
      </c>
    </row>
    <row r="3057" spans="1:7" x14ac:dyDescent="0.25">
      <c r="A3057" s="36" t="s">
        <v>4755</v>
      </c>
      <c r="B3057" s="31" t="s">
        <v>4754</v>
      </c>
      <c r="C3057" s="37">
        <v>7</v>
      </c>
      <c r="D3057" s="31" t="s">
        <v>149</v>
      </c>
      <c r="E3057" s="37" t="s">
        <v>147</v>
      </c>
      <c r="F3057" s="37" t="s">
        <v>148</v>
      </c>
    </row>
    <row r="3058" spans="1:7" x14ac:dyDescent="0.25">
      <c r="A3058" s="36" t="s">
        <v>4757</v>
      </c>
      <c r="B3058" s="31" t="s">
        <v>4756</v>
      </c>
      <c r="C3058" s="37">
        <v>6</v>
      </c>
      <c r="D3058" s="31" t="s">
        <v>149</v>
      </c>
      <c r="E3058" s="37" t="s">
        <v>147</v>
      </c>
      <c r="F3058" s="37" t="s">
        <v>501</v>
      </c>
      <c r="G3058" s="31" t="s">
        <v>223</v>
      </c>
    </row>
    <row r="3059" spans="1:7" x14ac:dyDescent="0.25">
      <c r="A3059" s="36" t="s">
        <v>4759</v>
      </c>
      <c r="B3059" s="31" t="s">
        <v>4758</v>
      </c>
      <c r="C3059" s="37">
        <v>8</v>
      </c>
      <c r="D3059" s="31" t="s">
        <v>149</v>
      </c>
      <c r="E3059" s="37" t="s">
        <v>147</v>
      </c>
      <c r="F3059" s="37" t="s">
        <v>160</v>
      </c>
    </row>
    <row r="3060" spans="1:7" x14ac:dyDescent="0.25">
      <c r="A3060" s="36" t="s">
        <v>4761</v>
      </c>
      <c r="B3060" s="31" t="s">
        <v>4760</v>
      </c>
      <c r="C3060" s="37">
        <v>4</v>
      </c>
      <c r="D3060" s="31" t="s">
        <v>149</v>
      </c>
      <c r="E3060" s="37" t="s">
        <v>147</v>
      </c>
      <c r="F3060" s="37" t="s">
        <v>202</v>
      </c>
    </row>
    <row r="3061" spans="1:7" ht="14.4" x14ac:dyDescent="0.3">
      <c r="A3061" s="60" t="s">
        <v>5370</v>
      </c>
    </row>
    <row r="3062" spans="1:7" x14ac:dyDescent="0.25">
      <c r="A3062" s="36" t="s">
        <v>4763</v>
      </c>
      <c r="B3062" s="31" t="s">
        <v>4762</v>
      </c>
      <c r="C3062" s="37">
        <v>0</v>
      </c>
      <c r="D3062" s="31" t="s">
        <v>149</v>
      </c>
      <c r="E3062" s="37" t="s">
        <v>152</v>
      </c>
      <c r="F3062" s="37" t="s">
        <v>160</v>
      </c>
    </row>
    <row r="3063" spans="1:7" x14ac:dyDescent="0.25">
      <c r="A3063" s="36" t="s">
        <v>4764</v>
      </c>
      <c r="C3063" s="37">
        <v>5</v>
      </c>
      <c r="D3063" s="31" t="s">
        <v>1245</v>
      </c>
      <c r="E3063" s="37" t="s">
        <v>147</v>
      </c>
      <c r="F3063" s="37" t="s">
        <v>156</v>
      </c>
    </row>
    <row r="3064" spans="1:7" x14ac:dyDescent="0.25">
      <c r="A3064" s="36" t="s">
        <v>4766</v>
      </c>
      <c r="B3064" s="31" t="s">
        <v>4765</v>
      </c>
      <c r="C3064" s="37">
        <v>7</v>
      </c>
      <c r="D3064" s="31" t="s">
        <v>1245</v>
      </c>
      <c r="E3064" s="37" t="s">
        <v>147</v>
      </c>
      <c r="F3064" s="37" t="s">
        <v>178</v>
      </c>
      <c r="G3064" s="31" t="s">
        <v>182</v>
      </c>
    </row>
    <row r="3065" spans="1:7" x14ac:dyDescent="0.25">
      <c r="A3065" s="36" t="s">
        <v>4768</v>
      </c>
      <c r="B3065" s="31" t="s">
        <v>4767</v>
      </c>
      <c r="C3065" s="37">
        <v>2</v>
      </c>
      <c r="D3065" s="31" t="s">
        <v>1245</v>
      </c>
      <c r="E3065" s="37" t="s">
        <v>147</v>
      </c>
      <c r="F3065" s="37" t="s">
        <v>163</v>
      </c>
    </row>
    <row r="3066" spans="1:7" ht="14.4" x14ac:dyDescent="0.3">
      <c r="A3066" s="60" t="s">
        <v>5371</v>
      </c>
    </row>
    <row r="3067" spans="1:7" x14ac:dyDescent="0.25">
      <c r="A3067" s="36" t="s">
        <v>4770</v>
      </c>
      <c r="B3067" s="31" t="s">
        <v>4769</v>
      </c>
      <c r="C3067" s="37"/>
      <c r="D3067" s="31" t="s">
        <v>189</v>
      </c>
      <c r="E3067" s="37"/>
      <c r="F3067" s="37"/>
    </row>
    <row r="3068" spans="1:7" x14ac:dyDescent="0.25">
      <c r="A3068" s="36" t="s">
        <v>4772</v>
      </c>
      <c r="B3068" s="31" t="s">
        <v>4771</v>
      </c>
      <c r="C3068" s="37">
        <v>3</v>
      </c>
      <c r="D3068" s="31" t="s">
        <v>189</v>
      </c>
      <c r="E3068" s="37" t="s">
        <v>147</v>
      </c>
      <c r="F3068" s="37" t="s">
        <v>4006</v>
      </c>
    </row>
    <row r="3069" spans="1:7" x14ac:dyDescent="0.25">
      <c r="A3069" s="36" t="s">
        <v>4774</v>
      </c>
      <c r="B3069" s="31" t="s">
        <v>4773</v>
      </c>
      <c r="D3069" s="31" t="s">
        <v>189</v>
      </c>
    </row>
    <row r="3070" spans="1:7" ht="14.4" x14ac:dyDescent="0.3">
      <c r="A3070" s="60" t="s">
        <v>5372</v>
      </c>
    </row>
    <row r="3071" spans="1:7" x14ac:dyDescent="0.25">
      <c r="A3071" s="36" t="s">
        <v>4775</v>
      </c>
      <c r="C3071" s="37"/>
      <c r="D3071" s="31" t="s">
        <v>149</v>
      </c>
      <c r="E3071" s="37"/>
      <c r="F3071" s="37"/>
    </row>
    <row r="3072" spans="1:7" x14ac:dyDescent="0.25">
      <c r="A3072" s="36" t="s">
        <v>4777</v>
      </c>
      <c r="B3072" s="31" t="s">
        <v>4776</v>
      </c>
      <c r="C3072" s="37"/>
      <c r="D3072" s="31" t="s">
        <v>149</v>
      </c>
      <c r="E3072" s="37"/>
      <c r="F3072" s="37"/>
      <c r="G3072" s="31" t="s">
        <v>203</v>
      </c>
    </row>
    <row r="3073" spans="1:7" ht="14.4" x14ac:dyDescent="0.3">
      <c r="A3073" s="60" t="s">
        <v>5373</v>
      </c>
    </row>
    <row r="3074" spans="1:7" x14ac:dyDescent="0.25">
      <c r="A3074" s="36" t="s">
        <v>4779</v>
      </c>
      <c r="B3074" s="31" t="s">
        <v>4778</v>
      </c>
      <c r="C3074" s="37">
        <v>5</v>
      </c>
      <c r="D3074" s="31" t="s">
        <v>769</v>
      </c>
      <c r="E3074" s="37" t="s">
        <v>147</v>
      </c>
      <c r="F3074" s="37" t="s">
        <v>195</v>
      </c>
    </row>
    <row r="3075" spans="1:7" x14ac:dyDescent="0.25">
      <c r="A3075" s="36" t="s">
        <v>4781</v>
      </c>
      <c r="B3075" s="31" t="s">
        <v>4780</v>
      </c>
      <c r="C3075" s="37">
        <v>5</v>
      </c>
      <c r="D3075" s="31" t="s">
        <v>769</v>
      </c>
      <c r="E3075" s="37" t="s">
        <v>147</v>
      </c>
      <c r="F3075" s="37" t="s">
        <v>222</v>
      </c>
    </row>
    <row r="3076" spans="1:7" ht="14.4" x14ac:dyDescent="0.3">
      <c r="A3076" s="60" t="s">
        <v>5374</v>
      </c>
    </row>
    <row r="3077" spans="1:7" x14ac:dyDescent="0.25">
      <c r="A3077" s="36" t="s">
        <v>4783</v>
      </c>
      <c r="B3077" s="31" t="s">
        <v>4782</v>
      </c>
      <c r="C3077" s="37"/>
      <c r="D3077" s="31" t="s">
        <v>149</v>
      </c>
      <c r="E3077" s="37"/>
      <c r="F3077" s="37"/>
      <c r="G3077" s="31" t="s">
        <v>182</v>
      </c>
    </row>
    <row r="3078" spans="1:7" x14ac:dyDescent="0.25">
      <c r="A3078" s="36" t="s">
        <v>4785</v>
      </c>
      <c r="B3078" s="31" t="s">
        <v>4784</v>
      </c>
      <c r="C3078" s="37"/>
      <c r="D3078" s="31" t="s">
        <v>149</v>
      </c>
      <c r="E3078" s="37"/>
      <c r="F3078" s="37"/>
      <c r="G3078" s="31" t="s">
        <v>182</v>
      </c>
    </row>
    <row r="3079" spans="1:7" x14ac:dyDescent="0.25">
      <c r="A3079" s="36" t="s">
        <v>4787</v>
      </c>
      <c r="B3079" s="31" t="s">
        <v>4786</v>
      </c>
      <c r="C3079" s="37">
        <v>9</v>
      </c>
      <c r="D3079" s="31" t="s">
        <v>149</v>
      </c>
      <c r="E3079" s="37" t="s">
        <v>147</v>
      </c>
      <c r="F3079" s="37" t="s">
        <v>160</v>
      </c>
    </row>
    <row r="3080" spans="1:7" x14ac:dyDescent="0.25">
      <c r="A3080" s="36" t="s">
        <v>4788</v>
      </c>
      <c r="C3080" s="37">
        <v>10</v>
      </c>
      <c r="D3080" s="31" t="s">
        <v>149</v>
      </c>
      <c r="E3080" s="37" t="s">
        <v>147</v>
      </c>
      <c r="F3080" s="37" t="s">
        <v>160</v>
      </c>
      <c r="G3080" s="31" t="s">
        <v>223</v>
      </c>
    </row>
    <row r="3081" spans="1:7" x14ac:dyDescent="0.25">
      <c r="A3081" s="36" t="s">
        <v>4790</v>
      </c>
      <c r="B3081" s="31" t="s">
        <v>4789</v>
      </c>
      <c r="C3081" s="37">
        <v>10</v>
      </c>
      <c r="D3081" s="31" t="s">
        <v>149</v>
      </c>
      <c r="E3081" s="37" t="s">
        <v>147</v>
      </c>
      <c r="F3081" s="37" t="s">
        <v>160</v>
      </c>
      <c r="G3081" s="31" t="s">
        <v>223</v>
      </c>
    </row>
    <row r="3082" spans="1:7" x14ac:dyDescent="0.25">
      <c r="A3082" s="36" t="s">
        <v>4791</v>
      </c>
      <c r="C3082" s="37">
        <v>10</v>
      </c>
      <c r="D3082" s="31" t="s">
        <v>149</v>
      </c>
      <c r="E3082" s="37" t="s">
        <v>147</v>
      </c>
      <c r="F3082" s="37" t="s">
        <v>160</v>
      </c>
    </row>
    <row r="3083" spans="1:7" x14ac:dyDescent="0.25">
      <c r="A3083" s="36" t="s">
        <v>4793</v>
      </c>
      <c r="B3083" s="31" t="s">
        <v>4792</v>
      </c>
      <c r="C3083" s="37">
        <v>10</v>
      </c>
      <c r="D3083" s="31" t="s">
        <v>149</v>
      </c>
      <c r="E3083" s="37" t="s">
        <v>147</v>
      </c>
      <c r="F3083" s="37" t="s">
        <v>160</v>
      </c>
      <c r="G3083" s="31" t="s">
        <v>203</v>
      </c>
    </row>
    <row r="3084" spans="1:7" x14ac:dyDescent="0.25">
      <c r="A3084" s="36" t="s">
        <v>4794</v>
      </c>
      <c r="C3084" s="37"/>
      <c r="D3084" s="40" t="s">
        <v>149</v>
      </c>
      <c r="E3084" s="37"/>
      <c r="F3084" s="37"/>
    </row>
    <row r="3085" spans="1:7" x14ac:dyDescent="0.25">
      <c r="A3085" s="36" t="s">
        <v>4796</v>
      </c>
      <c r="B3085" s="31" t="s">
        <v>4795</v>
      </c>
      <c r="C3085" s="37"/>
      <c r="D3085" s="31" t="s">
        <v>149</v>
      </c>
      <c r="E3085" s="37"/>
      <c r="F3085" s="37"/>
      <c r="G3085" s="31" t="s">
        <v>182</v>
      </c>
    </row>
    <row r="3086" spans="1:7" ht="14.4" x14ac:dyDescent="0.3">
      <c r="A3086" s="60" t="s">
        <v>5375</v>
      </c>
    </row>
    <row r="3087" spans="1:7" x14ac:dyDescent="0.25">
      <c r="A3087" s="36" t="s">
        <v>4798</v>
      </c>
      <c r="B3087" s="31" t="s">
        <v>4797</v>
      </c>
      <c r="C3087" s="37"/>
      <c r="D3087" s="31" t="s">
        <v>149</v>
      </c>
      <c r="E3087" s="37" t="s">
        <v>147</v>
      </c>
      <c r="F3087" s="37" t="s">
        <v>160</v>
      </c>
    </row>
    <row r="3088" spans="1:7" x14ac:dyDescent="0.25">
      <c r="A3088" s="36" t="s">
        <v>4800</v>
      </c>
      <c r="B3088" s="31" t="s">
        <v>4799</v>
      </c>
      <c r="C3088" s="37"/>
      <c r="D3088" s="31" t="s">
        <v>149</v>
      </c>
      <c r="E3088" s="37"/>
      <c r="F3088" s="37"/>
    </row>
    <row r="3089" spans="1:7" x14ac:dyDescent="0.25">
      <c r="A3089" s="36" t="s">
        <v>4802</v>
      </c>
      <c r="B3089" s="31" t="s">
        <v>4801</v>
      </c>
      <c r="C3089" s="37"/>
      <c r="D3089" s="31" t="s">
        <v>149</v>
      </c>
      <c r="E3089" s="37"/>
      <c r="F3089" s="37"/>
      <c r="G3089" s="31" t="s">
        <v>149</v>
      </c>
    </row>
    <row r="3090" spans="1:7" x14ac:dyDescent="0.25">
      <c r="A3090" s="36" t="s">
        <v>4804</v>
      </c>
      <c r="B3090" s="31" t="s">
        <v>4803</v>
      </c>
      <c r="C3090" s="37"/>
      <c r="D3090" s="31" t="s">
        <v>189</v>
      </c>
      <c r="E3090" s="37"/>
      <c r="F3090" s="37"/>
    </row>
    <row r="3091" spans="1:7" x14ac:dyDescent="0.25">
      <c r="A3091" s="36" t="s">
        <v>4805</v>
      </c>
      <c r="C3091" s="37"/>
      <c r="D3091" s="40" t="s">
        <v>149</v>
      </c>
      <c r="E3091" s="37"/>
      <c r="F3091" s="37"/>
    </row>
    <row r="3092" spans="1:7" x14ac:dyDescent="0.25">
      <c r="A3092" s="36" t="s">
        <v>4807</v>
      </c>
      <c r="B3092" s="31" t="s">
        <v>4806</v>
      </c>
      <c r="C3092" s="37"/>
      <c r="D3092" s="31" t="s">
        <v>149</v>
      </c>
      <c r="E3092" s="37"/>
      <c r="F3092" s="37"/>
      <c r="G3092" s="31" t="s">
        <v>203</v>
      </c>
    </row>
    <row r="3093" spans="1:7" ht="14.4" x14ac:dyDescent="0.3">
      <c r="A3093" s="60" t="s">
        <v>5376</v>
      </c>
    </row>
    <row r="3094" spans="1:7" ht="14.4" x14ac:dyDescent="0.3">
      <c r="A3094" s="60" t="s">
        <v>5377</v>
      </c>
    </row>
    <row r="3095" spans="1:7" x14ac:dyDescent="0.25">
      <c r="A3095" s="36" t="s">
        <v>4809</v>
      </c>
      <c r="B3095" s="31" t="s">
        <v>4808</v>
      </c>
      <c r="C3095" s="37">
        <v>0</v>
      </c>
      <c r="D3095" s="31" t="s">
        <v>149</v>
      </c>
      <c r="E3095" s="37" t="s">
        <v>147</v>
      </c>
      <c r="F3095" s="37" t="s">
        <v>208</v>
      </c>
    </row>
    <row r="3096" spans="1:7" x14ac:dyDescent="0.25">
      <c r="A3096" s="36" t="s">
        <v>4811</v>
      </c>
      <c r="B3096" s="31" t="s">
        <v>4810</v>
      </c>
      <c r="C3096" s="37">
        <v>10</v>
      </c>
      <c r="D3096" s="31" t="s">
        <v>149</v>
      </c>
      <c r="E3096" s="37" t="s">
        <v>147</v>
      </c>
      <c r="F3096" s="37" t="s">
        <v>222</v>
      </c>
      <c r="G3096" s="31" t="s">
        <v>203</v>
      </c>
    </row>
    <row r="3097" spans="1:7" ht="14.4" x14ac:dyDescent="0.3">
      <c r="A3097" s="60" t="s">
        <v>5378</v>
      </c>
    </row>
    <row r="3098" spans="1:7" x14ac:dyDescent="0.25">
      <c r="A3098" s="36" t="s">
        <v>4813</v>
      </c>
      <c r="B3098" s="31" t="s">
        <v>4812</v>
      </c>
      <c r="C3098" s="37">
        <v>10</v>
      </c>
      <c r="D3098" s="31" t="s">
        <v>149</v>
      </c>
      <c r="E3098" s="37" t="s">
        <v>147</v>
      </c>
      <c r="F3098" s="37" t="s">
        <v>222</v>
      </c>
      <c r="G3098" s="31" t="s">
        <v>144</v>
      </c>
    </row>
    <row r="3099" spans="1:7" x14ac:dyDescent="0.25">
      <c r="A3099" s="36" t="s">
        <v>4815</v>
      </c>
      <c r="B3099" s="31" t="s">
        <v>4814</v>
      </c>
      <c r="C3099" s="37">
        <v>7</v>
      </c>
      <c r="D3099" s="31" t="s">
        <v>262</v>
      </c>
      <c r="E3099" s="37" t="s">
        <v>147</v>
      </c>
      <c r="F3099" s="37" t="s">
        <v>222</v>
      </c>
    </row>
    <row r="3100" spans="1:7" ht="14.4" x14ac:dyDescent="0.3">
      <c r="A3100" s="60" t="s">
        <v>5379</v>
      </c>
    </row>
    <row r="3101" spans="1:7" x14ac:dyDescent="0.25">
      <c r="A3101" s="36" t="s">
        <v>4817</v>
      </c>
      <c r="B3101" s="31" t="s">
        <v>4816</v>
      </c>
      <c r="C3101" s="37">
        <v>3</v>
      </c>
      <c r="D3101" s="31" t="s">
        <v>157</v>
      </c>
      <c r="E3101" s="37" t="s">
        <v>147</v>
      </c>
      <c r="F3101" s="37" t="s">
        <v>156</v>
      </c>
    </row>
    <row r="3102" spans="1:7" ht="14.4" x14ac:dyDescent="0.3">
      <c r="A3102" s="60" t="s">
        <v>5380</v>
      </c>
    </row>
    <row r="3103" spans="1:7" x14ac:dyDescent="0.25">
      <c r="A3103" s="36" t="s">
        <v>4819</v>
      </c>
      <c r="B3103" s="31" t="s">
        <v>4818</v>
      </c>
      <c r="C3103" s="37">
        <v>9</v>
      </c>
      <c r="D3103" s="31" t="s">
        <v>149</v>
      </c>
      <c r="E3103" s="37" t="s">
        <v>147</v>
      </c>
      <c r="F3103" s="37" t="s">
        <v>378</v>
      </c>
    </row>
    <row r="3104" spans="1:7" ht="14.4" x14ac:dyDescent="0.3">
      <c r="A3104" s="60" t="s">
        <v>5381</v>
      </c>
    </row>
    <row r="3105" spans="1:7" x14ac:dyDescent="0.25">
      <c r="A3105" s="36" t="s">
        <v>4820</v>
      </c>
      <c r="C3105" s="37">
        <v>8</v>
      </c>
      <c r="D3105" s="40" t="s">
        <v>189</v>
      </c>
      <c r="E3105" s="37" t="s">
        <v>147</v>
      </c>
      <c r="F3105" s="37" t="s">
        <v>222</v>
      </c>
      <c r="G3105" s="31" t="s">
        <v>223</v>
      </c>
    </row>
    <row r="3106" spans="1:7" x14ac:dyDescent="0.25">
      <c r="A3106" s="36" t="s">
        <v>4822</v>
      </c>
      <c r="B3106" s="31" t="s">
        <v>4821</v>
      </c>
      <c r="C3106" s="37">
        <v>8</v>
      </c>
      <c r="D3106" s="31" t="s">
        <v>189</v>
      </c>
      <c r="E3106" s="37" t="s">
        <v>147</v>
      </c>
      <c r="F3106" s="37" t="s">
        <v>195</v>
      </c>
      <c r="G3106" s="31" t="s">
        <v>223</v>
      </c>
    </row>
    <row r="3107" spans="1:7" x14ac:dyDescent="0.25">
      <c r="A3107" s="36" t="s">
        <v>4823</v>
      </c>
      <c r="C3107" s="37">
        <v>8</v>
      </c>
      <c r="D3107" s="31" t="s">
        <v>189</v>
      </c>
      <c r="E3107" s="37" t="s">
        <v>147</v>
      </c>
      <c r="F3107" s="37" t="s">
        <v>195</v>
      </c>
    </row>
    <row r="3108" spans="1:7" x14ac:dyDescent="0.25">
      <c r="A3108" s="36" t="s">
        <v>4825</v>
      </c>
      <c r="B3108" s="31" t="s">
        <v>4824</v>
      </c>
      <c r="C3108" s="37"/>
      <c r="D3108" s="31" t="s">
        <v>189</v>
      </c>
      <c r="E3108" s="37" t="s">
        <v>147</v>
      </c>
      <c r="F3108" s="37" t="s">
        <v>160</v>
      </c>
    </row>
    <row r="3109" spans="1:7" x14ac:dyDescent="0.25">
      <c r="A3109" s="36" t="s">
        <v>4826</v>
      </c>
      <c r="B3109" s="31" t="s">
        <v>4824</v>
      </c>
      <c r="D3109" s="31" t="s">
        <v>189</v>
      </c>
      <c r="E3109" s="31" t="s">
        <v>147</v>
      </c>
      <c r="F3109" s="31" t="s">
        <v>160</v>
      </c>
    </row>
    <row r="3110" spans="1:7" ht="14.4" x14ac:dyDescent="0.3">
      <c r="A3110" s="60" t="s">
        <v>5382</v>
      </c>
    </row>
    <row r="3111" spans="1:7" x14ac:dyDescent="0.25">
      <c r="A3111" s="36" t="s">
        <v>4828</v>
      </c>
      <c r="B3111" s="31" t="s">
        <v>4827</v>
      </c>
      <c r="C3111" s="37">
        <v>8</v>
      </c>
      <c r="D3111" s="31" t="s">
        <v>149</v>
      </c>
      <c r="E3111" s="37" t="s">
        <v>147</v>
      </c>
      <c r="F3111" s="37" t="s">
        <v>156</v>
      </c>
    </row>
    <row r="3112" spans="1:7" x14ac:dyDescent="0.25">
      <c r="A3112" s="36" t="s">
        <v>4830</v>
      </c>
      <c r="B3112" s="31" t="s">
        <v>4829</v>
      </c>
      <c r="C3112" s="37">
        <v>6</v>
      </c>
      <c r="D3112" s="31" t="s">
        <v>149</v>
      </c>
      <c r="E3112" s="37" t="s">
        <v>147</v>
      </c>
      <c r="F3112" s="37" t="s">
        <v>964</v>
      </c>
    </row>
    <row r="3113" spans="1:7" ht="14.4" x14ac:dyDescent="0.3">
      <c r="A3113" s="60" t="s">
        <v>5383</v>
      </c>
    </row>
  </sheetData>
  <sortState xmlns:xlrd2="http://schemas.microsoft.com/office/spreadsheetml/2017/richdata2" ref="A2:G3203">
    <sortCondition ref="A2:A3203"/>
  </sortState>
  <dataValidations count="1">
    <dataValidation type="list" allowBlank="1" showInputMessage="1" showErrorMessage="1" sqref="H2:H8" xr:uid="{00000000-0002-0000-0200-000000000000}">
      <formula1>$H$2:$H$8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ADB42-09B4-42BA-880F-57BC1F33C13E}">
  <dimension ref="A1:O135"/>
  <sheetViews>
    <sheetView tabSelected="1" workbookViewId="0">
      <selection activeCell="C2" sqref="C2"/>
    </sheetView>
  </sheetViews>
  <sheetFormatPr defaultColWidth="9" defaultRowHeight="12.6" x14ac:dyDescent="0.2"/>
  <cols>
    <col min="1" max="1" width="17.36328125" style="88" customWidth="1"/>
    <col min="2" max="2" width="15.7265625" style="88" customWidth="1"/>
    <col min="3" max="3" width="5.7265625" style="88" bestFit="1" customWidth="1"/>
    <col min="4" max="7" width="9" style="88"/>
    <col min="8" max="8" width="14.6328125" style="88" customWidth="1"/>
    <col min="9" max="10" width="9" style="88"/>
    <col min="11" max="11" width="9.6328125" style="88" customWidth="1"/>
    <col min="12" max="12" width="5.7265625" style="88" bestFit="1" customWidth="1"/>
    <col min="13" max="13" width="12.08984375" style="90" customWidth="1"/>
    <col min="14" max="16384" width="9" style="88"/>
  </cols>
  <sheetData>
    <row r="1" spans="1:15" ht="19.8" x14ac:dyDescent="0.3">
      <c r="A1" s="139" t="s">
        <v>127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</row>
    <row r="2" spans="1:15" x14ac:dyDescent="0.2">
      <c r="A2" s="89" t="s">
        <v>138</v>
      </c>
      <c r="B2" s="47" t="s">
        <v>5439</v>
      </c>
      <c r="C2" s="46" t="s">
        <v>5443</v>
      </c>
      <c r="D2" s="46"/>
      <c r="E2" s="89"/>
      <c r="F2" s="89"/>
      <c r="G2" s="46"/>
      <c r="H2" s="46"/>
      <c r="J2" s="89"/>
      <c r="K2" s="89"/>
      <c r="L2" s="89"/>
      <c r="M2" s="91"/>
    </row>
    <row r="3" spans="1:15" x14ac:dyDescent="0.2">
      <c r="A3" s="89" t="s">
        <v>52</v>
      </c>
      <c r="B3" s="47" t="s">
        <v>5440</v>
      </c>
      <c r="C3" s="46"/>
      <c r="D3" s="46"/>
      <c r="E3" s="89"/>
      <c r="F3" s="89"/>
      <c r="G3" s="46"/>
      <c r="H3" s="46"/>
      <c r="J3" s="89"/>
      <c r="K3" s="89"/>
      <c r="L3" s="89"/>
      <c r="M3" s="91"/>
    </row>
    <row r="4" spans="1:15" x14ac:dyDescent="0.2">
      <c r="A4" s="89" t="s">
        <v>5431</v>
      </c>
      <c r="B4" s="47" t="s">
        <v>5441</v>
      </c>
      <c r="C4" s="46"/>
      <c r="D4" s="46"/>
      <c r="E4" s="89"/>
      <c r="F4" s="89"/>
      <c r="G4" s="46"/>
      <c r="H4" s="46"/>
      <c r="J4" s="89"/>
      <c r="K4" s="89"/>
      <c r="L4" s="89"/>
      <c r="M4" s="91"/>
    </row>
    <row r="5" spans="1:15" x14ac:dyDescent="0.2">
      <c r="A5" s="89" t="s">
        <v>51</v>
      </c>
      <c r="B5" s="79">
        <v>42916</v>
      </c>
      <c r="C5" s="46"/>
      <c r="D5" s="46"/>
      <c r="E5" s="89"/>
      <c r="F5" s="89"/>
      <c r="G5" s="46"/>
      <c r="H5" s="46"/>
      <c r="J5" s="89"/>
      <c r="K5" s="89"/>
      <c r="L5" s="89"/>
      <c r="M5" s="91"/>
    </row>
    <row r="6" spans="1:15" x14ac:dyDescent="0.2">
      <c r="A6" s="87" t="s">
        <v>128</v>
      </c>
      <c r="B6" s="92" t="s">
        <v>5442</v>
      </c>
      <c r="C6" s="46"/>
      <c r="D6" s="46"/>
      <c r="E6" s="46"/>
      <c r="F6" s="46"/>
      <c r="G6" s="46"/>
      <c r="H6" s="46"/>
      <c r="J6" s="46"/>
      <c r="K6" s="46"/>
      <c r="L6" s="46"/>
      <c r="M6" s="46"/>
    </row>
    <row r="7" spans="1:15" x14ac:dyDescent="0.2">
      <c r="A7" s="87" t="s">
        <v>129</v>
      </c>
      <c r="B7" s="140"/>
      <c r="C7" s="140"/>
      <c r="D7" s="140"/>
      <c r="E7" s="140"/>
      <c r="F7" s="81"/>
      <c r="G7" s="81"/>
      <c r="H7" s="81"/>
      <c r="I7" s="85"/>
      <c r="J7" s="81"/>
      <c r="K7" s="81"/>
      <c r="L7" s="81"/>
      <c r="M7" s="81"/>
      <c r="N7" s="85"/>
      <c r="O7" s="85"/>
    </row>
    <row r="8" spans="1:15" ht="13.2" thickBot="1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ht="13.8" thickTop="1" thickBot="1" x14ac:dyDescent="0.25">
      <c r="A9" s="82" t="s">
        <v>130</v>
      </c>
      <c r="B9" s="49" t="s">
        <v>131</v>
      </c>
      <c r="C9" s="49" t="s">
        <v>5434</v>
      </c>
      <c r="D9" s="49" t="s">
        <v>5425</v>
      </c>
      <c r="E9" s="49" t="s">
        <v>136</v>
      </c>
      <c r="F9" s="49" t="s">
        <v>134</v>
      </c>
      <c r="G9" s="49" t="s">
        <v>135</v>
      </c>
      <c r="H9" s="49" t="s">
        <v>137</v>
      </c>
      <c r="I9" s="30" t="s">
        <v>139</v>
      </c>
      <c r="J9" s="49" t="s">
        <v>72</v>
      </c>
      <c r="K9" s="49" t="s">
        <v>132</v>
      </c>
      <c r="L9" s="49" t="s">
        <v>5434</v>
      </c>
      <c r="M9" s="49" t="s">
        <v>133</v>
      </c>
      <c r="N9" s="43" t="s">
        <v>4836</v>
      </c>
      <c r="O9" s="43" t="s">
        <v>4837</v>
      </c>
    </row>
    <row r="10" spans="1:15" ht="13.2" thickTop="1" x14ac:dyDescent="0.2">
      <c r="A10" s="93"/>
      <c r="B10"/>
      <c r="C10" s="44"/>
      <c r="D10" s="44"/>
      <c r="E10" s="44"/>
      <c r="F10" s="44"/>
      <c r="G10" s="44"/>
      <c r="H10" s="44"/>
      <c r="J10" s="86"/>
      <c r="K10" s="47"/>
      <c r="L10" s="47"/>
      <c r="M10" s="47"/>
    </row>
    <row r="11" spans="1:15" x14ac:dyDescent="0.2">
      <c r="A11" s="81"/>
      <c r="B11" s="44"/>
      <c r="C11" s="44"/>
      <c r="D11" s="44"/>
      <c r="E11" s="44"/>
      <c r="F11" s="44"/>
      <c r="G11" s="44"/>
      <c r="H11" s="44"/>
      <c r="J11" s="86"/>
      <c r="K11" s="47"/>
      <c r="L11" s="47"/>
      <c r="M11" s="47"/>
    </row>
    <row r="12" spans="1:15" x14ac:dyDescent="0.2">
      <c r="A12" s="109" t="s">
        <v>3538</v>
      </c>
      <c r="B12" s="44" t="str">
        <f>IF(LEN(VLOOKUP(A12,'Species List'!$A:$G,2,FALSE))=0,"",VLOOKUP(A12,'Species List'!$A:$G,2,FALSE))</f>
        <v>quaking aspen</v>
      </c>
      <c r="C12" s="44">
        <f>IF(LEN(VLOOKUP(A12,'Species List'!$A:$G,3,FALSE))=0,"",VLOOKUP(A12,'Species List'!$A:$G,3,FALSE))</f>
        <v>2</v>
      </c>
      <c r="D12" s="103">
        <f t="shared" ref="D12:D60" si="0">VALUE(C12)</f>
        <v>2</v>
      </c>
      <c r="E12" s="44" t="str">
        <f>IF(LEN(VLOOKUP(A12,'Species List'!$A:$G,4,FALSE))=0,"",VLOOKUP(A12,'Species List'!$A:$G,4,FALSE))</f>
        <v>D</v>
      </c>
      <c r="F12" s="44" t="str">
        <f>IF(LEN(VLOOKUP(A12,'Species List'!$A:$G,5,FALSE))=0,"",VLOOKUP(A12,'Species List'!$A:$G,5,FALSE))</f>
        <v>Native</v>
      </c>
      <c r="G12" s="44" t="str">
        <f>IF(LEN(VLOOKUP(A12,'Species List'!$A:$G,6,FALSE))=0,"",VLOOKUP(A12,'Species List'!$A:$G,6,FALSE))</f>
        <v>[FAC]</v>
      </c>
      <c r="H12" s="44">
        <f>VLOOKUP(A12,'Species List'!$A:$G,7,FALSE)</f>
        <v>0</v>
      </c>
      <c r="J12" s="95">
        <v>4</v>
      </c>
      <c r="K12" s="47" t="str">
        <f>VLOOKUP(J12,'Species List'!$H$1:$J$9,2,FALSE)</f>
        <v>&gt;50-75%</v>
      </c>
      <c r="L12" s="47">
        <f>VLOOKUP(K12,'Species List'!$I$1:$N$8,2,FALSE)</f>
        <v>62.5</v>
      </c>
      <c r="M12" s="104">
        <f t="shared" ref="M12:M60" si="1">VALUE(L12)</f>
        <v>62.5</v>
      </c>
      <c r="N12" s="88">
        <f t="shared" ref="N12:N59" si="2">L12/$L$135</f>
        <v>0.28153153153153154</v>
      </c>
      <c r="O12" s="102">
        <f t="shared" ref="O12:O60" si="3">D12*N12</f>
        <v>0.56306306306306309</v>
      </c>
    </row>
    <row r="13" spans="1:15" x14ac:dyDescent="0.2">
      <c r="A13" s="109" t="s">
        <v>656</v>
      </c>
      <c r="B13" s="44" t="str">
        <f>IF(LEN(VLOOKUP(A13,'Species List'!$A:$G,2,FALSE))=0,"",VLOOKUP(A13,'Species List'!$A:$G,2,FALSE))</f>
        <v>paper birch</v>
      </c>
      <c r="C13" s="44">
        <f>IF(LEN(VLOOKUP(A13,'Species List'!$A:$G,3,FALSE))=0,"",VLOOKUP(A13,'Species List'!$A:$G,3,FALSE))</f>
        <v>3</v>
      </c>
      <c r="D13" s="103">
        <f t="shared" si="0"/>
        <v>3</v>
      </c>
      <c r="E13" s="44" t="str">
        <f>IF(LEN(VLOOKUP(A13,'Species List'!$A:$G,4,FALSE))=0,"",VLOOKUP(A13,'Species List'!$A:$G,4,FALSE))</f>
        <v>D</v>
      </c>
      <c r="F13" s="44" t="str">
        <f>IF(LEN(VLOOKUP(A13,'Species List'!$A:$G,5,FALSE))=0,"",VLOOKUP(A13,'Species List'!$A:$G,5,FALSE))</f>
        <v>Native</v>
      </c>
      <c r="G13" s="44" t="str">
        <f>IF(LEN(VLOOKUP(A13,'Species List'!$A:$G,6,FALSE))=0,"",VLOOKUP(A13,'Species List'!$A:$G,6,FALSE))</f>
        <v>[FACU+]</v>
      </c>
      <c r="H13" s="44">
        <f>VLOOKUP(A13,'Species List'!$A:$G,7,FALSE)</f>
        <v>0</v>
      </c>
      <c r="J13" s="95">
        <v>2</v>
      </c>
      <c r="K13" s="47" t="str">
        <f>VLOOKUP(J13,'Species List'!$H$1:$J$9,2,FALSE)</f>
        <v>&gt;5-25%</v>
      </c>
      <c r="L13" s="47">
        <f>VLOOKUP(K13,'Species List'!$I$1:$N$8,2,FALSE)</f>
        <v>15</v>
      </c>
      <c r="M13" s="104">
        <f t="shared" si="1"/>
        <v>15</v>
      </c>
      <c r="N13" s="88">
        <f t="shared" si="2"/>
        <v>6.7567567567567571E-2</v>
      </c>
      <c r="O13" s="102">
        <f t="shared" si="3"/>
        <v>0.20270270270270271</v>
      </c>
    </row>
    <row r="14" spans="1:15" x14ac:dyDescent="0.2">
      <c r="A14" s="111" t="s">
        <v>2145</v>
      </c>
      <c r="B14" s="44" t="str">
        <f>IF(LEN(VLOOKUP(A14,'Species List'!$A:$G,2,FALSE))=0,"",VLOOKUP(A14,'Species List'!$A:$G,2,FALSE))</f>
        <v>green ash</v>
      </c>
      <c r="C14" s="44">
        <f>IF(LEN(VLOOKUP(A14,'Species List'!$A:$G,3,FALSE))=0,"",VLOOKUP(A14,'Species List'!$A:$G,3,FALSE))</f>
        <v>2</v>
      </c>
      <c r="D14" s="103">
        <f t="shared" si="0"/>
        <v>2</v>
      </c>
      <c r="E14" s="44" t="str">
        <f>IF(LEN(VLOOKUP(A14,'Species List'!$A:$G,4,FALSE))=0,"",VLOOKUP(A14,'Species List'!$A:$G,4,FALSE))</f>
        <v>D</v>
      </c>
      <c r="F14" s="44" t="str">
        <f>IF(LEN(VLOOKUP(A14,'Species List'!$A:$G,5,FALSE))=0,"",VLOOKUP(A14,'Species List'!$A:$G,5,FALSE))</f>
        <v>Native</v>
      </c>
      <c r="G14" s="44" t="str">
        <f>IF(LEN(VLOOKUP(A14,'Species List'!$A:$G,6,FALSE))=0,"",VLOOKUP(A14,'Species List'!$A:$G,6,FALSE))</f>
        <v>FACW</v>
      </c>
      <c r="H14" s="44">
        <f>VLOOKUP(A14,'Species List'!$A:$G,7,FALSE)</f>
        <v>0</v>
      </c>
      <c r="J14" s="95" t="s">
        <v>5418</v>
      </c>
      <c r="K14" s="47" t="str">
        <f>VLOOKUP(J14,'Species List'!$H$1:$J$9,2,FALSE)</f>
        <v>&gt;1-5%</v>
      </c>
      <c r="L14" s="47">
        <f>VLOOKUP(K14,'Species List'!$I$1:$N$8,2,FALSE)</f>
        <v>3</v>
      </c>
      <c r="M14" s="104">
        <f t="shared" si="1"/>
        <v>3</v>
      </c>
      <c r="N14" s="88">
        <f t="shared" si="2"/>
        <v>1.3513513513513514E-2</v>
      </c>
      <c r="O14" s="102">
        <f t="shared" si="3"/>
        <v>2.7027027027027029E-2</v>
      </c>
    </row>
    <row r="15" spans="1:15" x14ac:dyDescent="0.2">
      <c r="A15" s="109" t="s">
        <v>3145</v>
      </c>
      <c r="B15" s="44" t="str">
        <f>IF(LEN(VLOOKUP(A15,'Species List'!$A:$G,2,FALSE))=0,"",VLOOKUP(A15,'Species List'!$A:$G,2,FALSE))</f>
        <v>ironwood</v>
      </c>
      <c r="C15" s="44">
        <f>IF(LEN(VLOOKUP(A15,'Species List'!$A:$G,3,FALSE))=0,"",VLOOKUP(A15,'Species List'!$A:$G,3,FALSE))</f>
        <v>4</v>
      </c>
      <c r="D15" s="103">
        <f t="shared" si="0"/>
        <v>4</v>
      </c>
      <c r="E15" s="44" t="str">
        <f>IF(LEN(VLOOKUP(A15,'Species List'!$A:$G,4,FALSE))=0,"",VLOOKUP(A15,'Species List'!$A:$G,4,FALSE))</f>
        <v>D</v>
      </c>
      <c r="F15" s="44" t="str">
        <f>IF(LEN(VLOOKUP(A15,'Species List'!$A:$G,5,FALSE))=0,"",VLOOKUP(A15,'Species List'!$A:$G,5,FALSE))</f>
        <v>Native</v>
      </c>
      <c r="G15" s="44" t="str">
        <f>IF(LEN(VLOOKUP(A15,'Species List'!$A:$G,6,FALSE))=0,"",VLOOKUP(A15,'Species List'!$A:$G,6,FALSE))</f>
        <v>[FACU-]</v>
      </c>
      <c r="H15" s="44">
        <f>VLOOKUP(A15,'Species List'!$A:$G,7,FALSE)</f>
        <v>0</v>
      </c>
      <c r="J15" s="95">
        <v>3</v>
      </c>
      <c r="K15" s="47" t="str">
        <f>VLOOKUP(J15,'Species List'!$H$1:$J$9,2,FALSE)</f>
        <v>&gt;25-50%</v>
      </c>
      <c r="L15" s="47">
        <f>VLOOKUP(K15,'Species List'!$I$1:$N$8,2,FALSE)</f>
        <v>37.5</v>
      </c>
      <c r="M15" s="104">
        <f t="shared" si="1"/>
        <v>37.5</v>
      </c>
      <c r="N15" s="88">
        <f t="shared" si="2"/>
        <v>0.16891891891891891</v>
      </c>
      <c r="O15" s="102">
        <f t="shared" si="3"/>
        <v>0.67567567567567566</v>
      </c>
    </row>
    <row r="16" spans="1:15" x14ac:dyDescent="0.2">
      <c r="A16" s="110" t="s">
        <v>3656</v>
      </c>
      <c r="B16" s="44" t="str">
        <f>IF(LEN(VLOOKUP(A16,'Species List'!$A:$G,2,FALSE))=0,"",VLOOKUP(A16,'Species List'!$A:$G,2,FALSE))</f>
        <v>black cherry</v>
      </c>
      <c r="C16" s="44">
        <f>IF(LEN(VLOOKUP(A16,'Species List'!$A:$G,3,FALSE))=0,"",VLOOKUP(A16,'Species List'!$A:$G,3,FALSE))</f>
        <v>4</v>
      </c>
      <c r="D16" s="103">
        <f t="shared" si="0"/>
        <v>4</v>
      </c>
      <c r="E16" s="44" t="str">
        <f>IF(LEN(VLOOKUP(A16,'Species List'!$A:$G,4,FALSE))=0,"",VLOOKUP(A16,'Species List'!$A:$G,4,FALSE))</f>
        <v>D</v>
      </c>
      <c r="F16" s="44" t="str">
        <f>IF(LEN(VLOOKUP(A16,'Species List'!$A:$G,5,FALSE))=0,"",VLOOKUP(A16,'Species List'!$A:$G,5,FALSE))</f>
        <v>Native</v>
      </c>
      <c r="G16" s="44" t="str">
        <f>IF(LEN(VLOOKUP(A16,'Species List'!$A:$G,6,FALSE))=0,"",VLOOKUP(A16,'Species List'!$A:$G,6,FALSE))</f>
        <v>[FACU]</v>
      </c>
      <c r="H16" s="44">
        <f>VLOOKUP(A16,'Species List'!$A:$G,7,FALSE)</f>
        <v>0</v>
      </c>
      <c r="J16" s="95" t="s">
        <v>5418</v>
      </c>
      <c r="K16" s="47" t="str">
        <f>VLOOKUP(J16,'Species List'!$H$1:$J$9,2,FALSE)</f>
        <v>&gt;1-5%</v>
      </c>
      <c r="L16" s="47">
        <f>VLOOKUP(K16,'Species List'!$I$1:$N$8,2,FALSE)</f>
        <v>3</v>
      </c>
      <c r="M16" s="104">
        <f t="shared" si="1"/>
        <v>3</v>
      </c>
      <c r="N16" s="88">
        <f t="shared" si="2"/>
        <v>1.3513513513513514E-2</v>
      </c>
      <c r="O16" s="102">
        <f t="shared" si="3"/>
        <v>5.4054054054054057E-2</v>
      </c>
    </row>
    <row r="17" spans="1:15" x14ac:dyDescent="0.2">
      <c r="A17" s="109" t="s">
        <v>162</v>
      </c>
      <c r="B17" s="44" t="str">
        <f>IF(LEN(VLOOKUP(A17,'Species List'!$A:$G,2,FALSE))=0,"",VLOOKUP(A17,'Species List'!$A:$G,2,FALSE))</f>
        <v>box elder</v>
      </c>
      <c r="C17" s="44">
        <f>IF(LEN(VLOOKUP(A17,'Species List'!$A:$G,3,FALSE))=0,"",VLOOKUP(A17,'Species List'!$A:$G,3,FALSE))</f>
        <v>1</v>
      </c>
      <c r="D17" s="103">
        <f t="shared" si="0"/>
        <v>1</v>
      </c>
      <c r="E17" s="44" t="str">
        <f>IF(LEN(VLOOKUP(A17,'Species List'!$A:$G,4,FALSE))=0,"",VLOOKUP(A17,'Species List'!$A:$G,4,FALSE))</f>
        <v>D</v>
      </c>
      <c r="F17" s="44" t="str">
        <f>IF(LEN(VLOOKUP(A17,'Species List'!$A:$G,5,FALSE))=0,"",VLOOKUP(A17,'Species List'!$A:$G,5,FALSE))</f>
        <v>Native</v>
      </c>
      <c r="G17" s="44" t="str">
        <f>IF(LEN(VLOOKUP(A17,'Species List'!$A:$G,6,FALSE))=0,"",VLOOKUP(A17,'Species List'!$A:$G,6,FALSE))</f>
        <v>FACW-</v>
      </c>
      <c r="H17" s="44">
        <f>VLOOKUP(A17,'Species List'!$A:$G,7,FALSE)</f>
        <v>0</v>
      </c>
      <c r="J17" s="95">
        <v>3</v>
      </c>
      <c r="K17" s="47" t="str">
        <f>VLOOKUP(J17,'Species List'!$H$1:$J$9,2,FALSE)</f>
        <v>&gt;25-50%</v>
      </c>
      <c r="L17" s="47">
        <f>VLOOKUP(K17,'Species List'!$I$1:$N$8,2,FALSE)</f>
        <v>37.5</v>
      </c>
      <c r="M17" s="104">
        <f t="shared" si="1"/>
        <v>37.5</v>
      </c>
      <c r="N17" s="88">
        <f t="shared" si="2"/>
        <v>0.16891891891891891</v>
      </c>
      <c r="O17" s="102">
        <f t="shared" si="3"/>
        <v>0.16891891891891891</v>
      </c>
    </row>
    <row r="18" spans="1:15" x14ac:dyDescent="0.2">
      <c r="A18" s="109" t="s">
        <v>4706</v>
      </c>
      <c r="B18" s="44" t="str">
        <f>IF(LEN(VLOOKUP(A18,'Species List'!$A:$G,2,FALSE))=0,"",VLOOKUP(A18,'Species List'!$A:$G,2,FALSE))</f>
        <v>downy arrowwood</v>
      </c>
      <c r="C18" s="44">
        <f>IF(LEN(VLOOKUP(A18,'Species List'!$A:$G,3,FALSE))=0,"",VLOOKUP(A18,'Species List'!$A:$G,3,FALSE))</f>
        <v>7</v>
      </c>
      <c r="D18" s="103">
        <f t="shared" si="0"/>
        <v>7</v>
      </c>
      <c r="E18" s="44" t="str">
        <f>IF(LEN(VLOOKUP(A18,'Species List'!$A:$G,4,FALSE))=0,"",VLOOKUP(A18,'Species List'!$A:$G,4,FALSE))</f>
        <v>D</v>
      </c>
      <c r="F18" s="44" t="str">
        <f>IF(LEN(VLOOKUP(A18,'Species List'!$A:$G,5,FALSE))=0,"",VLOOKUP(A18,'Species List'!$A:$G,5,FALSE))</f>
        <v>Native</v>
      </c>
      <c r="G18" s="44" t="str">
        <f>IF(LEN(VLOOKUP(A18,'Species List'!$A:$G,6,FALSE))=0,"",VLOOKUP(A18,'Species List'!$A:$G,6,FALSE))</f>
        <v/>
      </c>
      <c r="H18" s="44">
        <f>VLOOKUP(A18,'Species List'!$A:$G,7,FALSE)</f>
        <v>0</v>
      </c>
      <c r="J18" s="95" t="s">
        <v>5418</v>
      </c>
      <c r="K18" s="47" t="str">
        <f>VLOOKUP(J18,'Species List'!$H$1:$J$9,2,FALSE)</f>
        <v>&gt;1-5%</v>
      </c>
      <c r="L18" s="47">
        <f>VLOOKUP(K18,'Species List'!$I$1:$N$8,2,FALSE)</f>
        <v>3</v>
      </c>
      <c r="M18" s="104">
        <f t="shared" si="1"/>
        <v>3</v>
      </c>
      <c r="N18" s="88">
        <f t="shared" si="2"/>
        <v>1.3513513513513514E-2</v>
      </c>
      <c r="O18" s="102">
        <f t="shared" si="3"/>
        <v>9.45945945945946E-2</v>
      </c>
    </row>
    <row r="19" spans="1:15" x14ac:dyDescent="0.2">
      <c r="A19" s="109" t="s">
        <v>3757</v>
      </c>
      <c r="B19" s="44" t="str">
        <f>IF(LEN(VLOOKUP(A19,'Species List'!$A:$G,2,FALSE))=0,"",VLOOKUP(A19,'Species List'!$A:$G,2,FALSE))</f>
        <v>common buckthorn</v>
      </c>
      <c r="C19" s="44">
        <f>IF(LEN(VLOOKUP(A19,'Species List'!$A:$G,3,FALSE))=0,"",VLOOKUP(A19,'Species List'!$A:$G,3,FALSE))</f>
        <v>0</v>
      </c>
      <c r="D19" s="103">
        <f t="shared" si="0"/>
        <v>0</v>
      </c>
      <c r="E19" s="44" t="str">
        <f>IF(LEN(VLOOKUP(A19,'Species List'!$A:$G,4,FALSE))=0,"",VLOOKUP(A19,'Species List'!$A:$G,4,FALSE))</f>
        <v>D</v>
      </c>
      <c r="F19" s="44" t="str">
        <f>IF(LEN(VLOOKUP(A19,'Species List'!$A:$G,5,FALSE))=0,"",VLOOKUP(A19,'Species List'!$A:$G,5,FALSE))</f>
        <v>Introduced</v>
      </c>
      <c r="G19" s="44" t="str">
        <f>IF(LEN(VLOOKUP(A19,'Species List'!$A:$G,6,FALSE))=0,"",VLOOKUP(A19,'Species List'!$A:$G,6,FALSE))</f>
        <v>FACU</v>
      </c>
      <c r="H19" s="44">
        <f>VLOOKUP(A19,'Species List'!$A:$G,7,FALSE)</f>
        <v>0</v>
      </c>
      <c r="J19" s="95" t="s">
        <v>5418</v>
      </c>
      <c r="K19" s="47" t="str">
        <f>VLOOKUP(J19,'Species List'!$H$1:$J$9,2,FALSE)</f>
        <v>&gt;1-5%</v>
      </c>
      <c r="L19" s="47">
        <f>VLOOKUP(K19,'Species List'!$I$1:$N$8,2,FALSE)</f>
        <v>3</v>
      </c>
      <c r="M19" s="104">
        <f t="shared" si="1"/>
        <v>3</v>
      </c>
      <c r="N19" s="88">
        <f t="shared" si="2"/>
        <v>1.3513513513513514E-2</v>
      </c>
      <c r="O19" s="102">
        <f t="shared" si="3"/>
        <v>0</v>
      </c>
    </row>
    <row r="20" spans="1:15" x14ac:dyDescent="0.2">
      <c r="A20" s="109" t="s">
        <v>4703</v>
      </c>
      <c r="B20" s="44" t="str">
        <f>IF(LEN(VLOOKUP(A20,'Species List'!$A:$G,2,FALSE))=0,"",VLOOKUP(A20,'Species List'!$A:$G,2,FALSE))</f>
        <v/>
      </c>
      <c r="C20" s="44">
        <f>IF(LEN(VLOOKUP(A20,'Species List'!$A:$G,3,FALSE))=0,"",VLOOKUP(A20,'Species List'!$A:$G,3,FALSE))</f>
        <v>5</v>
      </c>
      <c r="D20" s="103">
        <f t="shared" si="0"/>
        <v>5</v>
      </c>
      <c r="E20" s="44" t="str">
        <f>IF(LEN(VLOOKUP(A20,'Species List'!$A:$G,4,FALSE))=0,"",VLOOKUP(A20,'Species List'!$A:$G,4,FALSE))</f>
        <v>D</v>
      </c>
      <c r="F20" s="44" t="str">
        <f>IF(LEN(VLOOKUP(A20,'Species List'!$A:$G,5,FALSE))=0,"",VLOOKUP(A20,'Species List'!$A:$G,5,FALSE))</f>
        <v>Native</v>
      </c>
      <c r="G20" s="44" t="str">
        <f>IF(LEN(VLOOKUP(A20,'Species List'!$A:$G,6,FALSE))=0,"",VLOOKUP(A20,'Species List'!$A:$G,6,FALSE))</f>
        <v>[FACW]</v>
      </c>
      <c r="H20" s="44">
        <f>VLOOKUP(A20,'Species List'!$A:$G,7,FALSE)</f>
        <v>0</v>
      </c>
      <c r="I20" s="88" t="s">
        <v>5389</v>
      </c>
      <c r="J20" s="95" t="s">
        <v>5418</v>
      </c>
      <c r="K20" s="47" t="str">
        <f>VLOOKUP(J20,'Species List'!$H$1:$J$9,2,FALSE)</f>
        <v>&gt;1-5%</v>
      </c>
      <c r="L20" s="47">
        <f>VLOOKUP(K20,'Species List'!$I$1:$N$8,2,FALSE)</f>
        <v>3</v>
      </c>
      <c r="M20" s="104">
        <f t="shared" si="1"/>
        <v>3</v>
      </c>
      <c r="N20" s="88">
        <f t="shared" si="2"/>
        <v>1.3513513513513514E-2</v>
      </c>
      <c r="O20" s="102">
        <f t="shared" si="3"/>
        <v>6.7567567567567571E-2</v>
      </c>
    </row>
    <row r="21" spans="1:15" x14ac:dyDescent="0.2">
      <c r="A21" s="110" t="s">
        <v>4701</v>
      </c>
      <c r="B21" s="44" t="str">
        <f>IF(LEN(VLOOKUP(A21,'Species List'!$A:$G,2,FALSE))=0,"",VLOOKUP(A21,'Species List'!$A:$G,2,FALSE))</f>
        <v>nannyberry</v>
      </c>
      <c r="C21" s="44">
        <f>IF(LEN(VLOOKUP(A21,'Species List'!$A:$G,3,FALSE))=0,"",VLOOKUP(A21,'Species List'!$A:$G,3,FALSE))</f>
        <v>4</v>
      </c>
      <c r="D21" s="103">
        <f t="shared" si="0"/>
        <v>4</v>
      </c>
      <c r="E21" s="44" t="str">
        <f>IF(LEN(VLOOKUP(A21,'Species List'!$A:$G,4,FALSE))=0,"",VLOOKUP(A21,'Species List'!$A:$G,4,FALSE))</f>
        <v>D</v>
      </c>
      <c r="F21" s="44" t="str">
        <f>IF(LEN(VLOOKUP(A21,'Species List'!$A:$G,5,FALSE))=0,"",VLOOKUP(A21,'Species List'!$A:$G,5,FALSE))</f>
        <v>Native</v>
      </c>
      <c r="G21" s="44" t="str">
        <f>IF(LEN(VLOOKUP(A21,'Species List'!$A:$G,6,FALSE))=0,"",VLOOKUP(A21,'Species List'!$A:$G,6,FALSE))</f>
        <v>FAC+</v>
      </c>
      <c r="H21" s="44">
        <f>VLOOKUP(A21,'Species List'!$A:$G,7,FALSE)</f>
        <v>0</v>
      </c>
      <c r="J21" s="95" t="s">
        <v>5418</v>
      </c>
      <c r="K21" s="47" t="str">
        <f>VLOOKUP(J21,'Species List'!$H$1:$J$9,2,FALSE)</f>
        <v>&gt;1-5%</v>
      </c>
      <c r="L21" s="47">
        <f>VLOOKUP(K21,'Species List'!$I$1:$N$8,2,FALSE)</f>
        <v>3</v>
      </c>
      <c r="M21" s="104">
        <f t="shared" si="1"/>
        <v>3</v>
      </c>
      <c r="N21" s="88">
        <f t="shared" si="2"/>
        <v>1.3513513513513514E-2</v>
      </c>
      <c r="O21" s="102">
        <f t="shared" si="3"/>
        <v>5.4054054054054057E-2</v>
      </c>
    </row>
    <row r="22" spans="1:15" x14ac:dyDescent="0.2">
      <c r="A22" s="109" t="s">
        <v>3858</v>
      </c>
      <c r="B22" s="44" t="str">
        <f>IF(LEN(VLOOKUP(A22,'Species List'!$A:$G,2,FALSE))=0,"",VLOOKUP(A22,'Species List'!$A:$G,2,FALSE))</f>
        <v>black raspberry</v>
      </c>
      <c r="C22" s="44">
        <f>IF(LEN(VLOOKUP(A22,'Species List'!$A:$G,3,FALSE))=0,"",VLOOKUP(A22,'Species List'!$A:$G,3,FALSE))</f>
        <v>2</v>
      </c>
      <c r="D22" s="103">
        <f t="shared" si="0"/>
        <v>2</v>
      </c>
      <c r="E22" s="44" t="str">
        <f>IF(LEN(VLOOKUP(A22,'Species List'!$A:$G,4,FALSE))=0,"",VLOOKUP(A22,'Species List'!$A:$G,4,FALSE))</f>
        <v>D</v>
      </c>
      <c r="F22" s="44" t="str">
        <f>IF(LEN(VLOOKUP(A22,'Species List'!$A:$G,5,FALSE))=0,"",VLOOKUP(A22,'Species List'!$A:$G,5,FALSE))</f>
        <v>Native</v>
      </c>
      <c r="G22" s="44" t="str">
        <f>IF(LEN(VLOOKUP(A22,'Species List'!$A:$G,6,FALSE))=0,"",VLOOKUP(A22,'Species List'!$A:$G,6,FALSE))</f>
        <v/>
      </c>
      <c r="H22" s="44">
        <f>VLOOKUP(A22,'Species List'!$A:$G,7,FALSE)</f>
        <v>0</v>
      </c>
      <c r="J22" s="95" t="s">
        <v>5418</v>
      </c>
      <c r="K22" s="47" t="str">
        <f>VLOOKUP(J22,'Species List'!$H$1:$J$9,2,FALSE)</f>
        <v>&gt;1-5%</v>
      </c>
      <c r="L22" s="47">
        <f>VLOOKUP(K22,'Species List'!$I$1:$N$8,2,FALSE)</f>
        <v>3</v>
      </c>
      <c r="M22" s="104">
        <f t="shared" si="1"/>
        <v>3</v>
      </c>
      <c r="N22" s="88">
        <f t="shared" si="2"/>
        <v>1.3513513513513514E-2</v>
      </c>
      <c r="O22" s="102">
        <f t="shared" si="3"/>
        <v>2.7027027027027029E-2</v>
      </c>
    </row>
    <row r="23" spans="1:15" x14ac:dyDescent="0.2">
      <c r="A23" s="109" t="s">
        <v>3698</v>
      </c>
      <c r="B23" s="44" t="str">
        <f>IF(LEN(VLOOKUP(A23,'Species List'!$A:$G,2,FALSE))=0,"",VLOOKUP(A23,'Species List'!$A:$G,2,FALSE))</f>
        <v>northern red oak</v>
      </c>
      <c r="C23" s="44">
        <f>IF(LEN(VLOOKUP(A23,'Species List'!$A:$G,3,FALSE))=0,"",VLOOKUP(A23,'Species List'!$A:$G,3,FALSE))</f>
        <v>5</v>
      </c>
      <c r="D23" s="103">
        <f t="shared" si="0"/>
        <v>5</v>
      </c>
      <c r="E23" s="44" t="str">
        <f>IF(LEN(VLOOKUP(A23,'Species List'!$A:$G,4,FALSE))=0,"",VLOOKUP(A23,'Species List'!$A:$G,4,FALSE))</f>
        <v>D</v>
      </c>
      <c r="F23" s="44" t="str">
        <f>IF(LEN(VLOOKUP(A23,'Species List'!$A:$G,5,FALSE))=0,"",VLOOKUP(A23,'Species List'!$A:$G,5,FALSE))</f>
        <v>Native</v>
      </c>
      <c r="G23" s="44" t="str">
        <f>IF(LEN(VLOOKUP(A23,'Species List'!$A:$G,6,FALSE))=0,"",VLOOKUP(A23,'Species List'!$A:$G,6,FALSE))</f>
        <v>FACU</v>
      </c>
      <c r="H23" s="44">
        <f>VLOOKUP(A23,'Species List'!$A:$G,7,FALSE)</f>
        <v>0</v>
      </c>
      <c r="J23" s="95" t="s">
        <v>5418</v>
      </c>
      <c r="K23" s="47" t="str">
        <f>VLOOKUP(J23,'Species List'!$H$1:$J$9,2,FALSE)</f>
        <v>&gt;1-5%</v>
      </c>
      <c r="L23" s="47">
        <f>VLOOKUP(K23,'Species List'!$I$1:$N$8,2,FALSE)</f>
        <v>3</v>
      </c>
      <c r="M23" s="104">
        <f t="shared" si="1"/>
        <v>3</v>
      </c>
      <c r="N23" s="88">
        <f t="shared" si="2"/>
        <v>1.3513513513513514E-2</v>
      </c>
      <c r="O23" s="102">
        <f t="shared" si="3"/>
        <v>6.7567567567567571E-2</v>
      </c>
    </row>
    <row r="24" spans="1:15" x14ac:dyDescent="0.2">
      <c r="A24" s="109" t="s">
        <v>5074</v>
      </c>
      <c r="B24" s="44" t="str">
        <f>IF(LEN(VLOOKUP(A24,'Species List'!$A:$G,2,FALSE))=0,"",VLOOKUP(A24,'Species List'!$A:$G,2,FALSE))</f>
        <v/>
      </c>
      <c r="C24" s="44">
        <v>0</v>
      </c>
      <c r="D24" s="103">
        <f t="shared" si="0"/>
        <v>0</v>
      </c>
      <c r="E24" s="44" t="str">
        <f>IF(LEN(VLOOKUP(A24,'Species List'!$A:$G,4,FALSE))=0,"",VLOOKUP(A24,'Species List'!$A:$G,4,FALSE))</f>
        <v/>
      </c>
      <c r="F24" s="44" t="s">
        <v>152</v>
      </c>
      <c r="G24" s="44" t="str">
        <f>IF(LEN(VLOOKUP(A24,'Species List'!$A:$G,6,FALSE))=0,"",VLOOKUP(A24,'Species List'!$A:$G,6,FALSE))</f>
        <v/>
      </c>
      <c r="H24" s="44">
        <f>VLOOKUP(A24,'Species List'!$A:$G,7,FALSE)</f>
        <v>0</v>
      </c>
      <c r="J24" s="95" t="s">
        <v>5420</v>
      </c>
      <c r="K24" s="47" t="str">
        <f>VLOOKUP(J24,'Species List'!$H$1:$J$9,2,FALSE)</f>
        <v>&gt;0-1%</v>
      </c>
      <c r="L24" s="47">
        <f>VLOOKUP(K24,'Species List'!$I$1:$N$8,2,FALSE)</f>
        <v>0.5</v>
      </c>
      <c r="M24" s="104">
        <f t="shared" si="1"/>
        <v>0.5</v>
      </c>
      <c r="N24" s="88">
        <f t="shared" si="2"/>
        <v>2.2522522522522522E-3</v>
      </c>
      <c r="O24" s="102">
        <f t="shared" si="3"/>
        <v>0</v>
      </c>
    </row>
    <row r="25" spans="1:15" ht="13.2" x14ac:dyDescent="0.25">
      <c r="A25" s="36" t="s">
        <v>3792</v>
      </c>
      <c r="B25" s="44" t="str">
        <f>IF(LEN(VLOOKUP(A25,'Species List'!$A:$G,2,FALSE))=0,"",VLOOKUP(A25,'Species List'!$A:$G,2,FALSE))</f>
        <v>Missouri gooseberry</v>
      </c>
      <c r="C25" s="44">
        <f>IF(LEN(VLOOKUP(A25,'Species List'!$A:$G,3,FALSE))=0,"",VLOOKUP(A25,'Species List'!$A:$G,3,FALSE))</f>
        <v>4</v>
      </c>
      <c r="D25" s="103">
        <f t="shared" si="0"/>
        <v>4</v>
      </c>
      <c r="E25" s="44" t="str">
        <f>IF(LEN(VLOOKUP(A25,'Species List'!$A:$G,4,FALSE))=0,"",VLOOKUP(A25,'Species List'!$A:$G,4,FALSE))</f>
        <v>D</v>
      </c>
      <c r="F25" s="44" t="s">
        <v>147</v>
      </c>
      <c r="G25" s="44" t="str">
        <f>IF(LEN(VLOOKUP(A25,'Species List'!$A:$G,6,FALSE))=0,"",VLOOKUP(A25,'Species List'!$A:$G,6,FALSE))</f>
        <v/>
      </c>
      <c r="H25" s="44">
        <f>VLOOKUP(A25,'Species List'!$A:$G,7,FALSE)</f>
        <v>0</v>
      </c>
      <c r="J25" s="95">
        <v>2</v>
      </c>
      <c r="K25" s="47" t="str">
        <f>VLOOKUP(J25,'Species List'!$H$1:$J$9,2,FALSE)</f>
        <v>&gt;5-25%</v>
      </c>
      <c r="L25" s="47">
        <f>VLOOKUP(K25,'Species List'!$I$1:$N$8,2,FALSE)</f>
        <v>15</v>
      </c>
      <c r="M25" s="104">
        <f t="shared" si="1"/>
        <v>15</v>
      </c>
      <c r="N25" s="88">
        <f t="shared" si="2"/>
        <v>6.7567567567567571E-2</v>
      </c>
      <c r="O25" s="102">
        <f t="shared" si="3"/>
        <v>0.27027027027027029</v>
      </c>
    </row>
    <row r="26" spans="1:15" x14ac:dyDescent="0.2">
      <c r="A26" s="109" t="s">
        <v>5254</v>
      </c>
      <c r="B26" s="44" t="str">
        <f>IF(LEN(VLOOKUP(A26,'Species List'!$A:$G,2,FALSE))=0,"",VLOOKUP(A26,'Species List'!$A:$G,2,FALSE))</f>
        <v/>
      </c>
      <c r="C26" s="44">
        <v>3</v>
      </c>
      <c r="D26" s="103">
        <f t="shared" si="0"/>
        <v>3</v>
      </c>
      <c r="E26" s="44" t="str">
        <f>IF(LEN(VLOOKUP(A26,'Species List'!$A:$G,4,FALSE))=0,"",VLOOKUP(A26,'Species List'!$A:$G,4,FALSE))</f>
        <v/>
      </c>
      <c r="F26" s="44" t="s">
        <v>147</v>
      </c>
      <c r="G26" s="44" t="str">
        <f>IF(LEN(VLOOKUP(A26,'Species List'!$A:$G,6,FALSE))=0,"",VLOOKUP(A26,'Species List'!$A:$G,6,FALSE))</f>
        <v/>
      </c>
      <c r="H26" s="44">
        <f>VLOOKUP(A26,'Species List'!$A:$G,7,FALSE)</f>
        <v>0</v>
      </c>
      <c r="J26" s="95" t="s">
        <v>5418</v>
      </c>
      <c r="K26" s="47" t="str">
        <f>VLOOKUP(J26,'Species List'!$H$1:$J$9,2,FALSE)</f>
        <v>&gt;1-5%</v>
      </c>
      <c r="L26" s="47">
        <f>VLOOKUP(K26,'Species List'!$I$1:$N$8,2,FALSE)</f>
        <v>3</v>
      </c>
      <c r="M26" s="104">
        <f t="shared" si="1"/>
        <v>3</v>
      </c>
      <c r="N26" s="88">
        <f t="shared" si="2"/>
        <v>1.3513513513513514E-2</v>
      </c>
      <c r="O26" s="102">
        <f t="shared" si="3"/>
        <v>4.0540540540540543E-2</v>
      </c>
    </row>
    <row r="27" spans="1:15" x14ac:dyDescent="0.2">
      <c r="A27" s="109" t="s">
        <v>2139</v>
      </c>
      <c r="B27" s="44" t="str">
        <f>IF(LEN(VLOOKUP(A27,'Species List'!$A:$G,2,FALSE))=0,"",VLOOKUP(A27,'Species List'!$A:$G,2,FALSE))</f>
        <v/>
      </c>
      <c r="C27" s="44">
        <f>IF(LEN(VLOOKUP(A27,'Species List'!$A:$G,3,FALSE))=0,"",VLOOKUP(A27,'Species List'!$A:$G,3,FALSE))</f>
        <v>0</v>
      </c>
      <c r="D27" s="103">
        <f t="shared" si="0"/>
        <v>0</v>
      </c>
      <c r="E27" s="44" t="str">
        <f>IF(LEN(VLOOKUP(A27,'Species List'!$A:$G,4,FALSE))=0,"",VLOOKUP(A27,'Species List'!$A:$G,4,FALSE))</f>
        <v>D</v>
      </c>
      <c r="F27" s="44" t="str">
        <f>IF(LEN(VLOOKUP(A27,'Species List'!$A:$G,5,FALSE))=0,"",VLOOKUP(A27,'Species List'!$A:$G,5,FALSE))</f>
        <v>Introduced</v>
      </c>
      <c r="G27" s="44" t="str">
        <f>IF(LEN(VLOOKUP(A27,'Species List'!$A:$G,6,FALSE))=0,"",VLOOKUP(A27,'Species List'!$A:$G,6,FALSE))</f>
        <v>[FAC+]</v>
      </c>
      <c r="H27" s="44">
        <f>VLOOKUP(A27,'Species List'!$A:$G,7,FALSE)</f>
        <v>0</v>
      </c>
      <c r="J27" s="95" t="s">
        <v>5418</v>
      </c>
      <c r="K27" s="47" t="str">
        <f>VLOOKUP(J27,'Species List'!$H$1:$J$9,2,FALSE)</f>
        <v>&gt;1-5%</v>
      </c>
      <c r="L27" s="47">
        <f>VLOOKUP(K27,'Species List'!$I$1:$N$8,2,FALSE)</f>
        <v>3</v>
      </c>
      <c r="M27" s="104">
        <f t="shared" si="1"/>
        <v>3</v>
      </c>
      <c r="N27" s="88">
        <f t="shared" si="2"/>
        <v>1.3513513513513514E-2</v>
      </c>
      <c r="O27" s="102">
        <f t="shared" si="3"/>
        <v>0</v>
      </c>
    </row>
    <row r="28" spans="1:15" x14ac:dyDescent="0.2">
      <c r="A28" s="109" t="s">
        <v>3851</v>
      </c>
      <c r="B28" s="44" t="str">
        <f>IF(LEN(VLOOKUP(A28,'Species List'!$A:$G,2,FALSE))=0,"",VLOOKUP(A28,'Species List'!$A:$G,2,FALSE))</f>
        <v/>
      </c>
      <c r="C28" s="44">
        <f>IF(LEN(VLOOKUP(A28,'Species List'!$A:$G,3,FALSE))=0,"",VLOOKUP(A28,'Species List'!$A:$G,3,FALSE))</f>
        <v>3</v>
      </c>
      <c r="D28" s="103">
        <f t="shared" si="0"/>
        <v>3</v>
      </c>
      <c r="E28" s="44" t="str">
        <f>IF(LEN(VLOOKUP(A28,'Species List'!$A:$G,4,FALSE))=0,"",VLOOKUP(A28,'Species List'!$A:$G,4,FALSE))</f>
        <v>D</v>
      </c>
      <c r="F28" s="44" t="str">
        <f>IF(LEN(VLOOKUP(A28,'Species List'!$A:$G,5,FALSE))=0,"",VLOOKUP(A28,'Species List'!$A:$G,5,FALSE))</f>
        <v>Native</v>
      </c>
      <c r="G28" s="44" t="str">
        <f>IF(LEN(VLOOKUP(A28,'Species List'!$A:$G,6,FALSE))=0,"",VLOOKUP(A28,'Species List'!$A:$G,6,FALSE))</f>
        <v>FACU</v>
      </c>
      <c r="H28" s="44">
        <f>VLOOKUP(A28,'Species List'!$A:$G,7,FALSE)</f>
        <v>0</v>
      </c>
      <c r="J28" s="95" t="s">
        <v>5418</v>
      </c>
      <c r="K28" s="47" t="str">
        <f>VLOOKUP(J28,'Species List'!$H$1:$J$9,2,FALSE)</f>
        <v>&gt;1-5%</v>
      </c>
      <c r="L28" s="47">
        <f>VLOOKUP(K28,'Species List'!$I$1:$N$8,2,FALSE)</f>
        <v>3</v>
      </c>
      <c r="M28" s="104">
        <f t="shared" si="1"/>
        <v>3</v>
      </c>
      <c r="N28" s="88">
        <f t="shared" si="2"/>
        <v>1.3513513513513514E-2</v>
      </c>
      <c r="O28" s="102">
        <f t="shared" si="3"/>
        <v>4.0540540540540543E-2</v>
      </c>
    </row>
    <row r="29" spans="1:15" x14ac:dyDescent="0.2">
      <c r="A29" s="118" t="s">
        <v>4768</v>
      </c>
      <c r="B29" s="44" t="str">
        <f>IF(LEN(VLOOKUP(A29,'Species List'!$A:$G,2,FALSE))=0,"",VLOOKUP(A29,'Species List'!$A:$G,2,FALSE))</f>
        <v>wild grape</v>
      </c>
      <c r="C29" s="44">
        <f>IF(LEN(VLOOKUP(A29,'Species List'!$A:$G,3,FALSE))=0,"",VLOOKUP(A29,'Species List'!$A:$G,3,FALSE))</f>
        <v>2</v>
      </c>
      <c r="D29" s="103">
        <f t="shared" si="0"/>
        <v>2</v>
      </c>
      <c r="E29" s="44" t="str">
        <f>IF(LEN(VLOOKUP(A29,'Species List'!$A:$G,4,FALSE))=0,"",VLOOKUP(A29,'Species List'!$A:$G,4,FALSE))</f>
        <v>C</v>
      </c>
      <c r="F29" s="44" t="str">
        <f>IF(LEN(VLOOKUP(A29,'Species List'!$A:$G,5,FALSE))=0,"",VLOOKUP(A29,'Species List'!$A:$G,5,FALSE))</f>
        <v>Native</v>
      </c>
      <c r="G29" s="44" t="str">
        <f>IF(LEN(VLOOKUP(A29,'Species List'!$A:$G,6,FALSE))=0,"",VLOOKUP(A29,'Species List'!$A:$G,6,FALSE))</f>
        <v>FACW-</v>
      </c>
      <c r="H29" s="44">
        <f>VLOOKUP(A29,'Species List'!$A:$G,7,FALSE)</f>
        <v>0</v>
      </c>
      <c r="J29" s="95" t="s">
        <v>5418</v>
      </c>
      <c r="K29" s="47" t="str">
        <f>VLOOKUP(J29,'Species List'!$H$1:$J$9,2,FALSE)</f>
        <v>&gt;1-5%</v>
      </c>
      <c r="L29" s="47">
        <f>VLOOKUP(K29,'Species List'!$I$1:$N$8,2,FALSE)</f>
        <v>3</v>
      </c>
      <c r="M29" s="104">
        <f t="shared" si="1"/>
        <v>3</v>
      </c>
      <c r="N29" s="88">
        <f t="shared" si="2"/>
        <v>1.3513513513513514E-2</v>
      </c>
      <c r="O29" s="102">
        <f t="shared" si="3"/>
        <v>2.7027027027027029E-2</v>
      </c>
    </row>
    <row r="30" spans="1:15" x14ac:dyDescent="0.2">
      <c r="A30" s="109" t="s">
        <v>5433</v>
      </c>
      <c r="B30" s="44" t="str">
        <f>IF(LEN(VLOOKUP(A30,'Species List'!$A:$G,2,FALSE))=0,"",VLOOKUP(A30,'Species List'!$A:$G,2,FALSE))</f>
        <v>woodbine</v>
      </c>
      <c r="C30" s="44">
        <f>IF(LEN(VLOOKUP(A30,'Species List'!$A:$G,3,FALSE))=0,"",VLOOKUP(A30,'Species List'!$A:$G,3,FALSE))</f>
        <v>2</v>
      </c>
      <c r="D30" s="103">
        <f t="shared" si="0"/>
        <v>2</v>
      </c>
      <c r="E30" s="44" t="str">
        <f>IF(LEN(VLOOKUP(A30,'Species List'!$A:$G,4,FALSE))=0,"",VLOOKUP(A30,'Species List'!$A:$G,4,FALSE))</f>
        <v>C</v>
      </c>
      <c r="F30" s="44" t="str">
        <f>IF(LEN(VLOOKUP(A30,'Species List'!$A:$G,5,FALSE))=0,"",VLOOKUP(A30,'Species List'!$A:$G,5,FALSE))</f>
        <v>Native</v>
      </c>
      <c r="G30" s="44" t="str">
        <f>IF(LEN(VLOOKUP(A30,'Species List'!$A:$G,6,FALSE))=0,"",VLOOKUP(A30,'Species List'!$A:$G,6,FALSE))</f>
        <v>FACU</v>
      </c>
      <c r="H30" s="44">
        <f>VLOOKUP(A30,'Species List'!$A:$G,7,FALSE)</f>
        <v>0</v>
      </c>
      <c r="J30" s="95">
        <v>2</v>
      </c>
      <c r="K30" s="47" t="str">
        <f>VLOOKUP(J30,'Species List'!$H$1:$J$9,2,FALSE)</f>
        <v>&gt;5-25%</v>
      </c>
      <c r="L30" s="47">
        <f>VLOOKUP(K30,'Species List'!$I$1:$N$8,2,FALSE)</f>
        <v>15</v>
      </c>
      <c r="M30" s="104">
        <f t="shared" si="1"/>
        <v>15</v>
      </c>
      <c r="N30" s="88">
        <f t="shared" si="2"/>
        <v>6.7567567567567571E-2</v>
      </c>
      <c r="O30" s="102">
        <f t="shared" si="3"/>
        <v>0.13513513513513514</v>
      </c>
    </row>
    <row r="31" spans="1:15" x14ac:dyDescent="0.2">
      <c r="A31" s="118" t="s">
        <v>3213</v>
      </c>
      <c r="B31" s="44" t="str">
        <f>IF(LEN(VLOOKUP(A31,'Species List'!$A:$G,2,FALSE))=0,"",VLOOKUP(A31,'Species List'!$A:$G,2,FALSE))</f>
        <v>Virginia creeper</v>
      </c>
      <c r="C31" s="44">
        <v>3</v>
      </c>
      <c r="D31" s="103">
        <f t="shared" si="0"/>
        <v>3</v>
      </c>
      <c r="E31" s="44" t="str">
        <f>IF(LEN(VLOOKUP(A31,'Species List'!$A:$G,4,FALSE))=0,"",VLOOKUP(A31,'Species List'!$A:$G,4,FALSE))</f>
        <v>C</v>
      </c>
      <c r="F31" s="44" t="str">
        <f>IF(LEN(VLOOKUP(A31,'Species List'!$A:$G,5,FALSE))=0,"",VLOOKUP(A31,'Species List'!$A:$G,5,FALSE))</f>
        <v>Native</v>
      </c>
      <c r="G31" s="44" t="str">
        <f>IF(LEN(VLOOKUP(A31,'Species List'!$A:$G,6,FALSE))=0,"",VLOOKUP(A31,'Species List'!$A:$G,6,FALSE))</f>
        <v>FAC-</v>
      </c>
      <c r="H31" s="44">
        <f>VLOOKUP(A31,'Species List'!$A:$G,7,FALSE)</f>
        <v>0</v>
      </c>
      <c r="J31" s="95" t="s">
        <v>5418</v>
      </c>
      <c r="K31" s="47" t="str">
        <f>VLOOKUP(J31,'Species List'!$H$1:$J$9,2,FALSE)</f>
        <v>&gt;1-5%</v>
      </c>
      <c r="L31" s="47">
        <f>VLOOKUP(K31,'Species List'!$I$1:$N$8,2,FALSE)</f>
        <v>3</v>
      </c>
      <c r="M31" s="104">
        <f t="shared" si="1"/>
        <v>3</v>
      </c>
      <c r="N31" s="88">
        <f t="shared" si="2"/>
        <v>1.3513513513513514E-2</v>
      </c>
      <c r="O31" s="102">
        <f t="shared" si="3"/>
        <v>4.0540540540540543E-2</v>
      </c>
    </row>
    <row r="32" spans="1:15" x14ac:dyDescent="0.2">
      <c r="A32" s="94"/>
      <c r="B32" s="44" t="e">
        <f>IF(LEN(VLOOKUP(A32,'Species List'!$A:$G,2,FALSE))=0,"",VLOOKUP(A32,'Species List'!$A:$G,2,FALSE))</f>
        <v>#N/A</v>
      </c>
      <c r="C32" s="44" t="e">
        <f>IF(LEN(VLOOKUP(A32,'Species List'!$A:$G,3,FALSE))=0,"",VLOOKUP(A32,'Species List'!$A:$G,3,FALSE))</f>
        <v>#N/A</v>
      </c>
      <c r="D32" s="103" t="e">
        <f t="shared" si="0"/>
        <v>#N/A</v>
      </c>
      <c r="E32" s="44" t="e">
        <f>IF(LEN(VLOOKUP(A32,'Species List'!$A:$G,4,FALSE))=0,"",VLOOKUP(A32,'Species List'!$A:$G,4,FALSE))</f>
        <v>#N/A</v>
      </c>
      <c r="F32" s="44" t="e">
        <f>IF(LEN(VLOOKUP(A32,'Species List'!$A:$G,5,FALSE))=0,"",VLOOKUP(A32,'Species List'!$A:$G,5,FALSE))</f>
        <v>#N/A</v>
      </c>
      <c r="G32" s="44" t="e">
        <f>IF(LEN(VLOOKUP(A32,'Species List'!$A:$G,6,FALSE))=0,"",VLOOKUP(A32,'Species List'!$A:$G,6,FALSE))</f>
        <v>#N/A</v>
      </c>
      <c r="H32" s="44" t="e">
        <f>VLOOKUP(A32,'Species List'!$A:$G,7,FALSE)</f>
        <v>#N/A</v>
      </c>
      <c r="J32" s="95"/>
      <c r="K32" s="47" t="e">
        <f>VLOOKUP(J32,'Species List'!$H$1:$J$9,2,FALSE)</f>
        <v>#N/A</v>
      </c>
      <c r="L32" s="47" t="e">
        <f>VLOOKUP(K32,'Species List'!$I$1:$N$8,2,FALSE)</f>
        <v>#N/A</v>
      </c>
      <c r="M32" s="104" t="e">
        <f t="shared" si="1"/>
        <v>#N/A</v>
      </c>
      <c r="N32" s="88" t="e">
        <f t="shared" si="2"/>
        <v>#N/A</v>
      </c>
      <c r="O32" s="102" t="e">
        <f t="shared" si="3"/>
        <v>#N/A</v>
      </c>
    </row>
    <row r="33" spans="1:15" x14ac:dyDescent="0.2">
      <c r="A33" s="94"/>
      <c r="B33" s="44" t="e">
        <f>IF(LEN(VLOOKUP(A33,'Species List'!$A:$G,2,FALSE))=0,"",VLOOKUP(A33,'Species List'!$A:$G,2,FALSE))</f>
        <v>#N/A</v>
      </c>
      <c r="C33" s="44" t="e">
        <f>IF(LEN(VLOOKUP(A33,'Species List'!$A:$G,3,FALSE))=0,"",VLOOKUP(A33,'Species List'!$A:$G,3,FALSE))</f>
        <v>#N/A</v>
      </c>
      <c r="D33" s="103" t="e">
        <f t="shared" si="0"/>
        <v>#N/A</v>
      </c>
      <c r="E33" s="44" t="e">
        <f>IF(LEN(VLOOKUP(A33,'Species List'!$A:$G,4,FALSE))=0,"",VLOOKUP(A33,'Species List'!$A:$G,4,FALSE))</f>
        <v>#N/A</v>
      </c>
      <c r="F33" s="44" t="e">
        <f>IF(LEN(VLOOKUP(A33,'Species List'!$A:$G,5,FALSE))=0,"",VLOOKUP(A33,'Species List'!$A:$G,5,FALSE))</f>
        <v>#N/A</v>
      </c>
      <c r="G33" s="44" t="e">
        <f>IF(LEN(VLOOKUP(A33,'Species List'!$A:$G,6,FALSE))=0,"",VLOOKUP(A33,'Species List'!$A:$G,6,FALSE))</f>
        <v>#N/A</v>
      </c>
      <c r="H33" s="44" t="e">
        <f>VLOOKUP(A33,'Species List'!$A:$G,7,FALSE)</f>
        <v>#N/A</v>
      </c>
      <c r="J33" s="95"/>
      <c r="K33" s="47" t="e">
        <f>VLOOKUP(J33,'Species List'!$H$1:$J$9,2,FALSE)</f>
        <v>#N/A</v>
      </c>
      <c r="L33" s="47" t="e">
        <f>VLOOKUP(K33,'Species List'!$I$1:$N$8,2,FALSE)</f>
        <v>#N/A</v>
      </c>
      <c r="M33" s="104" t="e">
        <f t="shared" si="1"/>
        <v>#N/A</v>
      </c>
      <c r="N33" s="88" t="e">
        <f t="shared" si="2"/>
        <v>#N/A</v>
      </c>
      <c r="O33" s="102" t="e">
        <f t="shared" si="3"/>
        <v>#N/A</v>
      </c>
    </row>
    <row r="34" spans="1:15" x14ac:dyDescent="0.2">
      <c r="A34" s="94"/>
      <c r="B34" s="44" t="e">
        <f>IF(LEN(VLOOKUP(A34,'Species List'!$A:$G,2,FALSE))=0,"",VLOOKUP(A34,'Species List'!$A:$G,2,FALSE))</f>
        <v>#N/A</v>
      </c>
      <c r="C34" s="44" t="e">
        <f>IF(LEN(VLOOKUP(A34,'Species List'!$A:$G,3,FALSE))=0,"",VLOOKUP(A34,'Species List'!$A:$G,3,FALSE))</f>
        <v>#N/A</v>
      </c>
      <c r="D34" s="103" t="e">
        <f t="shared" si="0"/>
        <v>#N/A</v>
      </c>
      <c r="E34" s="44" t="e">
        <f>IF(LEN(VLOOKUP(A34,'Species List'!$A:$G,4,FALSE))=0,"",VLOOKUP(A34,'Species List'!$A:$G,4,FALSE))</f>
        <v>#N/A</v>
      </c>
      <c r="F34" s="44" t="e">
        <f>IF(LEN(VLOOKUP(A34,'Species List'!$A:$G,5,FALSE))=0,"",VLOOKUP(A34,'Species List'!$A:$G,5,FALSE))</f>
        <v>#N/A</v>
      </c>
      <c r="G34" s="44" t="e">
        <f>IF(LEN(VLOOKUP(A34,'Species List'!$A:$G,6,FALSE))=0,"",VLOOKUP(A34,'Species List'!$A:$G,6,FALSE))</f>
        <v>#N/A</v>
      </c>
      <c r="H34" s="44" t="e">
        <f>VLOOKUP(A34,'Species List'!$A:$G,7,FALSE)</f>
        <v>#N/A</v>
      </c>
      <c r="J34" s="95"/>
      <c r="K34" s="47" t="e">
        <f>VLOOKUP(J34,'Species List'!$H$1:$J$9,2,FALSE)</f>
        <v>#N/A</v>
      </c>
      <c r="L34" s="47" t="e">
        <f>VLOOKUP(K34,'Species List'!$I$1:$N$8,2,FALSE)</f>
        <v>#N/A</v>
      </c>
      <c r="M34" s="104" t="e">
        <f t="shared" si="1"/>
        <v>#N/A</v>
      </c>
      <c r="N34" s="88" t="e">
        <f t="shared" si="2"/>
        <v>#N/A</v>
      </c>
      <c r="O34" s="102" t="e">
        <f t="shared" si="3"/>
        <v>#N/A</v>
      </c>
    </row>
    <row r="35" spans="1:15" x14ac:dyDescent="0.2">
      <c r="A35" s="94"/>
      <c r="B35" s="44" t="e">
        <f>IF(LEN(VLOOKUP(A35,'Species List'!$A:$G,2,FALSE))=0,"",VLOOKUP(A35,'Species List'!$A:$G,2,FALSE))</f>
        <v>#N/A</v>
      </c>
      <c r="C35" s="44" t="e">
        <f>IF(LEN(VLOOKUP(A35,'Species List'!$A:$G,3,FALSE))=0,"",VLOOKUP(A35,'Species List'!$A:$G,3,FALSE))</f>
        <v>#N/A</v>
      </c>
      <c r="D35" s="103" t="e">
        <f t="shared" si="0"/>
        <v>#N/A</v>
      </c>
      <c r="E35" s="44" t="e">
        <f>IF(LEN(VLOOKUP(A35,'Species List'!$A:$G,4,FALSE))=0,"",VLOOKUP(A35,'Species List'!$A:$G,4,FALSE))</f>
        <v>#N/A</v>
      </c>
      <c r="F35" s="44" t="e">
        <f>IF(LEN(VLOOKUP(A35,'Species List'!$A:$G,5,FALSE))=0,"",VLOOKUP(A35,'Species List'!$A:$G,5,FALSE))</f>
        <v>#N/A</v>
      </c>
      <c r="G35" s="44" t="e">
        <f>IF(LEN(VLOOKUP(A35,'Species List'!$A:$G,6,FALSE))=0,"",VLOOKUP(A35,'Species List'!$A:$G,6,FALSE))</f>
        <v>#N/A</v>
      </c>
      <c r="H35" s="44" t="e">
        <f>VLOOKUP(A35,'Species List'!$A:$G,7,FALSE)</f>
        <v>#N/A</v>
      </c>
      <c r="J35" s="95"/>
      <c r="K35" s="47" t="e">
        <f>VLOOKUP(J35,'Species List'!$H$1:$J$9,2,FALSE)</f>
        <v>#N/A</v>
      </c>
      <c r="L35" s="47" t="e">
        <f>VLOOKUP(K35,'Species List'!$I$1:$N$8,2,FALSE)</f>
        <v>#N/A</v>
      </c>
      <c r="M35" s="104" t="e">
        <f t="shared" si="1"/>
        <v>#N/A</v>
      </c>
      <c r="N35" s="88" t="e">
        <f t="shared" si="2"/>
        <v>#N/A</v>
      </c>
      <c r="O35" s="102" t="e">
        <f t="shared" si="3"/>
        <v>#N/A</v>
      </c>
    </row>
    <row r="36" spans="1:15" x14ac:dyDescent="0.2">
      <c r="A36" s="94"/>
      <c r="B36" s="44" t="e">
        <f>IF(LEN(VLOOKUP(A36,'Species List'!$A:$G,2,FALSE))=0,"",VLOOKUP(A36,'Species List'!$A:$G,2,FALSE))</f>
        <v>#N/A</v>
      </c>
      <c r="C36" s="44" t="e">
        <f>IF(LEN(VLOOKUP(A36,'Species List'!$A:$G,3,FALSE))=0,"",VLOOKUP(A36,'Species List'!$A:$G,3,FALSE))</f>
        <v>#N/A</v>
      </c>
      <c r="D36" s="103" t="e">
        <f t="shared" si="0"/>
        <v>#N/A</v>
      </c>
      <c r="E36" s="44" t="e">
        <f>IF(LEN(VLOOKUP(A36,'Species List'!$A:$G,4,FALSE))=0,"",VLOOKUP(A36,'Species List'!$A:$G,4,FALSE))</f>
        <v>#N/A</v>
      </c>
      <c r="F36" s="44" t="e">
        <f>IF(LEN(VLOOKUP(A36,'Species List'!$A:$G,5,FALSE))=0,"",VLOOKUP(A36,'Species List'!$A:$G,5,FALSE))</f>
        <v>#N/A</v>
      </c>
      <c r="G36" s="44" t="e">
        <f>IF(LEN(VLOOKUP(A36,'Species List'!$A:$G,6,FALSE))=0,"",VLOOKUP(A36,'Species List'!$A:$G,6,FALSE))</f>
        <v>#N/A</v>
      </c>
      <c r="H36" s="44" t="e">
        <f>VLOOKUP(A36,'Species List'!$A:$G,7,FALSE)</f>
        <v>#N/A</v>
      </c>
      <c r="J36" s="95"/>
      <c r="K36" s="47" t="e">
        <f>VLOOKUP(J36,'Species List'!$H$1:$J$9,2,FALSE)</f>
        <v>#N/A</v>
      </c>
      <c r="L36" s="47" t="e">
        <f>VLOOKUP(K36,'Species List'!$I$1:$N$8,2,FALSE)</f>
        <v>#N/A</v>
      </c>
      <c r="M36" s="104" t="e">
        <f t="shared" si="1"/>
        <v>#N/A</v>
      </c>
      <c r="N36" s="88" t="e">
        <f t="shared" si="2"/>
        <v>#N/A</v>
      </c>
      <c r="O36" s="102" t="e">
        <f t="shared" si="3"/>
        <v>#N/A</v>
      </c>
    </row>
    <row r="37" spans="1:15" x14ac:dyDescent="0.2">
      <c r="A37" s="94"/>
      <c r="B37" s="44" t="e">
        <f>IF(LEN(VLOOKUP(A37,'Species List'!$A:$G,2,FALSE))=0,"",VLOOKUP(A37,'Species List'!$A:$G,2,FALSE))</f>
        <v>#N/A</v>
      </c>
      <c r="C37" s="44" t="e">
        <f>IF(LEN(VLOOKUP(A37,'Species List'!$A:$G,3,FALSE))=0,"",VLOOKUP(A37,'Species List'!$A:$G,3,FALSE))</f>
        <v>#N/A</v>
      </c>
      <c r="D37" s="103" t="e">
        <f t="shared" si="0"/>
        <v>#N/A</v>
      </c>
      <c r="E37" s="44" t="e">
        <f>IF(LEN(VLOOKUP(A37,'Species List'!$A:$G,4,FALSE))=0,"",VLOOKUP(A37,'Species List'!$A:$G,4,FALSE))</f>
        <v>#N/A</v>
      </c>
      <c r="F37" s="44" t="e">
        <f>IF(LEN(VLOOKUP(A37,'Species List'!$A:$G,5,FALSE))=0,"",VLOOKUP(A37,'Species List'!$A:$G,5,FALSE))</f>
        <v>#N/A</v>
      </c>
      <c r="G37" s="44" t="e">
        <f>IF(LEN(VLOOKUP(A37,'Species List'!$A:$G,6,FALSE))=0,"",VLOOKUP(A37,'Species List'!$A:$G,6,FALSE))</f>
        <v>#N/A</v>
      </c>
      <c r="H37" s="44" t="e">
        <f>VLOOKUP(A37,'Species List'!$A:$G,7,FALSE)</f>
        <v>#N/A</v>
      </c>
      <c r="J37" s="95"/>
      <c r="K37" s="47" t="e">
        <f>VLOOKUP(J37,'Species List'!$H$1:$J$9,2,FALSE)</f>
        <v>#N/A</v>
      </c>
      <c r="L37" s="47" t="e">
        <f>VLOOKUP(K37,'Species List'!$I$1:$N$8,2,FALSE)</f>
        <v>#N/A</v>
      </c>
      <c r="M37" s="104" t="e">
        <f t="shared" si="1"/>
        <v>#N/A</v>
      </c>
      <c r="N37" s="88" t="e">
        <f t="shared" si="2"/>
        <v>#N/A</v>
      </c>
      <c r="O37" s="102" t="e">
        <f t="shared" si="3"/>
        <v>#N/A</v>
      </c>
    </row>
    <row r="38" spans="1:15" x14ac:dyDescent="0.2">
      <c r="A38" s="94"/>
      <c r="B38" s="44" t="e">
        <f>IF(LEN(VLOOKUP(A38,'Species List'!$A:$G,2,FALSE))=0,"",VLOOKUP(A38,'Species List'!$A:$G,2,FALSE))</f>
        <v>#N/A</v>
      </c>
      <c r="C38" s="44" t="e">
        <f>IF(LEN(VLOOKUP(A38,'Species List'!$A:$G,3,FALSE))=0,"",VLOOKUP(A38,'Species List'!$A:$G,3,FALSE))</f>
        <v>#N/A</v>
      </c>
      <c r="D38" s="103" t="e">
        <f t="shared" si="0"/>
        <v>#N/A</v>
      </c>
      <c r="E38" s="44" t="e">
        <f>IF(LEN(VLOOKUP(A38,'Species List'!$A:$G,4,FALSE))=0,"",VLOOKUP(A38,'Species List'!$A:$G,4,FALSE))</f>
        <v>#N/A</v>
      </c>
      <c r="F38" s="44" t="e">
        <f>IF(LEN(VLOOKUP(A38,'Species List'!$A:$G,5,FALSE))=0,"",VLOOKUP(A38,'Species List'!$A:$G,5,FALSE))</f>
        <v>#N/A</v>
      </c>
      <c r="G38" s="44" t="e">
        <f>IF(LEN(VLOOKUP(A38,'Species List'!$A:$G,6,FALSE))=0,"",VLOOKUP(A38,'Species List'!$A:$G,6,FALSE))</f>
        <v>#N/A</v>
      </c>
      <c r="H38" s="44" t="e">
        <f>VLOOKUP(A38,'Species List'!$A:$G,7,FALSE)</f>
        <v>#N/A</v>
      </c>
      <c r="J38" s="95"/>
      <c r="K38" s="47" t="e">
        <f>VLOOKUP(J38,'Species List'!$H$1:$J$9,2,FALSE)</f>
        <v>#N/A</v>
      </c>
      <c r="L38" s="47" t="e">
        <f>VLOOKUP(K38,'Species List'!$I$1:$N$8,2,FALSE)</f>
        <v>#N/A</v>
      </c>
      <c r="M38" s="104" t="e">
        <f t="shared" si="1"/>
        <v>#N/A</v>
      </c>
      <c r="N38" s="88" t="e">
        <f t="shared" si="2"/>
        <v>#N/A</v>
      </c>
      <c r="O38" s="102" t="e">
        <f t="shared" si="3"/>
        <v>#N/A</v>
      </c>
    </row>
    <row r="39" spans="1:15" x14ac:dyDescent="0.2">
      <c r="A39" s="94"/>
      <c r="B39" s="44" t="e">
        <f>IF(LEN(VLOOKUP(A39,'Species List'!$A:$G,2,FALSE))=0,"",VLOOKUP(A39,'Species List'!$A:$G,2,FALSE))</f>
        <v>#N/A</v>
      </c>
      <c r="C39" s="44" t="e">
        <f>IF(LEN(VLOOKUP(A39,'Species List'!$A:$G,3,FALSE))=0,"",VLOOKUP(A39,'Species List'!$A:$G,3,FALSE))</f>
        <v>#N/A</v>
      </c>
      <c r="D39" s="103" t="e">
        <f t="shared" si="0"/>
        <v>#N/A</v>
      </c>
      <c r="E39" s="44" t="e">
        <f>IF(LEN(VLOOKUP(A39,'Species List'!$A:$G,4,FALSE))=0,"",VLOOKUP(A39,'Species List'!$A:$G,4,FALSE))</f>
        <v>#N/A</v>
      </c>
      <c r="F39" s="44" t="e">
        <f>IF(LEN(VLOOKUP(A39,'Species List'!$A:$G,5,FALSE))=0,"",VLOOKUP(A39,'Species List'!$A:$G,5,FALSE))</f>
        <v>#N/A</v>
      </c>
      <c r="G39" s="44" t="e">
        <f>IF(LEN(VLOOKUP(A39,'Species List'!$A:$G,6,FALSE))=0,"",VLOOKUP(A39,'Species List'!$A:$G,6,FALSE))</f>
        <v>#N/A</v>
      </c>
      <c r="H39" s="44" t="e">
        <f>VLOOKUP(A39,'Species List'!$A:$G,7,FALSE)</f>
        <v>#N/A</v>
      </c>
      <c r="J39" s="95"/>
      <c r="K39" s="47" t="e">
        <f>VLOOKUP(J39,'Species List'!$H$1:$J$9,2,FALSE)</f>
        <v>#N/A</v>
      </c>
      <c r="L39" s="47" t="e">
        <f>VLOOKUP(K39,'Species List'!$I$1:$N$8,2,FALSE)</f>
        <v>#N/A</v>
      </c>
      <c r="M39" s="104" t="e">
        <f t="shared" si="1"/>
        <v>#N/A</v>
      </c>
      <c r="N39" s="88" t="e">
        <f t="shared" si="2"/>
        <v>#N/A</v>
      </c>
      <c r="O39" s="102" t="e">
        <f t="shared" si="3"/>
        <v>#N/A</v>
      </c>
    </row>
    <row r="40" spans="1:15" x14ac:dyDescent="0.2">
      <c r="A40" s="94"/>
      <c r="B40" s="44" t="e">
        <f>IF(LEN(VLOOKUP(A40,'Species List'!$A:$G,2,FALSE))=0,"",VLOOKUP(A40,'Species List'!$A:$G,2,FALSE))</f>
        <v>#N/A</v>
      </c>
      <c r="C40" s="44" t="e">
        <f>IF(LEN(VLOOKUP(A40,'Species List'!$A:$G,3,FALSE))=0,"",VLOOKUP(A40,'Species List'!$A:$G,3,FALSE))</f>
        <v>#N/A</v>
      </c>
      <c r="D40" s="103" t="e">
        <f t="shared" si="0"/>
        <v>#N/A</v>
      </c>
      <c r="E40" s="44" t="e">
        <f>IF(LEN(VLOOKUP(A40,'Species List'!$A:$G,4,FALSE))=0,"",VLOOKUP(A40,'Species List'!$A:$G,4,FALSE))</f>
        <v>#N/A</v>
      </c>
      <c r="F40" s="44" t="e">
        <f>IF(LEN(VLOOKUP(A40,'Species List'!$A:$G,5,FALSE))=0,"",VLOOKUP(A40,'Species List'!$A:$G,5,FALSE))</f>
        <v>#N/A</v>
      </c>
      <c r="G40" s="44" t="e">
        <f>IF(LEN(VLOOKUP(A40,'Species List'!$A:$G,6,FALSE))=0,"",VLOOKUP(A40,'Species List'!$A:$G,6,FALSE))</f>
        <v>#N/A</v>
      </c>
      <c r="H40" s="44" t="e">
        <f>VLOOKUP(A40,'Species List'!$A:$G,7,FALSE)</f>
        <v>#N/A</v>
      </c>
      <c r="J40" s="95"/>
      <c r="K40" s="47" t="e">
        <f>VLOOKUP(J40,'Species List'!$H$1:$J$9,2,FALSE)</f>
        <v>#N/A</v>
      </c>
      <c r="L40" s="47" t="e">
        <f>VLOOKUP(K40,'Species List'!$I$1:$N$8,2,FALSE)</f>
        <v>#N/A</v>
      </c>
      <c r="M40" s="104" t="e">
        <f t="shared" si="1"/>
        <v>#N/A</v>
      </c>
      <c r="N40" s="88" t="e">
        <f t="shared" si="2"/>
        <v>#N/A</v>
      </c>
      <c r="O40" s="102" t="e">
        <f t="shared" si="3"/>
        <v>#N/A</v>
      </c>
    </row>
    <row r="41" spans="1:15" x14ac:dyDescent="0.2">
      <c r="A41" s="94"/>
      <c r="B41" s="44" t="e">
        <f>IF(LEN(VLOOKUP(A41,'Species List'!$A:$G,2,FALSE))=0,"",VLOOKUP(A41,'Species List'!$A:$G,2,FALSE))</f>
        <v>#N/A</v>
      </c>
      <c r="C41" s="44" t="e">
        <f>IF(LEN(VLOOKUP(A41,'Species List'!$A:$G,3,FALSE))=0,"",VLOOKUP(A41,'Species List'!$A:$G,3,FALSE))</f>
        <v>#N/A</v>
      </c>
      <c r="D41" s="103" t="e">
        <f t="shared" si="0"/>
        <v>#N/A</v>
      </c>
      <c r="E41" s="44" t="e">
        <f>IF(LEN(VLOOKUP(A41,'Species List'!$A:$G,4,FALSE))=0,"",VLOOKUP(A41,'Species List'!$A:$G,4,FALSE))</f>
        <v>#N/A</v>
      </c>
      <c r="F41" s="44" t="e">
        <f>IF(LEN(VLOOKUP(A41,'Species List'!$A:$G,5,FALSE))=0,"",VLOOKUP(A41,'Species List'!$A:$G,5,FALSE))</f>
        <v>#N/A</v>
      </c>
      <c r="G41" s="44" t="e">
        <f>IF(LEN(VLOOKUP(A41,'Species List'!$A:$G,6,FALSE))=0,"",VLOOKUP(A41,'Species List'!$A:$G,6,FALSE))</f>
        <v>#N/A</v>
      </c>
      <c r="H41" s="44" t="e">
        <f>VLOOKUP(A41,'Species List'!$A:$G,7,FALSE)</f>
        <v>#N/A</v>
      </c>
      <c r="J41" s="95"/>
      <c r="K41" s="47" t="e">
        <f>VLOOKUP(J41,'Species List'!$H$1:$J$9,2,FALSE)</f>
        <v>#N/A</v>
      </c>
      <c r="L41" s="47" t="e">
        <f>VLOOKUP(K41,'Species List'!$I$1:$N$8,2,FALSE)</f>
        <v>#N/A</v>
      </c>
      <c r="M41" s="104" t="e">
        <f t="shared" si="1"/>
        <v>#N/A</v>
      </c>
      <c r="N41" s="88" t="e">
        <f t="shared" si="2"/>
        <v>#N/A</v>
      </c>
      <c r="O41" s="102" t="e">
        <f t="shared" si="3"/>
        <v>#N/A</v>
      </c>
    </row>
    <row r="42" spans="1:15" x14ac:dyDescent="0.2">
      <c r="A42" s="94"/>
      <c r="B42" s="44" t="e">
        <f>IF(LEN(VLOOKUP(A42,'Species List'!$A:$G,2,FALSE))=0,"",VLOOKUP(A42,'Species List'!$A:$G,2,FALSE))</f>
        <v>#N/A</v>
      </c>
      <c r="C42" s="44" t="e">
        <f>IF(LEN(VLOOKUP(A42,'Species List'!$A:$G,3,FALSE))=0,"",VLOOKUP(A42,'Species List'!$A:$G,3,FALSE))</f>
        <v>#N/A</v>
      </c>
      <c r="D42" s="103" t="e">
        <f t="shared" si="0"/>
        <v>#N/A</v>
      </c>
      <c r="E42" s="44" t="e">
        <f>IF(LEN(VLOOKUP(A42,'Species List'!$A:$G,4,FALSE))=0,"",VLOOKUP(A42,'Species List'!$A:$G,4,FALSE))</f>
        <v>#N/A</v>
      </c>
      <c r="F42" s="44" t="e">
        <f>IF(LEN(VLOOKUP(A42,'Species List'!$A:$G,5,FALSE))=0,"",VLOOKUP(A42,'Species List'!$A:$G,5,FALSE))</f>
        <v>#N/A</v>
      </c>
      <c r="G42" s="44" t="e">
        <f>IF(LEN(VLOOKUP(A42,'Species List'!$A:$G,6,FALSE))=0,"",VLOOKUP(A42,'Species List'!$A:$G,6,FALSE))</f>
        <v>#N/A</v>
      </c>
      <c r="H42" s="44" t="e">
        <f>VLOOKUP(A42,'Species List'!$A:$G,7,FALSE)</f>
        <v>#N/A</v>
      </c>
      <c r="J42" s="95"/>
      <c r="K42" s="47" t="e">
        <f>VLOOKUP(J42,'Species List'!$H$1:$J$9,2,FALSE)</f>
        <v>#N/A</v>
      </c>
      <c r="L42" s="47" t="e">
        <f>VLOOKUP(K42,'Species List'!$I$1:$N$8,2,FALSE)</f>
        <v>#N/A</v>
      </c>
      <c r="M42" s="104" t="e">
        <f t="shared" si="1"/>
        <v>#N/A</v>
      </c>
      <c r="N42" s="88" t="e">
        <f t="shared" si="2"/>
        <v>#N/A</v>
      </c>
      <c r="O42" s="102" t="e">
        <f t="shared" si="3"/>
        <v>#N/A</v>
      </c>
    </row>
    <row r="43" spans="1:15" x14ac:dyDescent="0.2">
      <c r="A43" s="94"/>
      <c r="B43" s="44" t="e">
        <f>IF(LEN(VLOOKUP(A43,'Species List'!$A:$G,2,FALSE))=0,"",VLOOKUP(A43,'Species List'!$A:$G,2,FALSE))</f>
        <v>#N/A</v>
      </c>
      <c r="C43" s="44" t="e">
        <f>IF(LEN(VLOOKUP(A43,'Species List'!$A:$G,3,FALSE))=0,"",VLOOKUP(A43,'Species List'!$A:$G,3,FALSE))</f>
        <v>#N/A</v>
      </c>
      <c r="D43" s="103" t="e">
        <f t="shared" si="0"/>
        <v>#N/A</v>
      </c>
      <c r="E43" s="44" t="e">
        <f>IF(LEN(VLOOKUP(A43,'Species List'!$A:$G,4,FALSE))=0,"",VLOOKUP(A43,'Species List'!$A:$G,4,FALSE))</f>
        <v>#N/A</v>
      </c>
      <c r="F43" s="44" t="e">
        <f>IF(LEN(VLOOKUP(A43,'Species List'!$A:$G,5,FALSE))=0,"",VLOOKUP(A43,'Species List'!$A:$G,5,FALSE))</f>
        <v>#N/A</v>
      </c>
      <c r="G43" s="44" t="e">
        <f>IF(LEN(VLOOKUP(A43,'Species List'!$A:$G,6,FALSE))=0,"",VLOOKUP(A43,'Species List'!$A:$G,6,FALSE))</f>
        <v>#N/A</v>
      </c>
      <c r="H43" s="44" t="e">
        <f>VLOOKUP(A43,'Species List'!$A:$G,7,FALSE)</f>
        <v>#N/A</v>
      </c>
      <c r="J43" s="95"/>
      <c r="K43" s="47" t="e">
        <f>VLOOKUP(J43,'Species List'!$H$1:$J$9,2,FALSE)</f>
        <v>#N/A</v>
      </c>
      <c r="L43" s="47" t="e">
        <f>VLOOKUP(K43,'Species List'!$I$1:$N$8,2,FALSE)</f>
        <v>#N/A</v>
      </c>
      <c r="M43" s="104" t="e">
        <f t="shared" si="1"/>
        <v>#N/A</v>
      </c>
      <c r="N43" s="88" t="e">
        <f t="shared" si="2"/>
        <v>#N/A</v>
      </c>
      <c r="O43" s="102" t="e">
        <f t="shared" si="3"/>
        <v>#N/A</v>
      </c>
    </row>
    <row r="44" spans="1:15" x14ac:dyDescent="0.2">
      <c r="A44" s="94"/>
      <c r="B44" s="44" t="e">
        <f>IF(LEN(VLOOKUP(A44,'Species List'!$A:$G,2,FALSE))=0,"",VLOOKUP(A44,'Species List'!$A:$G,2,FALSE))</f>
        <v>#N/A</v>
      </c>
      <c r="C44" s="44" t="e">
        <f>IF(LEN(VLOOKUP(A44,'Species List'!$A:$G,3,FALSE))=0,"",VLOOKUP(A44,'Species List'!$A:$G,3,FALSE))</f>
        <v>#N/A</v>
      </c>
      <c r="D44" s="103" t="e">
        <f t="shared" si="0"/>
        <v>#N/A</v>
      </c>
      <c r="E44" s="44" t="e">
        <f>IF(LEN(VLOOKUP(A44,'Species List'!$A:$G,4,FALSE))=0,"",VLOOKUP(A44,'Species List'!$A:$G,4,FALSE))</f>
        <v>#N/A</v>
      </c>
      <c r="F44" s="44" t="e">
        <f>IF(LEN(VLOOKUP(A44,'Species List'!$A:$G,5,FALSE))=0,"",VLOOKUP(A44,'Species List'!$A:$G,5,FALSE))</f>
        <v>#N/A</v>
      </c>
      <c r="G44" s="44" t="e">
        <f>IF(LEN(VLOOKUP(A44,'Species List'!$A:$G,6,FALSE))=0,"",VLOOKUP(A44,'Species List'!$A:$G,6,FALSE))</f>
        <v>#N/A</v>
      </c>
      <c r="H44" s="44" t="e">
        <f>VLOOKUP(A44,'Species List'!$A:$G,7,FALSE)</f>
        <v>#N/A</v>
      </c>
      <c r="J44" s="95"/>
      <c r="K44" s="47" t="e">
        <f>VLOOKUP(J44,'Species List'!$H$1:$J$9,2,FALSE)</f>
        <v>#N/A</v>
      </c>
      <c r="L44" s="47" t="e">
        <f>VLOOKUP(K44,'Species List'!$I$1:$N$8,2,FALSE)</f>
        <v>#N/A</v>
      </c>
      <c r="M44" s="104" t="e">
        <f t="shared" si="1"/>
        <v>#N/A</v>
      </c>
      <c r="N44" s="88" t="e">
        <f t="shared" si="2"/>
        <v>#N/A</v>
      </c>
      <c r="O44" s="102" t="e">
        <f t="shared" si="3"/>
        <v>#N/A</v>
      </c>
    </row>
    <row r="45" spans="1:15" x14ac:dyDescent="0.2">
      <c r="A45" s="94"/>
      <c r="B45" s="44" t="e">
        <f>IF(LEN(VLOOKUP(A45,'Species List'!$A:$G,2,FALSE))=0,"",VLOOKUP(A45,'Species List'!$A:$G,2,FALSE))</f>
        <v>#N/A</v>
      </c>
      <c r="C45" s="44" t="e">
        <f>IF(LEN(VLOOKUP(A45,'Species List'!$A:$G,3,FALSE))=0,"",VLOOKUP(A45,'Species List'!$A:$G,3,FALSE))</f>
        <v>#N/A</v>
      </c>
      <c r="D45" s="103" t="e">
        <f t="shared" si="0"/>
        <v>#N/A</v>
      </c>
      <c r="E45" s="44" t="e">
        <f>IF(LEN(VLOOKUP(A45,'Species List'!$A:$G,4,FALSE))=0,"",VLOOKUP(A45,'Species List'!$A:$G,4,FALSE))</f>
        <v>#N/A</v>
      </c>
      <c r="F45" s="44" t="e">
        <f>IF(LEN(VLOOKUP(A45,'Species List'!$A:$G,5,FALSE))=0,"",VLOOKUP(A45,'Species List'!$A:$G,5,FALSE))</f>
        <v>#N/A</v>
      </c>
      <c r="G45" s="44" t="e">
        <f>IF(LEN(VLOOKUP(A45,'Species List'!$A:$G,6,FALSE))=0,"",VLOOKUP(A45,'Species List'!$A:$G,6,FALSE))</f>
        <v>#N/A</v>
      </c>
      <c r="H45" s="44" t="e">
        <f>VLOOKUP(A45,'Species List'!$A:$G,7,FALSE)</f>
        <v>#N/A</v>
      </c>
      <c r="J45" s="95"/>
      <c r="K45" s="47" t="e">
        <f>VLOOKUP(J45,'Species List'!$H$1:$J$9,2,FALSE)</f>
        <v>#N/A</v>
      </c>
      <c r="L45" s="47" t="e">
        <f>VLOOKUP(K45,'Species List'!$I$1:$N$8,2,FALSE)</f>
        <v>#N/A</v>
      </c>
      <c r="M45" s="104" t="e">
        <f t="shared" si="1"/>
        <v>#N/A</v>
      </c>
      <c r="N45" s="88" t="e">
        <f t="shared" si="2"/>
        <v>#N/A</v>
      </c>
      <c r="O45" s="102" t="e">
        <f t="shared" si="3"/>
        <v>#N/A</v>
      </c>
    </row>
    <row r="46" spans="1:15" x14ac:dyDescent="0.2">
      <c r="A46" s="94"/>
      <c r="B46" s="44" t="e">
        <f>IF(LEN(VLOOKUP(A46,'Species List'!$A:$G,2,FALSE))=0,"",VLOOKUP(A46,'Species List'!$A:$G,2,FALSE))</f>
        <v>#N/A</v>
      </c>
      <c r="C46" s="44" t="e">
        <f>IF(LEN(VLOOKUP(A46,'Species List'!$A:$G,3,FALSE))=0,"",VLOOKUP(A46,'Species List'!$A:$G,3,FALSE))</f>
        <v>#N/A</v>
      </c>
      <c r="D46" s="103" t="e">
        <f t="shared" si="0"/>
        <v>#N/A</v>
      </c>
      <c r="E46" s="44" t="e">
        <f>IF(LEN(VLOOKUP(A46,'Species List'!$A:$G,4,FALSE))=0,"",VLOOKUP(A46,'Species List'!$A:$G,4,FALSE))</f>
        <v>#N/A</v>
      </c>
      <c r="F46" s="44" t="e">
        <f>IF(LEN(VLOOKUP(A46,'Species List'!$A:$G,5,FALSE))=0,"",VLOOKUP(A46,'Species List'!$A:$G,5,FALSE))</f>
        <v>#N/A</v>
      </c>
      <c r="G46" s="44" t="e">
        <f>IF(LEN(VLOOKUP(A46,'Species List'!$A:$G,6,FALSE))=0,"",VLOOKUP(A46,'Species List'!$A:$G,6,FALSE))</f>
        <v>#N/A</v>
      </c>
      <c r="H46" s="44" t="e">
        <f>VLOOKUP(A46,'Species List'!$A:$G,7,FALSE)</f>
        <v>#N/A</v>
      </c>
      <c r="J46" s="95"/>
      <c r="K46" s="47" t="e">
        <f>VLOOKUP(J46,'Species List'!$H$1:$J$9,2,FALSE)</f>
        <v>#N/A</v>
      </c>
      <c r="L46" s="47" t="e">
        <f>VLOOKUP(K46,'Species List'!$I$1:$N$8,2,FALSE)</f>
        <v>#N/A</v>
      </c>
      <c r="M46" s="104" t="e">
        <f t="shared" si="1"/>
        <v>#N/A</v>
      </c>
      <c r="N46" s="88" t="e">
        <f t="shared" si="2"/>
        <v>#N/A</v>
      </c>
      <c r="O46" s="102" t="e">
        <f t="shared" si="3"/>
        <v>#N/A</v>
      </c>
    </row>
    <row r="47" spans="1:15" x14ac:dyDescent="0.2">
      <c r="A47" s="94"/>
      <c r="B47" s="44" t="e">
        <f>IF(LEN(VLOOKUP(A47,'Species List'!$A:$G,2,FALSE))=0,"",VLOOKUP(A47,'Species List'!$A:$G,2,FALSE))</f>
        <v>#N/A</v>
      </c>
      <c r="C47" s="44" t="e">
        <f>IF(LEN(VLOOKUP(A47,'Species List'!$A:$G,3,FALSE))=0,"",VLOOKUP(A47,'Species List'!$A:$G,3,FALSE))</f>
        <v>#N/A</v>
      </c>
      <c r="D47" s="103" t="e">
        <f t="shared" si="0"/>
        <v>#N/A</v>
      </c>
      <c r="E47" s="44" t="e">
        <f>IF(LEN(VLOOKUP(A47,'Species List'!$A:$G,4,FALSE))=0,"",VLOOKUP(A47,'Species List'!$A:$G,4,FALSE))</f>
        <v>#N/A</v>
      </c>
      <c r="F47" s="44" t="e">
        <f>IF(LEN(VLOOKUP(A47,'Species List'!$A:$G,5,FALSE))=0,"",VLOOKUP(A47,'Species List'!$A:$G,5,FALSE))</f>
        <v>#N/A</v>
      </c>
      <c r="G47" s="44" t="e">
        <f>IF(LEN(VLOOKUP(A47,'Species List'!$A:$G,6,FALSE))=0,"",VLOOKUP(A47,'Species List'!$A:$G,6,FALSE))</f>
        <v>#N/A</v>
      </c>
      <c r="H47" s="44" t="e">
        <f>VLOOKUP(A47,'Species List'!$A:$G,7,FALSE)</f>
        <v>#N/A</v>
      </c>
      <c r="J47" s="95"/>
      <c r="K47" s="47" t="e">
        <f>VLOOKUP(J47,'Species List'!$H$1:$J$9,2,FALSE)</f>
        <v>#N/A</v>
      </c>
      <c r="L47" s="47" t="e">
        <f>VLOOKUP(K47,'Species List'!$I$1:$N$8,2,FALSE)</f>
        <v>#N/A</v>
      </c>
      <c r="M47" s="104" t="e">
        <f t="shared" si="1"/>
        <v>#N/A</v>
      </c>
      <c r="N47" s="88" t="e">
        <f t="shared" si="2"/>
        <v>#N/A</v>
      </c>
      <c r="O47" s="102" t="e">
        <f t="shared" si="3"/>
        <v>#N/A</v>
      </c>
    </row>
    <row r="48" spans="1:15" x14ac:dyDescent="0.2">
      <c r="A48" s="94"/>
      <c r="B48" s="44" t="e">
        <f>IF(LEN(VLOOKUP(A48,'Species List'!$A:$G,2,FALSE))=0,"",VLOOKUP(A48,'Species List'!$A:$G,2,FALSE))</f>
        <v>#N/A</v>
      </c>
      <c r="C48" s="44" t="e">
        <f>IF(LEN(VLOOKUP(A48,'Species List'!$A:$G,3,FALSE))=0,"",VLOOKUP(A48,'Species List'!$A:$G,3,FALSE))</f>
        <v>#N/A</v>
      </c>
      <c r="D48" s="103" t="e">
        <f t="shared" si="0"/>
        <v>#N/A</v>
      </c>
      <c r="E48" s="44" t="e">
        <f>IF(LEN(VLOOKUP(A48,'Species List'!$A:$G,4,FALSE))=0,"",VLOOKUP(A48,'Species List'!$A:$G,4,FALSE))</f>
        <v>#N/A</v>
      </c>
      <c r="F48" s="44" t="e">
        <f>IF(LEN(VLOOKUP(A48,'Species List'!$A:$G,5,FALSE))=0,"",VLOOKUP(A48,'Species List'!$A:$G,5,FALSE))</f>
        <v>#N/A</v>
      </c>
      <c r="G48" s="44" t="e">
        <f>IF(LEN(VLOOKUP(A48,'Species List'!$A:$G,6,FALSE))=0,"",VLOOKUP(A48,'Species List'!$A:$G,6,FALSE))</f>
        <v>#N/A</v>
      </c>
      <c r="H48" s="44" t="e">
        <f>VLOOKUP(A48,'Species List'!$A:$G,7,FALSE)</f>
        <v>#N/A</v>
      </c>
      <c r="J48" s="95"/>
      <c r="K48" s="47" t="e">
        <f>VLOOKUP(J48,'Species List'!$H$1:$J$9,2,FALSE)</f>
        <v>#N/A</v>
      </c>
      <c r="L48" s="47" t="e">
        <f>VLOOKUP(K48,'Species List'!$I$1:$N$8,2,FALSE)</f>
        <v>#N/A</v>
      </c>
      <c r="M48" s="104" t="e">
        <f t="shared" si="1"/>
        <v>#N/A</v>
      </c>
      <c r="N48" s="88" t="e">
        <f t="shared" si="2"/>
        <v>#N/A</v>
      </c>
      <c r="O48" s="102" t="e">
        <f t="shared" si="3"/>
        <v>#N/A</v>
      </c>
    </row>
    <row r="49" spans="1:15" x14ac:dyDescent="0.2">
      <c r="A49" s="94"/>
      <c r="B49" s="44" t="e">
        <f>IF(LEN(VLOOKUP(A49,'Species List'!$A:$G,2,FALSE))=0,"",VLOOKUP(A49,'Species List'!$A:$G,2,FALSE))</f>
        <v>#N/A</v>
      </c>
      <c r="C49" s="44" t="e">
        <f>IF(LEN(VLOOKUP(A49,'Species List'!$A:$G,3,FALSE))=0,"",VLOOKUP(A49,'Species List'!$A:$G,3,FALSE))</f>
        <v>#N/A</v>
      </c>
      <c r="D49" s="103" t="e">
        <f t="shared" si="0"/>
        <v>#N/A</v>
      </c>
      <c r="E49" s="44" t="e">
        <f>IF(LEN(VLOOKUP(A49,'Species List'!$A:$G,4,FALSE))=0,"",VLOOKUP(A49,'Species List'!$A:$G,4,FALSE))</f>
        <v>#N/A</v>
      </c>
      <c r="F49" s="44" t="e">
        <f>IF(LEN(VLOOKUP(A49,'Species List'!$A:$G,5,FALSE))=0,"",VLOOKUP(A49,'Species List'!$A:$G,5,FALSE))</f>
        <v>#N/A</v>
      </c>
      <c r="G49" s="44" t="e">
        <f>IF(LEN(VLOOKUP(A49,'Species List'!$A:$G,6,FALSE))=0,"",VLOOKUP(A49,'Species List'!$A:$G,6,FALSE))</f>
        <v>#N/A</v>
      </c>
      <c r="H49" s="44" t="e">
        <f>VLOOKUP(A49,'Species List'!$A:$G,7,FALSE)</f>
        <v>#N/A</v>
      </c>
      <c r="J49" s="95"/>
      <c r="K49" s="47" t="e">
        <f>VLOOKUP(J49,'Species List'!$H$1:$J$9,2,FALSE)</f>
        <v>#N/A</v>
      </c>
      <c r="L49" s="47" t="e">
        <f>VLOOKUP(K49,'Species List'!$I$1:$N$8,2,FALSE)</f>
        <v>#N/A</v>
      </c>
      <c r="M49" s="104" t="e">
        <f t="shared" si="1"/>
        <v>#N/A</v>
      </c>
      <c r="N49" s="88" t="e">
        <f t="shared" si="2"/>
        <v>#N/A</v>
      </c>
      <c r="O49" s="102" t="e">
        <f t="shared" si="3"/>
        <v>#N/A</v>
      </c>
    </row>
    <row r="50" spans="1:15" x14ac:dyDescent="0.2">
      <c r="A50" s="94"/>
      <c r="B50" s="44" t="e">
        <f>IF(LEN(VLOOKUP(A50,'Species List'!$A:$G,2,FALSE))=0,"",VLOOKUP(A50,'Species List'!$A:$G,2,FALSE))</f>
        <v>#N/A</v>
      </c>
      <c r="C50" s="44" t="e">
        <f>IF(LEN(VLOOKUP(A50,'Species List'!$A:$G,3,FALSE))=0,"",VLOOKUP(A50,'Species List'!$A:$G,3,FALSE))</f>
        <v>#N/A</v>
      </c>
      <c r="D50" s="103" t="e">
        <f t="shared" si="0"/>
        <v>#N/A</v>
      </c>
      <c r="E50" s="44" t="e">
        <f>IF(LEN(VLOOKUP(A50,'Species List'!$A:$G,4,FALSE))=0,"",VLOOKUP(A50,'Species List'!$A:$G,4,FALSE))</f>
        <v>#N/A</v>
      </c>
      <c r="F50" s="44" t="e">
        <f>IF(LEN(VLOOKUP(A50,'Species List'!$A:$G,5,FALSE))=0,"",VLOOKUP(A50,'Species List'!$A:$G,5,FALSE))</f>
        <v>#N/A</v>
      </c>
      <c r="G50" s="44" t="e">
        <f>IF(LEN(VLOOKUP(A50,'Species List'!$A:$G,6,FALSE))=0,"",VLOOKUP(A50,'Species List'!$A:$G,6,FALSE))</f>
        <v>#N/A</v>
      </c>
      <c r="H50" s="44" t="e">
        <f>VLOOKUP(A50,'Species List'!$A:$G,7,FALSE)</f>
        <v>#N/A</v>
      </c>
      <c r="J50" s="95"/>
      <c r="K50" s="47" t="e">
        <f>VLOOKUP(J50,'Species List'!$H$1:$J$9,2,FALSE)</f>
        <v>#N/A</v>
      </c>
      <c r="L50" s="47" t="e">
        <f>VLOOKUP(K50,'Species List'!$I$1:$N$8,2,FALSE)</f>
        <v>#N/A</v>
      </c>
      <c r="M50" s="104" t="e">
        <f t="shared" si="1"/>
        <v>#N/A</v>
      </c>
      <c r="N50" s="88" t="e">
        <f t="shared" si="2"/>
        <v>#N/A</v>
      </c>
      <c r="O50" s="102" t="e">
        <f t="shared" si="3"/>
        <v>#N/A</v>
      </c>
    </row>
    <row r="51" spans="1:15" x14ac:dyDescent="0.2">
      <c r="A51" s="94"/>
      <c r="B51" s="44" t="e">
        <f>IF(LEN(VLOOKUP(A51,'Species List'!$A:$G,2,FALSE))=0,"",VLOOKUP(A51,'Species List'!$A:$G,2,FALSE))</f>
        <v>#N/A</v>
      </c>
      <c r="C51" s="44" t="e">
        <f>IF(LEN(VLOOKUP(A51,'Species List'!$A:$G,3,FALSE))=0,"",VLOOKUP(A51,'Species List'!$A:$G,3,FALSE))</f>
        <v>#N/A</v>
      </c>
      <c r="D51" s="103" t="e">
        <f t="shared" si="0"/>
        <v>#N/A</v>
      </c>
      <c r="E51" s="44" t="e">
        <f>IF(LEN(VLOOKUP(A51,'Species List'!$A:$G,4,FALSE))=0,"",VLOOKUP(A51,'Species List'!$A:$G,4,FALSE))</f>
        <v>#N/A</v>
      </c>
      <c r="F51" s="44" t="e">
        <f>IF(LEN(VLOOKUP(A51,'Species List'!$A:$G,5,FALSE))=0,"",VLOOKUP(A51,'Species List'!$A:$G,5,FALSE))</f>
        <v>#N/A</v>
      </c>
      <c r="G51" s="44" t="e">
        <f>IF(LEN(VLOOKUP(A51,'Species List'!$A:$G,6,FALSE))=0,"",VLOOKUP(A51,'Species List'!$A:$G,6,FALSE))</f>
        <v>#N/A</v>
      </c>
      <c r="H51" s="44" t="e">
        <f>VLOOKUP(A51,'Species List'!$A:$G,7,FALSE)</f>
        <v>#N/A</v>
      </c>
      <c r="J51" s="95"/>
      <c r="K51" s="47" t="e">
        <f>VLOOKUP(J51,'Species List'!$H$1:$J$9,2,FALSE)</f>
        <v>#N/A</v>
      </c>
      <c r="L51" s="47" t="e">
        <f>VLOOKUP(K51,'Species List'!$I$1:$N$8,2,FALSE)</f>
        <v>#N/A</v>
      </c>
      <c r="M51" s="104" t="e">
        <f t="shared" si="1"/>
        <v>#N/A</v>
      </c>
      <c r="N51" s="88" t="e">
        <f t="shared" si="2"/>
        <v>#N/A</v>
      </c>
      <c r="O51" s="102" t="e">
        <f t="shared" si="3"/>
        <v>#N/A</v>
      </c>
    </row>
    <row r="52" spans="1:15" x14ac:dyDescent="0.2">
      <c r="A52" s="94"/>
      <c r="B52" s="44" t="e">
        <f>IF(LEN(VLOOKUP(A52,'Species List'!$A:$G,2,FALSE))=0,"",VLOOKUP(A52,'Species List'!$A:$G,2,FALSE))</f>
        <v>#N/A</v>
      </c>
      <c r="C52" s="44" t="e">
        <f>IF(LEN(VLOOKUP(A52,'Species List'!$A:$G,3,FALSE))=0,"",VLOOKUP(A52,'Species List'!$A:$G,3,FALSE))</f>
        <v>#N/A</v>
      </c>
      <c r="D52" s="103" t="e">
        <f t="shared" si="0"/>
        <v>#N/A</v>
      </c>
      <c r="E52" s="44" t="e">
        <f>IF(LEN(VLOOKUP(A52,'Species List'!$A:$G,4,FALSE))=0,"",VLOOKUP(A52,'Species List'!$A:$G,4,FALSE))</f>
        <v>#N/A</v>
      </c>
      <c r="F52" s="44" t="e">
        <f>IF(LEN(VLOOKUP(A52,'Species List'!$A:$G,5,FALSE))=0,"",VLOOKUP(A52,'Species List'!$A:$G,5,FALSE))</f>
        <v>#N/A</v>
      </c>
      <c r="G52" s="44" t="e">
        <f>IF(LEN(VLOOKUP(A52,'Species List'!$A:$G,6,FALSE))=0,"",VLOOKUP(A52,'Species List'!$A:$G,6,FALSE))</f>
        <v>#N/A</v>
      </c>
      <c r="H52" s="44" t="e">
        <f>VLOOKUP(A52,'Species List'!$A:$G,7,FALSE)</f>
        <v>#N/A</v>
      </c>
      <c r="J52" s="95"/>
      <c r="K52" s="47" t="e">
        <f>VLOOKUP(J52,'Species List'!$H$1:$J$9,2,FALSE)</f>
        <v>#N/A</v>
      </c>
      <c r="L52" s="47" t="e">
        <f>VLOOKUP(K52,'Species List'!$I$1:$N$8,2,FALSE)</f>
        <v>#N/A</v>
      </c>
      <c r="M52" s="104" t="e">
        <f t="shared" si="1"/>
        <v>#N/A</v>
      </c>
      <c r="N52" s="88" t="e">
        <f t="shared" si="2"/>
        <v>#N/A</v>
      </c>
      <c r="O52" s="102" t="e">
        <f t="shared" si="3"/>
        <v>#N/A</v>
      </c>
    </row>
    <row r="53" spans="1:15" x14ac:dyDescent="0.2">
      <c r="A53" s="94"/>
      <c r="B53" s="44" t="e">
        <f>IF(LEN(VLOOKUP(A53,'Species List'!$A:$G,2,FALSE))=0,"",VLOOKUP(A53,'Species List'!$A:$G,2,FALSE))</f>
        <v>#N/A</v>
      </c>
      <c r="C53" s="44" t="e">
        <f>IF(LEN(VLOOKUP(A53,'Species List'!$A:$G,3,FALSE))=0,"",VLOOKUP(A53,'Species List'!$A:$G,3,FALSE))</f>
        <v>#N/A</v>
      </c>
      <c r="D53" s="103" t="e">
        <f t="shared" si="0"/>
        <v>#N/A</v>
      </c>
      <c r="E53" s="44" t="e">
        <f>IF(LEN(VLOOKUP(A53,'Species List'!$A:$G,4,FALSE))=0,"",VLOOKUP(A53,'Species List'!$A:$G,4,FALSE))</f>
        <v>#N/A</v>
      </c>
      <c r="F53" s="44" t="e">
        <f>IF(LEN(VLOOKUP(A53,'Species List'!$A:$G,5,FALSE))=0,"",VLOOKUP(A53,'Species List'!$A:$G,5,FALSE))</f>
        <v>#N/A</v>
      </c>
      <c r="G53" s="44" t="e">
        <f>IF(LEN(VLOOKUP(A53,'Species List'!$A:$G,6,FALSE))=0,"",VLOOKUP(A53,'Species List'!$A:$G,6,FALSE))</f>
        <v>#N/A</v>
      </c>
      <c r="H53" s="44" t="e">
        <f>VLOOKUP(A53,'Species List'!$A:$G,7,FALSE)</f>
        <v>#N/A</v>
      </c>
      <c r="J53" s="95"/>
      <c r="K53" s="47" t="e">
        <f>VLOOKUP(J53,'Species List'!$H$1:$J$9,2,FALSE)</f>
        <v>#N/A</v>
      </c>
      <c r="L53" s="47" t="e">
        <f>VLOOKUP(K53,'Species List'!$I$1:$N$8,2,FALSE)</f>
        <v>#N/A</v>
      </c>
      <c r="M53" s="104" t="e">
        <f t="shared" si="1"/>
        <v>#N/A</v>
      </c>
      <c r="N53" s="88" t="e">
        <f t="shared" si="2"/>
        <v>#N/A</v>
      </c>
      <c r="O53" s="102" t="e">
        <f t="shared" si="3"/>
        <v>#N/A</v>
      </c>
    </row>
    <row r="54" spans="1:15" x14ac:dyDescent="0.2">
      <c r="A54" s="94"/>
      <c r="B54" s="44" t="e">
        <f>IF(LEN(VLOOKUP(A54,'Species List'!$A:$G,2,FALSE))=0,"",VLOOKUP(A54,'Species List'!$A:$G,2,FALSE))</f>
        <v>#N/A</v>
      </c>
      <c r="C54" s="44" t="e">
        <f>IF(LEN(VLOOKUP(A54,'Species List'!$A:$G,3,FALSE))=0,"",VLOOKUP(A54,'Species List'!$A:$G,3,FALSE))</f>
        <v>#N/A</v>
      </c>
      <c r="D54" s="103" t="e">
        <f t="shared" si="0"/>
        <v>#N/A</v>
      </c>
      <c r="E54" s="44" t="e">
        <f>IF(LEN(VLOOKUP(A54,'Species List'!$A:$G,4,FALSE))=0,"",VLOOKUP(A54,'Species List'!$A:$G,4,FALSE))</f>
        <v>#N/A</v>
      </c>
      <c r="F54" s="44" t="e">
        <f>IF(LEN(VLOOKUP(A54,'Species List'!$A:$G,5,FALSE))=0,"",VLOOKUP(A54,'Species List'!$A:$G,5,FALSE))</f>
        <v>#N/A</v>
      </c>
      <c r="G54" s="44" t="e">
        <f>IF(LEN(VLOOKUP(A54,'Species List'!$A:$G,6,FALSE))=0,"",VLOOKUP(A54,'Species List'!$A:$G,6,FALSE))</f>
        <v>#N/A</v>
      </c>
      <c r="H54" s="44" t="e">
        <f>VLOOKUP(A54,'Species List'!$A:$G,7,FALSE)</f>
        <v>#N/A</v>
      </c>
      <c r="J54" s="95"/>
      <c r="K54" s="47" t="e">
        <f>VLOOKUP(J54,'Species List'!$H$1:$J$9,2,FALSE)</f>
        <v>#N/A</v>
      </c>
      <c r="L54" s="47" t="e">
        <f>VLOOKUP(K54,'Species List'!$I$1:$N$8,2,FALSE)</f>
        <v>#N/A</v>
      </c>
      <c r="M54" s="104" t="e">
        <f t="shared" si="1"/>
        <v>#N/A</v>
      </c>
      <c r="N54" s="88" t="e">
        <f t="shared" si="2"/>
        <v>#N/A</v>
      </c>
      <c r="O54" s="102" t="e">
        <f t="shared" si="3"/>
        <v>#N/A</v>
      </c>
    </row>
    <row r="55" spans="1:15" x14ac:dyDescent="0.2">
      <c r="A55" s="94"/>
      <c r="B55" s="44" t="e">
        <f>IF(LEN(VLOOKUP(A55,'Species List'!$A:$G,2,FALSE))=0,"",VLOOKUP(A55,'Species List'!$A:$G,2,FALSE))</f>
        <v>#N/A</v>
      </c>
      <c r="C55" s="44" t="e">
        <f>IF(LEN(VLOOKUP(A55,'Species List'!$A:$G,3,FALSE))=0,"",VLOOKUP(A55,'Species List'!$A:$G,3,FALSE))</f>
        <v>#N/A</v>
      </c>
      <c r="D55" s="103" t="e">
        <f t="shared" si="0"/>
        <v>#N/A</v>
      </c>
      <c r="E55" s="44" t="e">
        <f>IF(LEN(VLOOKUP(A55,'Species List'!$A:$G,4,FALSE))=0,"",VLOOKUP(A55,'Species List'!$A:$G,4,FALSE))</f>
        <v>#N/A</v>
      </c>
      <c r="F55" s="44" t="e">
        <f>IF(LEN(VLOOKUP(A55,'Species List'!$A:$G,5,FALSE))=0,"",VLOOKUP(A55,'Species List'!$A:$G,5,FALSE))</f>
        <v>#N/A</v>
      </c>
      <c r="G55" s="44" t="e">
        <f>IF(LEN(VLOOKUP(A55,'Species List'!$A:$G,6,FALSE))=0,"",VLOOKUP(A55,'Species List'!$A:$G,6,FALSE))</f>
        <v>#N/A</v>
      </c>
      <c r="H55" s="44" t="e">
        <f>VLOOKUP(A55,'Species List'!$A:$G,7,FALSE)</f>
        <v>#N/A</v>
      </c>
      <c r="J55" s="95"/>
      <c r="K55" s="47" t="e">
        <f>VLOOKUP(J55,'Species List'!$H$1:$J$9,2,FALSE)</f>
        <v>#N/A</v>
      </c>
      <c r="L55" s="47" t="e">
        <f>VLOOKUP(K55,'Species List'!$I$1:$N$8,2,FALSE)</f>
        <v>#N/A</v>
      </c>
      <c r="M55" s="104" t="e">
        <f t="shared" si="1"/>
        <v>#N/A</v>
      </c>
      <c r="N55" s="88" t="e">
        <f t="shared" si="2"/>
        <v>#N/A</v>
      </c>
      <c r="O55" s="102" t="e">
        <f t="shared" si="3"/>
        <v>#N/A</v>
      </c>
    </row>
    <row r="56" spans="1:15" x14ac:dyDescent="0.2">
      <c r="A56" s="94"/>
      <c r="B56" s="44" t="e">
        <f>IF(LEN(VLOOKUP(A56,'Species List'!$A:$G,2,FALSE))=0,"",VLOOKUP(A56,'Species List'!$A:$G,2,FALSE))</f>
        <v>#N/A</v>
      </c>
      <c r="C56" s="44" t="e">
        <f>IF(LEN(VLOOKUP(A56,'Species List'!$A:$G,3,FALSE))=0,"",VLOOKUP(A56,'Species List'!$A:$G,3,FALSE))</f>
        <v>#N/A</v>
      </c>
      <c r="D56" s="103" t="e">
        <f t="shared" si="0"/>
        <v>#N/A</v>
      </c>
      <c r="E56" s="44" t="e">
        <f>IF(LEN(VLOOKUP(A56,'Species List'!$A:$G,4,FALSE))=0,"",VLOOKUP(A56,'Species List'!$A:$G,4,FALSE))</f>
        <v>#N/A</v>
      </c>
      <c r="F56" s="44" t="e">
        <f>IF(LEN(VLOOKUP(A56,'Species List'!$A:$G,5,FALSE))=0,"",VLOOKUP(A56,'Species List'!$A:$G,5,FALSE))</f>
        <v>#N/A</v>
      </c>
      <c r="G56" s="44" t="e">
        <f>IF(LEN(VLOOKUP(A56,'Species List'!$A:$G,6,FALSE))=0,"",VLOOKUP(A56,'Species List'!$A:$G,6,FALSE))</f>
        <v>#N/A</v>
      </c>
      <c r="H56" s="44" t="e">
        <f>VLOOKUP(A56,'Species List'!$A:$G,7,FALSE)</f>
        <v>#N/A</v>
      </c>
      <c r="J56" s="95"/>
      <c r="K56" s="47" t="e">
        <f>VLOOKUP(J56,'Species List'!$H$1:$J$9,2,FALSE)</f>
        <v>#N/A</v>
      </c>
      <c r="L56" s="47" t="e">
        <f>VLOOKUP(K56,'Species List'!$I$1:$N$8,2,FALSE)</f>
        <v>#N/A</v>
      </c>
      <c r="M56" s="104" t="e">
        <f t="shared" si="1"/>
        <v>#N/A</v>
      </c>
      <c r="N56" s="88" t="e">
        <f t="shared" si="2"/>
        <v>#N/A</v>
      </c>
      <c r="O56" s="102" t="e">
        <f t="shared" si="3"/>
        <v>#N/A</v>
      </c>
    </row>
    <row r="57" spans="1:15" x14ac:dyDescent="0.2">
      <c r="A57" s="94"/>
      <c r="B57" s="44" t="e">
        <f>IF(LEN(VLOOKUP(A57,'Species List'!$A:$G,2,FALSE))=0,"",VLOOKUP(A57,'Species List'!$A:$G,2,FALSE))</f>
        <v>#N/A</v>
      </c>
      <c r="C57" s="44" t="e">
        <f>IF(LEN(VLOOKUP(A57,'Species List'!$A:$G,3,FALSE))=0,"",VLOOKUP(A57,'Species List'!$A:$G,3,FALSE))</f>
        <v>#N/A</v>
      </c>
      <c r="D57" s="103" t="e">
        <f t="shared" si="0"/>
        <v>#N/A</v>
      </c>
      <c r="E57" s="44" t="e">
        <f>IF(LEN(VLOOKUP(A57,'Species List'!$A:$G,4,FALSE))=0,"",VLOOKUP(A57,'Species List'!$A:$G,4,FALSE))</f>
        <v>#N/A</v>
      </c>
      <c r="F57" s="44" t="e">
        <f>IF(LEN(VLOOKUP(A57,'Species List'!$A:$G,5,FALSE))=0,"",VLOOKUP(A57,'Species List'!$A:$G,5,FALSE))</f>
        <v>#N/A</v>
      </c>
      <c r="G57" s="44" t="e">
        <f>IF(LEN(VLOOKUP(A57,'Species List'!$A:$G,6,FALSE))=0,"",VLOOKUP(A57,'Species List'!$A:$G,6,FALSE))</f>
        <v>#N/A</v>
      </c>
      <c r="H57" s="44" t="e">
        <f>VLOOKUP(A57,'Species List'!$A:$G,7,FALSE)</f>
        <v>#N/A</v>
      </c>
      <c r="J57" s="95"/>
      <c r="K57" s="47" t="e">
        <f>VLOOKUP(J57,'Species List'!$H$1:$J$9,2,FALSE)</f>
        <v>#N/A</v>
      </c>
      <c r="L57" s="47" t="e">
        <f>VLOOKUP(K57,'Species List'!$I$1:$N$8,2,FALSE)</f>
        <v>#N/A</v>
      </c>
      <c r="M57" s="104" t="e">
        <f t="shared" si="1"/>
        <v>#N/A</v>
      </c>
      <c r="N57" s="88" t="e">
        <f t="shared" si="2"/>
        <v>#N/A</v>
      </c>
      <c r="O57" s="102" t="e">
        <f t="shared" si="3"/>
        <v>#N/A</v>
      </c>
    </row>
    <row r="58" spans="1:15" x14ac:dyDescent="0.2">
      <c r="A58" s="94"/>
      <c r="B58" s="44" t="e">
        <f>IF(LEN(VLOOKUP(A58,'Species List'!$A:$G,2,FALSE))=0,"",VLOOKUP(A58,'Species List'!$A:$G,2,FALSE))</f>
        <v>#N/A</v>
      </c>
      <c r="C58" s="44" t="e">
        <f>IF(LEN(VLOOKUP(A58,'Species List'!$A:$G,3,FALSE))=0,"",VLOOKUP(A58,'Species List'!$A:$G,3,FALSE))</f>
        <v>#N/A</v>
      </c>
      <c r="D58" s="103" t="e">
        <f t="shared" si="0"/>
        <v>#N/A</v>
      </c>
      <c r="E58" s="44" t="e">
        <f>IF(LEN(VLOOKUP(A58,'Species List'!$A:$G,4,FALSE))=0,"",VLOOKUP(A58,'Species List'!$A:$G,4,FALSE))</f>
        <v>#N/A</v>
      </c>
      <c r="F58" s="44" t="e">
        <f>IF(LEN(VLOOKUP(A58,'Species List'!$A:$G,5,FALSE))=0,"",VLOOKUP(A58,'Species List'!$A:$G,5,FALSE))</f>
        <v>#N/A</v>
      </c>
      <c r="G58" s="44" t="e">
        <f>IF(LEN(VLOOKUP(A58,'Species List'!$A:$G,6,FALSE))=0,"",VLOOKUP(A58,'Species List'!$A:$G,6,FALSE))</f>
        <v>#N/A</v>
      </c>
      <c r="H58" s="44" t="e">
        <f>VLOOKUP(A58,'Species List'!$A:$G,7,FALSE)</f>
        <v>#N/A</v>
      </c>
      <c r="J58" s="95"/>
      <c r="K58" s="47" t="e">
        <f>VLOOKUP(J58,'Species List'!$H$1:$J$9,2,FALSE)</f>
        <v>#N/A</v>
      </c>
      <c r="L58" s="47" t="e">
        <f>VLOOKUP(K58,'Species List'!$I$1:$N$8,2,FALSE)</f>
        <v>#N/A</v>
      </c>
      <c r="M58" s="104" t="e">
        <f t="shared" si="1"/>
        <v>#N/A</v>
      </c>
      <c r="N58" s="88" t="e">
        <f t="shared" si="2"/>
        <v>#N/A</v>
      </c>
      <c r="O58" s="102" t="e">
        <f t="shared" si="3"/>
        <v>#N/A</v>
      </c>
    </row>
    <row r="59" spans="1:15" x14ac:dyDescent="0.2">
      <c r="A59" s="94"/>
      <c r="B59" s="44" t="e">
        <f>IF(LEN(VLOOKUP(A59,'Species List'!$A:$G,2,FALSE))=0,"",VLOOKUP(A59,'Species List'!$A:$G,2,FALSE))</f>
        <v>#N/A</v>
      </c>
      <c r="C59" s="44" t="e">
        <f>IF(LEN(VLOOKUP(A59,'Species List'!$A:$G,3,FALSE))=0,"",VLOOKUP(A59,'Species List'!$A:$G,3,FALSE))</f>
        <v>#N/A</v>
      </c>
      <c r="D59" s="103" t="e">
        <f t="shared" si="0"/>
        <v>#N/A</v>
      </c>
      <c r="E59" s="44" t="e">
        <f>IF(LEN(VLOOKUP(A59,'Species List'!$A:$G,4,FALSE))=0,"",VLOOKUP(A59,'Species List'!$A:$G,4,FALSE))</f>
        <v>#N/A</v>
      </c>
      <c r="F59" s="44" t="e">
        <f>IF(LEN(VLOOKUP(A59,'Species List'!$A:$G,5,FALSE))=0,"",VLOOKUP(A59,'Species List'!$A:$G,5,FALSE))</f>
        <v>#N/A</v>
      </c>
      <c r="G59" s="44" t="e">
        <f>IF(LEN(VLOOKUP(A59,'Species List'!$A:$G,6,FALSE))=0,"",VLOOKUP(A59,'Species List'!$A:$G,6,FALSE))</f>
        <v>#N/A</v>
      </c>
      <c r="H59" s="44" t="e">
        <f>VLOOKUP(A59,'Species List'!$A:$G,7,FALSE)</f>
        <v>#N/A</v>
      </c>
      <c r="J59" s="95"/>
      <c r="K59" s="47" t="e">
        <f>VLOOKUP(J59,'Species List'!$H$1:$J$9,2,FALSE)</f>
        <v>#N/A</v>
      </c>
      <c r="L59" s="47" t="e">
        <f>VLOOKUP(K59,'Species List'!$I$1:$N$8,2,FALSE)</f>
        <v>#N/A</v>
      </c>
      <c r="M59" s="104" t="e">
        <f t="shared" si="1"/>
        <v>#N/A</v>
      </c>
      <c r="N59" s="88" t="e">
        <f t="shared" si="2"/>
        <v>#N/A</v>
      </c>
      <c r="O59" s="102" t="e">
        <f t="shared" si="3"/>
        <v>#N/A</v>
      </c>
    </row>
    <row r="60" spans="1:15" x14ac:dyDescent="0.2">
      <c r="A60" s="94"/>
      <c r="B60" s="44" t="e">
        <f>IF(LEN(VLOOKUP(A60,'Species List'!$A:$G,2,FALSE))=0,"",VLOOKUP(A60,'Species List'!$A:$G,2,FALSE))</f>
        <v>#N/A</v>
      </c>
      <c r="C60" s="44" t="e">
        <f>IF(LEN(VLOOKUP(A60,'Species List'!$A:$G,3,FALSE))=0,"",VLOOKUP(A60,'Species List'!$A:$G,3,FALSE))</f>
        <v>#N/A</v>
      </c>
      <c r="D60" s="103" t="e">
        <f t="shared" si="0"/>
        <v>#N/A</v>
      </c>
      <c r="E60" s="44" t="e">
        <f>IF(LEN(VLOOKUP(A60,'Species List'!$A:$G,4,FALSE))=0,"",VLOOKUP(A60,'Species List'!$A:$G,4,FALSE))</f>
        <v>#N/A</v>
      </c>
      <c r="F60" s="44" t="e">
        <f>IF(LEN(VLOOKUP(A60,'Species List'!$A:$G,5,FALSE))=0,"",VLOOKUP(A60,'Species List'!$A:$G,5,FALSE))</f>
        <v>#N/A</v>
      </c>
      <c r="G60" s="44" t="e">
        <f>IF(LEN(VLOOKUP(A60,'Species List'!$A:$G,6,FALSE))=0,"",VLOOKUP(A60,'Species List'!$A:$G,6,FALSE))</f>
        <v>#N/A</v>
      </c>
      <c r="H60" s="44" t="e">
        <f>VLOOKUP(A60,'Species List'!$A:$G,7,FALSE)</f>
        <v>#N/A</v>
      </c>
      <c r="J60" s="95"/>
      <c r="K60" s="47" t="e">
        <f>VLOOKUP(J60,'Species List'!$H$1:$J$9,2,FALSE)</f>
        <v>#N/A</v>
      </c>
      <c r="L60" s="47" t="e">
        <f>VLOOKUP(K60,'Species List'!$I$1:$N$8,2,FALSE)</f>
        <v>#N/A</v>
      </c>
      <c r="M60" s="104" t="e">
        <f t="shared" si="1"/>
        <v>#N/A</v>
      </c>
      <c r="N60" s="88" t="e">
        <f t="shared" ref="N60:N123" si="4">L60/$L$135</f>
        <v>#N/A</v>
      </c>
      <c r="O60" s="102" t="e">
        <f t="shared" si="3"/>
        <v>#N/A</v>
      </c>
    </row>
    <row r="61" spans="1:15" x14ac:dyDescent="0.2">
      <c r="A61" s="94"/>
      <c r="B61" s="44" t="e">
        <f>IF(LEN(VLOOKUP(A61,'Species List'!$A:$G,2,FALSE))=0,"",VLOOKUP(A61,'Species List'!$A:$G,2,FALSE))</f>
        <v>#N/A</v>
      </c>
      <c r="C61" s="44" t="e">
        <f>IF(LEN(VLOOKUP(A61,'Species List'!$A:$G,3,FALSE))=0,"",VLOOKUP(A61,'Species List'!$A:$G,3,FALSE))</f>
        <v>#N/A</v>
      </c>
      <c r="D61" s="103" t="e">
        <f t="shared" ref="D61:D124" si="5">VALUE(C61)</f>
        <v>#N/A</v>
      </c>
      <c r="E61" s="44" t="e">
        <f>IF(LEN(VLOOKUP(A61,'Species List'!$A:$G,4,FALSE))=0,"",VLOOKUP(A61,'Species List'!$A:$G,4,FALSE))</f>
        <v>#N/A</v>
      </c>
      <c r="F61" s="44" t="e">
        <f>IF(LEN(VLOOKUP(A61,'Species List'!$A:$G,5,FALSE))=0,"",VLOOKUP(A61,'Species List'!$A:$G,5,FALSE))</f>
        <v>#N/A</v>
      </c>
      <c r="G61" s="44" t="e">
        <f>IF(LEN(VLOOKUP(A61,'Species List'!$A:$G,6,FALSE))=0,"",VLOOKUP(A61,'Species List'!$A:$G,6,FALSE))</f>
        <v>#N/A</v>
      </c>
      <c r="H61" s="44" t="e">
        <f>VLOOKUP(A61,'Species List'!$A:$G,7,FALSE)</f>
        <v>#N/A</v>
      </c>
      <c r="J61" s="95"/>
      <c r="K61" s="47" t="e">
        <f>VLOOKUP(J61,'Species List'!$H$1:$J$9,2,FALSE)</f>
        <v>#N/A</v>
      </c>
      <c r="L61" s="47" t="e">
        <f>VLOOKUP(K61,'Species List'!$I$1:$N$8,2,FALSE)</f>
        <v>#N/A</v>
      </c>
      <c r="M61" s="104" t="e">
        <f t="shared" ref="M61:M124" si="6">VALUE(L61)</f>
        <v>#N/A</v>
      </c>
      <c r="N61" s="88" t="e">
        <f t="shared" si="4"/>
        <v>#N/A</v>
      </c>
      <c r="O61" s="102" t="e">
        <f t="shared" ref="O61:O124" si="7">D61*N61</f>
        <v>#N/A</v>
      </c>
    </row>
    <row r="62" spans="1:15" x14ac:dyDescent="0.2">
      <c r="A62" s="94"/>
      <c r="B62" s="44" t="e">
        <f>IF(LEN(VLOOKUP(A62,'Species List'!$A:$G,2,FALSE))=0,"",VLOOKUP(A62,'Species List'!$A:$G,2,FALSE))</f>
        <v>#N/A</v>
      </c>
      <c r="C62" s="44" t="e">
        <f>IF(LEN(VLOOKUP(A62,'Species List'!$A:$G,3,FALSE))=0,"",VLOOKUP(A62,'Species List'!$A:$G,3,FALSE))</f>
        <v>#N/A</v>
      </c>
      <c r="D62" s="103" t="e">
        <f t="shared" si="5"/>
        <v>#N/A</v>
      </c>
      <c r="E62" s="44" t="e">
        <f>IF(LEN(VLOOKUP(A62,'Species List'!$A:$G,4,FALSE))=0,"",VLOOKUP(A62,'Species List'!$A:$G,4,FALSE))</f>
        <v>#N/A</v>
      </c>
      <c r="F62" s="44" t="e">
        <f>IF(LEN(VLOOKUP(A62,'Species List'!$A:$G,5,FALSE))=0,"",VLOOKUP(A62,'Species List'!$A:$G,5,FALSE))</f>
        <v>#N/A</v>
      </c>
      <c r="G62" s="44" t="e">
        <f>IF(LEN(VLOOKUP(A62,'Species List'!$A:$G,6,FALSE))=0,"",VLOOKUP(A62,'Species List'!$A:$G,6,FALSE))</f>
        <v>#N/A</v>
      </c>
      <c r="H62" s="44" t="e">
        <f>VLOOKUP(A62,'Species List'!$A:$G,7,FALSE)</f>
        <v>#N/A</v>
      </c>
      <c r="J62" s="95"/>
      <c r="K62" s="47" t="e">
        <f>VLOOKUP(J62,'Species List'!$H$1:$J$9,2,FALSE)</f>
        <v>#N/A</v>
      </c>
      <c r="L62" s="47" t="e">
        <f>VLOOKUP(K62,'Species List'!$I$1:$N$8,2,FALSE)</f>
        <v>#N/A</v>
      </c>
      <c r="M62" s="104" t="e">
        <f t="shared" si="6"/>
        <v>#N/A</v>
      </c>
      <c r="N62" s="88" t="e">
        <f t="shared" si="4"/>
        <v>#N/A</v>
      </c>
      <c r="O62" s="102" t="e">
        <f t="shared" si="7"/>
        <v>#N/A</v>
      </c>
    </row>
    <row r="63" spans="1:15" x14ac:dyDescent="0.2">
      <c r="A63" s="94"/>
      <c r="B63" s="44" t="e">
        <f>IF(LEN(VLOOKUP(A63,'Species List'!$A:$G,2,FALSE))=0,"",VLOOKUP(A63,'Species List'!$A:$G,2,FALSE))</f>
        <v>#N/A</v>
      </c>
      <c r="C63" s="44" t="e">
        <f>IF(LEN(VLOOKUP(A63,'Species List'!$A:$G,3,FALSE))=0,"",VLOOKUP(A63,'Species List'!$A:$G,3,FALSE))</f>
        <v>#N/A</v>
      </c>
      <c r="D63" s="103" t="e">
        <f t="shared" si="5"/>
        <v>#N/A</v>
      </c>
      <c r="E63" s="44" t="e">
        <f>IF(LEN(VLOOKUP(A63,'Species List'!$A:$G,4,FALSE))=0,"",VLOOKUP(A63,'Species List'!$A:$G,4,FALSE))</f>
        <v>#N/A</v>
      </c>
      <c r="F63" s="44" t="e">
        <f>IF(LEN(VLOOKUP(A63,'Species List'!$A:$G,5,FALSE))=0,"",VLOOKUP(A63,'Species List'!$A:$G,5,FALSE))</f>
        <v>#N/A</v>
      </c>
      <c r="G63" s="44" t="e">
        <f>IF(LEN(VLOOKUP(A63,'Species List'!$A:$G,6,FALSE))=0,"",VLOOKUP(A63,'Species List'!$A:$G,6,FALSE))</f>
        <v>#N/A</v>
      </c>
      <c r="H63" s="44" t="e">
        <f>VLOOKUP(A63,'Species List'!$A:$G,7,FALSE)</f>
        <v>#N/A</v>
      </c>
      <c r="J63" s="95"/>
      <c r="K63" s="47" t="e">
        <f>VLOOKUP(J63,'Species List'!$H$1:$J$9,2,FALSE)</f>
        <v>#N/A</v>
      </c>
      <c r="L63" s="47" t="e">
        <f>VLOOKUP(K63,'Species List'!$I$1:$N$8,2,FALSE)</f>
        <v>#N/A</v>
      </c>
      <c r="M63" s="104" t="e">
        <f t="shared" si="6"/>
        <v>#N/A</v>
      </c>
      <c r="N63" s="88" t="e">
        <f t="shared" si="4"/>
        <v>#N/A</v>
      </c>
      <c r="O63" s="102" t="e">
        <f t="shared" si="7"/>
        <v>#N/A</v>
      </c>
    </row>
    <row r="64" spans="1:15" x14ac:dyDescent="0.2">
      <c r="A64" s="94"/>
      <c r="B64" s="44" t="e">
        <f>IF(LEN(VLOOKUP(A64,'Species List'!$A:$G,2,FALSE))=0,"",VLOOKUP(A64,'Species List'!$A:$G,2,FALSE))</f>
        <v>#N/A</v>
      </c>
      <c r="C64" s="44" t="e">
        <f>IF(LEN(VLOOKUP(A64,'Species List'!$A:$G,3,FALSE))=0,"",VLOOKUP(A64,'Species List'!$A:$G,3,FALSE))</f>
        <v>#N/A</v>
      </c>
      <c r="D64" s="103" t="e">
        <f t="shared" si="5"/>
        <v>#N/A</v>
      </c>
      <c r="E64" s="44" t="e">
        <f>IF(LEN(VLOOKUP(A64,'Species List'!$A:$G,4,FALSE))=0,"",VLOOKUP(A64,'Species List'!$A:$G,4,FALSE))</f>
        <v>#N/A</v>
      </c>
      <c r="F64" s="44" t="e">
        <f>IF(LEN(VLOOKUP(A64,'Species List'!$A:$G,5,FALSE))=0,"",VLOOKUP(A64,'Species List'!$A:$G,5,FALSE))</f>
        <v>#N/A</v>
      </c>
      <c r="G64" s="44" t="e">
        <f>IF(LEN(VLOOKUP(A64,'Species List'!$A:$G,6,FALSE))=0,"",VLOOKUP(A64,'Species List'!$A:$G,6,FALSE))</f>
        <v>#N/A</v>
      </c>
      <c r="H64" s="44" t="e">
        <f>VLOOKUP(A64,'Species List'!$A:$G,7,FALSE)</f>
        <v>#N/A</v>
      </c>
      <c r="J64" s="95"/>
      <c r="K64" s="47" t="e">
        <f>VLOOKUP(J64,'Species List'!$H$1:$J$9,2,FALSE)</f>
        <v>#N/A</v>
      </c>
      <c r="L64" s="47" t="e">
        <f>VLOOKUP(K64,'Species List'!$I$1:$N$8,2,FALSE)</f>
        <v>#N/A</v>
      </c>
      <c r="M64" s="104" t="e">
        <f t="shared" si="6"/>
        <v>#N/A</v>
      </c>
      <c r="N64" s="88" t="e">
        <f t="shared" si="4"/>
        <v>#N/A</v>
      </c>
      <c r="O64" s="102" t="e">
        <f t="shared" si="7"/>
        <v>#N/A</v>
      </c>
    </row>
    <row r="65" spans="1:15" x14ac:dyDescent="0.2">
      <c r="A65" s="94"/>
      <c r="B65" s="44" t="e">
        <f>IF(LEN(VLOOKUP(A65,'Species List'!$A:$G,2,FALSE))=0,"",VLOOKUP(A65,'Species List'!$A:$G,2,FALSE))</f>
        <v>#N/A</v>
      </c>
      <c r="C65" s="44" t="e">
        <f>IF(LEN(VLOOKUP(A65,'Species List'!$A:$G,3,FALSE))=0,"",VLOOKUP(A65,'Species List'!$A:$G,3,FALSE))</f>
        <v>#N/A</v>
      </c>
      <c r="D65" s="103" t="e">
        <f t="shared" si="5"/>
        <v>#N/A</v>
      </c>
      <c r="E65" s="44" t="e">
        <f>IF(LEN(VLOOKUP(A65,'Species List'!$A:$G,4,FALSE))=0,"",VLOOKUP(A65,'Species List'!$A:$G,4,FALSE))</f>
        <v>#N/A</v>
      </c>
      <c r="F65" s="44" t="e">
        <f>IF(LEN(VLOOKUP(A65,'Species List'!$A:$G,5,FALSE))=0,"",VLOOKUP(A65,'Species List'!$A:$G,5,FALSE))</f>
        <v>#N/A</v>
      </c>
      <c r="G65" s="44" t="e">
        <f>IF(LEN(VLOOKUP(A65,'Species List'!$A:$G,6,FALSE))=0,"",VLOOKUP(A65,'Species List'!$A:$G,6,FALSE))</f>
        <v>#N/A</v>
      </c>
      <c r="H65" s="44" t="e">
        <f>VLOOKUP(A65,'Species List'!$A:$G,7,FALSE)</f>
        <v>#N/A</v>
      </c>
      <c r="J65" s="95"/>
      <c r="K65" s="47" t="e">
        <f>VLOOKUP(J65,'Species List'!$H$1:$J$9,2,FALSE)</f>
        <v>#N/A</v>
      </c>
      <c r="L65" s="47" t="e">
        <f>VLOOKUP(K65,'Species List'!$I$1:$N$8,2,FALSE)</f>
        <v>#N/A</v>
      </c>
      <c r="M65" s="104" t="e">
        <f t="shared" si="6"/>
        <v>#N/A</v>
      </c>
      <c r="N65" s="88" t="e">
        <f t="shared" si="4"/>
        <v>#N/A</v>
      </c>
      <c r="O65" s="102" t="e">
        <f t="shared" si="7"/>
        <v>#N/A</v>
      </c>
    </row>
    <row r="66" spans="1:15" x14ac:dyDescent="0.2">
      <c r="A66" s="94"/>
      <c r="B66" s="44" t="e">
        <f>IF(LEN(VLOOKUP(A66,'Species List'!$A:$G,2,FALSE))=0,"",VLOOKUP(A66,'Species List'!$A:$G,2,FALSE))</f>
        <v>#N/A</v>
      </c>
      <c r="C66" s="44" t="e">
        <f>IF(LEN(VLOOKUP(A66,'Species List'!$A:$G,3,FALSE))=0,"",VLOOKUP(A66,'Species List'!$A:$G,3,FALSE))</f>
        <v>#N/A</v>
      </c>
      <c r="D66" s="103" t="e">
        <f t="shared" si="5"/>
        <v>#N/A</v>
      </c>
      <c r="E66" s="44" t="e">
        <f>IF(LEN(VLOOKUP(A66,'Species List'!$A:$G,4,FALSE))=0,"",VLOOKUP(A66,'Species List'!$A:$G,4,FALSE))</f>
        <v>#N/A</v>
      </c>
      <c r="F66" s="44" t="e">
        <f>IF(LEN(VLOOKUP(A66,'Species List'!$A:$G,5,FALSE))=0,"",VLOOKUP(A66,'Species List'!$A:$G,5,FALSE))</f>
        <v>#N/A</v>
      </c>
      <c r="G66" s="44" t="e">
        <f>IF(LEN(VLOOKUP(A66,'Species List'!$A:$G,6,FALSE))=0,"",VLOOKUP(A66,'Species List'!$A:$G,6,FALSE))</f>
        <v>#N/A</v>
      </c>
      <c r="H66" s="44" t="e">
        <f>VLOOKUP(A66,'Species List'!$A:$G,7,FALSE)</f>
        <v>#N/A</v>
      </c>
      <c r="J66" s="95"/>
      <c r="K66" s="47" t="e">
        <f>VLOOKUP(J66,'Species List'!$H$1:$J$9,2,FALSE)</f>
        <v>#N/A</v>
      </c>
      <c r="L66" s="47" t="e">
        <f>VLOOKUP(K66,'Species List'!$I$1:$N$8,2,FALSE)</f>
        <v>#N/A</v>
      </c>
      <c r="M66" s="104" t="e">
        <f t="shared" si="6"/>
        <v>#N/A</v>
      </c>
      <c r="N66" s="88" t="e">
        <f t="shared" si="4"/>
        <v>#N/A</v>
      </c>
      <c r="O66" s="102" t="e">
        <f t="shared" si="7"/>
        <v>#N/A</v>
      </c>
    </row>
    <row r="67" spans="1:15" x14ac:dyDescent="0.2">
      <c r="A67" s="94"/>
      <c r="B67" s="44" t="e">
        <f>IF(LEN(VLOOKUP(A67,'Species List'!$A:$G,2,FALSE))=0,"",VLOOKUP(A67,'Species List'!$A:$G,2,FALSE))</f>
        <v>#N/A</v>
      </c>
      <c r="C67" s="44" t="e">
        <f>IF(LEN(VLOOKUP(A67,'Species List'!$A:$G,3,FALSE))=0,"",VLOOKUP(A67,'Species List'!$A:$G,3,FALSE))</f>
        <v>#N/A</v>
      </c>
      <c r="D67" s="103" t="e">
        <f t="shared" si="5"/>
        <v>#N/A</v>
      </c>
      <c r="E67" s="44" t="e">
        <f>IF(LEN(VLOOKUP(A67,'Species List'!$A:$G,4,FALSE))=0,"",VLOOKUP(A67,'Species List'!$A:$G,4,FALSE))</f>
        <v>#N/A</v>
      </c>
      <c r="F67" s="44" t="e">
        <f>IF(LEN(VLOOKUP(A67,'Species List'!$A:$G,5,FALSE))=0,"",VLOOKUP(A67,'Species List'!$A:$G,5,FALSE))</f>
        <v>#N/A</v>
      </c>
      <c r="G67" s="44" t="e">
        <f>IF(LEN(VLOOKUP(A67,'Species List'!$A:$G,6,FALSE))=0,"",VLOOKUP(A67,'Species List'!$A:$G,6,FALSE))</f>
        <v>#N/A</v>
      </c>
      <c r="H67" s="44" t="e">
        <f>VLOOKUP(A67,'Species List'!$A:$G,7,FALSE)</f>
        <v>#N/A</v>
      </c>
      <c r="J67" s="95"/>
      <c r="K67" s="47" t="e">
        <f>VLOOKUP(J67,'Species List'!$H$1:$J$9,2,FALSE)</f>
        <v>#N/A</v>
      </c>
      <c r="L67" s="47" t="e">
        <f>VLOOKUP(K67,'Species List'!$I$1:$N$8,2,FALSE)</f>
        <v>#N/A</v>
      </c>
      <c r="M67" s="104" t="e">
        <f t="shared" si="6"/>
        <v>#N/A</v>
      </c>
      <c r="N67" s="88" t="e">
        <f t="shared" si="4"/>
        <v>#N/A</v>
      </c>
      <c r="O67" s="102" t="e">
        <f t="shared" si="7"/>
        <v>#N/A</v>
      </c>
    </row>
    <row r="68" spans="1:15" x14ac:dyDescent="0.2">
      <c r="A68" s="94"/>
      <c r="B68" s="44" t="e">
        <f>IF(LEN(VLOOKUP(A68,'Species List'!$A:$G,2,FALSE))=0,"",VLOOKUP(A68,'Species List'!$A:$G,2,FALSE))</f>
        <v>#N/A</v>
      </c>
      <c r="C68" s="44" t="e">
        <f>IF(LEN(VLOOKUP(A68,'Species List'!$A:$G,3,FALSE))=0,"",VLOOKUP(A68,'Species List'!$A:$G,3,FALSE))</f>
        <v>#N/A</v>
      </c>
      <c r="D68" s="103" t="e">
        <f t="shared" si="5"/>
        <v>#N/A</v>
      </c>
      <c r="E68" s="44" t="e">
        <f>IF(LEN(VLOOKUP(A68,'Species List'!$A:$G,4,FALSE))=0,"",VLOOKUP(A68,'Species List'!$A:$G,4,FALSE))</f>
        <v>#N/A</v>
      </c>
      <c r="F68" s="44" t="e">
        <f>IF(LEN(VLOOKUP(A68,'Species List'!$A:$G,5,FALSE))=0,"",VLOOKUP(A68,'Species List'!$A:$G,5,FALSE))</f>
        <v>#N/A</v>
      </c>
      <c r="G68" s="44" t="e">
        <f>IF(LEN(VLOOKUP(A68,'Species List'!$A:$G,6,FALSE))=0,"",VLOOKUP(A68,'Species List'!$A:$G,6,FALSE))</f>
        <v>#N/A</v>
      </c>
      <c r="H68" s="44" t="e">
        <f>VLOOKUP(A68,'Species List'!$A:$G,7,FALSE)</f>
        <v>#N/A</v>
      </c>
      <c r="J68" s="95"/>
      <c r="K68" s="47" t="e">
        <f>VLOOKUP(J68,'Species List'!$H$1:$J$9,2,FALSE)</f>
        <v>#N/A</v>
      </c>
      <c r="L68" s="47" t="e">
        <f>VLOOKUP(K68,'Species List'!$I$1:$N$8,2,FALSE)</f>
        <v>#N/A</v>
      </c>
      <c r="M68" s="104" t="e">
        <f t="shared" si="6"/>
        <v>#N/A</v>
      </c>
      <c r="N68" s="88" t="e">
        <f t="shared" si="4"/>
        <v>#N/A</v>
      </c>
      <c r="O68" s="102" t="e">
        <f t="shared" si="7"/>
        <v>#N/A</v>
      </c>
    </row>
    <row r="69" spans="1:15" x14ac:dyDescent="0.2">
      <c r="A69" s="94"/>
      <c r="B69" s="44" t="e">
        <f>IF(LEN(VLOOKUP(A69,'Species List'!$A:$G,2,FALSE))=0,"",VLOOKUP(A69,'Species List'!$A:$G,2,FALSE))</f>
        <v>#N/A</v>
      </c>
      <c r="C69" s="44" t="e">
        <f>IF(LEN(VLOOKUP(A69,'Species List'!$A:$G,3,FALSE))=0,"",VLOOKUP(A69,'Species List'!$A:$G,3,FALSE))</f>
        <v>#N/A</v>
      </c>
      <c r="D69" s="103" t="e">
        <f t="shared" si="5"/>
        <v>#N/A</v>
      </c>
      <c r="E69" s="44" t="e">
        <f>IF(LEN(VLOOKUP(A69,'Species List'!$A:$G,4,FALSE))=0,"",VLOOKUP(A69,'Species List'!$A:$G,4,FALSE))</f>
        <v>#N/A</v>
      </c>
      <c r="F69" s="44" t="e">
        <f>IF(LEN(VLOOKUP(A69,'Species List'!$A:$G,5,FALSE))=0,"",VLOOKUP(A69,'Species List'!$A:$G,5,FALSE))</f>
        <v>#N/A</v>
      </c>
      <c r="G69" s="44" t="e">
        <f>IF(LEN(VLOOKUP(A69,'Species List'!$A:$G,6,FALSE))=0,"",VLOOKUP(A69,'Species List'!$A:$G,6,FALSE))</f>
        <v>#N/A</v>
      </c>
      <c r="H69" s="44" t="e">
        <f>VLOOKUP(A69,'Species List'!$A:$G,7,FALSE)</f>
        <v>#N/A</v>
      </c>
      <c r="J69" s="95"/>
      <c r="K69" s="47" t="e">
        <f>VLOOKUP(J69,'Species List'!$H$1:$J$9,2,FALSE)</f>
        <v>#N/A</v>
      </c>
      <c r="L69" s="47" t="e">
        <f>VLOOKUP(K69,'Species List'!$I$1:$N$8,2,FALSE)</f>
        <v>#N/A</v>
      </c>
      <c r="M69" s="104" t="e">
        <f t="shared" si="6"/>
        <v>#N/A</v>
      </c>
      <c r="N69" s="88" t="e">
        <f t="shared" si="4"/>
        <v>#N/A</v>
      </c>
      <c r="O69" s="102" t="e">
        <f t="shared" si="7"/>
        <v>#N/A</v>
      </c>
    </row>
    <row r="70" spans="1:15" x14ac:dyDescent="0.2">
      <c r="A70" s="94"/>
      <c r="B70" s="44" t="e">
        <f>IF(LEN(VLOOKUP(A70,'Species List'!$A:$G,2,FALSE))=0,"",VLOOKUP(A70,'Species List'!$A:$G,2,FALSE))</f>
        <v>#N/A</v>
      </c>
      <c r="C70" s="44" t="e">
        <f>IF(LEN(VLOOKUP(A70,'Species List'!$A:$G,3,FALSE))=0,"",VLOOKUP(A70,'Species List'!$A:$G,3,FALSE))</f>
        <v>#N/A</v>
      </c>
      <c r="D70" s="103" t="e">
        <f t="shared" si="5"/>
        <v>#N/A</v>
      </c>
      <c r="E70" s="44" t="e">
        <f>IF(LEN(VLOOKUP(A70,'Species List'!$A:$G,4,FALSE))=0,"",VLOOKUP(A70,'Species List'!$A:$G,4,FALSE))</f>
        <v>#N/A</v>
      </c>
      <c r="F70" s="44" t="e">
        <f>IF(LEN(VLOOKUP(A70,'Species List'!$A:$G,5,FALSE))=0,"",VLOOKUP(A70,'Species List'!$A:$G,5,FALSE))</f>
        <v>#N/A</v>
      </c>
      <c r="G70" s="44" t="e">
        <f>IF(LEN(VLOOKUP(A70,'Species List'!$A:$G,6,FALSE))=0,"",VLOOKUP(A70,'Species List'!$A:$G,6,FALSE))</f>
        <v>#N/A</v>
      </c>
      <c r="H70" s="44" t="e">
        <f>VLOOKUP(A70,'Species List'!$A:$G,7,FALSE)</f>
        <v>#N/A</v>
      </c>
      <c r="J70" s="95"/>
      <c r="K70" s="47" t="e">
        <f>VLOOKUP(J70,'Species List'!$H$1:$J$9,2,FALSE)</f>
        <v>#N/A</v>
      </c>
      <c r="L70" s="47" t="e">
        <f>VLOOKUP(K70,'Species List'!$I$1:$N$8,2,FALSE)</f>
        <v>#N/A</v>
      </c>
      <c r="M70" s="104" t="e">
        <f t="shared" si="6"/>
        <v>#N/A</v>
      </c>
      <c r="N70" s="88" t="e">
        <f t="shared" si="4"/>
        <v>#N/A</v>
      </c>
      <c r="O70" s="102" t="e">
        <f t="shared" si="7"/>
        <v>#N/A</v>
      </c>
    </row>
    <row r="71" spans="1:15" x14ac:dyDescent="0.2">
      <c r="A71" s="94"/>
      <c r="B71" s="44" t="e">
        <f>IF(LEN(VLOOKUP(A71,'Species List'!$A:$G,2,FALSE))=0,"",VLOOKUP(A71,'Species List'!$A:$G,2,FALSE))</f>
        <v>#N/A</v>
      </c>
      <c r="C71" s="44" t="e">
        <f>IF(LEN(VLOOKUP(A71,'Species List'!$A:$G,3,FALSE))=0,"",VLOOKUP(A71,'Species List'!$A:$G,3,FALSE))</f>
        <v>#N/A</v>
      </c>
      <c r="D71" s="103" t="e">
        <f t="shared" si="5"/>
        <v>#N/A</v>
      </c>
      <c r="E71" s="44" t="e">
        <f>IF(LEN(VLOOKUP(A71,'Species List'!$A:$G,4,FALSE))=0,"",VLOOKUP(A71,'Species List'!$A:$G,4,FALSE))</f>
        <v>#N/A</v>
      </c>
      <c r="F71" s="44" t="e">
        <f>IF(LEN(VLOOKUP(A71,'Species List'!$A:$G,5,FALSE))=0,"",VLOOKUP(A71,'Species List'!$A:$G,5,FALSE))</f>
        <v>#N/A</v>
      </c>
      <c r="G71" s="44" t="e">
        <f>IF(LEN(VLOOKUP(A71,'Species List'!$A:$G,6,FALSE))=0,"",VLOOKUP(A71,'Species List'!$A:$G,6,FALSE))</f>
        <v>#N/A</v>
      </c>
      <c r="H71" s="44" t="e">
        <f>VLOOKUP(A71,'Species List'!$A:$G,7,FALSE)</f>
        <v>#N/A</v>
      </c>
      <c r="J71" s="95"/>
      <c r="K71" s="47" t="e">
        <f>VLOOKUP(J71,'Species List'!$H$1:$J$9,2,FALSE)</f>
        <v>#N/A</v>
      </c>
      <c r="L71" s="47" t="e">
        <f>VLOOKUP(K71,'Species List'!$I$1:$N$8,2,FALSE)</f>
        <v>#N/A</v>
      </c>
      <c r="M71" s="104" t="e">
        <f t="shared" si="6"/>
        <v>#N/A</v>
      </c>
      <c r="N71" s="88" t="e">
        <f t="shared" si="4"/>
        <v>#N/A</v>
      </c>
      <c r="O71" s="102" t="e">
        <f t="shared" si="7"/>
        <v>#N/A</v>
      </c>
    </row>
    <row r="72" spans="1:15" x14ac:dyDescent="0.2">
      <c r="A72" s="94"/>
      <c r="B72" s="44" t="e">
        <f>IF(LEN(VLOOKUP(A72,'Species List'!$A:$G,2,FALSE))=0,"",VLOOKUP(A72,'Species List'!$A:$G,2,FALSE))</f>
        <v>#N/A</v>
      </c>
      <c r="C72" s="44" t="e">
        <f>IF(LEN(VLOOKUP(A72,'Species List'!$A:$G,3,FALSE))=0,"",VLOOKUP(A72,'Species List'!$A:$G,3,FALSE))</f>
        <v>#N/A</v>
      </c>
      <c r="D72" s="103" t="e">
        <f t="shared" si="5"/>
        <v>#N/A</v>
      </c>
      <c r="E72" s="44" t="e">
        <f>IF(LEN(VLOOKUP(A72,'Species List'!$A:$G,4,FALSE))=0,"",VLOOKUP(A72,'Species List'!$A:$G,4,FALSE))</f>
        <v>#N/A</v>
      </c>
      <c r="F72" s="44" t="e">
        <f>IF(LEN(VLOOKUP(A72,'Species List'!$A:$G,5,FALSE))=0,"",VLOOKUP(A72,'Species List'!$A:$G,5,FALSE))</f>
        <v>#N/A</v>
      </c>
      <c r="G72" s="44" t="e">
        <f>IF(LEN(VLOOKUP(A72,'Species List'!$A:$G,6,FALSE))=0,"",VLOOKUP(A72,'Species List'!$A:$G,6,FALSE))</f>
        <v>#N/A</v>
      </c>
      <c r="H72" s="44" t="e">
        <f>VLOOKUP(A72,'Species List'!$A:$G,7,FALSE)</f>
        <v>#N/A</v>
      </c>
      <c r="J72" s="95"/>
      <c r="K72" s="47" t="e">
        <f>VLOOKUP(J72,'Species List'!$H$1:$J$9,2,FALSE)</f>
        <v>#N/A</v>
      </c>
      <c r="L72" s="47" t="e">
        <f>VLOOKUP(K72,'Species List'!$I$1:$N$8,2,FALSE)</f>
        <v>#N/A</v>
      </c>
      <c r="M72" s="104" t="e">
        <f t="shared" si="6"/>
        <v>#N/A</v>
      </c>
      <c r="N72" s="88" t="e">
        <f t="shared" si="4"/>
        <v>#N/A</v>
      </c>
      <c r="O72" s="102" t="e">
        <f t="shared" si="7"/>
        <v>#N/A</v>
      </c>
    </row>
    <row r="73" spans="1:15" x14ac:dyDescent="0.2">
      <c r="A73" s="94"/>
      <c r="B73" s="44" t="e">
        <f>IF(LEN(VLOOKUP(A73,'Species List'!$A:$G,2,FALSE))=0,"",VLOOKUP(A73,'Species List'!$A:$G,2,FALSE))</f>
        <v>#N/A</v>
      </c>
      <c r="C73" s="44" t="e">
        <f>IF(LEN(VLOOKUP(A73,'Species List'!$A:$G,3,FALSE))=0,"",VLOOKUP(A73,'Species List'!$A:$G,3,FALSE))</f>
        <v>#N/A</v>
      </c>
      <c r="D73" s="103" t="e">
        <f t="shared" si="5"/>
        <v>#N/A</v>
      </c>
      <c r="E73" s="44" t="e">
        <f>IF(LEN(VLOOKUP(A73,'Species List'!$A:$G,4,FALSE))=0,"",VLOOKUP(A73,'Species List'!$A:$G,4,FALSE))</f>
        <v>#N/A</v>
      </c>
      <c r="F73" s="44" t="e">
        <f>IF(LEN(VLOOKUP(A73,'Species List'!$A:$G,5,FALSE))=0,"",VLOOKUP(A73,'Species List'!$A:$G,5,FALSE))</f>
        <v>#N/A</v>
      </c>
      <c r="G73" s="44" t="e">
        <f>IF(LEN(VLOOKUP(A73,'Species List'!$A:$G,6,FALSE))=0,"",VLOOKUP(A73,'Species List'!$A:$G,6,FALSE))</f>
        <v>#N/A</v>
      </c>
      <c r="H73" s="44" t="e">
        <f>VLOOKUP(A73,'Species List'!$A:$G,7,FALSE)</f>
        <v>#N/A</v>
      </c>
      <c r="J73" s="95"/>
      <c r="K73" s="47" t="e">
        <f>VLOOKUP(J73,'Species List'!$H$1:$J$9,2,FALSE)</f>
        <v>#N/A</v>
      </c>
      <c r="L73" s="47" t="e">
        <f>VLOOKUP(K73,'Species List'!$I$1:$N$8,2,FALSE)</f>
        <v>#N/A</v>
      </c>
      <c r="M73" s="104" t="e">
        <f t="shared" si="6"/>
        <v>#N/A</v>
      </c>
      <c r="N73" s="88" t="e">
        <f t="shared" si="4"/>
        <v>#N/A</v>
      </c>
      <c r="O73" s="102" t="e">
        <f t="shared" si="7"/>
        <v>#N/A</v>
      </c>
    </row>
    <row r="74" spans="1:15" x14ac:dyDescent="0.2">
      <c r="A74" s="94"/>
      <c r="B74" s="44" t="e">
        <f>IF(LEN(VLOOKUP(A74,'Species List'!$A:$G,2,FALSE))=0,"",VLOOKUP(A74,'Species List'!$A:$G,2,FALSE))</f>
        <v>#N/A</v>
      </c>
      <c r="C74" s="44" t="e">
        <f>IF(LEN(VLOOKUP(A74,'Species List'!$A:$G,3,FALSE))=0,"",VLOOKUP(A74,'Species List'!$A:$G,3,FALSE))</f>
        <v>#N/A</v>
      </c>
      <c r="D74" s="103" t="e">
        <f t="shared" si="5"/>
        <v>#N/A</v>
      </c>
      <c r="E74" s="44" t="e">
        <f>IF(LEN(VLOOKUP(A74,'Species List'!$A:$G,4,FALSE))=0,"",VLOOKUP(A74,'Species List'!$A:$G,4,FALSE))</f>
        <v>#N/A</v>
      </c>
      <c r="F74" s="44" t="e">
        <f>IF(LEN(VLOOKUP(A74,'Species List'!$A:$G,5,FALSE))=0,"",VLOOKUP(A74,'Species List'!$A:$G,5,FALSE))</f>
        <v>#N/A</v>
      </c>
      <c r="G74" s="44" t="e">
        <f>IF(LEN(VLOOKUP(A74,'Species List'!$A:$G,6,FALSE))=0,"",VLOOKUP(A74,'Species List'!$A:$G,6,FALSE))</f>
        <v>#N/A</v>
      </c>
      <c r="H74" s="44" t="e">
        <f>VLOOKUP(A74,'Species List'!$A:$G,7,FALSE)</f>
        <v>#N/A</v>
      </c>
      <c r="J74" s="95"/>
      <c r="K74" s="47" t="e">
        <f>VLOOKUP(J74,'Species List'!$H$1:$J$9,2,FALSE)</f>
        <v>#N/A</v>
      </c>
      <c r="L74" s="47" t="e">
        <f>VLOOKUP(K74,'Species List'!$I$1:$N$8,2,FALSE)</f>
        <v>#N/A</v>
      </c>
      <c r="M74" s="104" t="e">
        <f t="shared" si="6"/>
        <v>#N/A</v>
      </c>
      <c r="N74" s="88" t="e">
        <f t="shared" si="4"/>
        <v>#N/A</v>
      </c>
      <c r="O74" s="102" t="e">
        <f t="shared" si="7"/>
        <v>#N/A</v>
      </c>
    </row>
    <row r="75" spans="1:15" x14ac:dyDescent="0.2">
      <c r="A75" s="94"/>
      <c r="B75" s="44" t="e">
        <f>IF(LEN(VLOOKUP(A75,'Species List'!$A:$G,2,FALSE))=0,"",VLOOKUP(A75,'Species List'!$A:$G,2,FALSE))</f>
        <v>#N/A</v>
      </c>
      <c r="C75" s="44" t="e">
        <f>IF(LEN(VLOOKUP(A75,'Species List'!$A:$G,3,FALSE))=0,"",VLOOKUP(A75,'Species List'!$A:$G,3,FALSE))</f>
        <v>#N/A</v>
      </c>
      <c r="D75" s="103" t="e">
        <f t="shared" si="5"/>
        <v>#N/A</v>
      </c>
      <c r="E75" s="44" t="e">
        <f>IF(LEN(VLOOKUP(A75,'Species List'!$A:$G,4,FALSE))=0,"",VLOOKUP(A75,'Species List'!$A:$G,4,FALSE))</f>
        <v>#N/A</v>
      </c>
      <c r="F75" s="44" t="e">
        <f>IF(LEN(VLOOKUP(A75,'Species List'!$A:$G,5,FALSE))=0,"",VLOOKUP(A75,'Species List'!$A:$G,5,FALSE))</f>
        <v>#N/A</v>
      </c>
      <c r="G75" s="44" t="e">
        <f>IF(LEN(VLOOKUP(A75,'Species List'!$A:$G,6,FALSE))=0,"",VLOOKUP(A75,'Species List'!$A:$G,6,FALSE))</f>
        <v>#N/A</v>
      </c>
      <c r="H75" s="44" t="e">
        <f>VLOOKUP(A75,'Species List'!$A:$G,7,FALSE)</f>
        <v>#N/A</v>
      </c>
      <c r="J75" s="95"/>
      <c r="K75" s="47" t="e">
        <f>VLOOKUP(J75,'Species List'!$H$1:$J$9,2,FALSE)</f>
        <v>#N/A</v>
      </c>
      <c r="L75" s="47" t="e">
        <f>VLOOKUP(K75,'Species List'!$I$1:$N$8,2,FALSE)</f>
        <v>#N/A</v>
      </c>
      <c r="M75" s="104" t="e">
        <f t="shared" si="6"/>
        <v>#N/A</v>
      </c>
      <c r="N75" s="88" t="e">
        <f t="shared" si="4"/>
        <v>#N/A</v>
      </c>
      <c r="O75" s="102" t="e">
        <f t="shared" si="7"/>
        <v>#N/A</v>
      </c>
    </row>
    <row r="76" spans="1:15" x14ac:dyDescent="0.2">
      <c r="A76" s="94"/>
      <c r="B76" s="44" t="e">
        <f>IF(LEN(VLOOKUP(A76,'Species List'!$A:$G,2,FALSE))=0,"",VLOOKUP(A76,'Species List'!$A:$G,2,FALSE))</f>
        <v>#N/A</v>
      </c>
      <c r="C76" s="44" t="e">
        <f>IF(LEN(VLOOKUP(A76,'Species List'!$A:$G,3,FALSE))=0,"",VLOOKUP(A76,'Species List'!$A:$G,3,FALSE))</f>
        <v>#N/A</v>
      </c>
      <c r="D76" s="103" t="e">
        <f t="shared" si="5"/>
        <v>#N/A</v>
      </c>
      <c r="E76" s="44" t="e">
        <f>IF(LEN(VLOOKUP(A76,'Species List'!$A:$G,4,FALSE))=0,"",VLOOKUP(A76,'Species List'!$A:$G,4,FALSE))</f>
        <v>#N/A</v>
      </c>
      <c r="F76" s="44" t="e">
        <f>IF(LEN(VLOOKUP(A76,'Species List'!$A:$G,5,FALSE))=0,"",VLOOKUP(A76,'Species List'!$A:$G,5,FALSE))</f>
        <v>#N/A</v>
      </c>
      <c r="G76" s="44" t="e">
        <f>IF(LEN(VLOOKUP(A76,'Species List'!$A:$G,6,FALSE))=0,"",VLOOKUP(A76,'Species List'!$A:$G,6,FALSE))</f>
        <v>#N/A</v>
      </c>
      <c r="H76" s="44" t="e">
        <f>VLOOKUP(A76,'Species List'!$A:$G,7,FALSE)</f>
        <v>#N/A</v>
      </c>
      <c r="J76" s="95"/>
      <c r="K76" s="47" t="e">
        <f>VLOOKUP(J76,'Species List'!$H$1:$J$9,2,FALSE)</f>
        <v>#N/A</v>
      </c>
      <c r="L76" s="47" t="e">
        <f>VLOOKUP(K76,'Species List'!$I$1:$N$8,2,FALSE)</f>
        <v>#N/A</v>
      </c>
      <c r="M76" s="104" t="e">
        <f t="shared" si="6"/>
        <v>#N/A</v>
      </c>
      <c r="N76" s="88" t="e">
        <f t="shared" si="4"/>
        <v>#N/A</v>
      </c>
      <c r="O76" s="102" t="e">
        <f t="shared" si="7"/>
        <v>#N/A</v>
      </c>
    </row>
    <row r="77" spans="1:15" x14ac:dyDescent="0.2">
      <c r="A77" s="94"/>
      <c r="B77" s="44" t="e">
        <f>IF(LEN(VLOOKUP(A77,'Species List'!$A:$G,2,FALSE))=0,"",VLOOKUP(A77,'Species List'!$A:$G,2,FALSE))</f>
        <v>#N/A</v>
      </c>
      <c r="C77" s="44" t="e">
        <f>IF(LEN(VLOOKUP(A77,'Species List'!$A:$G,3,FALSE))=0,"",VLOOKUP(A77,'Species List'!$A:$G,3,FALSE))</f>
        <v>#N/A</v>
      </c>
      <c r="D77" s="103" t="e">
        <f t="shared" si="5"/>
        <v>#N/A</v>
      </c>
      <c r="E77" s="44" t="e">
        <f>IF(LEN(VLOOKUP(A77,'Species List'!$A:$G,4,FALSE))=0,"",VLOOKUP(A77,'Species List'!$A:$G,4,FALSE))</f>
        <v>#N/A</v>
      </c>
      <c r="F77" s="44" t="e">
        <f>IF(LEN(VLOOKUP(A77,'Species List'!$A:$G,5,FALSE))=0,"",VLOOKUP(A77,'Species List'!$A:$G,5,FALSE))</f>
        <v>#N/A</v>
      </c>
      <c r="G77" s="44" t="e">
        <f>IF(LEN(VLOOKUP(A77,'Species List'!$A:$G,6,FALSE))=0,"",VLOOKUP(A77,'Species List'!$A:$G,6,FALSE))</f>
        <v>#N/A</v>
      </c>
      <c r="H77" s="44" t="e">
        <f>VLOOKUP(A77,'Species List'!$A:$G,7,FALSE)</f>
        <v>#N/A</v>
      </c>
      <c r="J77" s="95"/>
      <c r="K77" s="47" t="e">
        <f>VLOOKUP(J77,'Species List'!$H$1:$J$9,2,FALSE)</f>
        <v>#N/A</v>
      </c>
      <c r="L77" s="47" t="e">
        <f>VLOOKUP(K77,'Species List'!$I$1:$N$8,2,FALSE)</f>
        <v>#N/A</v>
      </c>
      <c r="M77" s="104" t="e">
        <f t="shared" si="6"/>
        <v>#N/A</v>
      </c>
      <c r="N77" s="88" t="e">
        <f t="shared" si="4"/>
        <v>#N/A</v>
      </c>
      <c r="O77" s="102" t="e">
        <f t="shared" si="7"/>
        <v>#N/A</v>
      </c>
    </row>
    <row r="78" spans="1:15" x14ac:dyDescent="0.2">
      <c r="A78" s="94"/>
      <c r="B78" s="44" t="e">
        <f>IF(LEN(VLOOKUP(A78,'Species List'!$A:$G,2,FALSE))=0,"",VLOOKUP(A78,'Species List'!$A:$G,2,FALSE))</f>
        <v>#N/A</v>
      </c>
      <c r="C78" s="44" t="e">
        <f>IF(LEN(VLOOKUP(A78,'Species List'!$A:$G,3,FALSE))=0,"",VLOOKUP(A78,'Species List'!$A:$G,3,FALSE))</f>
        <v>#N/A</v>
      </c>
      <c r="D78" s="103" t="e">
        <f t="shared" si="5"/>
        <v>#N/A</v>
      </c>
      <c r="E78" s="44" t="e">
        <f>IF(LEN(VLOOKUP(A78,'Species List'!$A:$G,4,FALSE))=0,"",VLOOKUP(A78,'Species List'!$A:$G,4,FALSE))</f>
        <v>#N/A</v>
      </c>
      <c r="F78" s="44" t="e">
        <f>IF(LEN(VLOOKUP(A78,'Species List'!$A:$G,5,FALSE))=0,"",VLOOKUP(A78,'Species List'!$A:$G,5,FALSE))</f>
        <v>#N/A</v>
      </c>
      <c r="G78" s="44" t="e">
        <f>IF(LEN(VLOOKUP(A78,'Species List'!$A:$G,6,FALSE))=0,"",VLOOKUP(A78,'Species List'!$A:$G,6,FALSE))</f>
        <v>#N/A</v>
      </c>
      <c r="H78" s="44" t="e">
        <f>VLOOKUP(A78,'Species List'!$A:$G,7,FALSE)</f>
        <v>#N/A</v>
      </c>
      <c r="J78" s="95"/>
      <c r="K78" s="47" t="e">
        <f>VLOOKUP(J78,'Species List'!$H$1:$J$9,2,FALSE)</f>
        <v>#N/A</v>
      </c>
      <c r="L78" s="47" t="e">
        <f>VLOOKUP(K78,'Species List'!$I$1:$N$8,2,FALSE)</f>
        <v>#N/A</v>
      </c>
      <c r="M78" s="104" t="e">
        <f t="shared" si="6"/>
        <v>#N/A</v>
      </c>
      <c r="N78" s="88" t="e">
        <f t="shared" si="4"/>
        <v>#N/A</v>
      </c>
      <c r="O78" s="102" t="e">
        <f t="shared" si="7"/>
        <v>#N/A</v>
      </c>
    </row>
    <row r="79" spans="1:15" x14ac:dyDescent="0.2">
      <c r="A79" s="94"/>
      <c r="B79" s="44" t="e">
        <f>IF(LEN(VLOOKUP(A79,'Species List'!$A:$G,2,FALSE))=0,"",VLOOKUP(A79,'Species List'!$A:$G,2,FALSE))</f>
        <v>#N/A</v>
      </c>
      <c r="C79" s="44" t="e">
        <f>IF(LEN(VLOOKUP(A79,'Species List'!$A:$G,3,FALSE))=0,"",VLOOKUP(A79,'Species List'!$A:$G,3,FALSE))</f>
        <v>#N/A</v>
      </c>
      <c r="D79" s="103" t="e">
        <f t="shared" si="5"/>
        <v>#N/A</v>
      </c>
      <c r="E79" s="44" t="e">
        <f>IF(LEN(VLOOKUP(A79,'Species List'!$A:$G,4,FALSE))=0,"",VLOOKUP(A79,'Species List'!$A:$G,4,FALSE))</f>
        <v>#N/A</v>
      </c>
      <c r="F79" s="44" t="e">
        <f>IF(LEN(VLOOKUP(A79,'Species List'!$A:$G,5,FALSE))=0,"",VLOOKUP(A79,'Species List'!$A:$G,5,FALSE))</f>
        <v>#N/A</v>
      </c>
      <c r="G79" s="44" t="e">
        <f>IF(LEN(VLOOKUP(A79,'Species List'!$A:$G,6,FALSE))=0,"",VLOOKUP(A79,'Species List'!$A:$G,6,FALSE))</f>
        <v>#N/A</v>
      </c>
      <c r="H79" s="44" t="e">
        <f>VLOOKUP(A79,'Species List'!$A:$G,7,FALSE)</f>
        <v>#N/A</v>
      </c>
      <c r="J79" s="95"/>
      <c r="K79" s="47" t="e">
        <f>VLOOKUP(J79,'Species List'!$H$1:$J$9,2,FALSE)</f>
        <v>#N/A</v>
      </c>
      <c r="L79" s="47" t="e">
        <f>VLOOKUP(K79,'Species List'!$I$1:$N$8,2,FALSE)</f>
        <v>#N/A</v>
      </c>
      <c r="M79" s="104" t="e">
        <f t="shared" si="6"/>
        <v>#N/A</v>
      </c>
      <c r="N79" s="88" t="e">
        <f t="shared" si="4"/>
        <v>#N/A</v>
      </c>
      <c r="O79" s="102" t="e">
        <f t="shared" si="7"/>
        <v>#N/A</v>
      </c>
    </row>
    <row r="80" spans="1:15" x14ac:dyDescent="0.2">
      <c r="A80" s="94"/>
      <c r="B80" s="44" t="e">
        <f>IF(LEN(VLOOKUP(A80,'Species List'!$A:$G,2,FALSE))=0,"",VLOOKUP(A80,'Species List'!$A:$G,2,FALSE))</f>
        <v>#N/A</v>
      </c>
      <c r="C80" s="44" t="e">
        <f>IF(LEN(VLOOKUP(A80,'Species List'!$A:$G,3,FALSE))=0,"",VLOOKUP(A80,'Species List'!$A:$G,3,FALSE))</f>
        <v>#N/A</v>
      </c>
      <c r="D80" s="103" t="e">
        <f t="shared" si="5"/>
        <v>#N/A</v>
      </c>
      <c r="E80" s="44" t="e">
        <f>IF(LEN(VLOOKUP(A80,'Species List'!$A:$G,4,FALSE))=0,"",VLOOKUP(A80,'Species List'!$A:$G,4,FALSE))</f>
        <v>#N/A</v>
      </c>
      <c r="F80" s="44" t="e">
        <f>IF(LEN(VLOOKUP(A80,'Species List'!$A:$G,5,FALSE))=0,"",VLOOKUP(A80,'Species List'!$A:$G,5,FALSE))</f>
        <v>#N/A</v>
      </c>
      <c r="G80" s="44" t="e">
        <f>IF(LEN(VLOOKUP(A80,'Species List'!$A:$G,6,FALSE))=0,"",VLOOKUP(A80,'Species List'!$A:$G,6,FALSE))</f>
        <v>#N/A</v>
      </c>
      <c r="H80" s="44" t="e">
        <f>VLOOKUP(A80,'Species List'!$A:$G,7,FALSE)</f>
        <v>#N/A</v>
      </c>
      <c r="J80" s="95"/>
      <c r="K80" s="47" t="e">
        <f>VLOOKUP(J80,'Species List'!$H$1:$J$9,2,FALSE)</f>
        <v>#N/A</v>
      </c>
      <c r="L80" s="47" t="e">
        <f>VLOOKUP(K80,'Species List'!$I$1:$N$8,2,FALSE)</f>
        <v>#N/A</v>
      </c>
      <c r="M80" s="104" t="e">
        <f t="shared" si="6"/>
        <v>#N/A</v>
      </c>
      <c r="N80" s="88" t="e">
        <f t="shared" si="4"/>
        <v>#N/A</v>
      </c>
      <c r="O80" s="102" t="e">
        <f t="shared" si="7"/>
        <v>#N/A</v>
      </c>
    </row>
    <row r="81" spans="1:15" x14ac:dyDescent="0.2">
      <c r="A81" s="94"/>
      <c r="B81" s="44" t="e">
        <f>IF(LEN(VLOOKUP(A81,'Species List'!$A:$G,2,FALSE))=0,"",VLOOKUP(A81,'Species List'!$A:$G,2,FALSE))</f>
        <v>#N/A</v>
      </c>
      <c r="C81" s="44" t="e">
        <f>IF(LEN(VLOOKUP(A81,'Species List'!$A:$G,3,FALSE))=0,"",VLOOKUP(A81,'Species List'!$A:$G,3,FALSE))</f>
        <v>#N/A</v>
      </c>
      <c r="D81" s="103" t="e">
        <f t="shared" si="5"/>
        <v>#N/A</v>
      </c>
      <c r="E81" s="44" t="e">
        <f>IF(LEN(VLOOKUP(A81,'Species List'!$A:$G,4,FALSE))=0,"",VLOOKUP(A81,'Species List'!$A:$G,4,FALSE))</f>
        <v>#N/A</v>
      </c>
      <c r="F81" s="44" t="e">
        <f>IF(LEN(VLOOKUP(A81,'Species List'!$A:$G,5,FALSE))=0,"",VLOOKUP(A81,'Species List'!$A:$G,5,FALSE))</f>
        <v>#N/A</v>
      </c>
      <c r="G81" s="44" t="e">
        <f>IF(LEN(VLOOKUP(A81,'Species List'!$A:$G,6,FALSE))=0,"",VLOOKUP(A81,'Species List'!$A:$G,6,FALSE))</f>
        <v>#N/A</v>
      </c>
      <c r="H81" s="44" t="e">
        <f>VLOOKUP(A81,'Species List'!$A:$G,7,FALSE)</f>
        <v>#N/A</v>
      </c>
      <c r="J81" s="95"/>
      <c r="K81" s="47" t="e">
        <f>VLOOKUP(J81,'Species List'!$H$1:$J$9,2,FALSE)</f>
        <v>#N/A</v>
      </c>
      <c r="L81" s="47" t="e">
        <f>VLOOKUP(K81,'Species List'!$I$1:$N$8,2,FALSE)</f>
        <v>#N/A</v>
      </c>
      <c r="M81" s="104" t="e">
        <f t="shared" si="6"/>
        <v>#N/A</v>
      </c>
      <c r="N81" s="88" t="e">
        <f t="shared" si="4"/>
        <v>#N/A</v>
      </c>
      <c r="O81" s="102" t="e">
        <f t="shared" si="7"/>
        <v>#N/A</v>
      </c>
    </row>
    <row r="82" spans="1:15" x14ac:dyDescent="0.2">
      <c r="A82" s="94"/>
      <c r="B82" s="44" t="e">
        <f>IF(LEN(VLOOKUP(A82,'Species List'!$A:$G,2,FALSE))=0,"",VLOOKUP(A82,'Species List'!$A:$G,2,FALSE))</f>
        <v>#N/A</v>
      </c>
      <c r="C82" s="44" t="e">
        <f>IF(LEN(VLOOKUP(A82,'Species List'!$A:$G,3,FALSE))=0,"",VLOOKUP(A82,'Species List'!$A:$G,3,FALSE))</f>
        <v>#N/A</v>
      </c>
      <c r="D82" s="103" t="e">
        <f t="shared" si="5"/>
        <v>#N/A</v>
      </c>
      <c r="E82" s="44" t="e">
        <f>IF(LEN(VLOOKUP(A82,'Species List'!$A:$G,4,FALSE))=0,"",VLOOKUP(A82,'Species List'!$A:$G,4,FALSE))</f>
        <v>#N/A</v>
      </c>
      <c r="F82" s="44" t="e">
        <f>IF(LEN(VLOOKUP(A82,'Species List'!$A:$G,5,FALSE))=0,"",VLOOKUP(A82,'Species List'!$A:$G,5,FALSE))</f>
        <v>#N/A</v>
      </c>
      <c r="G82" s="44" t="e">
        <f>IF(LEN(VLOOKUP(A82,'Species List'!$A:$G,6,FALSE))=0,"",VLOOKUP(A82,'Species List'!$A:$G,6,FALSE))</f>
        <v>#N/A</v>
      </c>
      <c r="H82" s="44" t="e">
        <f>VLOOKUP(A82,'Species List'!$A:$G,7,FALSE)</f>
        <v>#N/A</v>
      </c>
      <c r="J82" s="95"/>
      <c r="K82" s="47" t="e">
        <f>VLOOKUP(J82,'Species List'!$H$1:$J$9,2,FALSE)</f>
        <v>#N/A</v>
      </c>
      <c r="L82" s="47" t="e">
        <f>VLOOKUP(K82,'Species List'!$I$1:$N$8,2,FALSE)</f>
        <v>#N/A</v>
      </c>
      <c r="M82" s="104" t="e">
        <f t="shared" si="6"/>
        <v>#N/A</v>
      </c>
      <c r="N82" s="88" t="e">
        <f t="shared" si="4"/>
        <v>#N/A</v>
      </c>
      <c r="O82" s="102" t="e">
        <f t="shared" si="7"/>
        <v>#N/A</v>
      </c>
    </row>
    <row r="83" spans="1:15" x14ac:dyDescent="0.2">
      <c r="A83" s="94"/>
      <c r="B83" s="44" t="e">
        <f>IF(LEN(VLOOKUP(A83,'Species List'!$A:$G,2,FALSE))=0,"",VLOOKUP(A83,'Species List'!$A:$G,2,FALSE))</f>
        <v>#N/A</v>
      </c>
      <c r="C83" s="44" t="e">
        <f>IF(LEN(VLOOKUP(A83,'Species List'!$A:$G,3,FALSE))=0,"",VLOOKUP(A83,'Species List'!$A:$G,3,FALSE))</f>
        <v>#N/A</v>
      </c>
      <c r="D83" s="103" t="e">
        <f t="shared" si="5"/>
        <v>#N/A</v>
      </c>
      <c r="E83" s="44" t="e">
        <f>IF(LEN(VLOOKUP(A83,'Species List'!$A:$G,4,FALSE))=0,"",VLOOKUP(A83,'Species List'!$A:$G,4,FALSE))</f>
        <v>#N/A</v>
      </c>
      <c r="F83" s="44" t="e">
        <f>IF(LEN(VLOOKUP(A83,'Species List'!$A:$G,5,FALSE))=0,"",VLOOKUP(A83,'Species List'!$A:$G,5,FALSE))</f>
        <v>#N/A</v>
      </c>
      <c r="G83" s="44" t="e">
        <f>IF(LEN(VLOOKUP(A83,'Species List'!$A:$G,6,FALSE))=0,"",VLOOKUP(A83,'Species List'!$A:$G,6,FALSE))</f>
        <v>#N/A</v>
      </c>
      <c r="H83" s="44" t="e">
        <f>VLOOKUP(A83,'Species List'!$A:$G,7,FALSE)</f>
        <v>#N/A</v>
      </c>
      <c r="J83" s="95"/>
      <c r="K83" s="47" t="e">
        <f>VLOOKUP(J83,'Species List'!$H$1:$J$9,2,FALSE)</f>
        <v>#N/A</v>
      </c>
      <c r="L83" s="47" t="e">
        <f>VLOOKUP(K83,'Species List'!$I$1:$N$8,2,FALSE)</f>
        <v>#N/A</v>
      </c>
      <c r="M83" s="104" t="e">
        <f t="shared" si="6"/>
        <v>#N/A</v>
      </c>
      <c r="N83" s="88" t="e">
        <f t="shared" si="4"/>
        <v>#N/A</v>
      </c>
      <c r="O83" s="102" t="e">
        <f t="shared" si="7"/>
        <v>#N/A</v>
      </c>
    </row>
    <row r="84" spans="1:15" x14ac:dyDescent="0.2">
      <c r="A84" s="94"/>
      <c r="B84" s="44" t="e">
        <f>IF(LEN(VLOOKUP(A84,'Species List'!$A:$G,2,FALSE))=0,"",VLOOKUP(A84,'Species List'!$A:$G,2,FALSE))</f>
        <v>#N/A</v>
      </c>
      <c r="C84" s="44" t="e">
        <f>IF(LEN(VLOOKUP(A84,'Species List'!$A:$G,3,FALSE))=0,"",VLOOKUP(A84,'Species List'!$A:$G,3,FALSE))</f>
        <v>#N/A</v>
      </c>
      <c r="D84" s="103" t="e">
        <f t="shared" si="5"/>
        <v>#N/A</v>
      </c>
      <c r="E84" s="44" t="e">
        <f>IF(LEN(VLOOKUP(A84,'Species List'!$A:$G,4,FALSE))=0,"",VLOOKUP(A84,'Species List'!$A:$G,4,FALSE))</f>
        <v>#N/A</v>
      </c>
      <c r="F84" s="44" t="e">
        <f>IF(LEN(VLOOKUP(A84,'Species List'!$A:$G,5,FALSE))=0,"",VLOOKUP(A84,'Species List'!$A:$G,5,FALSE))</f>
        <v>#N/A</v>
      </c>
      <c r="G84" s="44" t="e">
        <f>IF(LEN(VLOOKUP(A84,'Species List'!$A:$G,6,FALSE))=0,"",VLOOKUP(A84,'Species List'!$A:$G,6,FALSE))</f>
        <v>#N/A</v>
      </c>
      <c r="H84" s="44" t="e">
        <f>VLOOKUP(A84,'Species List'!$A:$G,7,FALSE)</f>
        <v>#N/A</v>
      </c>
      <c r="J84" s="95"/>
      <c r="K84" s="47" t="e">
        <f>VLOOKUP(J84,'Species List'!$H$1:$J$9,2,FALSE)</f>
        <v>#N/A</v>
      </c>
      <c r="L84" s="47" t="e">
        <f>VLOOKUP(K84,'Species List'!$I$1:$N$8,2,FALSE)</f>
        <v>#N/A</v>
      </c>
      <c r="M84" s="104" t="e">
        <f t="shared" si="6"/>
        <v>#N/A</v>
      </c>
      <c r="N84" s="88" t="e">
        <f t="shared" si="4"/>
        <v>#N/A</v>
      </c>
      <c r="O84" s="102" t="e">
        <f t="shared" si="7"/>
        <v>#N/A</v>
      </c>
    </row>
    <row r="85" spans="1:15" x14ac:dyDescent="0.2">
      <c r="A85" s="94"/>
      <c r="B85" s="44" t="e">
        <f>IF(LEN(VLOOKUP(A85,'Species List'!$A:$G,2,FALSE))=0,"",VLOOKUP(A85,'Species List'!$A:$G,2,FALSE))</f>
        <v>#N/A</v>
      </c>
      <c r="C85" s="44" t="e">
        <f>IF(LEN(VLOOKUP(A85,'Species List'!$A:$G,3,FALSE))=0,"",VLOOKUP(A85,'Species List'!$A:$G,3,FALSE))</f>
        <v>#N/A</v>
      </c>
      <c r="D85" s="103" t="e">
        <f t="shared" si="5"/>
        <v>#N/A</v>
      </c>
      <c r="E85" s="44" t="e">
        <f>IF(LEN(VLOOKUP(A85,'Species List'!$A:$G,4,FALSE))=0,"",VLOOKUP(A85,'Species List'!$A:$G,4,FALSE))</f>
        <v>#N/A</v>
      </c>
      <c r="F85" s="44" t="e">
        <f>IF(LEN(VLOOKUP(A85,'Species List'!$A:$G,5,FALSE))=0,"",VLOOKUP(A85,'Species List'!$A:$G,5,FALSE))</f>
        <v>#N/A</v>
      </c>
      <c r="G85" s="44" t="e">
        <f>IF(LEN(VLOOKUP(A85,'Species List'!$A:$G,6,FALSE))=0,"",VLOOKUP(A85,'Species List'!$A:$G,6,FALSE))</f>
        <v>#N/A</v>
      </c>
      <c r="H85" s="44" t="e">
        <f>VLOOKUP(A85,'Species List'!$A:$G,7,FALSE)</f>
        <v>#N/A</v>
      </c>
      <c r="J85" s="95"/>
      <c r="K85" s="47" t="e">
        <f>VLOOKUP(J85,'Species List'!$H$1:$J$9,2,FALSE)</f>
        <v>#N/A</v>
      </c>
      <c r="L85" s="47" t="e">
        <f>VLOOKUP(K85,'Species List'!$I$1:$N$8,2,FALSE)</f>
        <v>#N/A</v>
      </c>
      <c r="M85" s="104" t="e">
        <f t="shared" si="6"/>
        <v>#N/A</v>
      </c>
      <c r="N85" s="88" t="e">
        <f t="shared" si="4"/>
        <v>#N/A</v>
      </c>
      <c r="O85" s="102" t="e">
        <f t="shared" si="7"/>
        <v>#N/A</v>
      </c>
    </row>
    <row r="86" spans="1:15" x14ac:dyDescent="0.2">
      <c r="A86" s="94"/>
      <c r="B86" s="44" t="e">
        <f>IF(LEN(VLOOKUP(A86,'Species List'!$A:$G,2,FALSE))=0,"",VLOOKUP(A86,'Species List'!$A:$G,2,FALSE))</f>
        <v>#N/A</v>
      </c>
      <c r="C86" s="44" t="e">
        <f>IF(LEN(VLOOKUP(A86,'Species List'!$A:$G,3,FALSE))=0,"",VLOOKUP(A86,'Species List'!$A:$G,3,FALSE))</f>
        <v>#N/A</v>
      </c>
      <c r="D86" s="103" t="e">
        <f t="shared" si="5"/>
        <v>#N/A</v>
      </c>
      <c r="E86" s="44" t="e">
        <f>IF(LEN(VLOOKUP(A86,'Species List'!$A:$G,4,FALSE))=0,"",VLOOKUP(A86,'Species List'!$A:$G,4,FALSE))</f>
        <v>#N/A</v>
      </c>
      <c r="F86" s="44" t="e">
        <f>IF(LEN(VLOOKUP(A86,'Species List'!$A:$G,5,FALSE))=0,"",VLOOKUP(A86,'Species List'!$A:$G,5,FALSE))</f>
        <v>#N/A</v>
      </c>
      <c r="G86" s="44" t="e">
        <f>IF(LEN(VLOOKUP(A86,'Species List'!$A:$G,6,FALSE))=0,"",VLOOKUP(A86,'Species List'!$A:$G,6,FALSE))</f>
        <v>#N/A</v>
      </c>
      <c r="H86" s="44" t="e">
        <f>VLOOKUP(A86,'Species List'!$A:$G,7,FALSE)</f>
        <v>#N/A</v>
      </c>
      <c r="J86" s="95"/>
      <c r="K86" s="47" t="e">
        <f>VLOOKUP(J86,'Species List'!$H$1:$J$9,2,FALSE)</f>
        <v>#N/A</v>
      </c>
      <c r="L86" s="47" t="e">
        <f>VLOOKUP(K86,'Species List'!$I$1:$N$8,2,FALSE)</f>
        <v>#N/A</v>
      </c>
      <c r="M86" s="104" t="e">
        <f t="shared" si="6"/>
        <v>#N/A</v>
      </c>
      <c r="N86" s="88" t="e">
        <f t="shared" si="4"/>
        <v>#N/A</v>
      </c>
      <c r="O86" s="102" t="e">
        <f t="shared" si="7"/>
        <v>#N/A</v>
      </c>
    </row>
    <row r="87" spans="1:15" x14ac:dyDescent="0.2">
      <c r="A87" s="94"/>
      <c r="B87" s="44" t="e">
        <f>IF(LEN(VLOOKUP(A87,'Species List'!$A:$G,2,FALSE))=0,"",VLOOKUP(A87,'Species List'!$A:$G,2,FALSE))</f>
        <v>#N/A</v>
      </c>
      <c r="C87" s="44" t="e">
        <f>IF(LEN(VLOOKUP(A87,'Species List'!$A:$G,3,FALSE))=0,"",VLOOKUP(A87,'Species List'!$A:$G,3,FALSE))</f>
        <v>#N/A</v>
      </c>
      <c r="D87" s="103" t="e">
        <f t="shared" si="5"/>
        <v>#N/A</v>
      </c>
      <c r="E87" s="44" t="e">
        <f>IF(LEN(VLOOKUP(A87,'Species List'!$A:$G,4,FALSE))=0,"",VLOOKUP(A87,'Species List'!$A:$G,4,FALSE))</f>
        <v>#N/A</v>
      </c>
      <c r="F87" s="44" t="e">
        <f>IF(LEN(VLOOKUP(A87,'Species List'!$A:$G,5,FALSE))=0,"",VLOOKUP(A87,'Species List'!$A:$G,5,FALSE))</f>
        <v>#N/A</v>
      </c>
      <c r="G87" s="44" t="e">
        <f>IF(LEN(VLOOKUP(A87,'Species List'!$A:$G,6,FALSE))=0,"",VLOOKUP(A87,'Species List'!$A:$G,6,FALSE))</f>
        <v>#N/A</v>
      </c>
      <c r="H87" s="44" t="e">
        <f>VLOOKUP(A87,'Species List'!$A:$G,7,FALSE)</f>
        <v>#N/A</v>
      </c>
      <c r="J87" s="95"/>
      <c r="K87" s="47" t="e">
        <f>VLOOKUP(J87,'Species List'!$H$1:$J$9,2,FALSE)</f>
        <v>#N/A</v>
      </c>
      <c r="L87" s="47" t="e">
        <f>VLOOKUP(K87,'Species List'!$I$1:$N$8,2,FALSE)</f>
        <v>#N/A</v>
      </c>
      <c r="M87" s="104" t="e">
        <f t="shared" si="6"/>
        <v>#N/A</v>
      </c>
      <c r="N87" s="88" t="e">
        <f t="shared" si="4"/>
        <v>#N/A</v>
      </c>
      <c r="O87" s="102" t="e">
        <f t="shared" si="7"/>
        <v>#N/A</v>
      </c>
    </row>
    <row r="88" spans="1:15" x14ac:dyDescent="0.2">
      <c r="A88" s="94"/>
      <c r="B88" s="44" t="e">
        <f>IF(LEN(VLOOKUP(A88,'Species List'!$A:$G,2,FALSE))=0,"",VLOOKUP(A88,'Species List'!$A:$G,2,FALSE))</f>
        <v>#N/A</v>
      </c>
      <c r="C88" s="44" t="e">
        <f>IF(LEN(VLOOKUP(A88,'Species List'!$A:$G,3,FALSE))=0,"",VLOOKUP(A88,'Species List'!$A:$G,3,FALSE))</f>
        <v>#N/A</v>
      </c>
      <c r="D88" s="103" t="e">
        <f t="shared" si="5"/>
        <v>#N/A</v>
      </c>
      <c r="E88" s="44" t="e">
        <f>IF(LEN(VLOOKUP(A88,'Species List'!$A:$G,4,FALSE))=0,"",VLOOKUP(A88,'Species List'!$A:$G,4,FALSE))</f>
        <v>#N/A</v>
      </c>
      <c r="F88" s="44" t="e">
        <f>IF(LEN(VLOOKUP(A88,'Species List'!$A:$G,5,FALSE))=0,"",VLOOKUP(A88,'Species List'!$A:$G,5,FALSE))</f>
        <v>#N/A</v>
      </c>
      <c r="G88" s="44" t="e">
        <f>IF(LEN(VLOOKUP(A88,'Species List'!$A:$G,6,FALSE))=0,"",VLOOKUP(A88,'Species List'!$A:$G,6,FALSE))</f>
        <v>#N/A</v>
      </c>
      <c r="H88" s="44" t="e">
        <f>VLOOKUP(A88,'Species List'!$A:$G,7,FALSE)</f>
        <v>#N/A</v>
      </c>
      <c r="J88" s="95"/>
      <c r="K88" s="47" t="e">
        <f>VLOOKUP(J88,'Species List'!$H$1:$J$9,2,FALSE)</f>
        <v>#N/A</v>
      </c>
      <c r="L88" s="47" t="e">
        <f>VLOOKUP(K88,'Species List'!$I$1:$N$8,2,FALSE)</f>
        <v>#N/A</v>
      </c>
      <c r="M88" s="104" t="e">
        <f t="shared" si="6"/>
        <v>#N/A</v>
      </c>
      <c r="N88" s="88" t="e">
        <f t="shared" si="4"/>
        <v>#N/A</v>
      </c>
      <c r="O88" s="102" t="e">
        <f t="shared" si="7"/>
        <v>#N/A</v>
      </c>
    </row>
    <row r="89" spans="1:15" x14ac:dyDescent="0.2">
      <c r="A89" s="94"/>
      <c r="B89" s="44" t="e">
        <f>IF(LEN(VLOOKUP(A89,'Species List'!$A:$G,2,FALSE))=0,"",VLOOKUP(A89,'Species List'!$A:$G,2,FALSE))</f>
        <v>#N/A</v>
      </c>
      <c r="C89" s="44" t="e">
        <f>IF(LEN(VLOOKUP(A89,'Species List'!$A:$G,3,FALSE))=0,"",VLOOKUP(A89,'Species List'!$A:$G,3,FALSE))</f>
        <v>#N/A</v>
      </c>
      <c r="D89" s="103" t="e">
        <f t="shared" si="5"/>
        <v>#N/A</v>
      </c>
      <c r="E89" s="44" t="e">
        <f>IF(LEN(VLOOKUP(A89,'Species List'!$A:$G,4,FALSE))=0,"",VLOOKUP(A89,'Species List'!$A:$G,4,FALSE))</f>
        <v>#N/A</v>
      </c>
      <c r="F89" s="44" t="e">
        <f>IF(LEN(VLOOKUP(A89,'Species List'!$A:$G,5,FALSE))=0,"",VLOOKUP(A89,'Species List'!$A:$G,5,FALSE))</f>
        <v>#N/A</v>
      </c>
      <c r="G89" s="44" t="e">
        <f>IF(LEN(VLOOKUP(A89,'Species List'!$A:$G,6,FALSE))=0,"",VLOOKUP(A89,'Species List'!$A:$G,6,FALSE))</f>
        <v>#N/A</v>
      </c>
      <c r="H89" s="44" t="e">
        <f>VLOOKUP(A89,'Species List'!$A:$G,7,FALSE)</f>
        <v>#N/A</v>
      </c>
      <c r="J89" s="95"/>
      <c r="K89" s="47" t="e">
        <f>VLOOKUP(J89,'Species List'!$H$1:$J$9,2,FALSE)</f>
        <v>#N/A</v>
      </c>
      <c r="L89" s="47" t="e">
        <f>VLOOKUP(K89,'Species List'!$I$1:$N$8,2,FALSE)</f>
        <v>#N/A</v>
      </c>
      <c r="M89" s="104" t="e">
        <f t="shared" si="6"/>
        <v>#N/A</v>
      </c>
      <c r="N89" s="88" t="e">
        <f t="shared" si="4"/>
        <v>#N/A</v>
      </c>
      <c r="O89" s="102" t="e">
        <f t="shared" si="7"/>
        <v>#N/A</v>
      </c>
    </row>
    <row r="90" spans="1:15" x14ac:dyDescent="0.2">
      <c r="A90" s="94"/>
      <c r="B90" s="44" t="e">
        <f>IF(LEN(VLOOKUP(A90,'Species List'!$A:$G,2,FALSE))=0,"",VLOOKUP(A90,'Species List'!$A:$G,2,FALSE))</f>
        <v>#N/A</v>
      </c>
      <c r="C90" s="44" t="e">
        <f>IF(LEN(VLOOKUP(A90,'Species List'!$A:$G,3,FALSE))=0,"",VLOOKUP(A90,'Species List'!$A:$G,3,FALSE))</f>
        <v>#N/A</v>
      </c>
      <c r="D90" s="103" t="e">
        <f t="shared" si="5"/>
        <v>#N/A</v>
      </c>
      <c r="E90" s="44" t="e">
        <f>IF(LEN(VLOOKUP(A90,'Species List'!$A:$G,4,FALSE))=0,"",VLOOKUP(A90,'Species List'!$A:$G,4,FALSE))</f>
        <v>#N/A</v>
      </c>
      <c r="F90" s="44" t="e">
        <f>IF(LEN(VLOOKUP(A90,'Species List'!$A:$G,5,FALSE))=0,"",VLOOKUP(A90,'Species List'!$A:$G,5,FALSE))</f>
        <v>#N/A</v>
      </c>
      <c r="G90" s="44" t="e">
        <f>IF(LEN(VLOOKUP(A90,'Species List'!$A:$G,6,FALSE))=0,"",VLOOKUP(A90,'Species List'!$A:$G,6,FALSE))</f>
        <v>#N/A</v>
      </c>
      <c r="H90" s="44" t="e">
        <f>VLOOKUP(A90,'Species List'!$A:$G,7,FALSE)</f>
        <v>#N/A</v>
      </c>
      <c r="J90" s="95"/>
      <c r="K90" s="47" t="e">
        <f>VLOOKUP(J90,'Species List'!$H$1:$J$9,2,FALSE)</f>
        <v>#N/A</v>
      </c>
      <c r="L90" s="47" t="e">
        <f>VLOOKUP(K90,'Species List'!$I$1:$N$8,2,FALSE)</f>
        <v>#N/A</v>
      </c>
      <c r="M90" s="104" t="e">
        <f t="shared" si="6"/>
        <v>#N/A</v>
      </c>
      <c r="N90" s="88" t="e">
        <f t="shared" si="4"/>
        <v>#N/A</v>
      </c>
      <c r="O90" s="102" t="e">
        <f t="shared" si="7"/>
        <v>#N/A</v>
      </c>
    </row>
    <row r="91" spans="1:15" x14ac:dyDescent="0.2">
      <c r="A91" s="94"/>
      <c r="B91" s="44" t="e">
        <f>IF(LEN(VLOOKUP(A91,'Species List'!$A:$G,2,FALSE))=0,"",VLOOKUP(A91,'Species List'!$A:$G,2,FALSE))</f>
        <v>#N/A</v>
      </c>
      <c r="C91" s="44" t="e">
        <f>IF(LEN(VLOOKUP(A91,'Species List'!$A:$G,3,FALSE))=0,"",VLOOKUP(A91,'Species List'!$A:$G,3,FALSE))</f>
        <v>#N/A</v>
      </c>
      <c r="D91" s="103" t="e">
        <f t="shared" si="5"/>
        <v>#N/A</v>
      </c>
      <c r="E91" s="44" t="e">
        <f>IF(LEN(VLOOKUP(A91,'Species List'!$A:$G,4,FALSE))=0,"",VLOOKUP(A91,'Species List'!$A:$G,4,FALSE))</f>
        <v>#N/A</v>
      </c>
      <c r="F91" s="44" t="e">
        <f>IF(LEN(VLOOKUP(A91,'Species List'!$A:$G,5,FALSE))=0,"",VLOOKUP(A91,'Species List'!$A:$G,5,FALSE))</f>
        <v>#N/A</v>
      </c>
      <c r="G91" s="44" t="e">
        <f>IF(LEN(VLOOKUP(A91,'Species List'!$A:$G,6,FALSE))=0,"",VLOOKUP(A91,'Species List'!$A:$G,6,FALSE))</f>
        <v>#N/A</v>
      </c>
      <c r="H91" s="44" t="e">
        <f>VLOOKUP(A91,'Species List'!$A:$G,7,FALSE)</f>
        <v>#N/A</v>
      </c>
      <c r="J91" s="95"/>
      <c r="K91" s="47" t="e">
        <f>VLOOKUP(J91,'Species List'!$H$1:$J$9,2,FALSE)</f>
        <v>#N/A</v>
      </c>
      <c r="L91" s="47" t="e">
        <f>VLOOKUP(K91,'Species List'!$I$1:$N$8,2,FALSE)</f>
        <v>#N/A</v>
      </c>
      <c r="M91" s="104" t="e">
        <f t="shared" si="6"/>
        <v>#N/A</v>
      </c>
      <c r="N91" s="88" t="e">
        <f t="shared" si="4"/>
        <v>#N/A</v>
      </c>
      <c r="O91" s="102" t="e">
        <f t="shared" si="7"/>
        <v>#N/A</v>
      </c>
    </row>
    <row r="92" spans="1:15" x14ac:dyDescent="0.2">
      <c r="A92" s="94"/>
      <c r="B92" s="44" t="e">
        <f>IF(LEN(VLOOKUP(A92,'Species List'!$A:$G,2,FALSE))=0,"",VLOOKUP(A92,'Species List'!$A:$G,2,FALSE))</f>
        <v>#N/A</v>
      </c>
      <c r="C92" s="44" t="e">
        <f>IF(LEN(VLOOKUP(A92,'Species List'!$A:$G,3,FALSE))=0,"",VLOOKUP(A92,'Species List'!$A:$G,3,FALSE))</f>
        <v>#N/A</v>
      </c>
      <c r="D92" s="103" t="e">
        <f t="shared" si="5"/>
        <v>#N/A</v>
      </c>
      <c r="E92" s="44" t="e">
        <f>IF(LEN(VLOOKUP(A92,'Species List'!$A:$G,4,FALSE))=0,"",VLOOKUP(A92,'Species List'!$A:$G,4,FALSE))</f>
        <v>#N/A</v>
      </c>
      <c r="F92" s="44" t="e">
        <f>IF(LEN(VLOOKUP(A92,'Species List'!$A:$G,5,FALSE))=0,"",VLOOKUP(A92,'Species List'!$A:$G,5,FALSE))</f>
        <v>#N/A</v>
      </c>
      <c r="G92" s="44" t="e">
        <f>IF(LEN(VLOOKUP(A92,'Species List'!$A:$G,6,FALSE))=0,"",VLOOKUP(A92,'Species List'!$A:$G,6,FALSE))</f>
        <v>#N/A</v>
      </c>
      <c r="H92" s="44" t="e">
        <f>VLOOKUP(A92,'Species List'!$A:$G,7,FALSE)</f>
        <v>#N/A</v>
      </c>
      <c r="J92" s="95"/>
      <c r="K92" s="47" t="e">
        <f>VLOOKUP(J92,'Species List'!$H$1:$J$9,2,FALSE)</f>
        <v>#N/A</v>
      </c>
      <c r="L92" s="47" t="e">
        <f>VLOOKUP(K92,'Species List'!$I$1:$N$8,2,FALSE)</f>
        <v>#N/A</v>
      </c>
      <c r="M92" s="104" t="e">
        <f t="shared" si="6"/>
        <v>#N/A</v>
      </c>
      <c r="N92" s="88" t="e">
        <f t="shared" si="4"/>
        <v>#N/A</v>
      </c>
      <c r="O92" s="102" t="e">
        <f t="shared" si="7"/>
        <v>#N/A</v>
      </c>
    </row>
    <row r="93" spans="1:15" x14ac:dyDescent="0.2">
      <c r="A93" s="94"/>
      <c r="B93" s="44" t="e">
        <f>IF(LEN(VLOOKUP(A93,'Species List'!$A:$G,2,FALSE))=0,"",VLOOKUP(A93,'Species List'!$A:$G,2,FALSE))</f>
        <v>#N/A</v>
      </c>
      <c r="C93" s="44" t="e">
        <f>IF(LEN(VLOOKUP(A93,'Species List'!$A:$G,3,FALSE))=0,"",VLOOKUP(A93,'Species List'!$A:$G,3,FALSE))</f>
        <v>#N/A</v>
      </c>
      <c r="D93" s="103" t="e">
        <f t="shared" si="5"/>
        <v>#N/A</v>
      </c>
      <c r="E93" s="44" t="e">
        <f>IF(LEN(VLOOKUP(A93,'Species List'!$A:$G,4,FALSE))=0,"",VLOOKUP(A93,'Species List'!$A:$G,4,FALSE))</f>
        <v>#N/A</v>
      </c>
      <c r="F93" s="44" t="e">
        <f>IF(LEN(VLOOKUP(A93,'Species List'!$A:$G,5,FALSE))=0,"",VLOOKUP(A93,'Species List'!$A:$G,5,FALSE))</f>
        <v>#N/A</v>
      </c>
      <c r="G93" s="44" t="e">
        <f>IF(LEN(VLOOKUP(A93,'Species List'!$A:$G,6,FALSE))=0,"",VLOOKUP(A93,'Species List'!$A:$G,6,FALSE))</f>
        <v>#N/A</v>
      </c>
      <c r="H93" s="44" t="e">
        <f>VLOOKUP(A93,'Species List'!$A:$G,7,FALSE)</f>
        <v>#N/A</v>
      </c>
      <c r="J93" s="95"/>
      <c r="K93" s="47" t="e">
        <f>VLOOKUP(J93,'Species List'!$H$1:$J$9,2,FALSE)</f>
        <v>#N/A</v>
      </c>
      <c r="L93" s="47" t="e">
        <f>VLOOKUP(K93,'Species List'!$I$1:$N$8,2,FALSE)</f>
        <v>#N/A</v>
      </c>
      <c r="M93" s="104" t="e">
        <f t="shared" si="6"/>
        <v>#N/A</v>
      </c>
      <c r="N93" s="88" t="e">
        <f t="shared" si="4"/>
        <v>#N/A</v>
      </c>
      <c r="O93" s="102" t="e">
        <f t="shared" si="7"/>
        <v>#N/A</v>
      </c>
    </row>
    <row r="94" spans="1:15" x14ac:dyDescent="0.2">
      <c r="A94" s="94"/>
      <c r="B94" s="44" t="e">
        <f>IF(LEN(VLOOKUP(A94,'Species List'!$A:$G,2,FALSE))=0,"",VLOOKUP(A94,'Species List'!$A:$G,2,FALSE))</f>
        <v>#N/A</v>
      </c>
      <c r="C94" s="44" t="e">
        <f>IF(LEN(VLOOKUP(A94,'Species List'!$A:$G,3,FALSE))=0,"",VLOOKUP(A94,'Species List'!$A:$G,3,FALSE))</f>
        <v>#N/A</v>
      </c>
      <c r="D94" s="103" t="e">
        <f t="shared" si="5"/>
        <v>#N/A</v>
      </c>
      <c r="E94" s="44" t="e">
        <f>IF(LEN(VLOOKUP(A94,'Species List'!$A:$G,4,FALSE))=0,"",VLOOKUP(A94,'Species List'!$A:$G,4,FALSE))</f>
        <v>#N/A</v>
      </c>
      <c r="F94" s="44" t="e">
        <f>IF(LEN(VLOOKUP(A94,'Species List'!$A:$G,5,FALSE))=0,"",VLOOKUP(A94,'Species List'!$A:$G,5,FALSE))</f>
        <v>#N/A</v>
      </c>
      <c r="G94" s="44" t="e">
        <f>IF(LEN(VLOOKUP(A94,'Species List'!$A:$G,6,FALSE))=0,"",VLOOKUP(A94,'Species List'!$A:$G,6,FALSE))</f>
        <v>#N/A</v>
      </c>
      <c r="H94" s="44" t="e">
        <f>VLOOKUP(A94,'Species List'!$A:$G,7,FALSE)</f>
        <v>#N/A</v>
      </c>
      <c r="J94" s="95"/>
      <c r="K94" s="47" t="e">
        <f>VLOOKUP(J94,'Species List'!$H$1:$J$9,2,FALSE)</f>
        <v>#N/A</v>
      </c>
      <c r="L94" s="47" t="e">
        <f>VLOOKUP(K94,'Species List'!$I$1:$N$8,2,FALSE)</f>
        <v>#N/A</v>
      </c>
      <c r="M94" s="104" t="e">
        <f t="shared" si="6"/>
        <v>#N/A</v>
      </c>
      <c r="N94" s="88" t="e">
        <f t="shared" si="4"/>
        <v>#N/A</v>
      </c>
      <c r="O94" s="102" t="e">
        <f t="shared" si="7"/>
        <v>#N/A</v>
      </c>
    </row>
    <row r="95" spans="1:15" x14ac:dyDescent="0.2">
      <c r="A95" s="94"/>
      <c r="B95" s="44" t="e">
        <f>IF(LEN(VLOOKUP(A95,'Species List'!$A:$G,2,FALSE))=0,"",VLOOKUP(A95,'Species List'!$A:$G,2,FALSE))</f>
        <v>#N/A</v>
      </c>
      <c r="C95" s="44" t="e">
        <f>IF(LEN(VLOOKUP(A95,'Species List'!$A:$G,3,FALSE))=0,"",VLOOKUP(A95,'Species List'!$A:$G,3,FALSE))</f>
        <v>#N/A</v>
      </c>
      <c r="D95" s="103" t="e">
        <f t="shared" si="5"/>
        <v>#N/A</v>
      </c>
      <c r="E95" s="44" t="e">
        <f>IF(LEN(VLOOKUP(A95,'Species List'!$A:$G,4,FALSE))=0,"",VLOOKUP(A95,'Species List'!$A:$G,4,FALSE))</f>
        <v>#N/A</v>
      </c>
      <c r="F95" s="44" t="e">
        <f>IF(LEN(VLOOKUP(A95,'Species List'!$A:$G,5,FALSE))=0,"",VLOOKUP(A95,'Species List'!$A:$G,5,FALSE))</f>
        <v>#N/A</v>
      </c>
      <c r="G95" s="44" t="e">
        <f>IF(LEN(VLOOKUP(A95,'Species List'!$A:$G,6,FALSE))=0,"",VLOOKUP(A95,'Species List'!$A:$G,6,FALSE))</f>
        <v>#N/A</v>
      </c>
      <c r="H95" s="44" t="e">
        <f>VLOOKUP(A95,'Species List'!$A:$G,7,FALSE)</f>
        <v>#N/A</v>
      </c>
      <c r="J95" s="95"/>
      <c r="K95" s="47" t="e">
        <f>VLOOKUP(J95,'Species List'!$H$1:$J$9,2,FALSE)</f>
        <v>#N/A</v>
      </c>
      <c r="L95" s="47" t="e">
        <f>VLOOKUP(K95,'Species List'!$I$1:$N$8,2,FALSE)</f>
        <v>#N/A</v>
      </c>
      <c r="M95" s="104" t="e">
        <f t="shared" si="6"/>
        <v>#N/A</v>
      </c>
      <c r="N95" s="88" t="e">
        <f t="shared" si="4"/>
        <v>#N/A</v>
      </c>
      <c r="O95" s="102" t="e">
        <f t="shared" si="7"/>
        <v>#N/A</v>
      </c>
    </row>
    <row r="96" spans="1:15" x14ac:dyDescent="0.2">
      <c r="A96" s="94"/>
      <c r="B96" s="44" t="e">
        <f>IF(LEN(VLOOKUP(A96,'Species List'!$A:$G,2,FALSE))=0,"",VLOOKUP(A96,'Species List'!$A:$G,2,FALSE))</f>
        <v>#N/A</v>
      </c>
      <c r="C96" s="44" t="e">
        <f>IF(LEN(VLOOKUP(A96,'Species List'!$A:$G,3,FALSE))=0,"",VLOOKUP(A96,'Species List'!$A:$G,3,FALSE))</f>
        <v>#N/A</v>
      </c>
      <c r="D96" s="103" t="e">
        <f t="shared" si="5"/>
        <v>#N/A</v>
      </c>
      <c r="E96" s="44" t="e">
        <f>IF(LEN(VLOOKUP(A96,'Species List'!$A:$G,4,FALSE))=0,"",VLOOKUP(A96,'Species List'!$A:$G,4,FALSE))</f>
        <v>#N/A</v>
      </c>
      <c r="F96" s="44" t="e">
        <f>IF(LEN(VLOOKUP(A96,'Species List'!$A:$G,5,FALSE))=0,"",VLOOKUP(A96,'Species List'!$A:$G,5,FALSE))</f>
        <v>#N/A</v>
      </c>
      <c r="G96" s="44" t="e">
        <f>IF(LEN(VLOOKUP(A96,'Species List'!$A:$G,6,FALSE))=0,"",VLOOKUP(A96,'Species List'!$A:$G,6,FALSE))</f>
        <v>#N/A</v>
      </c>
      <c r="H96" s="44" t="e">
        <f>VLOOKUP(A96,'Species List'!$A:$G,7,FALSE)</f>
        <v>#N/A</v>
      </c>
      <c r="J96" s="95"/>
      <c r="K96" s="47" t="e">
        <f>VLOOKUP(J96,'Species List'!$H$1:$J$9,2,FALSE)</f>
        <v>#N/A</v>
      </c>
      <c r="L96" s="47" t="e">
        <f>VLOOKUP(K96,'Species List'!$I$1:$N$8,2,FALSE)</f>
        <v>#N/A</v>
      </c>
      <c r="M96" s="104" t="e">
        <f t="shared" si="6"/>
        <v>#N/A</v>
      </c>
      <c r="N96" s="88" t="e">
        <f t="shared" si="4"/>
        <v>#N/A</v>
      </c>
      <c r="O96" s="102" t="e">
        <f t="shared" si="7"/>
        <v>#N/A</v>
      </c>
    </row>
    <row r="97" spans="1:15" x14ac:dyDescent="0.2">
      <c r="A97" s="94"/>
      <c r="B97" s="44" t="e">
        <f>IF(LEN(VLOOKUP(A97,'Species List'!$A:$G,2,FALSE))=0,"",VLOOKUP(A97,'Species List'!$A:$G,2,FALSE))</f>
        <v>#N/A</v>
      </c>
      <c r="C97" s="44" t="e">
        <f>IF(LEN(VLOOKUP(A97,'Species List'!$A:$G,3,FALSE))=0,"",VLOOKUP(A97,'Species List'!$A:$G,3,FALSE))</f>
        <v>#N/A</v>
      </c>
      <c r="D97" s="103" t="e">
        <f t="shared" si="5"/>
        <v>#N/A</v>
      </c>
      <c r="E97" s="44" t="e">
        <f>IF(LEN(VLOOKUP(A97,'Species List'!$A:$G,4,FALSE))=0,"",VLOOKUP(A97,'Species List'!$A:$G,4,FALSE))</f>
        <v>#N/A</v>
      </c>
      <c r="F97" s="44" t="e">
        <f>IF(LEN(VLOOKUP(A97,'Species List'!$A:$G,5,FALSE))=0,"",VLOOKUP(A97,'Species List'!$A:$G,5,FALSE))</f>
        <v>#N/A</v>
      </c>
      <c r="G97" s="44" t="e">
        <f>IF(LEN(VLOOKUP(A97,'Species List'!$A:$G,6,FALSE))=0,"",VLOOKUP(A97,'Species List'!$A:$G,6,FALSE))</f>
        <v>#N/A</v>
      </c>
      <c r="H97" s="44" t="e">
        <f>VLOOKUP(A97,'Species List'!$A:$G,7,FALSE)</f>
        <v>#N/A</v>
      </c>
      <c r="J97" s="95"/>
      <c r="K97" s="47" t="e">
        <f>VLOOKUP(J97,'Species List'!$H$1:$J$9,2,FALSE)</f>
        <v>#N/A</v>
      </c>
      <c r="L97" s="47" t="e">
        <f>VLOOKUP(K97,'Species List'!$I$1:$N$8,2,FALSE)</f>
        <v>#N/A</v>
      </c>
      <c r="M97" s="104" t="e">
        <f t="shared" si="6"/>
        <v>#N/A</v>
      </c>
      <c r="N97" s="88" t="e">
        <f t="shared" si="4"/>
        <v>#N/A</v>
      </c>
      <c r="O97" s="102" t="e">
        <f t="shared" si="7"/>
        <v>#N/A</v>
      </c>
    </row>
    <row r="98" spans="1:15" x14ac:dyDescent="0.2">
      <c r="A98" s="94"/>
      <c r="B98" s="44" t="e">
        <f>IF(LEN(VLOOKUP(A98,'Species List'!$A:$G,2,FALSE))=0,"",VLOOKUP(A98,'Species List'!$A:$G,2,FALSE))</f>
        <v>#N/A</v>
      </c>
      <c r="C98" s="44" t="e">
        <f>IF(LEN(VLOOKUP(A98,'Species List'!$A:$G,3,FALSE))=0,"",VLOOKUP(A98,'Species List'!$A:$G,3,FALSE))</f>
        <v>#N/A</v>
      </c>
      <c r="D98" s="103" t="e">
        <f t="shared" si="5"/>
        <v>#N/A</v>
      </c>
      <c r="E98" s="44" t="e">
        <f>IF(LEN(VLOOKUP(A98,'Species List'!$A:$G,4,FALSE))=0,"",VLOOKUP(A98,'Species List'!$A:$G,4,FALSE))</f>
        <v>#N/A</v>
      </c>
      <c r="F98" s="44" t="e">
        <f>IF(LEN(VLOOKUP(A98,'Species List'!$A:$G,5,FALSE))=0,"",VLOOKUP(A98,'Species List'!$A:$G,5,FALSE))</f>
        <v>#N/A</v>
      </c>
      <c r="G98" s="44" t="e">
        <f>IF(LEN(VLOOKUP(A98,'Species List'!$A:$G,6,FALSE))=0,"",VLOOKUP(A98,'Species List'!$A:$G,6,FALSE))</f>
        <v>#N/A</v>
      </c>
      <c r="H98" s="44" t="e">
        <f>VLOOKUP(A98,'Species List'!$A:$G,7,FALSE)</f>
        <v>#N/A</v>
      </c>
      <c r="J98" s="95"/>
      <c r="K98" s="47" t="e">
        <f>VLOOKUP(J98,'Species List'!$H$1:$J$9,2,FALSE)</f>
        <v>#N/A</v>
      </c>
      <c r="L98" s="47" t="e">
        <f>VLOOKUP(K98,'Species List'!$I$1:$N$8,2,FALSE)</f>
        <v>#N/A</v>
      </c>
      <c r="M98" s="104" t="e">
        <f t="shared" si="6"/>
        <v>#N/A</v>
      </c>
      <c r="N98" s="88" t="e">
        <f t="shared" si="4"/>
        <v>#N/A</v>
      </c>
      <c r="O98" s="102" t="e">
        <f t="shared" si="7"/>
        <v>#N/A</v>
      </c>
    </row>
    <row r="99" spans="1:15" x14ac:dyDescent="0.2">
      <c r="A99" s="94"/>
      <c r="B99" s="44" t="e">
        <f>IF(LEN(VLOOKUP(A99,'Species List'!$A:$G,2,FALSE))=0,"",VLOOKUP(A99,'Species List'!$A:$G,2,FALSE))</f>
        <v>#N/A</v>
      </c>
      <c r="C99" s="44" t="e">
        <f>IF(LEN(VLOOKUP(A99,'Species List'!$A:$G,3,FALSE))=0,"",VLOOKUP(A99,'Species List'!$A:$G,3,FALSE))</f>
        <v>#N/A</v>
      </c>
      <c r="D99" s="103" t="e">
        <f t="shared" si="5"/>
        <v>#N/A</v>
      </c>
      <c r="E99" s="44" t="e">
        <f>IF(LEN(VLOOKUP(A99,'Species List'!$A:$G,4,FALSE))=0,"",VLOOKUP(A99,'Species List'!$A:$G,4,FALSE))</f>
        <v>#N/A</v>
      </c>
      <c r="F99" s="44" t="e">
        <f>IF(LEN(VLOOKUP(A99,'Species List'!$A:$G,5,FALSE))=0,"",VLOOKUP(A99,'Species List'!$A:$G,5,FALSE))</f>
        <v>#N/A</v>
      </c>
      <c r="G99" s="44" t="e">
        <f>IF(LEN(VLOOKUP(A99,'Species List'!$A:$G,6,FALSE))=0,"",VLOOKUP(A99,'Species List'!$A:$G,6,FALSE))</f>
        <v>#N/A</v>
      </c>
      <c r="H99" s="44" t="e">
        <f>VLOOKUP(A99,'Species List'!$A:$G,7,FALSE)</f>
        <v>#N/A</v>
      </c>
      <c r="J99" s="95"/>
      <c r="K99" s="47" t="e">
        <f>VLOOKUP(J99,'Species List'!$H$1:$J$9,2,FALSE)</f>
        <v>#N/A</v>
      </c>
      <c r="L99" s="47" t="e">
        <f>VLOOKUP(K99,'Species List'!$I$1:$N$8,2,FALSE)</f>
        <v>#N/A</v>
      </c>
      <c r="M99" s="104" t="e">
        <f t="shared" si="6"/>
        <v>#N/A</v>
      </c>
      <c r="N99" s="88" t="e">
        <f t="shared" si="4"/>
        <v>#N/A</v>
      </c>
      <c r="O99" s="102" t="e">
        <f t="shared" si="7"/>
        <v>#N/A</v>
      </c>
    </row>
    <row r="100" spans="1:15" x14ac:dyDescent="0.2">
      <c r="A100" s="94"/>
      <c r="B100" s="44" t="e">
        <f>IF(LEN(VLOOKUP(A100,'Species List'!$A:$G,2,FALSE))=0,"",VLOOKUP(A100,'Species List'!$A:$G,2,FALSE))</f>
        <v>#N/A</v>
      </c>
      <c r="C100" s="44" t="e">
        <f>IF(LEN(VLOOKUP(A100,'Species List'!$A:$G,3,FALSE))=0,"",VLOOKUP(A100,'Species List'!$A:$G,3,FALSE))</f>
        <v>#N/A</v>
      </c>
      <c r="D100" s="103" t="e">
        <f t="shared" si="5"/>
        <v>#N/A</v>
      </c>
      <c r="E100" s="44" t="e">
        <f>IF(LEN(VLOOKUP(A100,'Species List'!$A:$G,4,FALSE))=0,"",VLOOKUP(A100,'Species List'!$A:$G,4,FALSE))</f>
        <v>#N/A</v>
      </c>
      <c r="F100" s="44" t="e">
        <f>IF(LEN(VLOOKUP(A100,'Species List'!$A:$G,5,FALSE))=0,"",VLOOKUP(A100,'Species List'!$A:$G,5,FALSE))</f>
        <v>#N/A</v>
      </c>
      <c r="G100" s="44" t="e">
        <f>IF(LEN(VLOOKUP(A100,'Species List'!$A:$G,6,FALSE))=0,"",VLOOKUP(A100,'Species List'!$A:$G,6,FALSE))</f>
        <v>#N/A</v>
      </c>
      <c r="H100" s="44" t="e">
        <f>VLOOKUP(A100,'Species List'!$A:$G,7,FALSE)</f>
        <v>#N/A</v>
      </c>
      <c r="J100" s="95"/>
      <c r="K100" s="47" t="e">
        <f>VLOOKUP(J100,'Species List'!$H$1:$J$9,2,FALSE)</f>
        <v>#N/A</v>
      </c>
      <c r="L100" s="47" t="e">
        <f>VLOOKUP(K100,'Species List'!$I$1:$N$8,2,FALSE)</f>
        <v>#N/A</v>
      </c>
      <c r="M100" s="104" t="e">
        <f t="shared" si="6"/>
        <v>#N/A</v>
      </c>
      <c r="N100" s="88" t="e">
        <f t="shared" si="4"/>
        <v>#N/A</v>
      </c>
      <c r="O100" s="102" t="e">
        <f t="shared" si="7"/>
        <v>#N/A</v>
      </c>
    </row>
    <row r="101" spans="1:15" x14ac:dyDescent="0.2">
      <c r="A101" s="94"/>
      <c r="B101" s="44" t="e">
        <f>IF(LEN(VLOOKUP(A101,'Species List'!$A:$G,2,FALSE))=0,"",VLOOKUP(A101,'Species List'!$A:$G,2,FALSE))</f>
        <v>#N/A</v>
      </c>
      <c r="C101" s="44" t="e">
        <f>IF(LEN(VLOOKUP(A101,'Species List'!$A:$G,3,FALSE))=0,"",VLOOKUP(A101,'Species List'!$A:$G,3,FALSE))</f>
        <v>#N/A</v>
      </c>
      <c r="D101" s="103" t="e">
        <f t="shared" si="5"/>
        <v>#N/A</v>
      </c>
      <c r="E101" s="44" t="e">
        <f>IF(LEN(VLOOKUP(A101,'Species List'!$A:$G,4,FALSE))=0,"",VLOOKUP(A101,'Species List'!$A:$G,4,FALSE))</f>
        <v>#N/A</v>
      </c>
      <c r="F101" s="44" t="e">
        <f>IF(LEN(VLOOKUP(A101,'Species List'!$A:$G,5,FALSE))=0,"",VLOOKUP(A101,'Species List'!$A:$G,5,FALSE))</f>
        <v>#N/A</v>
      </c>
      <c r="G101" s="44" t="e">
        <f>IF(LEN(VLOOKUP(A101,'Species List'!$A:$G,6,FALSE))=0,"",VLOOKUP(A101,'Species List'!$A:$G,6,FALSE))</f>
        <v>#N/A</v>
      </c>
      <c r="H101" s="44" t="e">
        <f>VLOOKUP(A101,'Species List'!$A:$G,7,FALSE)</f>
        <v>#N/A</v>
      </c>
      <c r="J101" s="95"/>
      <c r="K101" s="47" t="e">
        <f>VLOOKUP(J101,'Species List'!$H$1:$J$9,2,FALSE)</f>
        <v>#N/A</v>
      </c>
      <c r="L101" s="47" t="e">
        <f>VLOOKUP(K101,'Species List'!$I$1:$N$8,2,FALSE)</f>
        <v>#N/A</v>
      </c>
      <c r="M101" s="104" t="e">
        <f t="shared" si="6"/>
        <v>#N/A</v>
      </c>
      <c r="N101" s="88" t="e">
        <f t="shared" si="4"/>
        <v>#N/A</v>
      </c>
      <c r="O101" s="102" t="e">
        <f t="shared" si="7"/>
        <v>#N/A</v>
      </c>
    </row>
    <row r="102" spans="1:15" x14ac:dyDescent="0.2">
      <c r="A102" s="94"/>
      <c r="B102" s="44" t="e">
        <f>IF(LEN(VLOOKUP(A102,'Species List'!$A:$G,2,FALSE))=0,"",VLOOKUP(A102,'Species List'!$A:$G,2,FALSE))</f>
        <v>#N/A</v>
      </c>
      <c r="C102" s="44" t="e">
        <f>IF(LEN(VLOOKUP(A102,'Species List'!$A:$G,3,FALSE))=0,"",VLOOKUP(A102,'Species List'!$A:$G,3,FALSE))</f>
        <v>#N/A</v>
      </c>
      <c r="D102" s="103" t="e">
        <f t="shared" si="5"/>
        <v>#N/A</v>
      </c>
      <c r="E102" s="44" t="e">
        <f>IF(LEN(VLOOKUP(A102,'Species List'!$A:$G,4,FALSE))=0,"",VLOOKUP(A102,'Species List'!$A:$G,4,FALSE))</f>
        <v>#N/A</v>
      </c>
      <c r="F102" s="44" t="e">
        <f>IF(LEN(VLOOKUP(A102,'Species List'!$A:$G,5,FALSE))=0,"",VLOOKUP(A102,'Species List'!$A:$G,5,FALSE))</f>
        <v>#N/A</v>
      </c>
      <c r="G102" s="44" t="e">
        <f>IF(LEN(VLOOKUP(A102,'Species List'!$A:$G,6,FALSE))=0,"",VLOOKUP(A102,'Species List'!$A:$G,6,FALSE))</f>
        <v>#N/A</v>
      </c>
      <c r="H102" s="44" t="e">
        <f>VLOOKUP(A102,'Species List'!$A:$G,7,FALSE)</f>
        <v>#N/A</v>
      </c>
      <c r="J102" s="95"/>
      <c r="K102" s="47" t="e">
        <f>VLOOKUP(J102,'Species List'!$H$1:$J$9,2,FALSE)</f>
        <v>#N/A</v>
      </c>
      <c r="L102" s="47" t="e">
        <f>VLOOKUP(K102,'Species List'!$I$1:$N$8,2,FALSE)</f>
        <v>#N/A</v>
      </c>
      <c r="M102" s="104" t="e">
        <f t="shared" si="6"/>
        <v>#N/A</v>
      </c>
      <c r="N102" s="88" t="e">
        <f t="shared" si="4"/>
        <v>#N/A</v>
      </c>
      <c r="O102" s="102" t="e">
        <f t="shared" si="7"/>
        <v>#N/A</v>
      </c>
    </row>
    <row r="103" spans="1:15" x14ac:dyDescent="0.2">
      <c r="A103" s="94"/>
      <c r="B103" s="44" t="e">
        <f>IF(LEN(VLOOKUP(A103,'Species List'!$A:$G,2,FALSE))=0,"",VLOOKUP(A103,'Species List'!$A:$G,2,FALSE))</f>
        <v>#N/A</v>
      </c>
      <c r="C103" s="44" t="e">
        <f>IF(LEN(VLOOKUP(A103,'Species List'!$A:$G,3,FALSE))=0,"",VLOOKUP(A103,'Species List'!$A:$G,3,FALSE))</f>
        <v>#N/A</v>
      </c>
      <c r="D103" s="103" t="e">
        <f t="shared" si="5"/>
        <v>#N/A</v>
      </c>
      <c r="E103" s="44" t="e">
        <f>IF(LEN(VLOOKUP(A103,'Species List'!$A:$G,4,FALSE))=0,"",VLOOKUP(A103,'Species List'!$A:$G,4,FALSE))</f>
        <v>#N/A</v>
      </c>
      <c r="F103" s="44" t="e">
        <f>IF(LEN(VLOOKUP(A103,'Species List'!$A:$G,5,FALSE))=0,"",VLOOKUP(A103,'Species List'!$A:$G,5,FALSE))</f>
        <v>#N/A</v>
      </c>
      <c r="G103" s="44" t="e">
        <f>IF(LEN(VLOOKUP(A103,'Species List'!$A:$G,6,FALSE))=0,"",VLOOKUP(A103,'Species List'!$A:$G,6,FALSE))</f>
        <v>#N/A</v>
      </c>
      <c r="H103" s="44" t="e">
        <f>VLOOKUP(A103,'Species List'!$A:$G,7,FALSE)</f>
        <v>#N/A</v>
      </c>
      <c r="J103" s="95"/>
      <c r="K103" s="47" t="e">
        <f>VLOOKUP(J103,'Species List'!$H$1:$J$9,2,FALSE)</f>
        <v>#N/A</v>
      </c>
      <c r="L103" s="47" t="e">
        <f>VLOOKUP(K103,'Species List'!$I$1:$N$8,2,FALSE)</f>
        <v>#N/A</v>
      </c>
      <c r="M103" s="104" t="e">
        <f t="shared" si="6"/>
        <v>#N/A</v>
      </c>
      <c r="N103" s="88" t="e">
        <f t="shared" si="4"/>
        <v>#N/A</v>
      </c>
      <c r="O103" s="102" t="e">
        <f t="shared" si="7"/>
        <v>#N/A</v>
      </c>
    </row>
    <row r="104" spans="1:15" x14ac:dyDescent="0.2">
      <c r="A104" s="94"/>
      <c r="B104" s="44" t="e">
        <f>IF(LEN(VLOOKUP(A104,'Species List'!$A:$G,2,FALSE))=0,"",VLOOKUP(A104,'Species List'!$A:$G,2,FALSE))</f>
        <v>#N/A</v>
      </c>
      <c r="C104" s="44" t="e">
        <f>IF(LEN(VLOOKUP(A104,'Species List'!$A:$G,3,FALSE))=0,"",VLOOKUP(A104,'Species List'!$A:$G,3,FALSE))</f>
        <v>#N/A</v>
      </c>
      <c r="D104" s="103" t="e">
        <f t="shared" si="5"/>
        <v>#N/A</v>
      </c>
      <c r="E104" s="44" t="e">
        <f>IF(LEN(VLOOKUP(A104,'Species List'!$A:$G,4,FALSE))=0,"",VLOOKUP(A104,'Species List'!$A:$G,4,FALSE))</f>
        <v>#N/A</v>
      </c>
      <c r="F104" s="44" t="e">
        <f>IF(LEN(VLOOKUP(A104,'Species List'!$A:$G,5,FALSE))=0,"",VLOOKUP(A104,'Species List'!$A:$G,5,FALSE))</f>
        <v>#N/A</v>
      </c>
      <c r="G104" s="44" t="e">
        <f>IF(LEN(VLOOKUP(A104,'Species List'!$A:$G,6,FALSE))=0,"",VLOOKUP(A104,'Species List'!$A:$G,6,FALSE))</f>
        <v>#N/A</v>
      </c>
      <c r="H104" s="44" t="e">
        <f>VLOOKUP(A104,'Species List'!$A:$G,7,FALSE)</f>
        <v>#N/A</v>
      </c>
      <c r="J104" s="95"/>
      <c r="K104" s="47" t="e">
        <f>VLOOKUP(J104,'Species List'!$H$1:$J$9,2,FALSE)</f>
        <v>#N/A</v>
      </c>
      <c r="L104" s="47" t="e">
        <f>VLOOKUP(K104,'Species List'!$I$1:$N$8,2,FALSE)</f>
        <v>#N/A</v>
      </c>
      <c r="M104" s="104" t="e">
        <f t="shared" si="6"/>
        <v>#N/A</v>
      </c>
      <c r="N104" s="88" t="e">
        <f t="shared" si="4"/>
        <v>#N/A</v>
      </c>
      <c r="O104" s="102" t="e">
        <f t="shared" si="7"/>
        <v>#N/A</v>
      </c>
    </row>
    <row r="105" spans="1:15" x14ac:dyDescent="0.2">
      <c r="A105" s="94"/>
      <c r="B105" s="44" t="e">
        <f>IF(LEN(VLOOKUP(A105,'Species List'!$A:$G,2,FALSE))=0,"",VLOOKUP(A105,'Species List'!$A:$G,2,FALSE))</f>
        <v>#N/A</v>
      </c>
      <c r="C105" s="44" t="e">
        <f>IF(LEN(VLOOKUP(A105,'Species List'!$A:$G,3,FALSE))=0,"",VLOOKUP(A105,'Species List'!$A:$G,3,FALSE))</f>
        <v>#N/A</v>
      </c>
      <c r="D105" s="103" t="e">
        <f t="shared" si="5"/>
        <v>#N/A</v>
      </c>
      <c r="E105" s="44" t="e">
        <f>IF(LEN(VLOOKUP(A105,'Species List'!$A:$G,4,FALSE))=0,"",VLOOKUP(A105,'Species List'!$A:$G,4,FALSE))</f>
        <v>#N/A</v>
      </c>
      <c r="F105" s="44" t="e">
        <f>IF(LEN(VLOOKUP(A105,'Species List'!$A:$G,5,FALSE))=0,"",VLOOKUP(A105,'Species List'!$A:$G,5,FALSE))</f>
        <v>#N/A</v>
      </c>
      <c r="G105" s="44" t="e">
        <f>IF(LEN(VLOOKUP(A105,'Species List'!$A:$G,6,FALSE))=0,"",VLOOKUP(A105,'Species List'!$A:$G,6,FALSE))</f>
        <v>#N/A</v>
      </c>
      <c r="H105" s="44" t="e">
        <f>VLOOKUP(A105,'Species List'!$A:$G,7,FALSE)</f>
        <v>#N/A</v>
      </c>
      <c r="J105" s="95"/>
      <c r="K105" s="47" t="e">
        <f>VLOOKUP(J105,'Species List'!$H$1:$J$9,2,FALSE)</f>
        <v>#N/A</v>
      </c>
      <c r="L105" s="47" t="e">
        <f>VLOOKUP(K105,'Species List'!$I$1:$N$8,2,FALSE)</f>
        <v>#N/A</v>
      </c>
      <c r="M105" s="104" t="e">
        <f t="shared" si="6"/>
        <v>#N/A</v>
      </c>
      <c r="N105" s="88" t="e">
        <f t="shared" si="4"/>
        <v>#N/A</v>
      </c>
      <c r="O105" s="102" t="e">
        <f t="shared" si="7"/>
        <v>#N/A</v>
      </c>
    </row>
    <row r="106" spans="1:15" x14ac:dyDescent="0.2">
      <c r="A106" s="94"/>
      <c r="B106" s="44" t="e">
        <f>IF(LEN(VLOOKUP(A106,'Species List'!$A:$G,2,FALSE))=0,"",VLOOKUP(A106,'Species List'!$A:$G,2,FALSE))</f>
        <v>#N/A</v>
      </c>
      <c r="C106" s="44" t="e">
        <f>IF(LEN(VLOOKUP(A106,'Species List'!$A:$G,3,FALSE))=0,"",VLOOKUP(A106,'Species List'!$A:$G,3,FALSE))</f>
        <v>#N/A</v>
      </c>
      <c r="D106" s="103" t="e">
        <f t="shared" si="5"/>
        <v>#N/A</v>
      </c>
      <c r="E106" s="44" t="e">
        <f>IF(LEN(VLOOKUP(A106,'Species List'!$A:$G,4,FALSE))=0,"",VLOOKUP(A106,'Species List'!$A:$G,4,FALSE))</f>
        <v>#N/A</v>
      </c>
      <c r="F106" s="44" t="e">
        <f>IF(LEN(VLOOKUP(A106,'Species List'!$A:$G,5,FALSE))=0,"",VLOOKUP(A106,'Species List'!$A:$G,5,FALSE))</f>
        <v>#N/A</v>
      </c>
      <c r="G106" s="44" t="e">
        <f>IF(LEN(VLOOKUP(A106,'Species List'!$A:$G,6,FALSE))=0,"",VLOOKUP(A106,'Species List'!$A:$G,6,FALSE))</f>
        <v>#N/A</v>
      </c>
      <c r="H106" s="44" t="e">
        <f>VLOOKUP(A106,'Species List'!$A:$G,7,FALSE)</f>
        <v>#N/A</v>
      </c>
      <c r="J106" s="95"/>
      <c r="K106" s="47" t="e">
        <f>VLOOKUP(J106,'Species List'!$H$1:$J$9,2,FALSE)</f>
        <v>#N/A</v>
      </c>
      <c r="L106" s="47" t="e">
        <f>VLOOKUP(K106,'Species List'!$I$1:$N$8,2,FALSE)</f>
        <v>#N/A</v>
      </c>
      <c r="M106" s="104" t="e">
        <f t="shared" si="6"/>
        <v>#N/A</v>
      </c>
      <c r="N106" s="88" t="e">
        <f t="shared" si="4"/>
        <v>#N/A</v>
      </c>
      <c r="O106" s="102" t="e">
        <f t="shared" si="7"/>
        <v>#N/A</v>
      </c>
    </row>
    <row r="107" spans="1:15" x14ac:dyDescent="0.2">
      <c r="A107" s="94"/>
      <c r="B107" s="44" t="e">
        <f>IF(LEN(VLOOKUP(A107,'Species List'!$A:$G,2,FALSE))=0,"",VLOOKUP(A107,'Species List'!$A:$G,2,FALSE))</f>
        <v>#N/A</v>
      </c>
      <c r="C107" s="44" t="e">
        <f>IF(LEN(VLOOKUP(A107,'Species List'!$A:$G,3,FALSE))=0,"",VLOOKUP(A107,'Species List'!$A:$G,3,FALSE))</f>
        <v>#N/A</v>
      </c>
      <c r="D107" s="103" t="e">
        <f t="shared" si="5"/>
        <v>#N/A</v>
      </c>
      <c r="E107" s="44" t="e">
        <f>IF(LEN(VLOOKUP(A107,'Species List'!$A:$G,4,FALSE))=0,"",VLOOKUP(A107,'Species List'!$A:$G,4,FALSE))</f>
        <v>#N/A</v>
      </c>
      <c r="F107" s="44" t="e">
        <f>IF(LEN(VLOOKUP(A107,'Species List'!$A:$G,5,FALSE))=0,"",VLOOKUP(A107,'Species List'!$A:$G,5,FALSE))</f>
        <v>#N/A</v>
      </c>
      <c r="G107" s="44" t="e">
        <f>IF(LEN(VLOOKUP(A107,'Species List'!$A:$G,6,FALSE))=0,"",VLOOKUP(A107,'Species List'!$A:$G,6,FALSE))</f>
        <v>#N/A</v>
      </c>
      <c r="H107" s="44" t="e">
        <f>VLOOKUP(A107,'Species List'!$A:$G,7,FALSE)</f>
        <v>#N/A</v>
      </c>
      <c r="J107" s="95"/>
      <c r="K107" s="47" t="e">
        <f>VLOOKUP(J107,'Species List'!$H$1:$J$9,2,FALSE)</f>
        <v>#N/A</v>
      </c>
      <c r="L107" s="47" t="e">
        <f>VLOOKUP(K107,'Species List'!$I$1:$N$8,2,FALSE)</f>
        <v>#N/A</v>
      </c>
      <c r="M107" s="104" t="e">
        <f t="shared" si="6"/>
        <v>#N/A</v>
      </c>
      <c r="N107" s="88" t="e">
        <f t="shared" si="4"/>
        <v>#N/A</v>
      </c>
      <c r="O107" s="102" t="e">
        <f t="shared" si="7"/>
        <v>#N/A</v>
      </c>
    </row>
    <row r="108" spans="1:15" x14ac:dyDescent="0.2">
      <c r="A108" s="94"/>
      <c r="B108" s="44" t="e">
        <f>IF(LEN(VLOOKUP(A108,'Species List'!$A:$G,2,FALSE))=0,"",VLOOKUP(A108,'Species List'!$A:$G,2,FALSE))</f>
        <v>#N/A</v>
      </c>
      <c r="C108" s="44" t="e">
        <f>IF(LEN(VLOOKUP(A108,'Species List'!$A:$G,3,FALSE))=0,"",VLOOKUP(A108,'Species List'!$A:$G,3,FALSE))</f>
        <v>#N/A</v>
      </c>
      <c r="D108" s="103" t="e">
        <f t="shared" si="5"/>
        <v>#N/A</v>
      </c>
      <c r="E108" s="44" t="e">
        <f>IF(LEN(VLOOKUP(A108,'Species List'!$A:$G,4,FALSE))=0,"",VLOOKUP(A108,'Species List'!$A:$G,4,FALSE))</f>
        <v>#N/A</v>
      </c>
      <c r="F108" s="44" t="e">
        <f>IF(LEN(VLOOKUP(A108,'Species List'!$A:$G,5,FALSE))=0,"",VLOOKUP(A108,'Species List'!$A:$G,5,FALSE))</f>
        <v>#N/A</v>
      </c>
      <c r="G108" s="44" t="e">
        <f>IF(LEN(VLOOKUP(A108,'Species List'!$A:$G,6,FALSE))=0,"",VLOOKUP(A108,'Species List'!$A:$G,6,FALSE))</f>
        <v>#N/A</v>
      </c>
      <c r="H108" s="44" t="e">
        <f>VLOOKUP(A108,'Species List'!$A:$G,7,FALSE)</f>
        <v>#N/A</v>
      </c>
      <c r="J108" s="95"/>
      <c r="K108" s="47" t="e">
        <f>VLOOKUP(J108,'Species List'!$H$1:$J$9,2,FALSE)</f>
        <v>#N/A</v>
      </c>
      <c r="L108" s="47" t="e">
        <f>VLOOKUP(K108,'Species List'!$I$1:$N$8,2,FALSE)</f>
        <v>#N/A</v>
      </c>
      <c r="M108" s="104" t="e">
        <f t="shared" si="6"/>
        <v>#N/A</v>
      </c>
      <c r="N108" s="88" t="e">
        <f t="shared" si="4"/>
        <v>#N/A</v>
      </c>
      <c r="O108" s="102" t="e">
        <f t="shared" si="7"/>
        <v>#N/A</v>
      </c>
    </row>
    <row r="109" spans="1:15" x14ac:dyDescent="0.2">
      <c r="A109" s="94"/>
      <c r="B109" s="44" t="e">
        <f>IF(LEN(VLOOKUP(A109,'Species List'!$A:$G,2,FALSE))=0,"",VLOOKUP(A109,'Species List'!$A:$G,2,FALSE))</f>
        <v>#N/A</v>
      </c>
      <c r="C109" s="44" t="e">
        <f>IF(LEN(VLOOKUP(A109,'Species List'!$A:$G,3,FALSE))=0,"",VLOOKUP(A109,'Species List'!$A:$G,3,FALSE))</f>
        <v>#N/A</v>
      </c>
      <c r="D109" s="103" t="e">
        <f t="shared" si="5"/>
        <v>#N/A</v>
      </c>
      <c r="E109" s="44" t="e">
        <f>IF(LEN(VLOOKUP(A109,'Species List'!$A:$G,4,FALSE))=0,"",VLOOKUP(A109,'Species List'!$A:$G,4,FALSE))</f>
        <v>#N/A</v>
      </c>
      <c r="F109" s="44" t="e">
        <f>IF(LEN(VLOOKUP(A109,'Species List'!$A:$G,5,FALSE))=0,"",VLOOKUP(A109,'Species List'!$A:$G,5,FALSE))</f>
        <v>#N/A</v>
      </c>
      <c r="G109" s="44" t="e">
        <f>IF(LEN(VLOOKUP(A109,'Species List'!$A:$G,6,FALSE))=0,"",VLOOKUP(A109,'Species List'!$A:$G,6,FALSE))</f>
        <v>#N/A</v>
      </c>
      <c r="H109" s="44" t="e">
        <f>VLOOKUP(A109,'Species List'!$A:$G,7,FALSE)</f>
        <v>#N/A</v>
      </c>
      <c r="J109" s="95"/>
      <c r="K109" s="47" t="e">
        <f>VLOOKUP(J109,'Species List'!$H$1:$J$9,2,FALSE)</f>
        <v>#N/A</v>
      </c>
      <c r="L109" s="47" t="e">
        <f>VLOOKUP(K109,'Species List'!$I$1:$N$8,2,FALSE)</f>
        <v>#N/A</v>
      </c>
      <c r="M109" s="104" t="e">
        <f t="shared" si="6"/>
        <v>#N/A</v>
      </c>
      <c r="N109" s="88" t="e">
        <f t="shared" si="4"/>
        <v>#N/A</v>
      </c>
      <c r="O109" s="102" t="e">
        <f t="shared" si="7"/>
        <v>#N/A</v>
      </c>
    </row>
    <row r="110" spans="1:15" x14ac:dyDescent="0.2">
      <c r="A110" s="94"/>
      <c r="B110" s="44" t="e">
        <f>IF(LEN(VLOOKUP(A110,'Species List'!$A:$G,2,FALSE))=0,"",VLOOKUP(A110,'Species List'!$A:$G,2,FALSE))</f>
        <v>#N/A</v>
      </c>
      <c r="C110" s="44" t="e">
        <f>IF(LEN(VLOOKUP(A110,'Species List'!$A:$G,3,FALSE))=0,"",VLOOKUP(A110,'Species List'!$A:$G,3,FALSE))</f>
        <v>#N/A</v>
      </c>
      <c r="D110" s="103" t="e">
        <f t="shared" si="5"/>
        <v>#N/A</v>
      </c>
      <c r="E110" s="44" t="e">
        <f>IF(LEN(VLOOKUP(A110,'Species List'!$A:$G,4,FALSE))=0,"",VLOOKUP(A110,'Species List'!$A:$G,4,FALSE))</f>
        <v>#N/A</v>
      </c>
      <c r="F110" s="44" t="e">
        <f>IF(LEN(VLOOKUP(A110,'Species List'!$A:$G,5,FALSE))=0,"",VLOOKUP(A110,'Species List'!$A:$G,5,FALSE))</f>
        <v>#N/A</v>
      </c>
      <c r="G110" s="44" t="e">
        <f>IF(LEN(VLOOKUP(A110,'Species List'!$A:$G,6,FALSE))=0,"",VLOOKUP(A110,'Species List'!$A:$G,6,FALSE))</f>
        <v>#N/A</v>
      </c>
      <c r="H110" s="44" t="e">
        <f>VLOOKUP(A110,'Species List'!$A:$G,7,FALSE)</f>
        <v>#N/A</v>
      </c>
      <c r="J110" s="95"/>
      <c r="K110" s="47" t="e">
        <f>VLOOKUP(J110,'Species List'!$H$1:$J$9,2,FALSE)</f>
        <v>#N/A</v>
      </c>
      <c r="L110" s="47" t="e">
        <f>VLOOKUP(K110,'Species List'!$I$1:$N$8,2,FALSE)</f>
        <v>#N/A</v>
      </c>
      <c r="M110" s="104" t="e">
        <f t="shared" si="6"/>
        <v>#N/A</v>
      </c>
      <c r="N110" s="88" t="e">
        <f t="shared" si="4"/>
        <v>#N/A</v>
      </c>
      <c r="O110" s="102" t="e">
        <f t="shared" si="7"/>
        <v>#N/A</v>
      </c>
    </row>
    <row r="111" spans="1:15" x14ac:dyDescent="0.2">
      <c r="A111" s="94"/>
      <c r="B111" s="44" t="e">
        <f>IF(LEN(VLOOKUP(A111,'Species List'!$A:$G,2,FALSE))=0,"",VLOOKUP(A111,'Species List'!$A:$G,2,FALSE))</f>
        <v>#N/A</v>
      </c>
      <c r="C111" s="44" t="e">
        <f>IF(LEN(VLOOKUP(A111,'Species List'!$A:$G,3,FALSE))=0,"",VLOOKUP(A111,'Species List'!$A:$G,3,FALSE))</f>
        <v>#N/A</v>
      </c>
      <c r="D111" s="103" t="e">
        <f t="shared" si="5"/>
        <v>#N/A</v>
      </c>
      <c r="E111" s="44" t="e">
        <f>IF(LEN(VLOOKUP(A111,'Species List'!$A:$G,4,FALSE))=0,"",VLOOKUP(A111,'Species List'!$A:$G,4,FALSE))</f>
        <v>#N/A</v>
      </c>
      <c r="F111" s="44" t="e">
        <f>IF(LEN(VLOOKUP(A111,'Species List'!$A:$G,5,FALSE))=0,"",VLOOKUP(A111,'Species List'!$A:$G,5,FALSE))</f>
        <v>#N/A</v>
      </c>
      <c r="G111" s="44" t="e">
        <f>IF(LEN(VLOOKUP(A111,'Species List'!$A:$G,6,FALSE))=0,"",VLOOKUP(A111,'Species List'!$A:$G,6,FALSE))</f>
        <v>#N/A</v>
      </c>
      <c r="H111" s="44" t="e">
        <f>VLOOKUP(A111,'Species List'!$A:$G,7,FALSE)</f>
        <v>#N/A</v>
      </c>
      <c r="J111" s="95"/>
      <c r="K111" s="47" t="e">
        <f>VLOOKUP(J111,'Species List'!$H$1:$J$9,2,FALSE)</f>
        <v>#N/A</v>
      </c>
      <c r="L111" s="47" t="e">
        <f>VLOOKUP(K111,'Species List'!$I$1:$N$8,2,FALSE)</f>
        <v>#N/A</v>
      </c>
      <c r="M111" s="104" t="e">
        <f t="shared" si="6"/>
        <v>#N/A</v>
      </c>
      <c r="N111" s="88" t="e">
        <f t="shared" si="4"/>
        <v>#N/A</v>
      </c>
      <c r="O111" s="102" t="e">
        <f t="shared" si="7"/>
        <v>#N/A</v>
      </c>
    </row>
    <row r="112" spans="1:15" x14ac:dyDescent="0.2">
      <c r="A112" s="94"/>
      <c r="B112" s="44" t="e">
        <f>IF(LEN(VLOOKUP(A112,'Species List'!$A:$G,2,FALSE))=0,"",VLOOKUP(A112,'Species List'!$A:$G,2,FALSE))</f>
        <v>#N/A</v>
      </c>
      <c r="C112" s="44" t="e">
        <f>IF(LEN(VLOOKUP(A112,'Species List'!$A:$G,3,FALSE))=0,"",VLOOKUP(A112,'Species List'!$A:$G,3,FALSE))</f>
        <v>#N/A</v>
      </c>
      <c r="D112" s="103" t="e">
        <f t="shared" si="5"/>
        <v>#N/A</v>
      </c>
      <c r="E112" s="44" t="e">
        <f>IF(LEN(VLOOKUP(A112,'Species List'!$A:$G,4,FALSE))=0,"",VLOOKUP(A112,'Species List'!$A:$G,4,FALSE))</f>
        <v>#N/A</v>
      </c>
      <c r="F112" s="44" t="e">
        <f>IF(LEN(VLOOKUP(A112,'Species List'!$A:$G,5,FALSE))=0,"",VLOOKUP(A112,'Species List'!$A:$G,5,FALSE))</f>
        <v>#N/A</v>
      </c>
      <c r="G112" s="44" t="e">
        <f>IF(LEN(VLOOKUP(A112,'Species List'!$A:$G,6,FALSE))=0,"",VLOOKUP(A112,'Species List'!$A:$G,6,FALSE))</f>
        <v>#N/A</v>
      </c>
      <c r="H112" s="44" t="e">
        <f>VLOOKUP(A112,'Species List'!$A:$G,7,FALSE)</f>
        <v>#N/A</v>
      </c>
      <c r="J112" s="95"/>
      <c r="K112" s="47" t="e">
        <f>VLOOKUP(J112,'Species List'!$H$1:$J$9,2,FALSE)</f>
        <v>#N/A</v>
      </c>
      <c r="L112" s="47" t="e">
        <f>VLOOKUP(K112,'Species List'!$I$1:$N$8,2,FALSE)</f>
        <v>#N/A</v>
      </c>
      <c r="M112" s="104" t="e">
        <f t="shared" si="6"/>
        <v>#N/A</v>
      </c>
      <c r="N112" s="88" t="e">
        <f t="shared" si="4"/>
        <v>#N/A</v>
      </c>
      <c r="O112" s="102" t="e">
        <f t="shared" si="7"/>
        <v>#N/A</v>
      </c>
    </row>
    <row r="113" spans="1:15" x14ac:dyDescent="0.2">
      <c r="A113" s="94"/>
      <c r="B113" s="44" t="e">
        <f>IF(LEN(VLOOKUP(A113,'Species List'!$A:$G,2,FALSE))=0,"",VLOOKUP(A113,'Species List'!$A:$G,2,FALSE))</f>
        <v>#N/A</v>
      </c>
      <c r="C113" s="44" t="e">
        <f>IF(LEN(VLOOKUP(A113,'Species List'!$A:$G,3,FALSE))=0,"",VLOOKUP(A113,'Species List'!$A:$G,3,FALSE))</f>
        <v>#N/A</v>
      </c>
      <c r="D113" s="103" t="e">
        <f t="shared" si="5"/>
        <v>#N/A</v>
      </c>
      <c r="E113" s="44" t="e">
        <f>IF(LEN(VLOOKUP(A113,'Species List'!$A:$G,4,FALSE))=0,"",VLOOKUP(A113,'Species List'!$A:$G,4,FALSE))</f>
        <v>#N/A</v>
      </c>
      <c r="F113" s="44" t="e">
        <f>IF(LEN(VLOOKUP(A113,'Species List'!$A:$G,5,FALSE))=0,"",VLOOKUP(A113,'Species List'!$A:$G,5,FALSE))</f>
        <v>#N/A</v>
      </c>
      <c r="G113" s="44" t="e">
        <f>IF(LEN(VLOOKUP(A113,'Species List'!$A:$G,6,FALSE))=0,"",VLOOKUP(A113,'Species List'!$A:$G,6,FALSE))</f>
        <v>#N/A</v>
      </c>
      <c r="H113" s="44" t="e">
        <f>VLOOKUP(A113,'Species List'!$A:$G,7,FALSE)</f>
        <v>#N/A</v>
      </c>
      <c r="J113" s="95"/>
      <c r="K113" s="47" t="e">
        <f>VLOOKUP(J113,'Species List'!$H$1:$J$9,2,FALSE)</f>
        <v>#N/A</v>
      </c>
      <c r="L113" s="47" t="e">
        <f>VLOOKUP(K113,'Species List'!$I$1:$N$8,2,FALSE)</f>
        <v>#N/A</v>
      </c>
      <c r="M113" s="104" t="e">
        <f t="shared" si="6"/>
        <v>#N/A</v>
      </c>
      <c r="N113" s="88" t="e">
        <f t="shared" si="4"/>
        <v>#N/A</v>
      </c>
      <c r="O113" s="102" t="e">
        <f t="shared" si="7"/>
        <v>#N/A</v>
      </c>
    </row>
    <row r="114" spans="1:15" x14ac:dyDescent="0.2">
      <c r="A114" s="94"/>
      <c r="B114" s="44" t="e">
        <f>IF(LEN(VLOOKUP(A114,'Species List'!$A:$G,2,FALSE))=0,"",VLOOKUP(A114,'Species List'!$A:$G,2,FALSE))</f>
        <v>#N/A</v>
      </c>
      <c r="C114" s="44" t="e">
        <f>IF(LEN(VLOOKUP(A114,'Species List'!$A:$G,3,FALSE))=0,"",VLOOKUP(A114,'Species List'!$A:$G,3,FALSE))</f>
        <v>#N/A</v>
      </c>
      <c r="D114" s="103" t="e">
        <f t="shared" si="5"/>
        <v>#N/A</v>
      </c>
      <c r="E114" s="44" t="e">
        <f>IF(LEN(VLOOKUP(A114,'Species List'!$A:$G,4,FALSE))=0,"",VLOOKUP(A114,'Species List'!$A:$G,4,FALSE))</f>
        <v>#N/A</v>
      </c>
      <c r="F114" s="44" t="e">
        <f>IF(LEN(VLOOKUP(A114,'Species List'!$A:$G,5,FALSE))=0,"",VLOOKUP(A114,'Species List'!$A:$G,5,FALSE))</f>
        <v>#N/A</v>
      </c>
      <c r="G114" s="44" t="e">
        <f>IF(LEN(VLOOKUP(A114,'Species List'!$A:$G,6,FALSE))=0,"",VLOOKUP(A114,'Species List'!$A:$G,6,FALSE))</f>
        <v>#N/A</v>
      </c>
      <c r="H114" s="44" t="e">
        <f>VLOOKUP(A114,'Species List'!$A:$G,7,FALSE)</f>
        <v>#N/A</v>
      </c>
      <c r="J114" s="95"/>
      <c r="K114" s="47" t="e">
        <f>VLOOKUP(J114,'Species List'!$H$1:$J$9,2,FALSE)</f>
        <v>#N/A</v>
      </c>
      <c r="L114" s="47" t="e">
        <f>VLOOKUP(K114,'Species List'!$I$1:$N$8,2,FALSE)</f>
        <v>#N/A</v>
      </c>
      <c r="M114" s="104" t="e">
        <f t="shared" si="6"/>
        <v>#N/A</v>
      </c>
      <c r="N114" s="88" t="e">
        <f t="shared" si="4"/>
        <v>#N/A</v>
      </c>
      <c r="O114" s="102" t="e">
        <f t="shared" si="7"/>
        <v>#N/A</v>
      </c>
    </row>
    <row r="115" spans="1:15" x14ac:dyDescent="0.2">
      <c r="A115" s="94"/>
      <c r="B115" s="44" t="e">
        <f>IF(LEN(VLOOKUP(A115,'Species List'!$A:$G,2,FALSE))=0,"",VLOOKUP(A115,'Species List'!$A:$G,2,FALSE))</f>
        <v>#N/A</v>
      </c>
      <c r="C115" s="44" t="e">
        <f>IF(LEN(VLOOKUP(A115,'Species List'!$A:$G,3,FALSE))=0,"",VLOOKUP(A115,'Species List'!$A:$G,3,FALSE))</f>
        <v>#N/A</v>
      </c>
      <c r="D115" s="103" t="e">
        <f t="shared" si="5"/>
        <v>#N/A</v>
      </c>
      <c r="E115" s="44" t="e">
        <f>IF(LEN(VLOOKUP(A115,'Species List'!$A:$G,4,FALSE))=0,"",VLOOKUP(A115,'Species List'!$A:$G,4,FALSE))</f>
        <v>#N/A</v>
      </c>
      <c r="F115" s="44" t="e">
        <f>IF(LEN(VLOOKUP(A115,'Species List'!$A:$G,5,FALSE))=0,"",VLOOKUP(A115,'Species List'!$A:$G,5,FALSE))</f>
        <v>#N/A</v>
      </c>
      <c r="G115" s="44" t="e">
        <f>IF(LEN(VLOOKUP(A115,'Species List'!$A:$G,6,FALSE))=0,"",VLOOKUP(A115,'Species List'!$A:$G,6,FALSE))</f>
        <v>#N/A</v>
      </c>
      <c r="H115" s="44" t="e">
        <f>VLOOKUP(A115,'Species List'!$A:$G,7,FALSE)</f>
        <v>#N/A</v>
      </c>
      <c r="J115" s="95"/>
      <c r="K115" s="47" t="e">
        <f>VLOOKUP(J115,'Species List'!$H$1:$J$9,2,FALSE)</f>
        <v>#N/A</v>
      </c>
      <c r="L115" s="47" t="e">
        <f>VLOOKUP(K115,'Species List'!$I$1:$N$8,2,FALSE)</f>
        <v>#N/A</v>
      </c>
      <c r="M115" s="104" t="e">
        <f t="shared" si="6"/>
        <v>#N/A</v>
      </c>
      <c r="N115" s="88" t="e">
        <f t="shared" si="4"/>
        <v>#N/A</v>
      </c>
      <c r="O115" s="102" t="e">
        <f t="shared" si="7"/>
        <v>#N/A</v>
      </c>
    </row>
    <row r="116" spans="1:15" x14ac:dyDescent="0.2">
      <c r="A116" s="94"/>
      <c r="B116" s="44" t="e">
        <f>IF(LEN(VLOOKUP(A116,'Species List'!$A:$G,2,FALSE))=0,"",VLOOKUP(A116,'Species List'!$A:$G,2,FALSE))</f>
        <v>#N/A</v>
      </c>
      <c r="C116" s="44" t="e">
        <f>IF(LEN(VLOOKUP(A116,'Species List'!$A:$G,3,FALSE))=0,"",VLOOKUP(A116,'Species List'!$A:$G,3,FALSE))</f>
        <v>#N/A</v>
      </c>
      <c r="D116" s="103" t="e">
        <f t="shared" si="5"/>
        <v>#N/A</v>
      </c>
      <c r="E116" s="44" t="e">
        <f>IF(LEN(VLOOKUP(A116,'Species List'!$A:$G,4,FALSE))=0,"",VLOOKUP(A116,'Species List'!$A:$G,4,FALSE))</f>
        <v>#N/A</v>
      </c>
      <c r="F116" s="44" t="e">
        <f>IF(LEN(VLOOKUP(A116,'Species List'!$A:$G,5,FALSE))=0,"",VLOOKUP(A116,'Species List'!$A:$G,5,FALSE))</f>
        <v>#N/A</v>
      </c>
      <c r="G116" s="44" t="e">
        <f>IF(LEN(VLOOKUP(A116,'Species List'!$A:$G,6,FALSE))=0,"",VLOOKUP(A116,'Species List'!$A:$G,6,FALSE))</f>
        <v>#N/A</v>
      </c>
      <c r="H116" s="44" t="e">
        <f>VLOOKUP(A116,'Species List'!$A:$G,7,FALSE)</f>
        <v>#N/A</v>
      </c>
      <c r="J116" s="95"/>
      <c r="K116" s="47" t="e">
        <f>VLOOKUP(J116,'Species List'!$H$1:$J$9,2,FALSE)</f>
        <v>#N/A</v>
      </c>
      <c r="L116" s="47" t="e">
        <f>VLOOKUP(K116,'Species List'!$I$1:$N$8,2,FALSE)</f>
        <v>#N/A</v>
      </c>
      <c r="M116" s="104" t="e">
        <f t="shared" si="6"/>
        <v>#N/A</v>
      </c>
      <c r="N116" s="88" t="e">
        <f t="shared" si="4"/>
        <v>#N/A</v>
      </c>
      <c r="O116" s="102" t="e">
        <f t="shared" si="7"/>
        <v>#N/A</v>
      </c>
    </row>
    <row r="117" spans="1:15" x14ac:dyDescent="0.2">
      <c r="A117" s="94"/>
      <c r="B117" s="44" t="e">
        <f>IF(LEN(VLOOKUP(A117,'Species List'!$A:$G,2,FALSE))=0,"",VLOOKUP(A117,'Species List'!$A:$G,2,FALSE))</f>
        <v>#N/A</v>
      </c>
      <c r="C117" s="44" t="e">
        <f>IF(LEN(VLOOKUP(A117,'Species List'!$A:$G,3,FALSE))=0,"",VLOOKUP(A117,'Species List'!$A:$G,3,FALSE))</f>
        <v>#N/A</v>
      </c>
      <c r="D117" s="103" t="e">
        <f t="shared" si="5"/>
        <v>#N/A</v>
      </c>
      <c r="E117" s="44" t="e">
        <f>IF(LEN(VLOOKUP(A117,'Species List'!$A:$G,4,FALSE))=0,"",VLOOKUP(A117,'Species List'!$A:$G,4,FALSE))</f>
        <v>#N/A</v>
      </c>
      <c r="F117" s="44" t="e">
        <f>IF(LEN(VLOOKUP(A117,'Species List'!$A:$G,5,FALSE))=0,"",VLOOKUP(A117,'Species List'!$A:$G,5,FALSE))</f>
        <v>#N/A</v>
      </c>
      <c r="G117" s="44" t="e">
        <f>IF(LEN(VLOOKUP(A117,'Species List'!$A:$G,6,FALSE))=0,"",VLOOKUP(A117,'Species List'!$A:$G,6,FALSE))</f>
        <v>#N/A</v>
      </c>
      <c r="H117" s="44" t="e">
        <f>VLOOKUP(A117,'Species List'!$A:$G,7,FALSE)</f>
        <v>#N/A</v>
      </c>
      <c r="J117" s="95"/>
      <c r="K117" s="47" t="e">
        <f>VLOOKUP(J117,'Species List'!$H$1:$J$9,2,FALSE)</f>
        <v>#N/A</v>
      </c>
      <c r="L117" s="47" t="e">
        <f>VLOOKUP(K117,'Species List'!$I$1:$N$8,2,FALSE)</f>
        <v>#N/A</v>
      </c>
      <c r="M117" s="104" t="e">
        <f t="shared" si="6"/>
        <v>#N/A</v>
      </c>
      <c r="N117" s="88" t="e">
        <f t="shared" si="4"/>
        <v>#N/A</v>
      </c>
      <c r="O117" s="102" t="e">
        <f t="shared" si="7"/>
        <v>#N/A</v>
      </c>
    </row>
    <row r="118" spans="1:15" x14ac:dyDescent="0.2">
      <c r="A118" s="94"/>
      <c r="B118" s="44" t="e">
        <f>IF(LEN(VLOOKUP(A118,'Species List'!$A:$G,2,FALSE))=0,"",VLOOKUP(A118,'Species List'!$A:$G,2,FALSE))</f>
        <v>#N/A</v>
      </c>
      <c r="C118" s="44" t="e">
        <f>IF(LEN(VLOOKUP(A118,'Species List'!$A:$G,3,FALSE))=0,"",VLOOKUP(A118,'Species List'!$A:$G,3,FALSE))</f>
        <v>#N/A</v>
      </c>
      <c r="D118" s="103" t="e">
        <f t="shared" si="5"/>
        <v>#N/A</v>
      </c>
      <c r="E118" s="44" t="e">
        <f>IF(LEN(VLOOKUP(A118,'Species List'!$A:$G,4,FALSE))=0,"",VLOOKUP(A118,'Species List'!$A:$G,4,FALSE))</f>
        <v>#N/A</v>
      </c>
      <c r="F118" s="44" t="e">
        <f>IF(LEN(VLOOKUP(A118,'Species List'!$A:$G,5,FALSE))=0,"",VLOOKUP(A118,'Species List'!$A:$G,5,FALSE))</f>
        <v>#N/A</v>
      </c>
      <c r="G118" s="44" t="e">
        <f>IF(LEN(VLOOKUP(A118,'Species List'!$A:$G,6,FALSE))=0,"",VLOOKUP(A118,'Species List'!$A:$G,6,FALSE))</f>
        <v>#N/A</v>
      </c>
      <c r="H118" s="44" t="e">
        <f>VLOOKUP(A118,'Species List'!$A:$G,7,FALSE)</f>
        <v>#N/A</v>
      </c>
      <c r="J118" s="95"/>
      <c r="K118" s="47" t="e">
        <f>VLOOKUP(J118,'Species List'!$H$1:$J$9,2,FALSE)</f>
        <v>#N/A</v>
      </c>
      <c r="L118" s="47" t="e">
        <f>VLOOKUP(K118,'Species List'!$I$1:$N$8,2,FALSE)</f>
        <v>#N/A</v>
      </c>
      <c r="M118" s="104" t="e">
        <f t="shared" si="6"/>
        <v>#N/A</v>
      </c>
      <c r="N118" s="88" t="e">
        <f t="shared" si="4"/>
        <v>#N/A</v>
      </c>
      <c r="O118" s="102" t="e">
        <f t="shared" si="7"/>
        <v>#N/A</v>
      </c>
    </row>
    <row r="119" spans="1:15" x14ac:dyDescent="0.2">
      <c r="A119" s="94"/>
      <c r="B119" s="44" t="e">
        <f>IF(LEN(VLOOKUP(A119,'Species List'!$A:$G,2,FALSE))=0,"",VLOOKUP(A119,'Species List'!$A:$G,2,FALSE))</f>
        <v>#N/A</v>
      </c>
      <c r="C119" s="44" t="e">
        <f>IF(LEN(VLOOKUP(A119,'Species List'!$A:$G,3,FALSE))=0,"",VLOOKUP(A119,'Species List'!$A:$G,3,FALSE))</f>
        <v>#N/A</v>
      </c>
      <c r="D119" s="103" t="e">
        <f t="shared" si="5"/>
        <v>#N/A</v>
      </c>
      <c r="E119" s="44" t="e">
        <f>IF(LEN(VLOOKUP(A119,'Species List'!$A:$G,4,FALSE))=0,"",VLOOKUP(A119,'Species List'!$A:$G,4,FALSE))</f>
        <v>#N/A</v>
      </c>
      <c r="F119" s="44" t="e">
        <f>IF(LEN(VLOOKUP(A119,'Species List'!$A:$G,5,FALSE))=0,"",VLOOKUP(A119,'Species List'!$A:$G,5,FALSE))</f>
        <v>#N/A</v>
      </c>
      <c r="G119" s="44" t="e">
        <f>IF(LEN(VLOOKUP(A119,'Species List'!$A:$G,6,FALSE))=0,"",VLOOKUP(A119,'Species List'!$A:$G,6,FALSE))</f>
        <v>#N/A</v>
      </c>
      <c r="H119" s="44" t="e">
        <f>VLOOKUP(A119,'Species List'!$A:$G,7,FALSE)</f>
        <v>#N/A</v>
      </c>
      <c r="J119" s="95"/>
      <c r="K119" s="47" t="e">
        <f>VLOOKUP(J119,'Species List'!$H$1:$J$9,2,FALSE)</f>
        <v>#N/A</v>
      </c>
      <c r="L119" s="47" t="e">
        <f>VLOOKUP(K119,'Species List'!$I$1:$N$8,2,FALSE)</f>
        <v>#N/A</v>
      </c>
      <c r="M119" s="104" t="e">
        <f t="shared" si="6"/>
        <v>#N/A</v>
      </c>
      <c r="N119" s="88" t="e">
        <f t="shared" si="4"/>
        <v>#N/A</v>
      </c>
      <c r="O119" s="102" t="e">
        <f t="shared" si="7"/>
        <v>#N/A</v>
      </c>
    </row>
    <row r="120" spans="1:15" x14ac:dyDescent="0.2">
      <c r="A120" s="94"/>
      <c r="B120" s="44" t="e">
        <f>IF(LEN(VLOOKUP(A120,'Species List'!$A:$G,2,FALSE))=0,"",VLOOKUP(A120,'Species List'!$A:$G,2,FALSE))</f>
        <v>#N/A</v>
      </c>
      <c r="C120" s="44" t="e">
        <f>IF(LEN(VLOOKUP(A120,'Species List'!$A:$G,3,FALSE))=0,"",VLOOKUP(A120,'Species List'!$A:$G,3,FALSE))</f>
        <v>#N/A</v>
      </c>
      <c r="D120" s="103" t="e">
        <f t="shared" si="5"/>
        <v>#N/A</v>
      </c>
      <c r="E120" s="44" t="e">
        <f>IF(LEN(VLOOKUP(A120,'Species List'!$A:$G,4,FALSE))=0,"",VLOOKUP(A120,'Species List'!$A:$G,4,FALSE))</f>
        <v>#N/A</v>
      </c>
      <c r="F120" s="44" t="e">
        <f>IF(LEN(VLOOKUP(A120,'Species List'!$A:$G,5,FALSE))=0,"",VLOOKUP(A120,'Species List'!$A:$G,5,FALSE))</f>
        <v>#N/A</v>
      </c>
      <c r="G120" s="44" t="e">
        <f>IF(LEN(VLOOKUP(A120,'Species List'!$A:$G,6,FALSE))=0,"",VLOOKUP(A120,'Species List'!$A:$G,6,FALSE))</f>
        <v>#N/A</v>
      </c>
      <c r="H120" s="44" t="e">
        <f>VLOOKUP(A120,'Species List'!$A:$G,7,FALSE)</f>
        <v>#N/A</v>
      </c>
      <c r="J120" s="95"/>
      <c r="K120" s="47" t="e">
        <f>VLOOKUP(J120,'Species List'!$H$1:$J$9,2,FALSE)</f>
        <v>#N/A</v>
      </c>
      <c r="L120" s="47" t="e">
        <f>VLOOKUP(K120,'Species List'!$I$1:$N$8,2,FALSE)</f>
        <v>#N/A</v>
      </c>
      <c r="M120" s="104" t="e">
        <f t="shared" si="6"/>
        <v>#N/A</v>
      </c>
      <c r="N120" s="88" t="e">
        <f t="shared" si="4"/>
        <v>#N/A</v>
      </c>
      <c r="O120" s="102" t="e">
        <f t="shared" si="7"/>
        <v>#N/A</v>
      </c>
    </row>
    <row r="121" spans="1:15" x14ac:dyDescent="0.2">
      <c r="A121" s="94"/>
      <c r="B121" s="44" t="e">
        <f>IF(LEN(VLOOKUP(A121,'Species List'!$A:$G,2,FALSE))=0,"",VLOOKUP(A121,'Species List'!$A:$G,2,FALSE))</f>
        <v>#N/A</v>
      </c>
      <c r="C121" s="44" t="e">
        <f>IF(LEN(VLOOKUP(A121,'Species List'!$A:$G,3,FALSE))=0,"",VLOOKUP(A121,'Species List'!$A:$G,3,FALSE))</f>
        <v>#N/A</v>
      </c>
      <c r="D121" s="103" t="e">
        <f t="shared" si="5"/>
        <v>#N/A</v>
      </c>
      <c r="E121" s="44" t="e">
        <f>IF(LEN(VLOOKUP(A121,'Species List'!$A:$G,4,FALSE))=0,"",VLOOKUP(A121,'Species List'!$A:$G,4,FALSE))</f>
        <v>#N/A</v>
      </c>
      <c r="F121" s="44" t="e">
        <f>IF(LEN(VLOOKUP(A121,'Species List'!$A:$G,5,FALSE))=0,"",VLOOKUP(A121,'Species List'!$A:$G,5,FALSE))</f>
        <v>#N/A</v>
      </c>
      <c r="G121" s="44" t="e">
        <f>IF(LEN(VLOOKUP(A121,'Species List'!$A:$G,6,FALSE))=0,"",VLOOKUP(A121,'Species List'!$A:$G,6,FALSE))</f>
        <v>#N/A</v>
      </c>
      <c r="H121" s="44" t="e">
        <f>VLOOKUP(A121,'Species List'!$A:$G,7,FALSE)</f>
        <v>#N/A</v>
      </c>
      <c r="J121" s="95"/>
      <c r="K121" s="47" t="e">
        <f>VLOOKUP(J121,'Species List'!$H$1:$J$9,2,FALSE)</f>
        <v>#N/A</v>
      </c>
      <c r="L121" s="47" t="e">
        <f>VLOOKUP(K121,'Species List'!$I$1:$N$8,2,FALSE)</f>
        <v>#N/A</v>
      </c>
      <c r="M121" s="104" t="e">
        <f t="shared" si="6"/>
        <v>#N/A</v>
      </c>
      <c r="N121" s="88" t="e">
        <f t="shared" si="4"/>
        <v>#N/A</v>
      </c>
      <c r="O121" s="102" t="e">
        <f t="shared" si="7"/>
        <v>#N/A</v>
      </c>
    </row>
    <row r="122" spans="1:15" x14ac:dyDescent="0.2">
      <c r="A122" s="94"/>
      <c r="B122" s="44" t="e">
        <f>IF(LEN(VLOOKUP(A122,'Species List'!$A:$G,2,FALSE))=0,"",VLOOKUP(A122,'Species List'!$A:$G,2,FALSE))</f>
        <v>#N/A</v>
      </c>
      <c r="C122" s="44" t="e">
        <f>IF(LEN(VLOOKUP(A122,'Species List'!$A:$G,3,FALSE))=0,"",VLOOKUP(A122,'Species List'!$A:$G,3,FALSE))</f>
        <v>#N/A</v>
      </c>
      <c r="D122" s="103" t="e">
        <f t="shared" si="5"/>
        <v>#N/A</v>
      </c>
      <c r="E122" s="44" t="e">
        <f>IF(LEN(VLOOKUP(A122,'Species List'!$A:$G,4,FALSE))=0,"",VLOOKUP(A122,'Species List'!$A:$G,4,FALSE))</f>
        <v>#N/A</v>
      </c>
      <c r="F122" s="44" t="e">
        <f>IF(LEN(VLOOKUP(A122,'Species List'!$A:$G,5,FALSE))=0,"",VLOOKUP(A122,'Species List'!$A:$G,5,FALSE))</f>
        <v>#N/A</v>
      </c>
      <c r="G122" s="44" t="e">
        <f>IF(LEN(VLOOKUP(A122,'Species List'!$A:$G,6,FALSE))=0,"",VLOOKUP(A122,'Species List'!$A:$G,6,FALSE))</f>
        <v>#N/A</v>
      </c>
      <c r="H122" s="44" t="e">
        <f>VLOOKUP(A122,'Species List'!$A:$G,7,FALSE)</f>
        <v>#N/A</v>
      </c>
      <c r="J122" s="95"/>
      <c r="K122" s="47" t="e">
        <f>VLOOKUP(J122,'Species List'!$H$1:$J$9,2,FALSE)</f>
        <v>#N/A</v>
      </c>
      <c r="L122" s="47" t="e">
        <f>VLOOKUP(K122,'Species List'!$I$1:$N$8,2,FALSE)</f>
        <v>#N/A</v>
      </c>
      <c r="M122" s="104" t="e">
        <f t="shared" si="6"/>
        <v>#N/A</v>
      </c>
      <c r="N122" s="88" t="e">
        <f t="shared" si="4"/>
        <v>#N/A</v>
      </c>
      <c r="O122" s="102" t="e">
        <f t="shared" si="7"/>
        <v>#N/A</v>
      </c>
    </row>
    <row r="123" spans="1:15" x14ac:dyDescent="0.2">
      <c r="A123" s="94"/>
      <c r="B123" s="44" t="e">
        <f>IF(LEN(VLOOKUP(A123,'Species List'!$A:$G,2,FALSE))=0,"",VLOOKUP(A123,'Species List'!$A:$G,2,FALSE))</f>
        <v>#N/A</v>
      </c>
      <c r="C123" s="44" t="e">
        <f>IF(LEN(VLOOKUP(A123,'Species List'!$A:$G,3,FALSE))=0,"",VLOOKUP(A123,'Species List'!$A:$G,3,FALSE))</f>
        <v>#N/A</v>
      </c>
      <c r="D123" s="103" t="e">
        <f t="shared" si="5"/>
        <v>#N/A</v>
      </c>
      <c r="E123" s="44" t="e">
        <f>IF(LEN(VLOOKUP(A123,'Species List'!$A:$G,4,FALSE))=0,"",VLOOKUP(A123,'Species List'!$A:$G,4,FALSE))</f>
        <v>#N/A</v>
      </c>
      <c r="F123" s="44" t="e">
        <f>IF(LEN(VLOOKUP(A123,'Species List'!$A:$G,5,FALSE))=0,"",VLOOKUP(A123,'Species List'!$A:$G,5,FALSE))</f>
        <v>#N/A</v>
      </c>
      <c r="G123" s="44" t="e">
        <f>IF(LEN(VLOOKUP(A123,'Species List'!$A:$G,6,FALSE))=0,"",VLOOKUP(A123,'Species List'!$A:$G,6,FALSE))</f>
        <v>#N/A</v>
      </c>
      <c r="H123" s="44" t="e">
        <f>VLOOKUP(A123,'Species List'!$A:$G,7,FALSE)</f>
        <v>#N/A</v>
      </c>
      <c r="J123" s="95"/>
      <c r="K123" s="47" t="e">
        <f>VLOOKUP(J123,'Species List'!$H$1:$J$9,2,FALSE)</f>
        <v>#N/A</v>
      </c>
      <c r="L123" s="47" t="e">
        <f>VLOOKUP(K123,'Species List'!$I$1:$N$8,2,FALSE)</f>
        <v>#N/A</v>
      </c>
      <c r="M123" s="104" t="e">
        <f t="shared" si="6"/>
        <v>#N/A</v>
      </c>
      <c r="N123" s="88" t="e">
        <f t="shared" si="4"/>
        <v>#N/A</v>
      </c>
      <c r="O123" s="102" t="e">
        <f t="shared" si="7"/>
        <v>#N/A</v>
      </c>
    </row>
    <row r="124" spans="1:15" x14ac:dyDescent="0.2">
      <c r="A124" s="94"/>
      <c r="B124" s="44" t="e">
        <f>IF(LEN(VLOOKUP(A124,'Species List'!$A:$G,2,FALSE))=0,"",VLOOKUP(A124,'Species List'!$A:$G,2,FALSE))</f>
        <v>#N/A</v>
      </c>
      <c r="C124" s="44" t="e">
        <f>IF(LEN(VLOOKUP(A124,'Species List'!$A:$G,3,FALSE))=0,"",VLOOKUP(A124,'Species List'!$A:$G,3,FALSE))</f>
        <v>#N/A</v>
      </c>
      <c r="D124" s="103" t="e">
        <f t="shared" si="5"/>
        <v>#N/A</v>
      </c>
      <c r="E124" s="44" t="e">
        <f>IF(LEN(VLOOKUP(A124,'Species List'!$A:$G,4,FALSE))=0,"",VLOOKUP(A124,'Species List'!$A:$G,4,FALSE))</f>
        <v>#N/A</v>
      </c>
      <c r="F124" s="44" t="e">
        <f>IF(LEN(VLOOKUP(A124,'Species List'!$A:$G,5,FALSE))=0,"",VLOOKUP(A124,'Species List'!$A:$G,5,FALSE))</f>
        <v>#N/A</v>
      </c>
      <c r="G124" s="44" t="e">
        <f>IF(LEN(VLOOKUP(A124,'Species List'!$A:$G,6,FALSE))=0,"",VLOOKUP(A124,'Species List'!$A:$G,6,FALSE))</f>
        <v>#N/A</v>
      </c>
      <c r="H124" s="44" t="e">
        <f>VLOOKUP(A124,'Species List'!$A:$G,7,FALSE)</f>
        <v>#N/A</v>
      </c>
      <c r="J124" s="95"/>
      <c r="K124" s="47" t="e">
        <f>VLOOKUP(J124,'Species List'!$H$1:$J$9,2,FALSE)</f>
        <v>#N/A</v>
      </c>
      <c r="L124" s="47" t="e">
        <f>VLOOKUP(K124,'Species List'!$I$1:$N$8,2,FALSE)</f>
        <v>#N/A</v>
      </c>
      <c r="M124" s="104" t="e">
        <f t="shared" si="6"/>
        <v>#N/A</v>
      </c>
      <c r="N124" s="88" t="e">
        <f t="shared" ref="N124:N134" si="8">L124/$L$135</f>
        <v>#N/A</v>
      </c>
      <c r="O124" s="102" t="e">
        <f t="shared" si="7"/>
        <v>#N/A</v>
      </c>
    </row>
    <row r="125" spans="1:15" x14ac:dyDescent="0.2">
      <c r="A125" s="94"/>
      <c r="B125" s="44" t="e">
        <f>IF(LEN(VLOOKUP(A125,'Species List'!$A:$G,2,FALSE))=0,"",VLOOKUP(A125,'Species List'!$A:$G,2,FALSE))</f>
        <v>#N/A</v>
      </c>
      <c r="C125" s="44" t="e">
        <f>IF(LEN(VLOOKUP(A125,'Species List'!$A:$G,3,FALSE))=0,"",VLOOKUP(A125,'Species List'!$A:$G,3,FALSE))</f>
        <v>#N/A</v>
      </c>
      <c r="D125" s="103" t="e">
        <f t="shared" ref="D125:D134" si="9">VALUE(C125)</f>
        <v>#N/A</v>
      </c>
      <c r="E125" s="44" t="e">
        <f>IF(LEN(VLOOKUP(A125,'Species List'!$A:$G,4,FALSE))=0,"",VLOOKUP(A125,'Species List'!$A:$G,4,FALSE))</f>
        <v>#N/A</v>
      </c>
      <c r="F125" s="44" t="e">
        <f>IF(LEN(VLOOKUP(A125,'Species List'!$A:$G,5,FALSE))=0,"",VLOOKUP(A125,'Species List'!$A:$G,5,FALSE))</f>
        <v>#N/A</v>
      </c>
      <c r="G125" s="44" t="e">
        <f>IF(LEN(VLOOKUP(A125,'Species List'!$A:$G,6,FALSE))=0,"",VLOOKUP(A125,'Species List'!$A:$G,6,FALSE))</f>
        <v>#N/A</v>
      </c>
      <c r="H125" s="44" t="e">
        <f>VLOOKUP(A125,'Species List'!$A:$G,7,FALSE)</f>
        <v>#N/A</v>
      </c>
      <c r="J125" s="95"/>
      <c r="K125" s="47" t="e">
        <f>VLOOKUP(J125,'Species List'!$H$1:$J$9,2,FALSE)</f>
        <v>#N/A</v>
      </c>
      <c r="L125" s="47" t="e">
        <f>VLOOKUP(K125,'Species List'!$I$1:$N$8,2,FALSE)</f>
        <v>#N/A</v>
      </c>
      <c r="M125" s="104" t="e">
        <f t="shared" ref="M125:M134" si="10">VALUE(L125)</f>
        <v>#N/A</v>
      </c>
      <c r="N125" s="88" t="e">
        <f t="shared" si="8"/>
        <v>#N/A</v>
      </c>
      <c r="O125" s="102" t="e">
        <f t="shared" ref="O125:O134" si="11">D125*N125</f>
        <v>#N/A</v>
      </c>
    </row>
    <row r="126" spans="1:15" x14ac:dyDescent="0.2">
      <c r="A126" s="94"/>
      <c r="B126" s="44" t="e">
        <f>IF(LEN(VLOOKUP(A126,'Species List'!$A:$G,2,FALSE))=0,"",VLOOKUP(A126,'Species List'!$A:$G,2,FALSE))</f>
        <v>#N/A</v>
      </c>
      <c r="C126" s="44" t="e">
        <f>IF(LEN(VLOOKUP(A126,'Species List'!$A:$G,3,FALSE))=0,"",VLOOKUP(A126,'Species List'!$A:$G,3,FALSE))</f>
        <v>#N/A</v>
      </c>
      <c r="D126" s="103" t="e">
        <f t="shared" si="9"/>
        <v>#N/A</v>
      </c>
      <c r="E126" s="44" t="e">
        <f>IF(LEN(VLOOKUP(A126,'Species List'!$A:$G,4,FALSE))=0,"",VLOOKUP(A126,'Species List'!$A:$G,4,FALSE))</f>
        <v>#N/A</v>
      </c>
      <c r="F126" s="44" t="e">
        <f>IF(LEN(VLOOKUP(A126,'Species List'!$A:$G,5,FALSE))=0,"",VLOOKUP(A126,'Species List'!$A:$G,5,FALSE))</f>
        <v>#N/A</v>
      </c>
      <c r="G126" s="44" t="e">
        <f>IF(LEN(VLOOKUP(A126,'Species List'!$A:$G,6,FALSE))=0,"",VLOOKUP(A126,'Species List'!$A:$G,6,FALSE))</f>
        <v>#N/A</v>
      </c>
      <c r="H126" s="44" t="e">
        <f>VLOOKUP(A126,'Species List'!$A:$G,7,FALSE)</f>
        <v>#N/A</v>
      </c>
      <c r="J126" s="95"/>
      <c r="K126" s="47" t="e">
        <f>VLOOKUP(J126,'Species List'!$H$1:$J$9,2,FALSE)</f>
        <v>#N/A</v>
      </c>
      <c r="L126" s="47" t="e">
        <f>VLOOKUP(K126,'Species List'!$I$1:$N$8,2,FALSE)</f>
        <v>#N/A</v>
      </c>
      <c r="M126" s="104" t="e">
        <f t="shared" si="10"/>
        <v>#N/A</v>
      </c>
      <c r="N126" s="88" t="e">
        <f t="shared" si="8"/>
        <v>#N/A</v>
      </c>
      <c r="O126" s="102" t="e">
        <f t="shared" si="11"/>
        <v>#N/A</v>
      </c>
    </row>
    <row r="127" spans="1:15" x14ac:dyDescent="0.2">
      <c r="A127" s="94"/>
      <c r="B127" s="44" t="e">
        <f>IF(LEN(VLOOKUP(A127,'Species List'!$A:$G,2,FALSE))=0,"",VLOOKUP(A127,'Species List'!$A:$G,2,FALSE))</f>
        <v>#N/A</v>
      </c>
      <c r="C127" s="44" t="e">
        <f>IF(LEN(VLOOKUP(A127,'Species List'!$A:$G,3,FALSE))=0,"",VLOOKUP(A127,'Species List'!$A:$G,3,FALSE))</f>
        <v>#N/A</v>
      </c>
      <c r="D127" s="103" t="e">
        <f t="shared" si="9"/>
        <v>#N/A</v>
      </c>
      <c r="E127" s="44" t="e">
        <f>IF(LEN(VLOOKUP(A127,'Species List'!$A:$G,4,FALSE))=0,"",VLOOKUP(A127,'Species List'!$A:$G,4,FALSE))</f>
        <v>#N/A</v>
      </c>
      <c r="F127" s="44" t="e">
        <f>IF(LEN(VLOOKUP(A127,'Species List'!$A:$G,5,FALSE))=0,"",VLOOKUP(A127,'Species List'!$A:$G,5,FALSE))</f>
        <v>#N/A</v>
      </c>
      <c r="G127" s="44" t="e">
        <f>IF(LEN(VLOOKUP(A127,'Species List'!$A:$G,6,FALSE))=0,"",VLOOKUP(A127,'Species List'!$A:$G,6,FALSE))</f>
        <v>#N/A</v>
      </c>
      <c r="H127" s="44" t="e">
        <f>VLOOKUP(A127,'Species List'!$A:$G,7,FALSE)</f>
        <v>#N/A</v>
      </c>
      <c r="J127" s="95"/>
      <c r="K127" s="47" t="e">
        <f>VLOOKUP(J127,'Species List'!$H$1:$J$9,2,FALSE)</f>
        <v>#N/A</v>
      </c>
      <c r="L127" s="47" t="e">
        <f>VLOOKUP(K127,'Species List'!$I$1:$N$8,2,FALSE)</f>
        <v>#N/A</v>
      </c>
      <c r="M127" s="104" t="e">
        <f t="shared" si="10"/>
        <v>#N/A</v>
      </c>
      <c r="N127" s="88" t="e">
        <f t="shared" si="8"/>
        <v>#N/A</v>
      </c>
      <c r="O127" s="102" t="e">
        <f t="shared" si="11"/>
        <v>#N/A</v>
      </c>
    </row>
    <row r="128" spans="1:15" x14ac:dyDescent="0.2">
      <c r="A128" s="94"/>
      <c r="B128" s="44" t="e">
        <f>IF(LEN(VLOOKUP(A128,'Species List'!$A:$G,2,FALSE))=0,"",VLOOKUP(A128,'Species List'!$A:$G,2,FALSE))</f>
        <v>#N/A</v>
      </c>
      <c r="C128" s="44" t="e">
        <f>IF(LEN(VLOOKUP(A128,'Species List'!$A:$G,3,FALSE))=0,"",VLOOKUP(A128,'Species List'!$A:$G,3,FALSE))</f>
        <v>#N/A</v>
      </c>
      <c r="D128" s="103" t="e">
        <f t="shared" si="9"/>
        <v>#N/A</v>
      </c>
      <c r="E128" s="44" t="e">
        <f>IF(LEN(VLOOKUP(A128,'Species List'!$A:$G,4,FALSE))=0,"",VLOOKUP(A128,'Species List'!$A:$G,4,FALSE))</f>
        <v>#N/A</v>
      </c>
      <c r="F128" s="44" t="e">
        <f>IF(LEN(VLOOKUP(A128,'Species List'!$A:$G,5,FALSE))=0,"",VLOOKUP(A128,'Species List'!$A:$G,5,FALSE))</f>
        <v>#N/A</v>
      </c>
      <c r="G128" s="44" t="e">
        <f>IF(LEN(VLOOKUP(A128,'Species List'!$A:$G,6,FALSE))=0,"",VLOOKUP(A128,'Species List'!$A:$G,6,FALSE))</f>
        <v>#N/A</v>
      </c>
      <c r="H128" s="44" t="e">
        <f>VLOOKUP(A128,'Species List'!$A:$G,7,FALSE)</f>
        <v>#N/A</v>
      </c>
      <c r="J128" s="95"/>
      <c r="K128" s="47" t="e">
        <f>VLOOKUP(J128,'Species List'!$H$1:$J$9,2,FALSE)</f>
        <v>#N/A</v>
      </c>
      <c r="L128" s="47" t="e">
        <f>VLOOKUP(K128,'Species List'!$I$1:$N$8,2,FALSE)</f>
        <v>#N/A</v>
      </c>
      <c r="M128" s="104" t="e">
        <f t="shared" si="10"/>
        <v>#N/A</v>
      </c>
      <c r="N128" s="88" t="e">
        <f t="shared" si="8"/>
        <v>#N/A</v>
      </c>
      <c r="O128" s="102" t="e">
        <f t="shared" si="11"/>
        <v>#N/A</v>
      </c>
    </row>
    <row r="129" spans="1:15" x14ac:dyDescent="0.2">
      <c r="A129" s="94"/>
      <c r="B129" s="44" t="e">
        <f>IF(LEN(VLOOKUP(A129,'Species List'!$A:$G,2,FALSE))=0,"",VLOOKUP(A129,'Species List'!$A:$G,2,FALSE))</f>
        <v>#N/A</v>
      </c>
      <c r="C129" s="44" t="e">
        <f>IF(LEN(VLOOKUP(A129,'Species List'!$A:$G,3,FALSE))=0,"",VLOOKUP(A129,'Species List'!$A:$G,3,FALSE))</f>
        <v>#N/A</v>
      </c>
      <c r="D129" s="103" t="e">
        <f t="shared" si="9"/>
        <v>#N/A</v>
      </c>
      <c r="E129" s="44" t="e">
        <f>IF(LEN(VLOOKUP(A129,'Species List'!$A:$G,4,FALSE))=0,"",VLOOKUP(A129,'Species List'!$A:$G,4,FALSE))</f>
        <v>#N/A</v>
      </c>
      <c r="F129" s="44" t="e">
        <f>IF(LEN(VLOOKUP(A129,'Species List'!$A:$G,5,FALSE))=0,"",VLOOKUP(A129,'Species List'!$A:$G,5,FALSE))</f>
        <v>#N/A</v>
      </c>
      <c r="G129" s="44" t="e">
        <f>IF(LEN(VLOOKUP(A129,'Species List'!$A:$G,6,FALSE))=0,"",VLOOKUP(A129,'Species List'!$A:$G,6,FALSE))</f>
        <v>#N/A</v>
      </c>
      <c r="H129" s="44" t="e">
        <f>VLOOKUP(A129,'Species List'!$A:$G,7,FALSE)</f>
        <v>#N/A</v>
      </c>
      <c r="J129" s="95"/>
      <c r="K129" s="47" t="e">
        <f>VLOOKUP(J129,'Species List'!$H$1:$J$9,2,FALSE)</f>
        <v>#N/A</v>
      </c>
      <c r="L129" s="47" t="e">
        <f>VLOOKUP(K129,'Species List'!$I$1:$N$8,2,FALSE)</f>
        <v>#N/A</v>
      </c>
      <c r="M129" s="104" t="e">
        <f t="shared" si="10"/>
        <v>#N/A</v>
      </c>
      <c r="N129" s="88" t="e">
        <f t="shared" si="8"/>
        <v>#N/A</v>
      </c>
      <c r="O129" s="102" t="e">
        <f t="shared" si="11"/>
        <v>#N/A</v>
      </c>
    </row>
    <row r="130" spans="1:15" x14ac:dyDescent="0.2">
      <c r="A130" s="94"/>
      <c r="B130" s="44" t="e">
        <f>IF(LEN(VLOOKUP(A130,'Species List'!$A:$G,2,FALSE))=0,"",VLOOKUP(A130,'Species List'!$A:$G,2,FALSE))</f>
        <v>#N/A</v>
      </c>
      <c r="C130" s="44" t="e">
        <f>IF(LEN(VLOOKUP(A130,'Species List'!$A:$G,3,FALSE))=0,"",VLOOKUP(A130,'Species List'!$A:$G,3,FALSE))</f>
        <v>#N/A</v>
      </c>
      <c r="D130" s="103" t="e">
        <f t="shared" si="9"/>
        <v>#N/A</v>
      </c>
      <c r="E130" s="44" t="e">
        <f>IF(LEN(VLOOKUP(A130,'Species List'!$A:$G,4,FALSE))=0,"",VLOOKUP(A130,'Species List'!$A:$G,4,FALSE))</f>
        <v>#N/A</v>
      </c>
      <c r="F130" s="44" t="e">
        <f>IF(LEN(VLOOKUP(A130,'Species List'!$A:$G,5,FALSE))=0,"",VLOOKUP(A130,'Species List'!$A:$G,5,FALSE))</f>
        <v>#N/A</v>
      </c>
      <c r="G130" s="44" t="e">
        <f>IF(LEN(VLOOKUP(A130,'Species List'!$A:$G,6,FALSE))=0,"",VLOOKUP(A130,'Species List'!$A:$G,6,FALSE))</f>
        <v>#N/A</v>
      </c>
      <c r="H130" s="44" t="e">
        <f>VLOOKUP(A130,'Species List'!$A:$G,7,FALSE)</f>
        <v>#N/A</v>
      </c>
      <c r="J130" s="95"/>
      <c r="K130" s="47" t="e">
        <f>VLOOKUP(J130,'Species List'!$H$1:$J$9,2,FALSE)</f>
        <v>#N/A</v>
      </c>
      <c r="L130" s="47" t="e">
        <f>VLOOKUP(K130,'Species List'!$I$1:$N$8,2,FALSE)</f>
        <v>#N/A</v>
      </c>
      <c r="M130" s="104" t="e">
        <f t="shared" si="10"/>
        <v>#N/A</v>
      </c>
      <c r="N130" s="88" t="e">
        <f t="shared" si="8"/>
        <v>#N/A</v>
      </c>
      <c r="O130" s="102" t="e">
        <f t="shared" si="11"/>
        <v>#N/A</v>
      </c>
    </row>
    <row r="131" spans="1:15" x14ac:dyDescent="0.2">
      <c r="A131" s="94"/>
      <c r="B131" s="44" t="e">
        <f>IF(LEN(VLOOKUP(A131,'Species List'!$A:$G,2,FALSE))=0,"",VLOOKUP(A131,'Species List'!$A:$G,2,FALSE))</f>
        <v>#N/A</v>
      </c>
      <c r="C131" s="44" t="e">
        <f>IF(LEN(VLOOKUP(A131,'Species List'!$A:$G,3,FALSE))=0,"",VLOOKUP(A131,'Species List'!$A:$G,3,FALSE))</f>
        <v>#N/A</v>
      </c>
      <c r="D131" s="103" t="e">
        <f t="shared" si="9"/>
        <v>#N/A</v>
      </c>
      <c r="E131" s="44" t="e">
        <f>IF(LEN(VLOOKUP(A131,'Species List'!$A:$G,4,FALSE))=0,"",VLOOKUP(A131,'Species List'!$A:$G,4,FALSE))</f>
        <v>#N/A</v>
      </c>
      <c r="F131" s="44" t="e">
        <f>IF(LEN(VLOOKUP(A131,'Species List'!$A:$G,5,FALSE))=0,"",VLOOKUP(A131,'Species List'!$A:$G,5,FALSE))</f>
        <v>#N/A</v>
      </c>
      <c r="G131" s="44" t="e">
        <f>IF(LEN(VLOOKUP(A131,'Species List'!$A:$G,6,FALSE))=0,"",VLOOKUP(A131,'Species List'!$A:$G,6,FALSE))</f>
        <v>#N/A</v>
      </c>
      <c r="H131" s="44" t="e">
        <f>VLOOKUP(A131,'Species List'!$A:$G,7,FALSE)</f>
        <v>#N/A</v>
      </c>
      <c r="J131" s="95"/>
      <c r="K131" s="47" t="e">
        <f>VLOOKUP(J131,'Species List'!$H$1:$J$9,2,FALSE)</f>
        <v>#N/A</v>
      </c>
      <c r="L131" s="47" t="e">
        <f>VLOOKUP(K131,'Species List'!$I$1:$N$8,2,FALSE)</f>
        <v>#N/A</v>
      </c>
      <c r="M131" s="104" t="e">
        <f t="shared" si="10"/>
        <v>#N/A</v>
      </c>
      <c r="N131" s="88" t="e">
        <f t="shared" si="8"/>
        <v>#N/A</v>
      </c>
      <c r="O131" s="102" t="e">
        <f t="shared" si="11"/>
        <v>#N/A</v>
      </c>
    </row>
    <row r="132" spans="1:15" x14ac:dyDescent="0.2">
      <c r="A132" s="94"/>
      <c r="B132" s="44" t="e">
        <f>IF(LEN(VLOOKUP(A132,'Species List'!$A:$G,2,FALSE))=0,"",VLOOKUP(A132,'Species List'!$A:$G,2,FALSE))</f>
        <v>#N/A</v>
      </c>
      <c r="C132" s="44" t="e">
        <f>IF(LEN(VLOOKUP(A132,'Species List'!$A:$G,3,FALSE))=0,"",VLOOKUP(A132,'Species List'!$A:$G,3,FALSE))</f>
        <v>#N/A</v>
      </c>
      <c r="D132" s="103" t="e">
        <f t="shared" si="9"/>
        <v>#N/A</v>
      </c>
      <c r="E132" s="44" t="e">
        <f>IF(LEN(VLOOKUP(A132,'Species List'!$A:$G,4,FALSE))=0,"",VLOOKUP(A132,'Species List'!$A:$G,4,FALSE))</f>
        <v>#N/A</v>
      </c>
      <c r="F132" s="44" t="e">
        <f>IF(LEN(VLOOKUP(A132,'Species List'!$A:$G,5,FALSE))=0,"",VLOOKUP(A132,'Species List'!$A:$G,5,FALSE))</f>
        <v>#N/A</v>
      </c>
      <c r="G132" s="44" t="e">
        <f>IF(LEN(VLOOKUP(A132,'Species List'!$A:$G,6,FALSE))=0,"",VLOOKUP(A132,'Species List'!$A:$G,6,FALSE))</f>
        <v>#N/A</v>
      </c>
      <c r="H132" s="44" t="e">
        <f>VLOOKUP(A132,'Species List'!$A:$G,7,FALSE)</f>
        <v>#N/A</v>
      </c>
      <c r="J132" s="95"/>
      <c r="K132" s="47" t="e">
        <f>VLOOKUP(J132,'Species List'!$H$1:$J$9,2,FALSE)</f>
        <v>#N/A</v>
      </c>
      <c r="L132" s="47" t="e">
        <f>VLOOKUP(K132,'Species List'!$I$1:$N$8,2,FALSE)</f>
        <v>#N/A</v>
      </c>
      <c r="M132" s="104" t="e">
        <f t="shared" si="10"/>
        <v>#N/A</v>
      </c>
      <c r="N132" s="88" t="e">
        <f t="shared" si="8"/>
        <v>#N/A</v>
      </c>
      <c r="O132" s="102" t="e">
        <f t="shared" si="11"/>
        <v>#N/A</v>
      </c>
    </row>
    <row r="133" spans="1:15" x14ac:dyDescent="0.2">
      <c r="A133" s="94"/>
      <c r="B133" s="44" t="e">
        <f>IF(LEN(VLOOKUP(A133,'Species List'!$A:$G,2,FALSE))=0,"",VLOOKUP(A133,'Species List'!$A:$G,2,FALSE))</f>
        <v>#N/A</v>
      </c>
      <c r="C133" s="44" t="e">
        <f>IF(LEN(VLOOKUP(A133,'Species List'!$A:$G,3,FALSE))=0,"",VLOOKUP(A133,'Species List'!$A:$G,3,FALSE))</f>
        <v>#N/A</v>
      </c>
      <c r="D133" s="103" t="e">
        <f t="shared" si="9"/>
        <v>#N/A</v>
      </c>
      <c r="E133" s="44" t="e">
        <f>IF(LEN(VLOOKUP(A133,'Species List'!$A:$G,4,FALSE))=0,"",VLOOKUP(A133,'Species List'!$A:$G,4,FALSE))</f>
        <v>#N/A</v>
      </c>
      <c r="F133" s="44" t="e">
        <f>IF(LEN(VLOOKUP(A133,'Species List'!$A:$G,5,FALSE))=0,"",VLOOKUP(A133,'Species List'!$A:$G,5,FALSE))</f>
        <v>#N/A</v>
      </c>
      <c r="G133" s="44" t="e">
        <f>IF(LEN(VLOOKUP(A133,'Species List'!$A:$G,6,FALSE))=0,"",VLOOKUP(A133,'Species List'!$A:$G,6,FALSE))</f>
        <v>#N/A</v>
      </c>
      <c r="H133" s="44" t="e">
        <f>VLOOKUP(A133,'Species List'!$A:$G,7,FALSE)</f>
        <v>#N/A</v>
      </c>
      <c r="J133" s="95"/>
      <c r="K133" s="47" t="e">
        <f>VLOOKUP(J133,'Species List'!$H$1:$J$9,2,FALSE)</f>
        <v>#N/A</v>
      </c>
      <c r="L133" s="47" t="e">
        <f>VLOOKUP(K133,'Species List'!$I$1:$N$8,2,FALSE)</f>
        <v>#N/A</v>
      </c>
      <c r="M133" s="104" t="e">
        <f t="shared" si="10"/>
        <v>#N/A</v>
      </c>
      <c r="N133" s="88" t="e">
        <f t="shared" si="8"/>
        <v>#N/A</v>
      </c>
      <c r="O133" s="102" t="e">
        <f t="shared" si="11"/>
        <v>#N/A</v>
      </c>
    </row>
    <row r="134" spans="1:15" ht="13.2" thickBot="1" x14ac:dyDescent="0.25">
      <c r="A134" s="94"/>
      <c r="B134" s="62" t="e">
        <f>IF(LEN(VLOOKUP(A134,'Species List'!$A:$G,2,FALSE))=0,"",VLOOKUP(A134,'Species List'!$A:$G,2,FALSE))</f>
        <v>#N/A</v>
      </c>
      <c r="C134" s="62" t="e">
        <f>IF(LEN(VLOOKUP(A134,'Species List'!$A:$G,3,FALSE))=0,"",VLOOKUP(A134,'Species List'!$A:$G,3,FALSE))</f>
        <v>#N/A</v>
      </c>
      <c r="D134" s="103" t="e">
        <f t="shared" si="9"/>
        <v>#N/A</v>
      </c>
      <c r="E134" s="62" t="e">
        <f>IF(LEN(VLOOKUP(A134,'Species List'!$A:$G,4,FALSE))=0,"",VLOOKUP(A134,'Species List'!$A:$G,4,FALSE))</f>
        <v>#N/A</v>
      </c>
      <c r="F134" s="62" t="e">
        <f>IF(LEN(VLOOKUP(A134,'Species List'!$A:$G,5,FALSE))=0,"",VLOOKUP(A134,'Species List'!$A:$G,5,FALSE))</f>
        <v>#N/A</v>
      </c>
      <c r="G134" s="62" t="e">
        <f>IF(LEN(VLOOKUP(A134,'Species List'!$A:$G,6,FALSE))=0,"",VLOOKUP(A134,'Species List'!$A:$G,6,FALSE))</f>
        <v>#N/A</v>
      </c>
      <c r="H134" s="62" t="e">
        <f>VLOOKUP(A134,'Species List'!$A:$G,7,FALSE)</f>
        <v>#N/A</v>
      </c>
      <c r="I134" s="45"/>
      <c r="J134" s="96"/>
      <c r="K134" s="64" t="e">
        <f>VLOOKUP(J134,'Species List'!$H$1:$J$9,2,FALSE)</f>
        <v>#N/A</v>
      </c>
      <c r="L134" s="64" t="e">
        <f>VLOOKUP(K134,'Species List'!$I$1:$N$8,2,FALSE)</f>
        <v>#N/A</v>
      </c>
      <c r="M134" s="104" t="e">
        <f t="shared" si="10"/>
        <v>#N/A</v>
      </c>
      <c r="N134" s="45" t="e">
        <f t="shared" si="8"/>
        <v>#N/A</v>
      </c>
      <c r="O134" s="102" t="e">
        <f t="shared" si="11"/>
        <v>#N/A</v>
      </c>
    </row>
    <row r="135" spans="1:15" ht="13.8" thickTop="1" thickBot="1" x14ac:dyDescent="0.25">
      <c r="I135" s="141" t="s">
        <v>5387</v>
      </c>
      <c r="J135" s="142"/>
      <c r="K135" s="143"/>
      <c r="L135" s="63">
        <f>SUMIF(L10:L134,"&gt;=0")</f>
        <v>222</v>
      </c>
      <c r="M135" s="81"/>
    </row>
  </sheetData>
  <protectedRanges>
    <protectedRange password="EBBA" sqref="B9" name="Range1"/>
    <protectedRange password="EBBA" sqref="K10:K134" name="Range2"/>
  </protectedRanges>
  <dataConsolidate/>
  <mergeCells count="3">
    <mergeCell ref="A1:O1"/>
    <mergeCell ref="B7:E7"/>
    <mergeCell ref="I135:K135"/>
  </mergeCells>
  <conditionalFormatting sqref="A12:A28">
    <cfRule type="duplicateValues" dxfId="0" priority="2"/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17200F6-EF2B-4BD7-A417-4D8B00727EDA}">
          <x14:formula1>
            <xm:f>'Species List'!$H$1:$H$10</xm:f>
          </x14:formula1>
          <xm:sqref>J10:J11 J19:J134</xm:sqref>
        </x14:dataValidation>
        <x14:dataValidation type="list" allowBlank="1" showInputMessage="1" showErrorMessage="1" xr:uid="{4AD7B54E-983C-4273-8FBE-61043BB4C2AE}">
          <x14:formula1>
            <xm:f>'Species List'!$O$1:$O$52</xm:f>
          </x14:formula1>
          <xm:sqref>B7</xm:sqref>
        </x14:dataValidation>
        <x14:dataValidation type="list" allowBlank="1" showInputMessage="1" showErrorMessage="1" xr:uid="{CF3D5E6E-7DBE-4C43-9ADC-9B705DF7B247}">
          <x14:formula1>
            <xm:f>'Species List'!#REF!</xm:f>
          </x14:formula1>
          <xm:sqref>A11</xm:sqref>
        </x14:dataValidation>
        <x14:dataValidation type="list" allowBlank="1" showInputMessage="1" showErrorMessage="1" xr:uid="{DE4B4542-185A-4419-A1A0-50DC0ED0732A}">
          <x14:formula1>
            <xm:f>'Species List'!$A:$A</xm:f>
          </x14:formula1>
          <xm:sqref>B10</xm:sqref>
        </x14:dataValidation>
        <x14:dataValidation type="list" allowBlank="1" showInputMessage="1" showErrorMessage="1" xr:uid="{261C8185-455A-430C-9999-1DA74E321143}">
          <x14:formula1>
            <xm:f>'Species List'!$A$2:$A$3113</xm:f>
          </x14:formula1>
          <xm:sqref>A12:A24 A26:A134</xm:sqref>
        </x14:dataValidation>
        <x14:dataValidation type="list" allowBlank="1" showInputMessage="1" showErrorMessage="1" xr:uid="{58C4FD38-9B49-44E2-8665-638841547E28}">
          <x14:formula1>
            <xm:f>'Species List'!$N$1:$N$3</xm:f>
          </x14:formula1>
          <xm:sqref>I10:I134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2DC3-DB13-4C83-8094-B601BB224232}">
  <dimension ref="A1:O151"/>
  <sheetViews>
    <sheetView topLeftCell="A8" workbookViewId="0">
      <selection activeCell="F37" sqref="F37"/>
    </sheetView>
  </sheetViews>
  <sheetFormatPr defaultColWidth="9" defaultRowHeight="12.6" x14ac:dyDescent="0.2"/>
  <cols>
    <col min="1" max="1" width="17.36328125" style="88" customWidth="1"/>
    <col min="2" max="2" width="15.7265625" style="88" customWidth="1"/>
    <col min="3" max="3" width="5.7265625" style="88" bestFit="1" customWidth="1"/>
    <col min="4" max="7" width="9" style="88"/>
    <col min="8" max="8" width="14.6328125" style="88" customWidth="1"/>
    <col min="9" max="10" width="9" style="88"/>
    <col min="11" max="11" width="9.6328125" style="88" customWidth="1"/>
    <col min="12" max="12" width="5.26953125" style="88" bestFit="1" customWidth="1"/>
    <col min="13" max="13" width="12.08984375" style="90" customWidth="1"/>
    <col min="14" max="16384" width="9" style="88"/>
  </cols>
  <sheetData>
    <row r="1" spans="1:15" ht="19.8" x14ac:dyDescent="0.3">
      <c r="A1" s="139" t="s">
        <v>127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</row>
    <row r="2" spans="1:15" x14ac:dyDescent="0.2">
      <c r="A2" s="89" t="s">
        <v>138</v>
      </c>
      <c r="B2" s="47"/>
      <c r="C2" s="46"/>
      <c r="D2" s="46"/>
      <c r="E2" s="89"/>
      <c r="F2" s="89"/>
      <c r="G2" s="46"/>
      <c r="H2" s="46"/>
      <c r="J2" s="89"/>
      <c r="K2" s="89"/>
      <c r="L2" s="89"/>
      <c r="M2" s="91"/>
    </row>
    <row r="3" spans="1:15" x14ac:dyDescent="0.2">
      <c r="A3" s="89" t="s">
        <v>52</v>
      </c>
      <c r="B3" s="47"/>
      <c r="C3" s="46"/>
      <c r="D3" s="46"/>
      <c r="E3" s="89"/>
      <c r="F3" s="89"/>
      <c r="G3" s="46"/>
      <c r="H3" s="46"/>
      <c r="J3" s="89"/>
      <c r="K3" s="89"/>
      <c r="L3" s="89"/>
      <c r="M3" s="91"/>
    </row>
    <row r="4" spans="1:15" x14ac:dyDescent="0.2">
      <c r="A4" s="89" t="s">
        <v>5432</v>
      </c>
      <c r="B4" s="47"/>
      <c r="C4" s="46"/>
      <c r="D4" s="46"/>
      <c r="E4" s="89"/>
      <c r="F4" s="89"/>
      <c r="G4" s="46"/>
      <c r="H4" s="46"/>
      <c r="J4" s="89"/>
      <c r="K4" s="89"/>
      <c r="L4" s="89"/>
      <c r="M4" s="91"/>
    </row>
    <row r="5" spans="1:15" x14ac:dyDescent="0.2">
      <c r="A5" s="89" t="s">
        <v>51</v>
      </c>
      <c r="B5" s="47"/>
      <c r="C5" s="46"/>
      <c r="D5" s="46"/>
      <c r="E5" s="89"/>
      <c r="F5" s="89"/>
      <c r="G5" s="46"/>
      <c r="H5" s="46"/>
      <c r="J5" s="89"/>
      <c r="K5" s="89"/>
      <c r="L5" s="89"/>
      <c r="M5" s="91"/>
    </row>
    <row r="6" spans="1:15" x14ac:dyDescent="0.2">
      <c r="A6" s="87" t="s">
        <v>128</v>
      </c>
      <c r="B6" s="47"/>
      <c r="C6" s="46"/>
      <c r="D6" s="46"/>
      <c r="E6" s="46"/>
      <c r="F6" s="46"/>
      <c r="G6" s="46"/>
      <c r="H6" s="46"/>
      <c r="J6" s="46"/>
      <c r="K6" s="46"/>
      <c r="L6" s="46"/>
      <c r="M6" s="46"/>
    </row>
    <row r="7" spans="1:15" x14ac:dyDescent="0.2">
      <c r="A7" s="87" t="s">
        <v>129</v>
      </c>
      <c r="B7" s="140"/>
      <c r="C7" s="140"/>
      <c r="D7" s="140"/>
      <c r="E7" s="140"/>
      <c r="F7" s="81"/>
      <c r="G7" s="81"/>
      <c r="H7" s="81"/>
      <c r="I7" s="85"/>
      <c r="J7" s="81"/>
      <c r="K7" s="81"/>
      <c r="L7" s="81"/>
      <c r="M7" s="81"/>
      <c r="N7" s="85"/>
      <c r="O7" s="85"/>
    </row>
    <row r="8" spans="1:15" ht="13.2" thickBot="1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ht="13.8" thickTop="1" thickBot="1" x14ac:dyDescent="0.25">
      <c r="A9" s="82" t="s">
        <v>130</v>
      </c>
      <c r="B9" s="49" t="s">
        <v>131</v>
      </c>
      <c r="C9" s="49" t="s">
        <v>5434</v>
      </c>
      <c r="D9" s="49" t="s">
        <v>5425</v>
      </c>
      <c r="E9" s="49" t="s">
        <v>136</v>
      </c>
      <c r="F9" s="49" t="s">
        <v>134</v>
      </c>
      <c r="G9" s="49" t="s">
        <v>135</v>
      </c>
      <c r="H9" s="49" t="s">
        <v>137</v>
      </c>
      <c r="I9" s="30" t="s">
        <v>139</v>
      </c>
      <c r="J9" s="49" t="s">
        <v>72</v>
      </c>
      <c r="K9" s="49" t="s">
        <v>132</v>
      </c>
      <c r="L9" s="49" t="s">
        <v>5435</v>
      </c>
      <c r="M9" s="49" t="s">
        <v>133</v>
      </c>
      <c r="N9" s="43" t="s">
        <v>4836</v>
      </c>
      <c r="O9" s="43" t="s">
        <v>4837</v>
      </c>
    </row>
    <row r="10" spans="1:15" ht="13.2" thickTop="1" x14ac:dyDescent="0.2">
      <c r="A10" s="93"/>
      <c r="B10" s="80"/>
      <c r="C10" s="44"/>
      <c r="D10" s="44"/>
      <c r="E10" s="44"/>
      <c r="F10" s="44"/>
      <c r="G10" s="44"/>
      <c r="H10" s="44"/>
      <c r="J10" s="86"/>
      <c r="K10" s="47"/>
      <c r="L10" s="47"/>
      <c r="M10" s="47"/>
    </row>
    <row r="11" spans="1:15" x14ac:dyDescent="0.2">
      <c r="A11" s="81"/>
      <c r="B11" s="44"/>
      <c r="C11" s="44"/>
      <c r="D11" s="44"/>
      <c r="E11" s="44"/>
      <c r="F11" s="44"/>
      <c r="G11" s="44"/>
      <c r="H11" s="44"/>
      <c r="J11" s="86"/>
      <c r="K11" s="47"/>
      <c r="L11" s="47"/>
      <c r="M11" s="47"/>
    </row>
    <row r="12" spans="1:15" x14ac:dyDescent="0.2">
      <c r="A12" s="109" t="s">
        <v>5370</v>
      </c>
      <c r="B12" s="44" t="str">
        <f>IF(LEN(VLOOKUP(A12,'Species List'!$A:$G,2,FALSE))=0,"",VLOOKUP(A12,'Species List'!$A:$G,2,FALSE))</f>
        <v/>
      </c>
      <c r="C12" s="44">
        <v>4</v>
      </c>
      <c r="D12" s="103">
        <f>VALUE(C12)</f>
        <v>4</v>
      </c>
      <c r="E12" s="44" t="str">
        <f>IF(LEN(VLOOKUP(A12,'Species List'!$A:$G,4,FALSE))=0,"",VLOOKUP(A12,'Species List'!$A:$G,4,FALSE))</f>
        <v/>
      </c>
      <c r="F12" s="44" t="str">
        <f>IF(LEN(VLOOKUP(A12,'Species List'!$A:$G,5,FALSE))=0,"",VLOOKUP(A12,'Species List'!$A:$G,5,FALSE))</f>
        <v/>
      </c>
      <c r="G12" s="44" t="str">
        <f>IF(LEN(VLOOKUP(A12,'Species List'!$A:$G,6,FALSE))=0,"",VLOOKUP(A12,'Species List'!$A:$G,6,FALSE))</f>
        <v/>
      </c>
      <c r="H12" s="44">
        <f>VLOOKUP(A12,'Species List'!$A:$G,7,FALSE)</f>
        <v>0</v>
      </c>
      <c r="J12" s="112" t="s">
        <v>5418</v>
      </c>
      <c r="K12" s="47" t="str">
        <f>VLOOKUP(J12,'Species List'!$H$1:$J$9,2,FALSE)</f>
        <v>&gt;1-5%</v>
      </c>
      <c r="L12" s="47">
        <f>VLOOKUP(K12,'Species List'!$I$1:$N$8,2,FALSE)</f>
        <v>3</v>
      </c>
      <c r="M12" s="104">
        <f>VALUE(L12)</f>
        <v>3</v>
      </c>
      <c r="N12" s="88">
        <f>L12/$L$151</f>
        <v>3.6363636363636362E-2</v>
      </c>
      <c r="O12" s="88">
        <f>D12*N12</f>
        <v>0.14545454545454545</v>
      </c>
    </row>
    <row r="13" spans="1:15" x14ac:dyDescent="0.2">
      <c r="A13" s="109" t="s">
        <v>473</v>
      </c>
      <c r="B13" s="44" t="str">
        <f>IF(LEN(VLOOKUP(A13,'Species List'!$A:$G,2,FALSE))=0,"",VLOOKUP(A13,'Species List'!$A:$G,2,FALSE))</f>
        <v>Jack-in-the-pulpit</v>
      </c>
      <c r="C13" s="44">
        <f>IF(LEN(VLOOKUP(A13,'Species List'!$A:$G,3,FALSE))=0,"",VLOOKUP(A13,'Species List'!$A:$G,3,FALSE))</f>
        <v>4</v>
      </c>
      <c r="D13" s="103">
        <f t="shared" ref="D13:D76" si="0">VALUE(C13)</f>
        <v>4</v>
      </c>
      <c r="E13" s="44" t="str">
        <f>IF(LEN(VLOOKUP(A13,'Species List'!$A:$G,4,FALSE))=0,"",VLOOKUP(A13,'Species List'!$A:$G,4,FALSE))</f>
        <v>H</v>
      </c>
      <c r="F13" s="44" t="str">
        <f>IF(LEN(VLOOKUP(A13,'Species List'!$A:$G,5,FALSE))=0,"",VLOOKUP(A13,'Species List'!$A:$G,5,FALSE))</f>
        <v>Native</v>
      </c>
      <c r="G13" s="44" t="str">
        <f>IF(LEN(VLOOKUP(A13,'Species List'!$A:$G,6,FALSE))=0,"",VLOOKUP(A13,'Species List'!$A:$G,6,FALSE))</f>
        <v>FACW-</v>
      </c>
      <c r="H13" s="44">
        <f>VLOOKUP(A13,'Species List'!$A:$G,7,FALSE)</f>
        <v>0</v>
      </c>
      <c r="J13" s="112" t="s">
        <v>5418</v>
      </c>
      <c r="K13" s="47" t="str">
        <f>VLOOKUP(J13,'Species List'!$H$1:$J$9,2,FALSE)</f>
        <v>&gt;1-5%</v>
      </c>
      <c r="L13" s="47">
        <f>VLOOKUP(K13,'Species List'!$I$1:$N$8,2,FALSE)</f>
        <v>3</v>
      </c>
      <c r="M13" s="104">
        <f t="shared" ref="M13:M76" si="1">VALUE(L13)</f>
        <v>3</v>
      </c>
      <c r="N13" s="102">
        <f t="shared" ref="N13:N76" si="2">L13/$L$151</f>
        <v>3.6363636363636362E-2</v>
      </c>
      <c r="O13" s="102">
        <f t="shared" ref="O13:O76" si="3">D13*N13</f>
        <v>0.14545454545454545</v>
      </c>
    </row>
    <row r="14" spans="1:15" x14ac:dyDescent="0.2">
      <c r="A14" s="109" t="s">
        <v>4005</v>
      </c>
      <c r="B14" s="44" t="str">
        <f>IF(LEN(VLOOKUP(A14,'Species List'!$A:$G,2,FALSE))=0,"",VLOOKUP(A14,'Species List'!$A:$G,2,FALSE))</f>
        <v>bloodroot</v>
      </c>
      <c r="C14" s="44">
        <f>IF(LEN(VLOOKUP(A14,'Species List'!$A:$G,3,FALSE))=0,"",VLOOKUP(A14,'Species List'!$A:$G,3,FALSE))</f>
        <v>6</v>
      </c>
      <c r="D14" s="103">
        <f t="shared" si="0"/>
        <v>6</v>
      </c>
      <c r="E14" s="44" t="str">
        <f>IF(LEN(VLOOKUP(A14,'Species List'!$A:$G,4,FALSE))=0,"",VLOOKUP(A14,'Species List'!$A:$G,4,FALSE))</f>
        <v>H</v>
      </c>
      <c r="F14" s="44" t="str">
        <f>IF(LEN(VLOOKUP(A14,'Species List'!$A:$G,5,FALSE))=0,"",VLOOKUP(A14,'Species List'!$A:$G,5,FALSE))</f>
        <v>Native</v>
      </c>
      <c r="G14" s="44" t="str">
        <f>IF(LEN(VLOOKUP(A14,'Species List'!$A:$G,6,FALSE))=0,"",VLOOKUP(A14,'Species List'!$A:$G,6,FALSE))</f>
        <v>FACU-*</v>
      </c>
      <c r="H14" s="44">
        <f>VLOOKUP(A14,'Species List'!$A:$G,7,FALSE)</f>
        <v>0</v>
      </c>
      <c r="J14" s="112" t="s">
        <v>5418</v>
      </c>
      <c r="K14" s="47" t="str">
        <f>VLOOKUP(J14,'Species List'!$H$1:$J$9,2,FALSE)</f>
        <v>&gt;1-5%</v>
      </c>
      <c r="L14" s="47">
        <f>VLOOKUP(K14,'Species List'!$I$1:$N$8,2,FALSE)</f>
        <v>3</v>
      </c>
      <c r="M14" s="104">
        <f t="shared" si="1"/>
        <v>3</v>
      </c>
      <c r="N14" s="102">
        <f t="shared" si="2"/>
        <v>3.6363636363636362E-2</v>
      </c>
      <c r="O14" s="102">
        <f t="shared" si="3"/>
        <v>0.21818181818181817</v>
      </c>
    </row>
    <row r="15" spans="1:15" x14ac:dyDescent="0.2">
      <c r="A15" s="109" t="s">
        <v>1366</v>
      </c>
      <c r="B15" s="44" t="str">
        <f>IF(LEN(VLOOKUP(A15,'Species List'!$A:$G,2,FALSE))=0,"",VLOOKUP(A15,'Species List'!$A:$G,2,FALSE))</f>
        <v>common enchanter's nightshade</v>
      </c>
      <c r="C15" s="44">
        <f>IF(LEN(VLOOKUP(A15,'Species List'!$A:$G,3,FALSE))=0,"",VLOOKUP(A15,'Species List'!$A:$G,3,FALSE))</f>
        <v>2</v>
      </c>
      <c r="D15" s="103">
        <f t="shared" si="0"/>
        <v>2</v>
      </c>
      <c r="E15" s="44" t="str">
        <f>IF(LEN(VLOOKUP(A15,'Species List'!$A:$G,4,FALSE))=0,"",VLOOKUP(A15,'Species List'!$A:$G,4,FALSE))</f>
        <v>H</v>
      </c>
      <c r="F15" s="44" t="str">
        <f>IF(LEN(VLOOKUP(A15,'Species List'!$A:$G,5,FALSE))=0,"",VLOOKUP(A15,'Species List'!$A:$G,5,FALSE))</f>
        <v>Native</v>
      </c>
      <c r="G15" s="44" t="str">
        <f>IF(LEN(VLOOKUP(A15,'Species List'!$A:$G,6,FALSE))=0,"",VLOOKUP(A15,'Species List'!$A:$G,6,FALSE))</f>
        <v>[FACU]</v>
      </c>
      <c r="H15" s="44">
        <f>VLOOKUP(A15,'Species List'!$A:$G,7,FALSE)</f>
        <v>0</v>
      </c>
      <c r="J15" s="112">
        <v>1</v>
      </c>
      <c r="K15" s="47" t="str">
        <f>VLOOKUP(J15,'Species List'!$H$1:$J$9,2,FALSE)</f>
        <v>&gt;1-5%</v>
      </c>
      <c r="L15" s="47">
        <f>VLOOKUP(K15,'Species List'!$I$1:$N$8,2,FALSE)</f>
        <v>3</v>
      </c>
      <c r="M15" s="104">
        <f t="shared" si="1"/>
        <v>3</v>
      </c>
      <c r="N15" s="102">
        <f t="shared" si="2"/>
        <v>3.6363636363636362E-2</v>
      </c>
      <c r="O15" s="102">
        <f t="shared" si="3"/>
        <v>7.2727272727272724E-2</v>
      </c>
    </row>
    <row r="16" spans="1:15" x14ac:dyDescent="0.2">
      <c r="A16" s="109" t="s">
        <v>3353</v>
      </c>
      <c r="B16" s="44" t="str">
        <f>IF(LEN(VLOOKUP(A16,'Species List'!$A:$G,2,FALSE))=0,"",VLOOKUP(A16,'Species List'!$A:$G,2,FALSE))</f>
        <v>dwarf clearweed</v>
      </c>
      <c r="C16" s="44">
        <f>IF(LEN(VLOOKUP(A16,'Species List'!$A:$G,3,FALSE))=0,"",VLOOKUP(A16,'Species List'!$A:$G,3,FALSE))</f>
        <v>3</v>
      </c>
      <c r="D16" s="103">
        <f t="shared" si="0"/>
        <v>3</v>
      </c>
      <c r="E16" s="44" t="str">
        <f>IF(LEN(VLOOKUP(A16,'Species List'!$A:$G,4,FALSE))=0,"",VLOOKUP(A16,'Species List'!$A:$G,4,FALSE))</f>
        <v>H</v>
      </c>
      <c r="F16" s="44" t="str">
        <f>IF(LEN(VLOOKUP(A16,'Species List'!$A:$G,5,FALSE))=0,"",VLOOKUP(A16,'Species List'!$A:$G,5,FALSE))</f>
        <v>Native</v>
      </c>
      <c r="G16" s="44" t="str">
        <f>IF(LEN(VLOOKUP(A16,'Species List'!$A:$G,6,FALSE))=0,"",VLOOKUP(A16,'Species List'!$A:$G,6,FALSE))</f>
        <v>[FACW]</v>
      </c>
      <c r="H16" s="44">
        <f>VLOOKUP(A16,'Species List'!$A:$G,7,FALSE)</f>
        <v>0</v>
      </c>
      <c r="I16" s="88" t="s">
        <v>5389</v>
      </c>
      <c r="J16" s="112" t="s">
        <v>5418</v>
      </c>
      <c r="K16" s="47" t="str">
        <f>VLOOKUP(J16,'Species List'!$H$1:$J$9,2,FALSE)</f>
        <v>&gt;1-5%</v>
      </c>
      <c r="L16" s="47">
        <f>VLOOKUP(K16,'Species List'!$I$1:$N$8,2,FALSE)</f>
        <v>3</v>
      </c>
      <c r="M16" s="104">
        <f t="shared" si="1"/>
        <v>3</v>
      </c>
      <c r="N16" s="102">
        <f t="shared" si="2"/>
        <v>3.6363636363636362E-2</v>
      </c>
      <c r="O16" s="102">
        <f t="shared" si="3"/>
        <v>0.10909090909090909</v>
      </c>
    </row>
    <row r="17" spans="1:15" x14ac:dyDescent="0.2">
      <c r="A17" s="110" t="s">
        <v>2241</v>
      </c>
      <c r="B17" s="44" t="str">
        <f>IF(LEN(VLOOKUP(A17,'Species List'!$A:$G,2,FALSE))=0,"",VLOOKUP(A17,'Species List'!$A:$G,2,FALSE))</f>
        <v>white avens</v>
      </c>
      <c r="C17" s="44">
        <f>IF(LEN(VLOOKUP(A17,'Species List'!$A:$G,3,FALSE))=0,"",VLOOKUP(A17,'Species List'!$A:$G,3,FALSE))</f>
        <v>2</v>
      </c>
      <c r="D17" s="103">
        <f t="shared" si="0"/>
        <v>2</v>
      </c>
      <c r="E17" s="44" t="str">
        <f>IF(LEN(VLOOKUP(A17,'Species List'!$A:$G,4,FALSE))=0,"",VLOOKUP(A17,'Species List'!$A:$G,4,FALSE))</f>
        <v>H</v>
      </c>
      <c r="F17" s="44" t="str">
        <f>IF(LEN(VLOOKUP(A17,'Species List'!$A:$G,5,FALSE))=0,"",VLOOKUP(A17,'Species List'!$A:$G,5,FALSE))</f>
        <v>Native</v>
      </c>
      <c r="G17" s="44" t="str">
        <f>IF(LEN(VLOOKUP(A17,'Species List'!$A:$G,6,FALSE))=0,"",VLOOKUP(A17,'Species List'!$A:$G,6,FALSE))</f>
        <v>FAC</v>
      </c>
      <c r="H17" s="44">
        <f>VLOOKUP(A17,'Species List'!$A:$G,7,FALSE)</f>
        <v>0</v>
      </c>
      <c r="J17" s="112" t="s">
        <v>5418</v>
      </c>
      <c r="K17" s="47" t="str">
        <f>VLOOKUP(J17,'Species List'!$H$1:$J$9,2,FALSE)</f>
        <v>&gt;1-5%</v>
      </c>
      <c r="L17" s="47">
        <f>VLOOKUP(K17,'Species List'!$I$1:$N$8,2,FALSE)</f>
        <v>3</v>
      </c>
      <c r="M17" s="104">
        <f t="shared" si="1"/>
        <v>3</v>
      </c>
      <c r="N17" s="102">
        <f t="shared" si="2"/>
        <v>3.6363636363636362E-2</v>
      </c>
      <c r="O17" s="102">
        <f t="shared" si="3"/>
        <v>7.2727272727272724E-2</v>
      </c>
    </row>
    <row r="18" spans="1:15" x14ac:dyDescent="0.2">
      <c r="A18" s="109" t="s">
        <v>359</v>
      </c>
      <c r="B18" s="44" t="str">
        <f>IF(LEN(VLOOKUP(A18,'Species List'!$A:$G,2,FALSE))=0,"",VLOOKUP(A18,'Species List'!$A:$G,2,FALSE))</f>
        <v>hog peanut</v>
      </c>
      <c r="C18" s="44">
        <f>IF(LEN(VLOOKUP(A18,'Species List'!$A:$G,3,FALSE))=0,"",VLOOKUP(A18,'Species List'!$A:$G,3,FALSE))</f>
        <v>2</v>
      </c>
      <c r="D18" s="103">
        <f t="shared" si="0"/>
        <v>2</v>
      </c>
      <c r="E18" s="44" t="str">
        <f>IF(LEN(VLOOKUP(A18,'Species List'!$A:$G,4,FALSE))=0,"",VLOOKUP(A18,'Species List'!$A:$G,4,FALSE))</f>
        <v>H</v>
      </c>
      <c r="F18" s="44" t="str">
        <f>IF(LEN(VLOOKUP(A18,'Species List'!$A:$G,5,FALSE))=0,"",VLOOKUP(A18,'Species List'!$A:$G,5,FALSE))</f>
        <v>Native</v>
      </c>
      <c r="G18" s="44" t="str">
        <f>IF(LEN(VLOOKUP(A18,'Species List'!$A:$G,6,FALSE))=0,"",VLOOKUP(A18,'Species List'!$A:$G,6,FALSE))</f>
        <v>FAC</v>
      </c>
      <c r="H18" s="44">
        <f>VLOOKUP(A18,'Species List'!$A:$G,7,FALSE)</f>
        <v>0</v>
      </c>
      <c r="J18" s="112" t="s">
        <v>5418</v>
      </c>
      <c r="K18" s="47" t="str">
        <f>VLOOKUP(J18,'Species List'!$H$1:$J$9,2,FALSE)</f>
        <v>&gt;1-5%</v>
      </c>
      <c r="L18" s="47">
        <f>VLOOKUP(K18,'Species List'!$I$1:$N$8,2,FALSE)</f>
        <v>3</v>
      </c>
      <c r="M18" s="104">
        <f t="shared" si="1"/>
        <v>3</v>
      </c>
      <c r="N18" s="102">
        <f t="shared" si="2"/>
        <v>3.6363636363636362E-2</v>
      </c>
      <c r="O18" s="102">
        <f t="shared" si="3"/>
        <v>7.2727272727272724E-2</v>
      </c>
    </row>
    <row r="19" spans="1:15" x14ac:dyDescent="0.2">
      <c r="A19" s="109" t="s">
        <v>4220</v>
      </c>
      <c r="B19" s="44" t="str">
        <f>IF(LEN(VLOOKUP(A19,'Species List'!$A:$G,2,FALSE))=0,"",VLOOKUP(A19,'Species List'!$A:$G,2,FALSE))</f>
        <v>zigzag goldenrod</v>
      </c>
      <c r="C19" s="44">
        <f>IF(LEN(VLOOKUP(A19,'Species List'!$A:$G,3,FALSE))=0,"",VLOOKUP(A19,'Species List'!$A:$G,3,FALSE))</f>
        <v>5</v>
      </c>
      <c r="D19" s="103">
        <f t="shared" si="0"/>
        <v>5</v>
      </c>
      <c r="E19" s="44" t="str">
        <f>IF(LEN(VLOOKUP(A19,'Species List'!$A:$G,4,FALSE))=0,"",VLOOKUP(A19,'Species List'!$A:$G,4,FALSE))</f>
        <v>H</v>
      </c>
      <c r="F19" s="44" t="str">
        <f>IF(LEN(VLOOKUP(A19,'Species List'!$A:$G,5,FALSE))=0,"",VLOOKUP(A19,'Species List'!$A:$G,5,FALSE))</f>
        <v>Native</v>
      </c>
      <c r="G19" s="44" t="str">
        <f>IF(LEN(VLOOKUP(A19,'Species List'!$A:$G,6,FALSE))=0,"",VLOOKUP(A19,'Species List'!$A:$G,6,FALSE))</f>
        <v>FACU</v>
      </c>
      <c r="H19" s="44">
        <f>VLOOKUP(A19,'Species List'!$A:$G,7,FALSE)</f>
        <v>0</v>
      </c>
      <c r="J19" s="112" t="s">
        <v>5418</v>
      </c>
      <c r="K19" s="47" t="str">
        <f>VLOOKUP(J19,'Species List'!$H$1:$J$9,2,FALSE)</f>
        <v>&gt;1-5%</v>
      </c>
      <c r="L19" s="47">
        <f>VLOOKUP(K19,'Species List'!$I$1:$N$8,2,FALSE)</f>
        <v>3</v>
      </c>
      <c r="M19" s="104">
        <f t="shared" si="1"/>
        <v>3</v>
      </c>
      <c r="N19" s="102">
        <f t="shared" si="2"/>
        <v>3.6363636363636362E-2</v>
      </c>
      <c r="O19" s="102">
        <f t="shared" si="3"/>
        <v>0.18181818181818182</v>
      </c>
    </row>
    <row r="20" spans="1:15" x14ac:dyDescent="0.2">
      <c r="A20" s="109" t="s">
        <v>1659</v>
      </c>
      <c r="B20" s="44" t="str">
        <f>IF(LEN(VLOOKUP(A20,'Species List'!$A:$G,2,FALSE))=0,"",VLOOKUP(A20,'Species List'!$A:$G,2,FALSE))</f>
        <v>pointed-leaved tick trefoil</v>
      </c>
      <c r="C20" s="44">
        <v>4</v>
      </c>
      <c r="D20" s="103">
        <f t="shared" si="0"/>
        <v>4</v>
      </c>
      <c r="E20" s="44" t="str">
        <f>IF(LEN(VLOOKUP(A20,'Species List'!$A:$G,4,FALSE))=0,"",VLOOKUP(A20,'Species List'!$A:$G,4,FALSE))</f>
        <v>H</v>
      </c>
      <c r="F20" s="44" t="s">
        <v>147</v>
      </c>
      <c r="G20" s="44" t="str">
        <f>IF(LEN(VLOOKUP(A20,'Species List'!$A:$G,6,FALSE))=0,"",VLOOKUP(A20,'Species List'!$A:$G,6,FALSE))</f>
        <v/>
      </c>
      <c r="H20" s="44">
        <f>VLOOKUP(A20,'Species List'!$A:$G,7,FALSE)</f>
        <v>0</v>
      </c>
      <c r="J20" s="112" t="s">
        <v>5418</v>
      </c>
      <c r="K20" s="47" t="str">
        <f>VLOOKUP(J20,'Species List'!$H$1:$J$9,2,FALSE)</f>
        <v>&gt;1-5%</v>
      </c>
      <c r="L20" s="47">
        <f>VLOOKUP(K20,'Species List'!$I$1:$N$8,2,FALSE)</f>
        <v>3</v>
      </c>
      <c r="M20" s="104">
        <f t="shared" si="1"/>
        <v>3</v>
      </c>
      <c r="N20" s="102">
        <f t="shared" si="2"/>
        <v>3.6363636363636362E-2</v>
      </c>
      <c r="O20" s="102">
        <f t="shared" si="3"/>
        <v>0.14545454545454545</v>
      </c>
    </row>
    <row r="21" spans="1:15" x14ac:dyDescent="0.2">
      <c r="A21" s="109" t="s">
        <v>4518</v>
      </c>
      <c r="B21" s="44" t="str">
        <f>IF(LEN(VLOOKUP(A21,'Species List'!$A:$G,2,FALSE))=0,"",VLOOKUP(A21,'Species List'!$A:$G,2,FALSE))</f>
        <v>western poison ivy</v>
      </c>
      <c r="C21" s="44">
        <f>IF(LEN(VLOOKUP(A21,'Species List'!$A:$G,3,FALSE))=0,"",VLOOKUP(A21,'Species List'!$A:$G,3,FALSE))</f>
        <v>1</v>
      </c>
      <c r="D21" s="103">
        <f t="shared" si="0"/>
        <v>1</v>
      </c>
      <c r="E21" s="44" t="str">
        <f>IF(LEN(VLOOKUP(A21,'Species List'!$A:$G,4,FALSE))=0,"",VLOOKUP(A21,'Species List'!$A:$G,4,FALSE))</f>
        <v>D</v>
      </c>
      <c r="F21" s="44" t="str">
        <f>IF(LEN(VLOOKUP(A21,'Species List'!$A:$G,5,FALSE))=0,"",VLOOKUP(A21,'Species List'!$A:$G,5,FALSE))</f>
        <v>Native</v>
      </c>
      <c r="G21" s="44" t="str">
        <f>IF(LEN(VLOOKUP(A21,'Species List'!$A:$G,6,FALSE))=0,"",VLOOKUP(A21,'Species List'!$A:$G,6,FALSE))</f>
        <v>FAC</v>
      </c>
      <c r="H21" s="44">
        <f>VLOOKUP(A21,'Species List'!$A:$G,7,FALSE)</f>
        <v>0</v>
      </c>
      <c r="J21" s="112">
        <v>2</v>
      </c>
      <c r="K21" s="47" t="str">
        <f>VLOOKUP(J21,'Species List'!$H$1:$J$9,2,FALSE)</f>
        <v>&gt;5-25%</v>
      </c>
      <c r="L21" s="47">
        <f>VLOOKUP(K21,'Species List'!$I$1:$N$8,2,FALSE)</f>
        <v>15</v>
      </c>
      <c r="M21" s="104">
        <f t="shared" si="1"/>
        <v>15</v>
      </c>
      <c r="N21" s="102">
        <f t="shared" si="2"/>
        <v>0.18181818181818182</v>
      </c>
      <c r="O21" s="102">
        <f t="shared" si="3"/>
        <v>0.18181818181818182</v>
      </c>
    </row>
    <row r="22" spans="1:15" x14ac:dyDescent="0.2">
      <c r="A22" s="110" t="s">
        <v>4510</v>
      </c>
      <c r="B22" s="44" t="str">
        <f>IF(LEN(VLOOKUP(A22,'Species List'!$A:$G,2,FALSE))=0,"",VLOOKUP(A22,'Species List'!$A:$G,2,FALSE))</f>
        <v>Japanese Hedge Parsley</v>
      </c>
      <c r="C22" s="44">
        <f>IF(LEN(VLOOKUP(A22,'Species List'!$A:$G,3,FALSE))=0,"",VLOOKUP(A22,'Species List'!$A:$G,3,FALSE))</f>
        <v>0</v>
      </c>
      <c r="D22" s="103">
        <f t="shared" si="0"/>
        <v>0</v>
      </c>
      <c r="E22" s="44" t="str">
        <f>IF(LEN(VLOOKUP(A22,'Species List'!$A:$G,4,FALSE))=0,"",VLOOKUP(A22,'Species List'!$A:$G,4,FALSE))</f>
        <v>H</v>
      </c>
      <c r="F22" s="44" t="str">
        <f>IF(LEN(VLOOKUP(A22,'Species List'!$A:$G,5,FALSE))=0,"",VLOOKUP(A22,'Species List'!$A:$G,5,FALSE))</f>
        <v>Introduced</v>
      </c>
      <c r="G22" s="44" t="str">
        <f>IF(LEN(VLOOKUP(A22,'Species List'!$A:$G,6,FALSE))=0,"",VLOOKUP(A22,'Species List'!$A:$G,6,FALSE))</f>
        <v/>
      </c>
      <c r="H22" s="44">
        <f>VLOOKUP(A22,'Species List'!$A:$G,7,FALSE)</f>
        <v>0</v>
      </c>
      <c r="J22" s="115" t="s">
        <v>5418</v>
      </c>
      <c r="K22" s="47" t="str">
        <f>VLOOKUP(J22,'Species List'!$H$1:$J$9,2,FALSE)</f>
        <v>&gt;1-5%</v>
      </c>
      <c r="L22" s="47">
        <f>VLOOKUP(K22,'Species List'!$I$1:$N$8,2,FALSE)</f>
        <v>3</v>
      </c>
      <c r="M22" s="104">
        <f t="shared" si="1"/>
        <v>3</v>
      </c>
      <c r="N22" s="102">
        <f t="shared" si="2"/>
        <v>3.6363636363636362E-2</v>
      </c>
      <c r="O22" s="102">
        <f t="shared" si="3"/>
        <v>0</v>
      </c>
    </row>
    <row r="23" spans="1:15" x14ac:dyDescent="0.2">
      <c r="A23" s="113" t="s">
        <v>270</v>
      </c>
      <c r="B23" s="44" t="str">
        <f>IF(LEN(VLOOKUP(A23,'Species List'!$A:$G,2,FALSE))=0,"",VLOOKUP(A23,'Species List'!$A:$G,2,FALSE))</f>
        <v>garlic mustard</v>
      </c>
      <c r="C23" s="44">
        <f>IF(LEN(VLOOKUP(A23,'Species List'!$A:$G,3,FALSE))=0,"",VLOOKUP(A23,'Species List'!$A:$G,3,FALSE))</f>
        <v>0</v>
      </c>
      <c r="D23" s="103">
        <f t="shared" si="0"/>
        <v>0</v>
      </c>
      <c r="E23" s="44" t="str">
        <f>IF(LEN(VLOOKUP(A23,'Species List'!$A:$G,4,FALSE))=0,"",VLOOKUP(A23,'Species List'!$A:$G,4,FALSE))</f>
        <v>H</v>
      </c>
      <c r="F23" s="44" t="str">
        <f>IF(LEN(VLOOKUP(A23,'Species List'!$A:$G,5,FALSE))=0,"",VLOOKUP(A23,'Species List'!$A:$G,5,FALSE))</f>
        <v>Introduced</v>
      </c>
      <c r="G23" s="44" t="str">
        <f>IF(LEN(VLOOKUP(A23,'Species List'!$A:$G,6,FALSE))=0,"",VLOOKUP(A23,'Species List'!$A:$G,6,FALSE))</f>
        <v>FAC</v>
      </c>
      <c r="H23" s="44">
        <f>VLOOKUP(A23,'Species List'!$A:$G,7,FALSE)</f>
        <v>0</v>
      </c>
      <c r="J23" s="116" t="s">
        <v>5418</v>
      </c>
      <c r="K23" s="47" t="str">
        <f>VLOOKUP(J23,'Species List'!$H$1:$J$9,2,FALSE)</f>
        <v>&gt;1-5%</v>
      </c>
      <c r="L23" s="47">
        <f>VLOOKUP(K23,'Species List'!$I$1:$N$8,2,FALSE)</f>
        <v>3</v>
      </c>
      <c r="M23" s="104">
        <f t="shared" si="1"/>
        <v>3</v>
      </c>
      <c r="N23" s="102">
        <f t="shared" si="2"/>
        <v>3.6363636363636362E-2</v>
      </c>
      <c r="O23" s="102">
        <f t="shared" si="3"/>
        <v>0</v>
      </c>
    </row>
    <row r="24" spans="1:15" x14ac:dyDescent="0.2">
      <c r="A24" s="109" t="s">
        <v>2187</v>
      </c>
      <c r="B24" s="44" t="str">
        <f>IF(LEN(VLOOKUP(A24,'Species List'!$A:$G,2,FALSE))=0,"",VLOOKUP(A24,'Species List'!$A:$G,2,FALSE))</f>
        <v/>
      </c>
      <c r="C24" s="44">
        <f>IF(LEN(VLOOKUP(A24,'Species List'!$A:$G,3,FALSE))=0,"",VLOOKUP(A24,'Species List'!$A:$G,3,FALSE))</f>
        <v>4</v>
      </c>
      <c r="D24" s="103">
        <f t="shared" si="0"/>
        <v>4</v>
      </c>
      <c r="E24" s="44" t="str">
        <f>IF(LEN(VLOOKUP(A24,'Species List'!$A:$G,4,FALSE))=0,"",VLOOKUP(A24,'Species List'!$A:$G,4,FALSE))</f>
        <v>H</v>
      </c>
      <c r="F24" s="44" t="str">
        <f>IF(LEN(VLOOKUP(A24,'Species List'!$A:$G,5,FALSE))=0,"",VLOOKUP(A24,'Species List'!$A:$G,5,FALSE))</f>
        <v>Native</v>
      </c>
      <c r="G24" s="44" t="str">
        <f>IF(LEN(VLOOKUP(A24,'Species List'!$A:$G,6,FALSE))=0,"",VLOOKUP(A24,'Species List'!$A:$G,6,FALSE))</f>
        <v>FACU+</v>
      </c>
      <c r="H24" s="44">
        <f>VLOOKUP(A24,'Species List'!$A:$G,7,FALSE)</f>
        <v>0</v>
      </c>
      <c r="J24" s="116" t="s">
        <v>5418</v>
      </c>
      <c r="K24" s="47" t="str">
        <f>VLOOKUP(J24,'Species List'!$H$1:$J$9,2,FALSE)</f>
        <v>&gt;1-5%</v>
      </c>
      <c r="L24" s="47">
        <f>VLOOKUP(K24,'Species List'!$I$1:$N$8,2,FALSE)</f>
        <v>3</v>
      </c>
      <c r="M24" s="104">
        <f t="shared" si="1"/>
        <v>3</v>
      </c>
      <c r="N24" s="102">
        <f t="shared" si="2"/>
        <v>3.6363636363636362E-2</v>
      </c>
      <c r="O24" s="102">
        <f t="shared" si="3"/>
        <v>0.14545454545454545</v>
      </c>
    </row>
    <row r="25" spans="1:15" x14ac:dyDescent="0.2">
      <c r="A25" s="109" t="s">
        <v>597</v>
      </c>
      <c r="B25" s="44" t="str">
        <f>IF(LEN(VLOOKUP(A25,'Species List'!$A:$G,2,FALSE))=0,"",VLOOKUP(A25,'Species List'!$A:$G,2,FALSE))</f>
        <v>lady fern</v>
      </c>
      <c r="C25" s="44">
        <f>IF(LEN(VLOOKUP(A25,'Species List'!$A:$G,3,FALSE))=0,"",VLOOKUP(A25,'Species List'!$A:$G,3,FALSE))</f>
        <v>5</v>
      </c>
      <c r="D25" s="103">
        <f t="shared" si="0"/>
        <v>5</v>
      </c>
      <c r="E25" s="44" t="str">
        <f>IF(LEN(VLOOKUP(A25,'Species List'!$A:$G,4,FALSE))=0,"",VLOOKUP(A25,'Species List'!$A:$G,4,FALSE))</f>
        <v>H</v>
      </c>
      <c r="F25" s="44" t="str">
        <f>IF(LEN(VLOOKUP(A25,'Species List'!$A:$G,5,FALSE))=0,"",VLOOKUP(A25,'Species List'!$A:$G,5,FALSE))</f>
        <v>Native</v>
      </c>
      <c r="G25" s="44" t="str">
        <f>IF(LEN(VLOOKUP(A25,'Species List'!$A:$G,6,FALSE))=0,"",VLOOKUP(A25,'Species List'!$A:$G,6,FALSE))</f>
        <v/>
      </c>
      <c r="H25" s="44">
        <f>VLOOKUP(A25,'Species List'!$A:$G,7,FALSE)</f>
        <v>0</v>
      </c>
      <c r="J25" s="116" t="s">
        <v>5418</v>
      </c>
      <c r="K25" s="47" t="str">
        <f>VLOOKUP(J25,'Species List'!$H$1:$J$9,2,FALSE)</f>
        <v>&gt;1-5%</v>
      </c>
      <c r="L25" s="47">
        <f>VLOOKUP(K25,'Species List'!$I$1:$N$8,2,FALSE)</f>
        <v>3</v>
      </c>
      <c r="M25" s="104">
        <f t="shared" si="1"/>
        <v>3</v>
      </c>
      <c r="N25" s="102">
        <f t="shared" si="2"/>
        <v>3.6363636363636362E-2</v>
      </c>
      <c r="O25" s="102">
        <f t="shared" si="3"/>
        <v>0.18181818181818182</v>
      </c>
    </row>
    <row r="26" spans="1:15" x14ac:dyDescent="0.2">
      <c r="A26" s="109" t="s">
        <v>2302</v>
      </c>
      <c r="B26" s="44" t="str">
        <f>IF(LEN(VLOOKUP(A26,'Species List'!$A:$G,2,FALSE))=0,"",VLOOKUP(A26,'Species List'!$A:$G,2,FALSE))</f>
        <v>Virginia stickseed</v>
      </c>
      <c r="C26" s="44">
        <f>IF(LEN(VLOOKUP(A26,'Species List'!$A:$G,3,FALSE))=0,"",VLOOKUP(A26,'Species List'!$A:$G,3,FALSE))</f>
        <v>1</v>
      </c>
      <c r="D26" s="103">
        <f t="shared" si="0"/>
        <v>1</v>
      </c>
      <c r="E26" s="44" t="str">
        <f>IF(LEN(VLOOKUP(A26,'Species List'!$A:$G,4,FALSE))=0,"",VLOOKUP(A26,'Species List'!$A:$G,4,FALSE))</f>
        <v>H</v>
      </c>
      <c r="F26" s="44" t="str">
        <f>IF(LEN(VLOOKUP(A26,'Species List'!$A:$G,5,FALSE))=0,"",VLOOKUP(A26,'Species List'!$A:$G,5,FALSE))</f>
        <v>Native</v>
      </c>
      <c r="G26" s="44" t="str">
        <f>IF(LEN(VLOOKUP(A26,'Species List'!$A:$G,6,FALSE))=0,"",VLOOKUP(A26,'Species List'!$A:$G,6,FALSE))</f>
        <v>FAC-</v>
      </c>
      <c r="H26" s="44">
        <f>VLOOKUP(A26,'Species List'!$A:$G,7,FALSE)</f>
        <v>0</v>
      </c>
      <c r="J26" s="116" t="s">
        <v>5418</v>
      </c>
      <c r="K26" s="47" t="str">
        <f>VLOOKUP(J26,'Species List'!$H$1:$J$9,2,FALSE)</f>
        <v>&gt;1-5%</v>
      </c>
      <c r="L26" s="47">
        <f>VLOOKUP(K26,'Species List'!$I$1:$N$8,2,FALSE)</f>
        <v>3</v>
      </c>
      <c r="M26" s="104">
        <f t="shared" si="1"/>
        <v>3</v>
      </c>
      <c r="N26" s="102">
        <f t="shared" si="2"/>
        <v>3.6363636363636362E-2</v>
      </c>
      <c r="O26" s="102">
        <f t="shared" si="3"/>
        <v>3.6363636363636362E-2</v>
      </c>
    </row>
    <row r="27" spans="1:15" x14ac:dyDescent="0.2">
      <c r="A27" s="109" t="s">
        <v>5315</v>
      </c>
      <c r="B27" s="44" t="str">
        <f>IF(LEN(VLOOKUP(A27,'Species List'!$A:$G,2,FALSE))=0,"",VLOOKUP(A27,'Species List'!$A:$G,2,FALSE))</f>
        <v/>
      </c>
      <c r="C27" s="44">
        <v>1</v>
      </c>
      <c r="D27" s="103">
        <f t="shared" si="0"/>
        <v>1</v>
      </c>
      <c r="E27" s="44" t="str">
        <f>IF(LEN(VLOOKUP(A27,'Species List'!$A:$G,4,FALSE))=0,"",VLOOKUP(A27,'Species List'!$A:$G,4,FALSE))</f>
        <v/>
      </c>
      <c r="F27" s="44" t="s">
        <v>147</v>
      </c>
      <c r="G27" s="44" t="str">
        <f>IF(LEN(VLOOKUP(A27,'Species List'!$A:$G,6,FALSE))=0,"",VLOOKUP(A27,'Species List'!$A:$G,6,FALSE))</f>
        <v/>
      </c>
      <c r="H27" s="44">
        <f>VLOOKUP(A27,'Species List'!$A:$G,7,FALSE)</f>
        <v>0</v>
      </c>
      <c r="J27" s="116" t="s">
        <v>5418</v>
      </c>
      <c r="K27" s="47" t="str">
        <f>VLOOKUP(J27,'Species List'!$H$1:$J$9,2,FALSE)</f>
        <v>&gt;1-5%</v>
      </c>
      <c r="L27" s="47">
        <f>VLOOKUP(K27,'Species List'!$I$1:$N$8,2,FALSE)</f>
        <v>3</v>
      </c>
      <c r="M27" s="104">
        <f t="shared" si="1"/>
        <v>3</v>
      </c>
      <c r="N27" s="102">
        <f t="shared" si="2"/>
        <v>3.6363636363636362E-2</v>
      </c>
      <c r="O27" s="102">
        <f t="shared" si="3"/>
        <v>3.6363636363636362E-2</v>
      </c>
    </row>
    <row r="28" spans="1:15" x14ac:dyDescent="0.2">
      <c r="A28" s="109" t="s">
        <v>2475</v>
      </c>
      <c r="B28" s="44" t="str">
        <f>IF(LEN(VLOOKUP(A28,'Species List'!$A:$G,2,FALSE))=0,"",VLOOKUP(A28,'Species List'!$A:$G,2,FALSE))</f>
        <v>spotted touch-me-not</v>
      </c>
      <c r="C28" s="44">
        <f>IF(LEN(VLOOKUP(A28,'Species List'!$A:$G,3,FALSE))=0,"",VLOOKUP(A28,'Species List'!$A:$G,3,FALSE))</f>
        <v>2</v>
      </c>
      <c r="D28" s="103">
        <f t="shared" si="0"/>
        <v>2</v>
      </c>
      <c r="E28" s="44" t="str">
        <f>IF(LEN(VLOOKUP(A28,'Species List'!$A:$G,4,FALSE))=0,"",VLOOKUP(A28,'Species List'!$A:$G,4,FALSE))</f>
        <v>H</v>
      </c>
      <c r="F28" s="44" t="str">
        <f>IF(LEN(VLOOKUP(A28,'Species List'!$A:$G,5,FALSE))=0,"",VLOOKUP(A28,'Species List'!$A:$G,5,FALSE))</f>
        <v>Native</v>
      </c>
      <c r="G28" s="44" t="str">
        <f>IF(LEN(VLOOKUP(A28,'Species List'!$A:$G,6,FALSE))=0,"",VLOOKUP(A28,'Species List'!$A:$G,6,FALSE))</f>
        <v>FACW</v>
      </c>
      <c r="H28" s="44">
        <f>VLOOKUP(A28,'Species List'!$A:$G,7,FALSE)</f>
        <v>0</v>
      </c>
      <c r="J28" s="116" t="s">
        <v>5418</v>
      </c>
      <c r="K28" s="47" t="str">
        <f>VLOOKUP(J28,'Species List'!$H$1:$J$9,2,FALSE)</f>
        <v>&gt;1-5%</v>
      </c>
      <c r="L28" s="47">
        <f>VLOOKUP(K28,'Species List'!$I$1:$N$8,2,FALSE)</f>
        <v>3</v>
      </c>
      <c r="M28" s="104">
        <f t="shared" si="1"/>
        <v>3</v>
      </c>
      <c r="N28" s="102">
        <f t="shared" si="2"/>
        <v>3.6363636363636362E-2</v>
      </c>
      <c r="O28" s="102">
        <f t="shared" si="3"/>
        <v>7.2727272727272724E-2</v>
      </c>
    </row>
    <row r="29" spans="1:15" x14ac:dyDescent="0.2">
      <c r="A29" s="109" t="s">
        <v>3709</v>
      </c>
      <c r="B29" s="44" t="str">
        <f>IF(LEN(VLOOKUP(A29,'Species List'!$A:$G,2,FALSE))=0,"",VLOOKUP(A29,'Species List'!$A:$G,2,FALSE))</f>
        <v>kidney-leaved buttercup</v>
      </c>
      <c r="C29" s="44">
        <f>IF(LEN(VLOOKUP(A29,'Species List'!$A:$G,3,FALSE))=0,"",VLOOKUP(A29,'Species List'!$A:$G,3,FALSE))</f>
        <v>1</v>
      </c>
      <c r="D29" s="103">
        <f t="shared" si="0"/>
        <v>1</v>
      </c>
      <c r="E29" s="44" t="str">
        <f>IF(LEN(VLOOKUP(A29,'Species List'!$A:$G,4,FALSE))=0,"",VLOOKUP(A29,'Species List'!$A:$G,4,FALSE))</f>
        <v>H</v>
      </c>
      <c r="F29" s="44" t="str">
        <f>IF(LEN(VLOOKUP(A29,'Species List'!$A:$G,5,FALSE))=0,"",VLOOKUP(A29,'Species List'!$A:$G,5,FALSE))</f>
        <v>Native</v>
      </c>
      <c r="G29" s="44" t="str">
        <f>IF(LEN(VLOOKUP(A29,'Species List'!$A:$G,6,FALSE))=0,"",VLOOKUP(A29,'Species List'!$A:$G,6,FALSE))</f>
        <v>FACW-</v>
      </c>
      <c r="H29" s="44">
        <f>VLOOKUP(A29,'Species List'!$A:$G,7,FALSE)</f>
        <v>0</v>
      </c>
      <c r="J29" s="116" t="s">
        <v>5418</v>
      </c>
      <c r="K29" s="47" t="str">
        <f>VLOOKUP(J29,'Species List'!$H$1:$J$9,2,FALSE)</f>
        <v>&gt;1-5%</v>
      </c>
      <c r="L29" s="47">
        <f>VLOOKUP(K29,'Species List'!$I$1:$N$8,2,FALSE)</f>
        <v>3</v>
      </c>
      <c r="M29" s="104">
        <f t="shared" si="1"/>
        <v>3</v>
      </c>
      <c r="N29" s="102">
        <f t="shared" si="2"/>
        <v>3.6363636363636362E-2</v>
      </c>
      <c r="O29" s="102">
        <f t="shared" si="3"/>
        <v>3.6363636363636362E-2</v>
      </c>
    </row>
    <row r="30" spans="1:15" x14ac:dyDescent="0.2">
      <c r="A30" s="109" t="s">
        <v>395</v>
      </c>
      <c r="B30" s="44" t="str">
        <f>IF(LEN(VLOOKUP(A30,'Species List'!$A:$G,2,FALSE))=0,"",VLOOKUP(A30,'Species List'!$A:$G,2,FALSE))</f>
        <v>wood anemone</v>
      </c>
      <c r="C30" s="44">
        <f>IF(LEN(VLOOKUP(A30,'Species List'!$A:$G,3,FALSE))=0,"",VLOOKUP(A30,'Species List'!$A:$G,3,FALSE))</f>
        <v>5</v>
      </c>
      <c r="D30" s="103">
        <f t="shared" si="0"/>
        <v>5</v>
      </c>
      <c r="E30" s="44" t="str">
        <f>IF(LEN(VLOOKUP(A30,'Species List'!$A:$G,4,FALSE))=0,"",VLOOKUP(A30,'Species List'!$A:$G,4,FALSE))</f>
        <v>H</v>
      </c>
      <c r="F30" s="44" t="str">
        <f>IF(LEN(VLOOKUP(A30,'Species List'!$A:$G,5,FALSE))=0,"",VLOOKUP(A30,'Species List'!$A:$G,5,FALSE))</f>
        <v>Native</v>
      </c>
      <c r="G30" s="44" t="str">
        <f>IF(LEN(VLOOKUP(A30,'Species List'!$A:$G,6,FALSE))=0,"",VLOOKUP(A30,'Species List'!$A:$G,6,FALSE))</f>
        <v>[FAC*]</v>
      </c>
      <c r="H30" s="44">
        <f>VLOOKUP(A30,'Species List'!$A:$G,7,FALSE)</f>
        <v>0</v>
      </c>
      <c r="J30" s="116" t="s">
        <v>5418</v>
      </c>
      <c r="K30" s="47" t="str">
        <f>VLOOKUP(J30,'Species List'!$H$1:$J$9,2,FALSE)</f>
        <v>&gt;1-5%</v>
      </c>
      <c r="L30" s="47">
        <f>VLOOKUP(K30,'Species List'!$I$1:$N$8,2,FALSE)</f>
        <v>3</v>
      </c>
      <c r="M30" s="104">
        <f t="shared" si="1"/>
        <v>3</v>
      </c>
      <c r="N30" s="102">
        <f t="shared" si="2"/>
        <v>3.6363636363636362E-2</v>
      </c>
      <c r="O30" s="102">
        <f t="shared" si="3"/>
        <v>0.18181818181818182</v>
      </c>
    </row>
    <row r="31" spans="1:15" x14ac:dyDescent="0.2">
      <c r="A31" s="109" t="s">
        <v>3737</v>
      </c>
      <c r="B31" s="44" t="str">
        <f>IF(LEN(VLOOKUP(A31,'Species List'!$A:$G,2,FALSE))=0,"",VLOOKUP(A31,'Species List'!$A:$G,2,FALSE))</f>
        <v/>
      </c>
      <c r="C31" s="44">
        <f>IF(LEN(VLOOKUP(A31,'Species List'!$A:$G,3,FALSE))=0,"",VLOOKUP(A31,'Species List'!$A:$G,3,FALSE))</f>
        <v>5</v>
      </c>
      <c r="D31" s="103">
        <f t="shared" si="0"/>
        <v>5</v>
      </c>
      <c r="E31" s="44" t="str">
        <f>IF(LEN(VLOOKUP(A31,'Species List'!$A:$G,4,FALSE))=0,"",VLOOKUP(A31,'Species List'!$A:$G,4,FALSE))</f>
        <v>H</v>
      </c>
      <c r="F31" s="44" t="str">
        <f>IF(LEN(VLOOKUP(A31,'Species List'!$A:$G,5,FALSE))=0,"",VLOOKUP(A31,'Species List'!$A:$G,5,FALSE))</f>
        <v>Native</v>
      </c>
      <c r="G31" s="44" t="str">
        <f>IF(LEN(VLOOKUP(A31,'Species List'!$A:$G,6,FALSE))=0,"",VLOOKUP(A31,'Species List'!$A:$G,6,FALSE))</f>
        <v>FACW</v>
      </c>
      <c r="H31" s="44">
        <f>VLOOKUP(A31,'Species List'!$A:$G,7,FALSE)</f>
        <v>0</v>
      </c>
      <c r="J31" s="115" t="s">
        <v>5418</v>
      </c>
      <c r="K31" s="47" t="str">
        <f>VLOOKUP(J31,'Species List'!$H$1:$J$9,2,FALSE)</f>
        <v>&gt;1-5%</v>
      </c>
      <c r="L31" s="47">
        <f>VLOOKUP(K31,'Species List'!$I$1:$N$8,2,FALSE)</f>
        <v>3</v>
      </c>
      <c r="M31" s="104">
        <f t="shared" si="1"/>
        <v>3</v>
      </c>
      <c r="N31" s="102">
        <f t="shared" si="2"/>
        <v>3.6363636363636362E-2</v>
      </c>
      <c r="O31" s="102">
        <f t="shared" si="3"/>
        <v>0.18181818181818182</v>
      </c>
    </row>
    <row r="32" spans="1:15" x14ac:dyDescent="0.2">
      <c r="A32" s="109" t="s">
        <v>2164</v>
      </c>
      <c r="B32" s="44" t="str">
        <f>IF(LEN(VLOOKUP(A32,'Species List'!$A:$G,2,FALSE))=0,"",VLOOKUP(A32,'Species List'!$A:$G,2,FALSE))</f>
        <v>cleavers</v>
      </c>
      <c r="C32" s="44">
        <f>IF(LEN(VLOOKUP(A32,'Species List'!$A:$G,3,FALSE))=0,"",VLOOKUP(A32,'Species List'!$A:$G,3,FALSE))</f>
        <v>1</v>
      </c>
      <c r="D32" s="103">
        <f t="shared" si="0"/>
        <v>1</v>
      </c>
      <c r="E32" s="44" t="str">
        <f>IF(LEN(VLOOKUP(A32,'Species List'!$A:$G,4,FALSE))=0,"",VLOOKUP(A32,'Species List'!$A:$G,4,FALSE))</f>
        <v>H</v>
      </c>
      <c r="F32" s="44" t="str">
        <f>IF(LEN(VLOOKUP(A32,'Species List'!$A:$G,5,FALSE))=0,"",VLOOKUP(A32,'Species List'!$A:$G,5,FALSE))</f>
        <v>Native</v>
      </c>
      <c r="G32" s="44" t="str">
        <f>IF(LEN(VLOOKUP(A32,'Species List'!$A:$G,6,FALSE))=0,"",VLOOKUP(A32,'Species List'!$A:$G,6,FALSE))</f>
        <v>FACU</v>
      </c>
      <c r="H32" s="44">
        <f>VLOOKUP(A32,'Species List'!$A:$G,7,FALSE)</f>
        <v>0</v>
      </c>
      <c r="J32" s="116" t="s">
        <v>5418</v>
      </c>
      <c r="K32" s="47" t="str">
        <f>VLOOKUP(J32,'Species List'!$H$1:$J$9,2,FALSE)</f>
        <v>&gt;1-5%</v>
      </c>
      <c r="L32" s="47">
        <f>VLOOKUP(K32,'Species List'!$I$1:$N$8,2,FALSE)</f>
        <v>3</v>
      </c>
      <c r="M32" s="104">
        <f t="shared" si="1"/>
        <v>3</v>
      </c>
      <c r="N32" s="102">
        <f t="shared" si="2"/>
        <v>3.6363636363636362E-2</v>
      </c>
      <c r="O32" s="102">
        <f t="shared" si="3"/>
        <v>3.6363636363636362E-2</v>
      </c>
    </row>
    <row r="33" spans="1:15" x14ac:dyDescent="0.2">
      <c r="A33" s="109" t="s">
        <v>3132</v>
      </c>
      <c r="B33" s="44" t="str">
        <f>IF(LEN(VLOOKUP(A33,'Species List'!$A:$G,2,FALSE))=0,"",VLOOKUP(A33,'Species List'!$A:$G,2,FALSE))</f>
        <v>Clayton's sweet cicely</v>
      </c>
      <c r="C33" s="44">
        <f>IF(LEN(VLOOKUP(A33,'Species List'!$A:$G,3,FALSE))=0,"",VLOOKUP(A33,'Species List'!$A:$G,3,FALSE))</f>
        <v>3</v>
      </c>
      <c r="D33" s="103">
        <f t="shared" si="0"/>
        <v>3</v>
      </c>
      <c r="E33" s="44" t="str">
        <f>IF(LEN(VLOOKUP(A33,'Species List'!$A:$G,4,FALSE))=0,"",VLOOKUP(A33,'Species List'!$A:$G,4,FALSE))</f>
        <v>H</v>
      </c>
      <c r="F33" s="44" t="str">
        <f>IF(LEN(VLOOKUP(A33,'Species List'!$A:$G,5,FALSE))=0,"",VLOOKUP(A33,'Species List'!$A:$G,5,FALSE))</f>
        <v>Native</v>
      </c>
      <c r="G33" s="44" t="str">
        <f>IF(LEN(VLOOKUP(A33,'Species List'!$A:$G,6,FALSE))=0,"",VLOOKUP(A33,'Species List'!$A:$G,6,FALSE))</f>
        <v>FACU-</v>
      </c>
      <c r="H33" s="44">
        <f>VLOOKUP(A33,'Species List'!$A:$G,7,FALSE)</f>
        <v>0</v>
      </c>
      <c r="J33" s="116" t="s">
        <v>5420</v>
      </c>
      <c r="K33" s="47" t="str">
        <f>VLOOKUP(J33,'Species List'!$H$1:$J$9,2,FALSE)</f>
        <v>&gt;0-1%</v>
      </c>
      <c r="L33" s="47">
        <f>VLOOKUP(K33,'Species List'!$I$1:$N$8,2,FALSE)</f>
        <v>0.5</v>
      </c>
      <c r="M33" s="104">
        <f t="shared" si="1"/>
        <v>0.5</v>
      </c>
      <c r="N33" s="102">
        <f t="shared" si="2"/>
        <v>6.0606060606060606E-3</v>
      </c>
      <c r="O33" s="102">
        <f t="shared" si="3"/>
        <v>1.8181818181818181E-2</v>
      </c>
    </row>
    <row r="34" spans="1:15" x14ac:dyDescent="0.2">
      <c r="A34" s="109" t="s">
        <v>5315</v>
      </c>
      <c r="B34" s="44" t="str">
        <f>IF(LEN(VLOOKUP(A34,'Species List'!$A:$G,2,FALSE))=0,"",VLOOKUP(A34,'Species List'!$A:$G,2,FALSE))</f>
        <v/>
      </c>
      <c r="C34" s="44">
        <v>1</v>
      </c>
      <c r="D34" s="103">
        <f t="shared" si="0"/>
        <v>1</v>
      </c>
      <c r="E34" s="44" t="str">
        <f>IF(LEN(VLOOKUP(A34,'Species List'!$A:$G,4,FALSE))=0,"",VLOOKUP(A34,'Species List'!$A:$G,4,FALSE))</f>
        <v/>
      </c>
      <c r="F34" s="44" t="s">
        <v>147</v>
      </c>
      <c r="G34" s="44" t="str">
        <f>IF(LEN(VLOOKUP(A34,'Species List'!$A:$G,6,FALSE))=0,"",VLOOKUP(A34,'Species List'!$A:$G,6,FALSE))</f>
        <v/>
      </c>
      <c r="H34" s="44">
        <f>VLOOKUP(A34,'Species List'!$A:$G,7,FALSE)</f>
        <v>0</v>
      </c>
      <c r="J34" s="116" t="s">
        <v>5420</v>
      </c>
      <c r="K34" s="47" t="str">
        <f>VLOOKUP(J34,'Species List'!$H$1:$J$9,2,FALSE)</f>
        <v>&gt;0-1%</v>
      </c>
      <c r="L34" s="47">
        <f>VLOOKUP(K34,'Species List'!$I$1:$N$8,2,FALSE)</f>
        <v>0.5</v>
      </c>
      <c r="M34" s="104">
        <f t="shared" si="1"/>
        <v>0.5</v>
      </c>
      <c r="N34" s="102">
        <f t="shared" si="2"/>
        <v>6.0606060606060606E-3</v>
      </c>
      <c r="O34" s="102">
        <f t="shared" si="3"/>
        <v>6.0606060606060606E-3</v>
      </c>
    </row>
    <row r="35" spans="1:15" x14ac:dyDescent="0.2">
      <c r="A35" s="111" t="s">
        <v>3102</v>
      </c>
      <c r="B35" s="44" t="str">
        <f>IF(LEN(VLOOKUP(A35,'Species List'!$A:$G,2,FALSE))=0,"",VLOOKUP(A35,'Species List'!$A:$G,2,FALSE))</f>
        <v>sensitive fern</v>
      </c>
      <c r="C35" s="44">
        <f>IF(LEN(VLOOKUP(A35,'Species List'!$A:$G,3,FALSE))=0,"",VLOOKUP(A35,'Species List'!$A:$G,3,FALSE))</f>
        <v>4</v>
      </c>
      <c r="D35" s="103">
        <f t="shared" si="0"/>
        <v>4</v>
      </c>
      <c r="E35" s="44" t="str">
        <f>IF(LEN(VLOOKUP(A35,'Species List'!$A:$G,4,FALSE))=0,"",VLOOKUP(A35,'Species List'!$A:$G,4,FALSE))</f>
        <v>H</v>
      </c>
      <c r="F35" s="44" t="str">
        <f>IF(LEN(VLOOKUP(A35,'Species List'!$A:$G,5,FALSE))=0,"",VLOOKUP(A35,'Species List'!$A:$G,5,FALSE))</f>
        <v>Native</v>
      </c>
      <c r="G35" s="44" t="str">
        <f>IF(LEN(VLOOKUP(A35,'Species List'!$A:$G,6,FALSE))=0,"",VLOOKUP(A35,'Species List'!$A:$G,6,FALSE))</f>
        <v>FACW</v>
      </c>
      <c r="H35" s="44">
        <f>VLOOKUP(A35,'Species List'!$A:$G,7,FALSE)</f>
        <v>0</v>
      </c>
      <c r="J35" s="116" t="s">
        <v>5418</v>
      </c>
      <c r="K35" s="47" t="str">
        <f>VLOOKUP(J35,'Species List'!$H$1:$J$9,2,FALSE)</f>
        <v>&gt;1-5%</v>
      </c>
      <c r="L35" s="47">
        <f>VLOOKUP(K35,'Species List'!$I$1:$N$8,2,FALSE)</f>
        <v>3</v>
      </c>
      <c r="M35" s="104">
        <f t="shared" si="1"/>
        <v>3</v>
      </c>
      <c r="N35" s="102">
        <f t="shared" si="2"/>
        <v>3.6363636363636362E-2</v>
      </c>
      <c r="O35" s="102">
        <f t="shared" si="3"/>
        <v>0.14545454545454545</v>
      </c>
    </row>
    <row r="36" spans="1:15" x14ac:dyDescent="0.2">
      <c r="A36" s="114" t="s">
        <v>4942</v>
      </c>
      <c r="B36" s="44" t="str">
        <f>IF(LEN(VLOOKUP(A36,'Species List'!$A:$G,2,FALSE))=0,"",VLOOKUP(A36,'Species List'!$A:$G,2,FALSE))</f>
        <v/>
      </c>
      <c r="C36" s="44">
        <v>6</v>
      </c>
      <c r="D36" s="103">
        <f t="shared" si="0"/>
        <v>6</v>
      </c>
      <c r="E36" s="44" t="str">
        <f>IF(LEN(VLOOKUP(A36,'Species List'!$A:$G,4,FALSE))=0,"",VLOOKUP(A36,'Species List'!$A:$G,4,FALSE))</f>
        <v/>
      </c>
      <c r="F36" s="44" t="s">
        <v>147</v>
      </c>
      <c r="G36" s="44" t="str">
        <f>IF(LEN(VLOOKUP(A36,'Species List'!$A:$G,6,FALSE))=0,"",VLOOKUP(A36,'Species List'!$A:$G,6,FALSE))</f>
        <v/>
      </c>
      <c r="H36" s="44">
        <f>VLOOKUP(A36,'Species List'!$A:$G,7,FALSE)</f>
        <v>0</v>
      </c>
      <c r="J36" s="117" t="s">
        <v>5418</v>
      </c>
      <c r="K36" s="47" t="str">
        <f>VLOOKUP(J36,'Species List'!$H$1:$J$9,2,FALSE)</f>
        <v>&gt;1-5%</v>
      </c>
      <c r="L36" s="47">
        <f>VLOOKUP(K36,'Species List'!$I$1:$N$8,2,FALSE)</f>
        <v>3</v>
      </c>
      <c r="M36" s="104">
        <f t="shared" si="1"/>
        <v>3</v>
      </c>
      <c r="N36" s="102">
        <f t="shared" si="2"/>
        <v>3.6363636363636362E-2</v>
      </c>
      <c r="O36" s="102">
        <f t="shared" si="3"/>
        <v>0.21818181818181817</v>
      </c>
    </row>
    <row r="37" spans="1:15" x14ac:dyDescent="0.2">
      <c r="A37" s="109" t="s">
        <v>4483</v>
      </c>
      <c r="B37" s="44" t="str">
        <f>IF(LEN(VLOOKUP(A37,'Species List'!$A:$G,2,FALSE))=0,"",VLOOKUP(A37,'Species List'!$A:$G,2,FALSE))</f>
        <v>early meadow-rue</v>
      </c>
      <c r="C37" s="44">
        <f>IF(LEN(VLOOKUP(A37,'Species List'!$A:$G,3,FALSE))=0,"",VLOOKUP(A37,'Species List'!$A:$G,3,FALSE))</f>
        <v>5</v>
      </c>
      <c r="D37" s="103">
        <f t="shared" si="0"/>
        <v>5</v>
      </c>
      <c r="E37" s="44" t="str">
        <f>IF(LEN(VLOOKUP(A37,'Species List'!$A:$G,4,FALSE))=0,"",VLOOKUP(A37,'Species List'!$A:$G,4,FALSE))</f>
        <v>H</v>
      </c>
      <c r="F37" s="44" t="str">
        <f>IF(LEN(VLOOKUP(A37,'Species List'!$A:$G,5,FALSE))=0,"",VLOOKUP(A37,'Species List'!$A:$G,5,FALSE))</f>
        <v>Native</v>
      </c>
      <c r="G37" s="44" t="str">
        <f>IF(LEN(VLOOKUP(A37,'Species List'!$A:$G,6,FALSE))=0,"",VLOOKUP(A37,'Species List'!$A:$G,6,FALSE))</f>
        <v>FACU+</v>
      </c>
      <c r="H37" s="44">
        <f>VLOOKUP(A37,'Species List'!$A:$G,7,FALSE)</f>
        <v>0</v>
      </c>
      <c r="J37" s="116" t="s">
        <v>5420</v>
      </c>
      <c r="K37" s="47" t="str">
        <f>VLOOKUP(J37,'Species List'!$H$1:$J$9,2,FALSE)</f>
        <v>&gt;0-1%</v>
      </c>
      <c r="L37" s="47">
        <f>VLOOKUP(K37,'Species List'!$I$1:$N$8,2,FALSE)</f>
        <v>0.5</v>
      </c>
      <c r="M37" s="104">
        <f t="shared" si="1"/>
        <v>0.5</v>
      </c>
      <c r="N37" s="102">
        <f t="shared" si="2"/>
        <v>6.0606060606060606E-3</v>
      </c>
      <c r="O37" s="102">
        <f t="shared" si="3"/>
        <v>3.0303030303030304E-2</v>
      </c>
    </row>
    <row r="38" spans="1:15" x14ac:dyDescent="0.2">
      <c r="A38" s="95"/>
      <c r="B38" s="44" t="e">
        <f>IF(LEN(VLOOKUP(A38,'Species List'!$A:$G,2,FALSE))=0,"",VLOOKUP(A38,'Species List'!$A:$G,2,FALSE))</f>
        <v>#N/A</v>
      </c>
      <c r="C38" s="44" t="e">
        <f>IF(LEN(VLOOKUP(A38,'Species List'!$A:$G,3,FALSE))=0,"",VLOOKUP(A38,'Species List'!$A:$G,3,FALSE))</f>
        <v>#N/A</v>
      </c>
      <c r="D38" s="103" t="e">
        <f t="shared" si="0"/>
        <v>#N/A</v>
      </c>
      <c r="E38" s="44" t="e">
        <f>IF(LEN(VLOOKUP(A38,'Species List'!$A:$G,4,FALSE))=0,"",VLOOKUP(A38,'Species List'!$A:$G,4,FALSE))</f>
        <v>#N/A</v>
      </c>
      <c r="F38" s="44" t="e">
        <f>IF(LEN(VLOOKUP(A38,'Species List'!$A:$G,5,FALSE))=0,"",VLOOKUP(A38,'Species List'!$A:$G,5,FALSE))</f>
        <v>#N/A</v>
      </c>
      <c r="G38" s="44" t="e">
        <f>IF(LEN(VLOOKUP(A38,'Species List'!$A:$G,6,FALSE))=0,"",VLOOKUP(A38,'Species List'!$A:$G,6,FALSE))</f>
        <v>#N/A</v>
      </c>
      <c r="H38" s="44" t="e">
        <f>VLOOKUP(A38,'Species List'!$A:$G,7,FALSE)</f>
        <v>#N/A</v>
      </c>
      <c r="J38" s="95"/>
      <c r="K38" s="47" t="e">
        <f>VLOOKUP(J38,'Species List'!$H$1:$J$9,2,FALSE)</f>
        <v>#N/A</v>
      </c>
      <c r="L38" s="47" t="e">
        <f>VLOOKUP(K38,'Species List'!$I$1:$N$8,2,FALSE)</f>
        <v>#N/A</v>
      </c>
      <c r="M38" s="104" t="e">
        <f t="shared" si="1"/>
        <v>#N/A</v>
      </c>
      <c r="N38" s="102" t="e">
        <f t="shared" si="2"/>
        <v>#N/A</v>
      </c>
      <c r="O38" s="102" t="e">
        <f t="shared" si="3"/>
        <v>#N/A</v>
      </c>
    </row>
    <row r="39" spans="1:15" x14ac:dyDescent="0.2">
      <c r="A39" s="95"/>
      <c r="B39" s="44" t="e">
        <f>IF(LEN(VLOOKUP(A39,'Species List'!$A:$G,2,FALSE))=0,"",VLOOKUP(A39,'Species List'!$A:$G,2,FALSE))</f>
        <v>#N/A</v>
      </c>
      <c r="C39" s="44" t="e">
        <f>IF(LEN(VLOOKUP(A39,'Species List'!$A:$G,3,FALSE))=0,"",VLOOKUP(A39,'Species List'!$A:$G,3,FALSE))</f>
        <v>#N/A</v>
      </c>
      <c r="D39" s="103" t="e">
        <f t="shared" si="0"/>
        <v>#N/A</v>
      </c>
      <c r="E39" s="44" t="e">
        <f>IF(LEN(VLOOKUP(A39,'Species List'!$A:$G,4,FALSE))=0,"",VLOOKUP(A39,'Species List'!$A:$G,4,FALSE))</f>
        <v>#N/A</v>
      </c>
      <c r="F39" s="44" t="e">
        <f>IF(LEN(VLOOKUP(A39,'Species List'!$A:$G,5,FALSE))=0,"",VLOOKUP(A39,'Species List'!$A:$G,5,FALSE))</f>
        <v>#N/A</v>
      </c>
      <c r="G39" s="44" t="e">
        <f>IF(LEN(VLOOKUP(A39,'Species List'!$A:$G,6,FALSE))=0,"",VLOOKUP(A39,'Species List'!$A:$G,6,FALSE))</f>
        <v>#N/A</v>
      </c>
      <c r="H39" s="44" t="e">
        <f>VLOOKUP(A39,'Species List'!$A:$G,7,FALSE)</f>
        <v>#N/A</v>
      </c>
      <c r="J39" s="95"/>
      <c r="K39" s="47" t="e">
        <f>VLOOKUP(J39,'Species List'!$H$1:$J$9,2,FALSE)</f>
        <v>#N/A</v>
      </c>
      <c r="L39" s="47" t="e">
        <f>VLOOKUP(K39,'Species List'!$I$1:$N$8,2,FALSE)</f>
        <v>#N/A</v>
      </c>
      <c r="M39" s="104" t="e">
        <f t="shared" si="1"/>
        <v>#N/A</v>
      </c>
      <c r="N39" s="102" t="e">
        <f t="shared" si="2"/>
        <v>#N/A</v>
      </c>
      <c r="O39" s="102" t="e">
        <f t="shared" si="3"/>
        <v>#N/A</v>
      </c>
    </row>
    <row r="40" spans="1:15" x14ac:dyDescent="0.2">
      <c r="A40" s="95"/>
      <c r="B40" s="44" t="e">
        <f>IF(LEN(VLOOKUP(A40,'Species List'!$A:$G,2,FALSE))=0,"",VLOOKUP(A40,'Species List'!$A:$G,2,FALSE))</f>
        <v>#N/A</v>
      </c>
      <c r="C40" s="44" t="e">
        <f>IF(LEN(VLOOKUP(A40,'Species List'!$A:$G,3,FALSE))=0,"",VLOOKUP(A40,'Species List'!$A:$G,3,FALSE))</f>
        <v>#N/A</v>
      </c>
      <c r="D40" s="103" t="e">
        <f t="shared" si="0"/>
        <v>#N/A</v>
      </c>
      <c r="E40" s="44" t="e">
        <f>IF(LEN(VLOOKUP(A40,'Species List'!$A:$G,4,FALSE))=0,"",VLOOKUP(A40,'Species List'!$A:$G,4,FALSE))</f>
        <v>#N/A</v>
      </c>
      <c r="F40" s="44" t="e">
        <f>IF(LEN(VLOOKUP(A40,'Species List'!$A:$G,5,FALSE))=0,"",VLOOKUP(A40,'Species List'!$A:$G,5,FALSE))</f>
        <v>#N/A</v>
      </c>
      <c r="G40" s="44" t="e">
        <f>IF(LEN(VLOOKUP(A40,'Species List'!$A:$G,6,FALSE))=0,"",VLOOKUP(A40,'Species List'!$A:$G,6,FALSE))</f>
        <v>#N/A</v>
      </c>
      <c r="H40" s="44" t="e">
        <f>VLOOKUP(A40,'Species List'!$A:$G,7,FALSE)</f>
        <v>#N/A</v>
      </c>
      <c r="J40" s="95"/>
      <c r="K40" s="47" t="e">
        <f>VLOOKUP(J40,'Species List'!$H$1:$J$9,2,FALSE)</f>
        <v>#N/A</v>
      </c>
      <c r="L40" s="47" t="e">
        <f>VLOOKUP(K40,'Species List'!$I$1:$N$8,2,FALSE)</f>
        <v>#N/A</v>
      </c>
      <c r="M40" s="104" t="e">
        <f t="shared" si="1"/>
        <v>#N/A</v>
      </c>
      <c r="N40" s="102" t="e">
        <f t="shared" si="2"/>
        <v>#N/A</v>
      </c>
      <c r="O40" s="102" t="e">
        <f t="shared" si="3"/>
        <v>#N/A</v>
      </c>
    </row>
    <row r="41" spans="1:15" x14ac:dyDescent="0.2">
      <c r="A41" s="95"/>
      <c r="B41" s="44" t="e">
        <f>IF(LEN(VLOOKUP(A41,'Species List'!$A:$G,2,FALSE))=0,"",VLOOKUP(A41,'Species List'!$A:$G,2,FALSE))</f>
        <v>#N/A</v>
      </c>
      <c r="C41" s="44" t="e">
        <f>IF(LEN(VLOOKUP(A41,'Species List'!$A:$G,3,FALSE))=0,"",VLOOKUP(A41,'Species List'!$A:$G,3,FALSE))</f>
        <v>#N/A</v>
      </c>
      <c r="D41" s="103" t="e">
        <f t="shared" si="0"/>
        <v>#N/A</v>
      </c>
      <c r="E41" s="44" t="e">
        <f>IF(LEN(VLOOKUP(A41,'Species List'!$A:$G,4,FALSE))=0,"",VLOOKUP(A41,'Species List'!$A:$G,4,FALSE))</f>
        <v>#N/A</v>
      </c>
      <c r="F41" s="44" t="e">
        <f>IF(LEN(VLOOKUP(A41,'Species List'!$A:$G,5,FALSE))=0,"",VLOOKUP(A41,'Species List'!$A:$G,5,FALSE))</f>
        <v>#N/A</v>
      </c>
      <c r="G41" s="44" t="e">
        <f>IF(LEN(VLOOKUP(A41,'Species List'!$A:$G,6,FALSE))=0,"",VLOOKUP(A41,'Species List'!$A:$G,6,FALSE))</f>
        <v>#N/A</v>
      </c>
      <c r="H41" s="44" t="e">
        <f>VLOOKUP(A41,'Species List'!$A:$G,7,FALSE)</f>
        <v>#N/A</v>
      </c>
      <c r="J41" s="95"/>
      <c r="K41" s="47" t="e">
        <f>VLOOKUP(J41,'Species List'!$H$1:$J$9,2,FALSE)</f>
        <v>#N/A</v>
      </c>
      <c r="L41" s="47" t="e">
        <f>VLOOKUP(K41,'Species List'!$I$1:$N$8,2,FALSE)</f>
        <v>#N/A</v>
      </c>
      <c r="M41" s="104" t="e">
        <f t="shared" si="1"/>
        <v>#N/A</v>
      </c>
      <c r="N41" s="102" t="e">
        <f t="shared" si="2"/>
        <v>#N/A</v>
      </c>
      <c r="O41" s="102" t="e">
        <f t="shared" si="3"/>
        <v>#N/A</v>
      </c>
    </row>
    <row r="42" spans="1:15" x14ac:dyDescent="0.2">
      <c r="A42" s="95"/>
      <c r="B42" s="44" t="e">
        <f>IF(LEN(VLOOKUP(A42,'Species List'!$A:$G,2,FALSE))=0,"",VLOOKUP(A42,'Species List'!$A:$G,2,FALSE))</f>
        <v>#N/A</v>
      </c>
      <c r="C42" s="44" t="e">
        <f>IF(LEN(VLOOKUP(A42,'Species List'!$A:$G,3,FALSE))=0,"",VLOOKUP(A42,'Species List'!$A:$G,3,FALSE))</f>
        <v>#N/A</v>
      </c>
      <c r="D42" s="103" t="e">
        <f t="shared" si="0"/>
        <v>#N/A</v>
      </c>
      <c r="E42" s="44" t="e">
        <f>IF(LEN(VLOOKUP(A42,'Species List'!$A:$G,4,FALSE))=0,"",VLOOKUP(A42,'Species List'!$A:$G,4,FALSE))</f>
        <v>#N/A</v>
      </c>
      <c r="F42" s="44" t="e">
        <f>IF(LEN(VLOOKUP(A42,'Species List'!$A:$G,5,FALSE))=0,"",VLOOKUP(A42,'Species List'!$A:$G,5,FALSE))</f>
        <v>#N/A</v>
      </c>
      <c r="G42" s="44" t="e">
        <f>IF(LEN(VLOOKUP(A42,'Species List'!$A:$G,6,FALSE))=0,"",VLOOKUP(A42,'Species List'!$A:$G,6,FALSE))</f>
        <v>#N/A</v>
      </c>
      <c r="H42" s="44" t="e">
        <f>VLOOKUP(A42,'Species List'!$A:$G,7,FALSE)</f>
        <v>#N/A</v>
      </c>
      <c r="J42" s="95"/>
      <c r="K42" s="47" t="e">
        <f>VLOOKUP(J42,'Species List'!$H$1:$J$9,2,FALSE)</f>
        <v>#N/A</v>
      </c>
      <c r="L42" s="47" t="e">
        <f>VLOOKUP(K42,'Species List'!$I$1:$N$8,2,FALSE)</f>
        <v>#N/A</v>
      </c>
      <c r="M42" s="104" t="e">
        <f t="shared" si="1"/>
        <v>#N/A</v>
      </c>
      <c r="N42" s="102" t="e">
        <f t="shared" si="2"/>
        <v>#N/A</v>
      </c>
      <c r="O42" s="102" t="e">
        <f t="shared" si="3"/>
        <v>#N/A</v>
      </c>
    </row>
    <row r="43" spans="1:15" x14ac:dyDescent="0.2">
      <c r="A43" s="95"/>
      <c r="B43" s="44" t="e">
        <f>IF(LEN(VLOOKUP(A43,'Species List'!$A:$G,2,FALSE))=0,"",VLOOKUP(A43,'Species List'!$A:$G,2,FALSE))</f>
        <v>#N/A</v>
      </c>
      <c r="C43" s="44" t="e">
        <f>IF(LEN(VLOOKUP(A43,'Species List'!$A:$G,3,FALSE))=0,"",VLOOKUP(A43,'Species List'!$A:$G,3,FALSE))</f>
        <v>#N/A</v>
      </c>
      <c r="D43" s="103" t="e">
        <f t="shared" si="0"/>
        <v>#N/A</v>
      </c>
      <c r="E43" s="44" t="e">
        <f>IF(LEN(VLOOKUP(A43,'Species List'!$A:$G,4,FALSE))=0,"",VLOOKUP(A43,'Species List'!$A:$G,4,FALSE))</f>
        <v>#N/A</v>
      </c>
      <c r="F43" s="44" t="e">
        <f>IF(LEN(VLOOKUP(A43,'Species List'!$A:$G,5,FALSE))=0,"",VLOOKUP(A43,'Species List'!$A:$G,5,FALSE))</f>
        <v>#N/A</v>
      </c>
      <c r="G43" s="44" t="e">
        <f>IF(LEN(VLOOKUP(A43,'Species List'!$A:$G,6,FALSE))=0,"",VLOOKUP(A43,'Species List'!$A:$G,6,FALSE))</f>
        <v>#N/A</v>
      </c>
      <c r="H43" s="44" t="e">
        <f>VLOOKUP(A43,'Species List'!$A:$G,7,FALSE)</f>
        <v>#N/A</v>
      </c>
      <c r="J43" s="95"/>
      <c r="K43" s="47" t="e">
        <f>VLOOKUP(J43,'Species List'!$H$1:$J$9,2,FALSE)</f>
        <v>#N/A</v>
      </c>
      <c r="L43" s="47" t="e">
        <f>VLOOKUP(K43,'Species List'!$I$1:$N$8,2,FALSE)</f>
        <v>#N/A</v>
      </c>
      <c r="M43" s="104" t="e">
        <f t="shared" si="1"/>
        <v>#N/A</v>
      </c>
      <c r="N43" s="102" t="e">
        <f t="shared" si="2"/>
        <v>#N/A</v>
      </c>
      <c r="O43" s="102" t="e">
        <f t="shared" si="3"/>
        <v>#N/A</v>
      </c>
    </row>
    <row r="44" spans="1:15" x14ac:dyDescent="0.2">
      <c r="A44" s="95"/>
      <c r="B44" s="44" t="e">
        <f>IF(LEN(VLOOKUP(A44,'Species List'!$A:$G,2,FALSE))=0,"",VLOOKUP(A44,'Species List'!$A:$G,2,FALSE))</f>
        <v>#N/A</v>
      </c>
      <c r="C44" s="44" t="e">
        <f>IF(LEN(VLOOKUP(A44,'Species List'!$A:$G,3,FALSE))=0,"",VLOOKUP(A44,'Species List'!$A:$G,3,FALSE))</f>
        <v>#N/A</v>
      </c>
      <c r="D44" s="103" t="e">
        <f t="shared" si="0"/>
        <v>#N/A</v>
      </c>
      <c r="E44" s="44" t="e">
        <f>IF(LEN(VLOOKUP(A44,'Species List'!$A:$G,4,FALSE))=0,"",VLOOKUP(A44,'Species List'!$A:$G,4,FALSE))</f>
        <v>#N/A</v>
      </c>
      <c r="F44" s="44" t="e">
        <f>IF(LEN(VLOOKUP(A44,'Species List'!$A:$G,5,FALSE))=0,"",VLOOKUP(A44,'Species List'!$A:$G,5,FALSE))</f>
        <v>#N/A</v>
      </c>
      <c r="G44" s="44" t="e">
        <f>IF(LEN(VLOOKUP(A44,'Species List'!$A:$G,6,FALSE))=0,"",VLOOKUP(A44,'Species List'!$A:$G,6,FALSE))</f>
        <v>#N/A</v>
      </c>
      <c r="H44" s="44" t="e">
        <f>VLOOKUP(A44,'Species List'!$A:$G,7,FALSE)</f>
        <v>#N/A</v>
      </c>
      <c r="J44" s="95"/>
      <c r="K44" s="47" t="e">
        <f>VLOOKUP(J44,'Species List'!$H$1:$J$9,2,FALSE)</f>
        <v>#N/A</v>
      </c>
      <c r="L44" s="47" t="e">
        <f>VLOOKUP(K44,'Species List'!$I$1:$N$8,2,FALSE)</f>
        <v>#N/A</v>
      </c>
      <c r="M44" s="104" t="e">
        <f t="shared" si="1"/>
        <v>#N/A</v>
      </c>
      <c r="N44" s="102" t="e">
        <f t="shared" si="2"/>
        <v>#N/A</v>
      </c>
      <c r="O44" s="102" t="e">
        <f t="shared" si="3"/>
        <v>#N/A</v>
      </c>
    </row>
    <row r="45" spans="1:15" x14ac:dyDescent="0.2">
      <c r="A45" s="95"/>
      <c r="B45" s="44" t="e">
        <f>IF(LEN(VLOOKUP(A45,'Species List'!$A:$G,2,FALSE))=0,"",VLOOKUP(A45,'Species List'!$A:$G,2,FALSE))</f>
        <v>#N/A</v>
      </c>
      <c r="C45" s="44" t="e">
        <f>IF(LEN(VLOOKUP(A45,'Species List'!$A:$G,3,FALSE))=0,"",VLOOKUP(A45,'Species List'!$A:$G,3,FALSE))</f>
        <v>#N/A</v>
      </c>
      <c r="D45" s="103" t="e">
        <f t="shared" si="0"/>
        <v>#N/A</v>
      </c>
      <c r="E45" s="44" t="e">
        <f>IF(LEN(VLOOKUP(A45,'Species List'!$A:$G,4,FALSE))=0,"",VLOOKUP(A45,'Species List'!$A:$G,4,FALSE))</f>
        <v>#N/A</v>
      </c>
      <c r="F45" s="44" t="e">
        <f>IF(LEN(VLOOKUP(A45,'Species List'!$A:$G,5,FALSE))=0,"",VLOOKUP(A45,'Species List'!$A:$G,5,FALSE))</f>
        <v>#N/A</v>
      </c>
      <c r="G45" s="44" t="e">
        <f>IF(LEN(VLOOKUP(A45,'Species List'!$A:$G,6,FALSE))=0,"",VLOOKUP(A45,'Species List'!$A:$G,6,FALSE))</f>
        <v>#N/A</v>
      </c>
      <c r="H45" s="44" t="e">
        <f>VLOOKUP(A45,'Species List'!$A:$G,7,FALSE)</f>
        <v>#N/A</v>
      </c>
      <c r="J45" s="95"/>
      <c r="K45" s="47" t="e">
        <f>VLOOKUP(J45,'Species List'!$H$1:$J$9,2,FALSE)</f>
        <v>#N/A</v>
      </c>
      <c r="L45" s="47" t="e">
        <f>VLOOKUP(K45,'Species List'!$I$1:$N$8,2,FALSE)</f>
        <v>#N/A</v>
      </c>
      <c r="M45" s="104" t="e">
        <f t="shared" si="1"/>
        <v>#N/A</v>
      </c>
      <c r="N45" s="102" t="e">
        <f t="shared" si="2"/>
        <v>#N/A</v>
      </c>
      <c r="O45" s="102" t="e">
        <f t="shared" si="3"/>
        <v>#N/A</v>
      </c>
    </row>
    <row r="46" spans="1:15" x14ac:dyDescent="0.2">
      <c r="A46" s="95"/>
      <c r="B46" s="44" t="e">
        <f>IF(LEN(VLOOKUP(A46,'Species List'!$A:$G,2,FALSE))=0,"",VLOOKUP(A46,'Species List'!$A:$G,2,FALSE))</f>
        <v>#N/A</v>
      </c>
      <c r="C46" s="44" t="e">
        <f>IF(LEN(VLOOKUP(A46,'Species List'!$A:$G,3,FALSE))=0,"",VLOOKUP(A46,'Species List'!$A:$G,3,FALSE))</f>
        <v>#N/A</v>
      </c>
      <c r="D46" s="103" t="e">
        <f t="shared" si="0"/>
        <v>#N/A</v>
      </c>
      <c r="E46" s="44" t="e">
        <f>IF(LEN(VLOOKUP(A46,'Species List'!$A:$G,4,FALSE))=0,"",VLOOKUP(A46,'Species List'!$A:$G,4,FALSE))</f>
        <v>#N/A</v>
      </c>
      <c r="F46" s="44" t="e">
        <f>IF(LEN(VLOOKUP(A46,'Species List'!$A:$G,5,FALSE))=0,"",VLOOKUP(A46,'Species List'!$A:$G,5,FALSE))</f>
        <v>#N/A</v>
      </c>
      <c r="G46" s="44" t="e">
        <f>IF(LEN(VLOOKUP(A46,'Species List'!$A:$G,6,FALSE))=0,"",VLOOKUP(A46,'Species List'!$A:$G,6,FALSE))</f>
        <v>#N/A</v>
      </c>
      <c r="H46" s="44" t="e">
        <f>VLOOKUP(A46,'Species List'!$A:$G,7,FALSE)</f>
        <v>#N/A</v>
      </c>
      <c r="J46" s="95"/>
      <c r="K46" s="47" t="e">
        <f>VLOOKUP(J46,'Species List'!$H$1:$J$9,2,FALSE)</f>
        <v>#N/A</v>
      </c>
      <c r="L46" s="47" t="e">
        <f>VLOOKUP(K46,'Species List'!$I$1:$N$8,2,FALSE)</f>
        <v>#N/A</v>
      </c>
      <c r="M46" s="104" t="e">
        <f t="shared" si="1"/>
        <v>#N/A</v>
      </c>
      <c r="N46" s="102" t="e">
        <f t="shared" si="2"/>
        <v>#N/A</v>
      </c>
      <c r="O46" s="102" t="e">
        <f t="shared" si="3"/>
        <v>#N/A</v>
      </c>
    </row>
    <row r="47" spans="1:15" x14ac:dyDescent="0.2">
      <c r="A47" s="95"/>
      <c r="B47" s="44" t="e">
        <f>IF(LEN(VLOOKUP(A47,'Species List'!$A:$G,2,FALSE))=0,"",VLOOKUP(A47,'Species List'!$A:$G,2,FALSE))</f>
        <v>#N/A</v>
      </c>
      <c r="C47" s="44" t="e">
        <f>IF(LEN(VLOOKUP(A47,'Species List'!$A:$G,3,FALSE))=0,"",VLOOKUP(A47,'Species List'!$A:$G,3,FALSE))</f>
        <v>#N/A</v>
      </c>
      <c r="D47" s="103" t="e">
        <f t="shared" si="0"/>
        <v>#N/A</v>
      </c>
      <c r="E47" s="44" t="e">
        <f>IF(LEN(VLOOKUP(A47,'Species List'!$A:$G,4,FALSE))=0,"",VLOOKUP(A47,'Species List'!$A:$G,4,FALSE))</f>
        <v>#N/A</v>
      </c>
      <c r="F47" s="44" t="e">
        <f>IF(LEN(VLOOKUP(A47,'Species List'!$A:$G,5,FALSE))=0,"",VLOOKUP(A47,'Species List'!$A:$G,5,FALSE))</f>
        <v>#N/A</v>
      </c>
      <c r="G47" s="44" t="e">
        <f>IF(LEN(VLOOKUP(A47,'Species List'!$A:$G,6,FALSE))=0,"",VLOOKUP(A47,'Species List'!$A:$G,6,FALSE))</f>
        <v>#N/A</v>
      </c>
      <c r="H47" s="44" t="e">
        <f>VLOOKUP(A47,'Species List'!$A:$G,7,FALSE)</f>
        <v>#N/A</v>
      </c>
      <c r="J47" s="95"/>
      <c r="K47" s="47" t="e">
        <f>VLOOKUP(J47,'Species List'!$H$1:$J$9,2,FALSE)</f>
        <v>#N/A</v>
      </c>
      <c r="L47" s="47" t="e">
        <f>VLOOKUP(K47,'Species List'!$I$1:$N$8,2,FALSE)</f>
        <v>#N/A</v>
      </c>
      <c r="M47" s="104" t="e">
        <f t="shared" si="1"/>
        <v>#N/A</v>
      </c>
      <c r="N47" s="102" t="e">
        <f t="shared" si="2"/>
        <v>#N/A</v>
      </c>
      <c r="O47" s="102" t="e">
        <f t="shared" si="3"/>
        <v>#N/A</v>
      </c>
    </row>
    <row r="48" spans="1:15" x14ac:dyDescent="0.2">
      <c r="A48" s="95"/>
      <c r="B48" s="44" t="e">
        <f>IF(LEN(VLOOKUP(A48,'Species List'!$A:$G,2,FALSE))=0,"",VLOOKUP(A48,'Species List'!$A:$G,2,FALSE))</f>
        <v>#N/A</v>
      </c>
      <c r="C48" s="44" t="e">
        <f>IF(LEN(VLOOKUP(A48,'Species List'!$A:$G,3,FALSE))=0,"",VLOOKUP(A48,'Species List'!$A:$G,3,FALSE))</f>
        <v>#N/A</v>
      </c>
      <c r="D48" s="103" t="e">
        <f t="shared" si="0"/>
        <v>#N/A</v>
      </c>
      <c r="E48" s="44" t="e">
        <f>IF(LEN(VLOOKUP(A48,'Species List'!$A:$G,4,FALSE))=0,"",VLOOKUP(A48,'Species List'!$A:$G,4,FALSE))</f>
        <v>#N/A</v>
      </c>
      <c r="F48" s="44" t="e">
        <f>IF(LEN(VLOOKUP(A48,'Species List'!$A:$G,5,FALSE))=0,"",VLOOKUP(A48,'Species List'!$A:$G,5,FALSE))</f>
        <v>#N/A</v>
      </c>
      <c r="G48" s="44" t="e">
        <f>IF(LEN(VLOOKUP(A48,'Species List'!$A:$G,6,FALSE))=0,"",VLOOKUP(A48,'Species List'!$A:$G,6,FALSE))</f>
        <v>#N/A</v>
      </c>
      <c r="H48" s="44" t="e">
        <f>VLOOKUP(A48,'Species List'!$A:$G,7,FALSE)</f>
        <v>#N/A</v>
      </c>
      <c r="J48" s="95"/>
      <c r="K48" s="47" t="e">
        <f>VLOOKUP(J48,'Species List'!$H$1:$J$9,2,FALSE)</f>
        <v>#N/A</v>
      </c>
      <c r="L48" s="47" t="e">
        <f>VLOOKUP(K48,'Species List'!$I$1:$N$8,2,FALSE)</f>
        <v>#N/A</v>
      </c>
      <c r="M48" s="104" t="e">
        <f t="shared" si="1"/>
        <v>#N/A</v>
      </c>
      <c r="N48" s="102" t="e">
        <f t="shared" si="2"/>
        <v>#N/A</v>
      </c>
      <c r="O48" s="102" t="e">
        <f t="shared" si="3"/>
        <v>#N/A</v>
      </c>
    </row>
    <row r="49" spans="1:15" x14ac:dyDescent="0.2">
      <c r="A49" s="95"/>
      <c r="B49" s="44" t="e">
        <f>IF(LEN(VLOOKUP(A49,'Species List'!$A:$G,2,FALSE))=0,"",VLOOKUP(A49,'Species List'!$A:$G,2,FALSE))</f>
        <v>#N/A</v>
      </c>
      <c r="C49" s="44" t="e">
        <f>IF(LEN(VLOOKUP(A49,'Species List'!$A:$G,3,FALSE))=0,"",VLOOKUP(A49,'Species List'!$A:$G,3,FALSE))</f>
        <v>#N/A</v>
      </c>
      <c r="D49" s="103" t="e">
        <f t="shared" si="0"/>
        <v>#N/A</v>
      </c>
      <c r="E49" s="44" t="e">
        <f>IF(LEN(VLOOKUP(A49,'Species List'!$A:$G,4,FALSE))=0,"",VLOOKUP(A49,'Species List'!$A:$G,4,FALSE))</f>
        <v>#N/A</v>
      </c>
      <c r="F49" s="44" t="e">
        <f>IF(LEN(VLOOKUP(A49,'Species List'!$A:$G,5,FALSE))=0,"",VLOOKUP(A49,'Species List'!$A:$G,5,FALSE))</f>
        <v>#N/A</v>
      </c>
      <c r="G49" s="44" t="e">
        <f>IF(LEN(VLOOKUP(A49,'Species List'!$A:$G,6,FALSE))=0,"",VLOOKUP(A49,'Species List'!$A:$G,6,FALSE))</f>
        <v>#N/A</v>
      </c>
      <c r="H49" s="44" t="e">
        <f>VLOOKUP(A49,'Species List'!$A:$G,7,FALSE)</f>
        <v>#N/A</v>
      </c>
      <c r="J49" s="95"/>
      <c r="K49" s="47" t="e">
        <f>VLOOKUP(J49,'Species List'!$H$1:$J$9,2,FALSE)</f>
        <v>#N/A</v>
      </c>
      <c r="L49" s="47" t="e">
        <f>VLOOKUP(K49,'Species List'!$I$1:$N$8,2,FALSE)</f>
        <v>#N/A</v>
      </c>
      <c r="M49" s="104" t="e">
        <f t="shared" si="1"/>
        <v>#N/A</v>
      </c>
      <c r="N49" s="102" t="e">
        <f t="shared" si="2"/>
        <v>#N/A</v>
      </c>
      <c r="O49" s="102" t="e">
        <f t="shared" si="3"/>
        <v>#N/A</v>
      </c>
    </row>
    <row r="50" spans="1:15" x14ac:dyDescent="0.2">
      <c r="A50" s="95"/>
      <c r="B50" s="44" t="e">
        <f>IF(LEN(VLOOKUP(A50,'Species List'!$A:$G,2,FALSE))=0,"",VLOOKUP(A50,'Species List'!$A:$G,2,FALSE))</f>
        <v>#N/A</v>
      </c>
      <c r="C50" s="44" t="e">
        <f>IF(LEN(VLOOKUP(A50,'Species List'!$A:$G,3,FALSE))=0,"",VLOOKUP(A50,'Species List'!$A:$G,3,FALSE))</f>
        <v>#N/A</v>
      </c>
      <c r="D50" s="103" t="e">
        <f t="shared" si="0"/>
        <v>#N/A</v>
      </c>
      <c r="E50" s="44" t="e">
        <f>IF(LEN(VLOOKUP(A50,'Species List'!$A:$G,4,FALSE))=0,"",VLOOKUP(A50,'Species List'!$A:$G,4,FALSE))</f>
        <v>#N/A</v>
      </c>
      <c r="F50" s="44" t="e">
        <f>IF(LEN(VLOOKUP(A50,'Species List'!$A:$G,5,FALSE))=0,"",VLOOKUP(A50,'Species List'!$A:$G,5,FALSE))</f>
        <v>#N/A</v>
      </c>
      <c r="G50" s="44" t="e">
        <f>IF(LEN(VLOOKUP(A50,'Species List'!$A:$G,6,FALSE))=0,"",VLOOKUP(A50,'Species List'!$A:$G,6,FALSE))</f>
        <v>#N/A</v>
      </c>
      <c r="H50" s="44" t="e">
        <f>VLOOKUP(A50,'Species List'!$A:$G,7,FALSE)</f>
        <v>#N/A</v>
      </c>
      <c r="J50" s="95"/>
      <c r="K50" s="47" t="e">
        <f>VLOOKUP(J50,'Species List'!$H$1:$J$9,2,FALSE)</f>
        <v>#N/A</v>
      </c>
      <c r="L50" s="47" t="e">
        <f>VLOOKUP(K50,'Species List'!$I$1:$N$8,2,FALSE)</f>
        <v>#N/A</v>
      </c>
      <c r="M50" s="104" t="e">
        <f t="shared" si="1"/>
        <v>#N/A</v>
      </c>
      <c r="N50" s="102" t="e">
        <f t="shared" si="2"/>
        <v>#N/A</v>
      </c>
      <c r="O50" s="102" t="e">
        <f t="shared" si="3"/>
        <v>#N/A</v>
      </c>
    </row>
    <row r="51" spans="1:15" x14ac:dyDescent="0.2">
      <c r="A51" s="95"/>
      <c r="B51" s="44" t="e">
        <f>IF(LEN(VLOOKUP(A51,'Species List'!$A:$G,2,FALSE))=0,"",VLOOKUP(A51,'Species List'!$A:$G,2,FALSE))</f>
        <v>#N/A</v>
      </c>
      <c r="C51" s="44" t="e">
        <f>IF(LEN(VLOOKUP(A51,'Species List'!$A:$G,3,FALSE))=0,"",VLOOKUP(A51,'Species List'!$A:$G,3,FALSE))</f>
        <v>#N/A</v>
      </c>
      <c r="D51" s="103" t="e">
        <f t="shared" si="0"/>
        <v>#N/A</v>
      </c>
      <c r="E51" s="44" t="e">
        <f>IF(LEN(VLOOKUP(A51,'Species List'!$A:$G,4,FALSE))=0,"",VLOOKUP(A51,'Species List'!$A:$G,4,FALSE))</f>
        <v>#N/A</v>
      </c>
      <c r="F51" s="44" t="e">
        <f>IF(LEN(VLOOKUP(A51,'Species List'!$A:$G,5,FALSE))=0,"",VLOOKUP(A51,'Species List'!$A:$G,5,FALSE))</f>
        <v>#N/A</v>
      </c>
      <c r="G51" s="44" t="e">
        <f>IF(LEN(VLOOKUP(A51,'Species List'!$A:$G,6,FALSE))=0,"",VLOOKUP(A51,'Species List'!$A:$G,6,FALSE))</f>
        <v>#N/A</v>
      </c>
      <c r="H51" s="44" t="e">
        <f>VLOOKUP(A51,'Species List'!$A:$G,7,FALSE)</f>
        <v>#N/A</v>
      </c>
      <c r="J51" s="95"/>
      <c r="K51" s="47" t="e">
        <f>VLOOKUP(J51,'Species List'!$H$1:$J$9,2,FALSE)</f>
        <v>#N/A</v>
      </c>
      <c r="L51" s="47" t="e">
        <f>VLOOKUP(K51,'Species List'!$I$1:$N$8,2,FALSE)</f>
        <v>#N/A</v>
      </c>
      <c r="M51" s="104" t="e">
        <f t="shared" si="1"/>
        <v>#N/A</v>
      </c>
      <c r="N51" s="102" t="e">
        <f t="shared" si="2"/>
        <v>#N/A</v>
      </c>
      <c r="O51" s="102" t="e">
        <f t="shared" si="3"/>
        <v>#N/A</v>
      </c>
    </row>
    <row r="52" spans="1:15" x14ac:dyDescent="0.2">
      <c r="A52" s="95"/>
      <c r="B52" s="44" t="e">
        <f>IF(LEN(VLOOKUP(A52,'Species List'!$A:$G,2,FALSE))=0,"",VLOOKUP(A52,'Species List'!$A:$G,2,FALSE))</f>
        <v>#N/A</v>
      </c>
      <c r="C52" s="44" t="e">
        <f>IF(LEN(VLOOKUP(A52,'Species List'!$A:$G,3,FALSE))=0,"",VLOOKUP(A52,'Species List'!$A:$G,3,FALSE))</f>
        <v>#N/A</v>
      </c>
      <c r="D52" s="103" t="e">
        <f t="shared" si="0"/>
        <v>#N/A</v>
      </c>
      <c r="E52" s="44" t="e">
        <f>IF(LEN(VLOOKUP(A52,'Species List'!$A:$G,4,FALSE))=0,"",VLOOKUP(A52,'Species List'!$A:$G,4,FALSE))</f>
        <v>#N/A</v>
      </c>
      <c r="F52" s="44" t="e">
        <f>IF(LEN(VLOOKUP(A52,'Species List'!$A:$G,5,FALSE))=0,"",VLOOKUP(A52,'Species List'!$A:$G,5,FALSE))</f>
        <v>#N/A</v>
      </c>
      <c r="G52" s="44" t="e">
        <f>IF(LEN(VLOOKUP(A52,'Species List'!$A:$G,6,FALSE))=0,"",VLOOKUP(A52,'Species List'!$A:$G,6,FALSE))</f>
        <v>#N/A</v>
      </c>
      <c r="H52" s="44" t="e">
        <f>VLOOKUP(A52,'Species List'!$A:$G,7,FALSE)</f>
        <v>#N/A</v>
      </c>
      <c r="J52" s="95"/>
      <c r="K52" s="47" t="e">
        <f>VLOOKUP(J52,'Species List'!$H$1:$J$9,2,FALSE)</f>
        <v>#N/A</v>
      </c>
      <c r="L52" s="47" t="e">
        <f>VLOOKUP(K52,'Species List'!$I$1:$N$8,2,FALSE)</f>
        <v>#N/A</v>
      </c>
      <c r="M52" s="104" t="e">
        <f t="shared" si="1"/>
        <v>#N/A</v>
      </c>
      <c r="N52" s="102" t="e">
        <f t="shared" si="2"/>
        <v>#N/A</v>
      </c>
      <c r="O52" s="102" t="e">
        <f t="shared" si="3"/>
        <v>#N/A</v>
      </c>
    </row>
    <row r="53" spans="1:15" x14ac:dyDescent="0.2">
      <c r="A53" s="95"/>
      <c r="B53" s="44" t="e">
        <f>IF(LEN(VLOOKUP(A53,'Species List'!$A:$G,2,FALSE))=0,"",VLOOKUP(A53,'Species List'!$A:$G,2,FALSE))</f>
        <v>#N/A</v>
      </c>
      <c r="C53" s="44" t="e">
        <f>IF(LEN(VLOOKUP(A53,'Species List'!$A:$G,3,FALSE))=0,"",VLOOKUP(A53,'Species List'!$A:$G,3,FALSE))</f>
        <v>#N/A</v>
      </c>
      <c r="D53" s="103" t="e">
        <f t="shared" si="0"/>
        <v>#N/A</v>
      </c>
      <c r="E53" s="44" t="e">
        <f>IF(LEN(VLOOKUP(A53,'Species List'!$A:$G,4,FALSE))=0,"",VLOOKUP(A53,'Species List'!$A:$G,4,FALSE))</f>
        <v>#N/A</v>
      </c>
      <c r="F53" s="44" t="e">
        <f>IF(LEN(VLOOKUP(A53,'Species List'!$A:$G,5,FALSE))=0,"",VLOOKUP(A53,'Species List'!$A:$G,5,FALSE))</f>
        <v>#N/A</v>
      </c>
      <c r="G53" s="44" t="e">
        <f>IF(LEN(VLOOKUP(A53,'Species List'!$A:$G,6,FALSE))=0,"",VLOOKUP(A53,'Species List'!$A:$G,6,FALSE))</f>
        <v>#N/A</v>
      </c>
      <c r="H53" s="44" t="e">
        <f>VLOOKUP(A53,'Species List'!$A:$G,7,FALSE)</f>
        <v>#N/A</v>
      </c>
      <c r="J53" s="95"/>
      <c r="K53" s="47" t="e">
        <f>VLOOKUP(J53,'Species List'!$H$1:$J$9,2,FALSE)</f>
        <v>#N/A</v>
      </c>
      <c r="L53" s="47" t="e">
        <f>VLOOKUP(K53,'Species List'!$I$1:$N$8,2,FALSE)</f>
        <v>#N/A</v>
      </c>
      <c r="M53" s="104" t="e">
        <f t="shared" si="1"/>
        <v>#N/A</v>
      </c>
      <c r="N53" s="102" t="e">
        <f t="shared" si="2"/>
        <v>#N/A</v>
      </c>
      <c r="O53" s="102" t="e">
        <f t="shared" si="3"/>
        <v>#N/A</v>
      </c>
    </row>
    <row r="54" spans="1:15" x14ac:dyDescent="0.2">
      <c r="A54" s="95"/>
      <c r="B54" s="44" t="e">
        <f>IF(LEN(VLOOKUP(A54,'Species List'!$A:$G,2,FALSE))=0,"",VLOOKUP(A54,'Species List'!$A:$G,2,FALSE))</f>
        <v>#N/A</v>
      </c>
      <c r="C54" s="44" t="e">
        <f>IF(LEN(VLOOKUP(A54,'Species List'!$A:$G,3,FALSE))=0,"",VLOOKUP(A54,'Species List'!$A:$G,3,FALSE))</f>
        <v>#N/A</v>
      </c>
      <c r="D54" s="103" t="e">
        <f t="shared" si="0"/>
        <v>#N/A</v>
      </c>
      <c r="E54" s="44" t="e">
        <f>IF(LEN(VLOOKUP(A54,'Species List'!$A:$G,4,FALSE))=0,"",VLOOKUP(A54,'Species List'!$A:$G,4,FALSE))</f>
        <v>#N/A</v>
      </c>
      <c r="F54" s="44" t="e">
        <f>IF(LEN(VLOOKUP(A54,'Species List'!$A:$G,5,FALSE))=0,"",VLOOKUP(A54,'Species List'!$A:$G,5,FALSE))</f>
        <v>#N/A</v>
      </c>
      <c r="G54" s="44" t="e">
        <f>IF(LEN(VLOOKUP(A54,'Species List'!$A:$G,6,FALSE))=0,"",VLOOKUP(A54,'Species List'!$A:$G,6,FALSE))</f>
        <v>#N/A</v>
      </c>
      <c r="H54" s="44" t="e">
        <f>VLOOKUP(A54,'Species List'!$A:$G,7,FALSE)</f>
        <v>#N/A</v>
      </c>
      <c r="J54" s="95"/>
      <c r="K54" s="47" t="e">
        <f>VLOOKUP(J54,'Species List'!$H$1:$J$9,2,FALSE)</f>
        <v>#N/A</v>
      </c>
      <c r="L54" s="47" t="e">
        <f>VLOOKUP(K54,'Species List'!$I$1:$N$8,2,FALSE)</f>
        <v>#N/A</v>
      </c>
      <c r="M54" s="104" t="e">
        <f t="shared" si="1"/>
        <v>#N/A</v>
      </c>
      <c r="N54" s="102" t="e">
        <f t="shared" si="2"/>
        <v>#N/A</v>
      </c>
      <c r="O54" s="102" t="e">
        <f t="shared" si="3"/>
        <v>#N/A</v>
      </c>
    </row>
    <row r="55" spans="1:15" x14ac:dyDescent="0.2">
      <c r="A55" s="95"/>
      <c r="B55" s="44" t="e">
        <f>IF(LEN(VLOOKUP(A55,'Species List'!$A:$G,2,FALSE))=0,"",VLOOKUP(A55,'Species List'!$A:$G,2,FALSE))</f>
        <v>#N/A</v>
      </c>
      <c r="C55" s="44" t="e">
        <f>IF(LEN(VLOOKUP(A55,'Species List'!$A:$G,3,FALSE))=0,"",VLOOKUP(A55,'Species List'!$A:$G,3,FALSE))</f>
        <v>#N/A</v>
      </c>
      <c r="D55" s="103" t="e">
        <f t="shared" si="0"/>
        <v>#N/A</v>
      </c>
      <c r="E55" s="44" t="e">
        <f>IF(LEN(VLOOKUP(A55,'Species List'!$A:$G,4,FALSE))=0,"",VLOOKUP(A55,'Species List'!$A:$G,4,FALSE))</f>
        <v>#N/A</v>
      </c>
      <c r="F55" s="44" t="e">
        <f>IF(LEN(VLOOKUP(A55,'Species List'!$A:$G,5,FALSE))=0,"",VLOOKUP(A55,'Species List'!$A:$G,5,FALSE))</f>
        <v>#N/A</v>
      </c>
      <c r="G55" s="44" t="e">
        <f>IF(LEN(VLOOKUP(A55,'Species List'!$A:$G,6,FALSE))=0,"",VLOOKUP(A55,'Species List'!$A:$G,6,FALSE))</f>
        <v>#N/A</v>
      </c>
      <c r="H55" s="44" t="e">
        <f>VLOOKUP(A55,'Species List'!$A:$G,7,FALSE)</f>
        <v>#N/A</v>
      </c>
      <c r="J55" s="95"/>
      <c r="K55" s="47" t="e">
        <f>VLOOKUP(J55,'Species List'!$H$1:$J$9,2,FALSE)</f>
        <v>#N/A</v>
      </c>
      <c r="L55" s="47" t="e">
        <f>VLOOKUP(K55,'Species List'!$I$1:$N$8,2,FALSE)</f>
        <v>#N/A</v>
      </c>
      <c r="M55" s="104" t="e">
        <f t="shared" si="1"/>
        <v>#N/A</v>
      </c>
      <c r="N55" s="102" t="e">
        <f t="shared" si="2"/>
        <v>#N/A</v>
      </c>
      <c r="O55" s="102" t="e">
        <f t="shared" si="3"/>
        <v>#N/A</v>
      </c>
    </row>
    <row r="56" spans="1:15" x14ac:dyDescent="0.2">
      <c r="A56" s="95"/>
      <c r="B56" s="44" t="e">
        <f>IF(LEN(VLOOKUP(A56,'Species List'!$A:$G,2,FALSE))=0,"",VLOOKUP(A56,'Species List'!$A:$G,2,FALSE))</f>
        <v>#N/A</v>
      </c>
      <c r="C56" s="44" t="e">
        <f>IF(LEN(VLOOKUP(A56,'Species List'!$A:$G,3,FALSE))=0,"",VLOOKUP(A56,'Species List'!$A:$G,3,FALSE))</f>
        <v>#N/A</v>
      </c>
      <c r="D56" s="103" t="e">
        <f t="shared" si="0"/>
        <v>#N/A</v>
      </c>
      <c r="E56" s="44" t="e">
        <f>IF(LEN(VLOOKUP(A56,'Species List'!$A:$G,4,FALSE))=0,"",VLOOKUP(A56,'Species List'!$A:$G,4,FALSE))</f>
        <v>#N/A</v>
      </c>
      <c r="F56" s="44" t="e">
        <f>IF(LEN(VLOOKUP(A56,'Species List'!$A:$G,5,FALSE))=0,"",VLOOKUP(A56,'Species List'!$A:$G,5,FALSE))</f>
        <v>#N/A</v>
      </c>
      <c r="G56" s="44" t="e">
        <f>IF(LEN(VLOOKUP(A56,'Species List'!$A:$G,6,FALSE))=0,"",VLOOKUP(A56,'Species List'!$A:$G,6,FALSE))</f>
        <v>#N/A</v>
      </c>
      <c r="H56" s="44" t="e">
        <f>VLOOKUP(A56,'Species List'!$A:$G,7,FALSE)</f>
        <v>#N/A</v>
      </c>
      <c r="J56" s="95"/>
      <c r="K56" s="47" t="e">
        <f>VLOOKUP(J56,'Species List'!$H$1:$J$9,2,FALSE)</f>
        <v>#N/A</v>
      </c>
      <c r="L56" s="47" t="e">
        <f>VLOOKUP(K56,'Species List'!$I$1:$N$8,2,FALSE)</f>
        <v>#N/A</v>
      </c>
      <c r="M56" s="104" t="e">
        <f t="shared" si="1"/>
        <v>#N/A</v>
      </c>
      <c r="N56" s="102" t="e">
        <f t="shared" si="2"/>
        <v>#N/A</v>
      </c>
      <c r="O56" s="102" t="e">
        <f t="shared" si="3"/>
        <v>#N/A</v>
      </c>
    </row>
    <row r="57" spans="1:15" x14ac:dyDescent="0.2">
      <c r="A57" s="95"/>
      <c r="B57" s="44" t="e">
        <f>IF(LEN(VLOOKUP(A57,'Species List'!$A:$G,2,FALSE))=0,"",VLOOKUP(A57,'Species List'!$A:$G,2,FALSE))</f>
        <v>#N/A</v>
      </c>
      <c r="C57" s="44" t="e">
        <f>IF(LEN(VLOOKUP(A57,'Species List'!$A:$G,3,FALSE))=0,"",VLOOKUP(A57,'Species List'!$A:$G,3,FALSE))</f>
        <v>#N/A</v>
      </c>
      <c r="D57" s="103" t="e">
        <f t="shared" si="0"/>
        <v>#N/A</v>
      </c>
      <c r="E57" s="44" t="e">
        <f>IF(LEN(VLOOKUP(A57,'Species List'!$A:$G,4,FALSE))=0,"",VLOOKUP(A57,'Species List'!$A:$G,4,FALSE))</f>
        <v>#N/A</v>
      </c>
      <c r="F57" s="44" t="e">
        <f>IF(LEN(VLOOKUP(A57,'Species List'!$A:$G,5,FALSE))=0,"",VLOOKUP(A57,'Species List'!$A:$G,5,FALSE))</f>
        <v>#N/A</v>
      </c>
      <c r="G57" s="44" t="e">
        <f>IF(LEN(VLOOKUP(A57,'Species List'!$A:$G,6,FALSE))=0,"",VLOOKUP(A57,'Species List'!$A:$G,6,FALSE))</f>
        <v>#N/A</v>
      </c>
      <c r="H57" s="44" t="e">
        <f>VLOOKUP(A57,'Species List'!$A:$G,7,FALSE)</f>
        <v>#N/A</v>
      </c>
      <c r="J57" s="95"/>
      <c r="K57" s="47" t="e">
        <f>VLOOKUP(J57,'Species List'!$H$1:$J$9,2,FALSE)</f>
        <v>#N/A</v>
      </c>
      <c r="L57" s="47" t="e">
        <f>VLOOKUP(K57,'Species List'!$I$1:$N$8,2,FALSE)</f>
        <v>#N/A</v>
      </c>
      <c r="M57" s="104" t="e">
        <f t="shared" si="1"/>
        <v>#N/A</v>
      </c>
      <c r="N57" s="102" t="e">
        <f t="shared" si="2"/>
        <v>#N/A</v>
      </c>
      <c r="O57" s="102" t="e">
        <f t="shared" si="3"/>
        <v>#N/A</v>
      </c>
    </row>
    <row r="58" spans="1:15" x14ac:dyDescent="0.2">
      <c r="A58" s="95"/>
      <c r="B58" s="44" t="e">
        <f>IF(LEN(VLOOKUP(A58,'Species List'!$A:$G,2,FALSE))=0,"",VLOOKUP(A58,'Species List'!$A:$G,2,FALSE))</f>
        <v>#N/A</v>
      </c>
      <c r="C58" s="44" t="e">
        <f>IF(LEN(VLOOKUP(A58,'Species List'!$A:$G,3,FALSE))=0,"",VLOOKUP(A58,'Species List'!$A:$G,3,FALSE))</f>
        <v>#N/A</v>
      </c>
      <c r="D58" s="103" t="e">
        <f t="shared" si="0"/>
        <v>#N/A</v>
      </c>
      <c r="E58" s="44" t="e">
        <f>IF(LEN(VLOOKUP(A58,'Species List'!$A:$G,4,FALSE))=0,"",VLOOKUP(A58,'Species List'!$A:$G,4,FALSE))</f>
        <v>#N/A</v>
      </c>
      <c r="F58" s="44" t="e">
        <f>IF(LEN(VLOOKUP(A58,'Species List'!$A:$G,5,FALSE))=0,"",VLOOKUP(A58,'Species List'!$A:$G,5,FALSE))</f>
        <v>#N/A</v>
      </c>
      <c r="G58" s="44" t="e">
        <f>IF(LEN(VLOOKUP(A58,'Species List'!$A:$G,6,FALSE))=0,"",VLOOKUP(A58,'Species List'!$A:$G,6,FALSE))</f>
        <v>#N/A</v>
      </c>
      <c r="H58" s="44" t="e">
        <f>VLOOKUP(A58,'Species List'!$A:$G,7,FALSE)</f>
        <v>#N/A</v>
      </c>
      <c r="J58" s="95"/>
      <c r="K58" s="47" t="e">
        <f>VLOOKUP(J58,'Species List'!$H$1:$J$9,2,FALSE)</f>
        <v>#N/A</v>
      </c>
      <c r="L58" s="47" t="e">
        <f>VLOOKUP(K58,'Species List'!$I$1:$N$8,2,FALSE)</f>
        <v>#N/A</v>
      </c>
      <c r="M58" s="104" t="e">
        <f t="shared" si="1"/>
        <v>#N/A</v>
      </c>
      <c r="N58" s="102" t="e">
        <f t="shared" si="2"/>
        <v>#N/A</v>
      </c>
      <c r="O58" s="102" t="e">
        <f t="shared" si="3"/>
        <v>#N/A</v>
      </c>
    </row>
    <row r="59" spans="1:15" x14ac:dyDescent="0.2">
      <c r="A59" s="95"/>
      <c r="B59" s="44" t="e">
        <f>IF(LEN(VLOOKUP(A59,'Species List'!$A:$G,2,FALSE))=0,"",VLOOKUP(A59,'Species List'!$A:$G,2,FALSE))</f>
        <v>#N/A</v>
      </c>
      <c r="C59" s="44" t="e">
        <f>IF(LEN(VLOOKUP(A59,'Species List'!$A:$G,3,FALSE))=0,"",VLOOKUP(A59,'Species List'!$A:$G,3,FALSE))</f>
        <v>#N/A</v>
      </c>
      <c r="D59" s="103" t="e">
        <f t="shared" si="0"/>
        <v>#N/A</v>
      </c>
      <c r="E59" s="44" t="e">
        <f>IF(LEN(VLOOKUP(A59,'Species List'!$A:$G,4,FALSE))=0,"",VLOOKUP(A59,'Species List'!$A:$G,4,FALSE))</f>
        <v>#N/A</v>
      </c>
      <c r="F59" s="44" t="e">
        <f>IF(LEN(VLOOKUP(A59,'Species List'!$A:$G,5,FALSE))=0,"",VLOOKUP(A59,'Species List'!$A:$G,5,FALSE))</f>
        <v>#N/A</v>
      </c>
      <c r="G59" s="44" t="e">
        <f>IF(LEN(VLOOKUP(A59,'Species List'!$A:$G,6,FALSE))=0,"",VLOOKUP(A59,'Species List'!$A:$G,6,FALSE))</f>
        <v>#N/A</v>
      </c>
      <c r="H59" s="44" t="e">
        <f>VLOOKUP(A59,'Species List'!$A:$G,7,FALSE)</f>
        <v>#N/A</v>
      </c>
      <c r="J59" s="95"/>
      <c r="K59" s="47" t="e">
        <f>VLOOKUP(J59,'Species List'!$H$1:$J$9,2,FALSE)</f>
        <v>#N/A</v>
      </c>
      <c r="L59" s="47" t="e">
        <f>VLOOKUP(K59,'Species List'!$I$1:$N$8,2,FALSE)</f>
        <v>#N/A</v>
      </c>
      <c r="M59" s="104" t="e">
        <f t="shared" si="1"/>
        <v>#N/A</v>
      </c>
      <c r="N59" s="102" t="e">
        <f t="shared" si="2"/>
        <v>#N/A</v>
      </c>
      <c r="O59" s="102" t="e">
        <f t="shared" si="3"/>
        <v>#N/A</v>
      </c>
    </row>
    <row r="60" spans="1:15" x14ac:dyDescent="0.2">
      <c r="A60" s="95"/>
      <c r="B60" s="44" t="e">
        <f>IF(LEN(VLOOKUP(A60,'Species List'!$A:$G,2,FALSE))=0,"",VLOOKUP(A60,'Species List'!$A:$G,2,FALSE))</f>
        <v>#N/A</v>
      </c>
      <c r="C60" s="44" t="e">
        <f>IF(LEN(VLOOKUP(A60,'Species List'!$A:$G,3,FALSE))=0,"",VLOOKUP(A60,'Species List'!$A:$G,3,FALSE))</f>
        <v>#N/A</v>
      </c>
      <c r="D60" s="103" t="e">
        <f t="shared" si="0"/>
        <v>#N/A</v>
      </c>
      <c r="E60" s="44" t="e">
        <f>IF(LEN(VLOOKUP(A60,'Species List'!$A:$G,4,FALSE))=0,"",VLOOKUP(A60,'Species List'!$A:$G,4,FALSE))</f>
        <v>#N/A</v>
      </c>
      <c r="F60" s="44" t="e">
        <f>IF(LEN(VLOOKUP(A60,'Species List'!$A:$G,5,FALSE))=0,"",VLOOKUP(A60,'Species List'!$A:$G,5,FALSE))</f>
        <v>#N/A</v>
      </c>
      <c r="G60" s="44" t="e">
        <f>IF(LEN(VLOOKUP(A60,'Species List'!$A:$G,6,FALSE))=0,"",VLOOKUP(A60,'Species List'!$A:$G,6,FALSE))</f>
        <v>#N/A</v>
      </c>
      <c r="H60" s="44" t="e">
        <f>VLOOKUP(A60,'Species List'!$A:$G,7,FALSE)</f>
        <v>#N/A</v>
      </c>
      <c r="J60" s="95"/>
      <c r="K60" s="47" t="e">
        <f>VLOOKUP(J60,'Species List'!$H$1:$J$9,2,FALSE)</f>
        <v>#N/A</v>
      </c>
      <c r="L60" s="47" t="e">
        <f>VLOOKUP(K60,'Species List'!$I$1:$N$8,2,FALSE)</f>
        <v>#N/A</v>
      </c>
      <c r="M60" s="104" t="e">
        <f t="shared" si="1"/>
        <v>#N/A</v>
      </c>
      <c r="N60" s="102" t="e">
        <f t="shared" si="2"/>
        <v>#N/A</v>
      </c>
      <c r="O60" s="102" t="e">
        <f t="shared" si="3"/>
        <v>#N/A</v>
      </c>
    </row>
    <row r="61" spans="1:15" x14ac:dyDescent="0.2">
      <c r="A61" s="95"/>
      <c r="B61" s="44" t="e">
        <f>IF(LEN(VLOOKUP(A61,'Species List'!$A:$G,2,FALSE))=0,"",VLOOKUP(A61,'Species List'!$A:$G,2,FALSE))</f>
        <v>#N/A</v>
      </c>
      <c r="C61" s="44" t="e">
        <f>IF(LEN(VLOOKUP(A61,'Species List'!$A:$G,3,FALSE))=0,"",VLOOKUP(A61,'Species List'!$A:$G,3,FALSE))</f>
        <v>#N/A</v>
      </c>
      <c r="D61" s="103" t="e">
        <f t="shared" si="0"/>
        <v>#N/A</v>
      </c>
      <c r="E61" s="44" t="e">
        <f>IF(LEN(VLOOKUP(A61,'Species List'!$A:$G,4,FALSE))=0,"",VLOOKUP(A61,'Species List'!$A:$G,4,FALSE))</f>
        <v>#N/A</v>
      </c>
      <c r="F61" s="44" t="e">
        <f>IF(LEN(VLOOKUP(A61,'Species List'!$A:$G,5,FALSE))=0,"",VLOOKUP(A61,'Species List'!$A:$G,5,FALSE))</f>
        <v>#N/A</v>
      </c>
      <c r="G61" s="44" t="e">
        <f>IF(LEN(VLOOKUP(A61,'Species List'!$A:$G,6,FALSE))=0,"",VLOOKUP(A61,'Species List'!$A:$G,6,FALSE))</f>
        <v>#N/A</v>
      </c>
      <c r="H61" s="44" t="e">
        <f>VLOOKUP(A61,'Species List'!$A:$G,7,FALSE)</f>
        <v>#N/A</v>
      </c>
      <c r="J61" s="95"/>
      <c r="K61" s="47" t="e">
        <f>VLOOKUP(J61,'Species List'!$H$1:$J$9,2,FALSE)</f>
        <v>#N/A</v>
      </c>
      <c r="L61" s="47" t="e">
        <f>VLOOKUP(K61,'Species List'!$I$1:$N$8,2,FALSE)</f>
        <v>#N/A</v>
      </c>
      <c r="M61" s="104" t="e">
        <f t="shared" si="1"/>
        <v>#N/A</v>
      </c>
      <c r="N61" s="102" t="e">
        <f t="shared" si="2"/>
        <v>#N/A</v>
      </c>
      <c r="O61" s="102" t="e">
        <f t="shared" si="3"/>
        <v>#N/A</v>
      </c>
    </row>
    <row r="62" spans="1:15" x14ac:dyDescent="0.2">
      <c r="A62" s="95"/>
      <c r="B62" s="44" t="e">
        <f>IF(LEN(VLOOKUP(A62,'Species List'!$A:$G,2,FALSE))=0,"",VLOOKUP(A62,'Species List'!$A:$G,2,FALSE))</f>
        <v>#N/A</v>
      </c>
      <c r="C62" s="44" t="e">
        <f>IF(LEN(VLOOKUP(A62,'Species List'!$A:$G,3,FALSE))=0,"",VLOOKUP(A62,'Species List'!$A:$G,3,FALSE))</f>
        <v>#N/A</v>
      </c>
      <c r="D62" s="103" t="e">
        <f t="shared" si="0"/>
        <v>#N/A</v>
      </c>
      <c r="E62" s="44" t="e">
        <f>IF(LEN(VLOOKUP(A62,'Species List'!$A:$G,4,FALSE))=0,"",VLOOKUP(A62,'Species List'!$A:$G,4,FALSE))</f>
        <v>#N/A</v>
      </c>
      <c r="F62" s="44" t="e">
        <f>IF(LEN(VLOOKUP(A62,'Species List'!$A:$G,5,FALSE))=0,"",VLOOKUP(A62,'Species List'!$A:$G,5,FALSE))</f>
        <v>#N/A</v>
      </c>
      <c r="G62" s="44" t="e">
        <f>IF(LEN(VLOOKUP(A62,'Species List'!$A:$G,6,FALSE))=0,"",VLOOKUP(A62,'Species List'!$A:$G,6,FALSE))</f>
        <v>#N/A</v>
      </c>
      <c r="H62" s="44" t="e">
        <f>VLOOKUP(A62,'Species List'!$A:$G,7,FALSE)</f>
        <v>#N/A</v>
      </c>
      <c r="J62" s="95"/>
      <c r="K62" s="47" t="e">
        <f>VLOOKUP(J62,'Species List'!$H$1:$J$9,2,FALSE)</f>
        <v>#N/A</v>
      </c>
      <c r="L62" s="47" t="e">
        <f>VLOOKUP(K62,'Species List'!$I$1:$N$8,2,FALSE)</f>
        <v>#N/A</v>
      </c>
      <c r="M62" s="104" t="e">
        <f t="shared" si="1"/>
        <v>#N/A</v>
      </c>
      <c r="N62" s="102" t="e">
        <f t="shared" si="2"/>
        <v>#N/A</v>
      </c>
      <c r="O62" s="102" t="e">
        <f t="shared" si="3"/>
        <v>#N/A</v>
      </c>
    </row>
    <row r="63" spans="1:15" x14ac:dyDescent="0.2">
      <c r="A63" s="95"/>
      <c r="B63" s="44" t="e">
        <f>IF(LEN(VLOOKUP(A63,'Species List'!$A:$G,2,FALSE))=0,"",VLOOKUP(A63,'Species List'!$A:$G,2,FALSE))</f>
        <v>#N/A</v>
      </c>
      <c r="C63" s="44" t="e">
        <f>IF(LEN(VLOOKUP(A63,'Species List'!$A:$G,3,FALSE))=0,"",VLOOKUP(A63,'Species List'!$A:$G,3,FALSE))</f>
        <v>#N/A</v>
      </c>
      <c r="D63" s="103" t="e">
        <f t="shared" si="0"/>
        <v>#N/A</v>
      </c>
      <c r="E63" s="44" t="e">
        <f>IF(LEN(VLOOKUP(A63,'Species List'!$A:$G,4,FALSE))=0,"",VLOOKUP(A63,'Species List'!$A:$G,4,FALSE))</f>
        <v>#N/A</v>
      </c>
      <c r="F63" s="44" t="e">
        <f>IF(LEN(VLOOKUP(A63,'Species List'!$A:$G,5,FALSE))=0,"",VLOOKUP(A63,'Species List'!$A:$G,5,FALSE))</f>
        <v>#N/A</v>
      </c>
      <c r="G63" s="44" t="e">
        <f>IF(LEN(VLOOKUP(A63,'Species List'!$A:$G,6,FALSE))=0,"",VLOOKUP(A63,'Species List'!$A:$G,6,FALSE))</f>
        <v>#N/A</v>
      </c>
      <c r="H63" s="44" t="e">
        <f>VLOOKUP(A63,'Species List'!$A:$G,7,FALSE)</f>
        <v>#N/A</v>
      </c>
      <c r="J63" s="95"/>
      <c r="K63" s="47" t="e">
        <f>VLOOKUP(J63,'Species List'!$H$1:$J$9,2,FALSE)</f>
        <v>#N/A</v>
      </c>
      <c r="L63" s="47" t="e">
        <f>VLOOKUP(K63,'Species List'!$I$1:$N$8,2,FALSE)</f>
        <v>#N/A</v>
      </c>
      <c r="M63" s="104" t="e">
        <f t="shared" si="1"/>
        <v>#N/A</v>
      </c>
      <c r="N63" s="102" t="e">
        <f t="shared" si="2"/>
        <v>#N/A</v>
      </c>
      <c r="O63" s="102" t="e">
        <f t="shared" si="3"/>
        <v>#N/A</v>
      </c>
    </row>
    <row r="64" spans="1:15" x14ac:dyDescent="0.2">
      <c r="A64" s="95"/>
      <c r="B64" s="44" t="e">
        <f>IF(LEN(VLOOKUP(A64,'Species List'!$A:$G,2,FALSE))=0,"",VLOOKUP(A64,'Species List'!$A:$G,2,FALSE))</f>
        <v>#N/A</v>
      </c>
      <c r="C64" s="44" t="e">
        <f>IF(LEN(VLOOKUP(A64,'Species List'!$A:$G,3,FALSE))=0,"",VLOOKUP(A64,'Species List'!$A:$G,3,FALSE))</f>
        <v>#N/A</v>
      </c>
      <c r="D64" s="103" t="e">
        <f t="shared" si="0"/>
        <v>#N/A</v>
      </c>
      <c r="E64" s="44" t="e">
        <f>IF(LEN(VLOOKUP(A64,'Species List'!$A:$G,4,FALSE))=0,"",VLOOKUP(A64,'Species List'!$A:$G,4,FALSE))</f>
        <v>#N/A</v>
      </c>
      <c r="F64" s="44" t="e">
        <f>IF(LEN(VLOOKUP(A64,'Species List'!$A:$G,5,FALSE))=0,"",VLOOKUP(A64,'Species List'!$A:$G,5,FALSE))</f>
        <v>#N/A</v>
      </c>
      <c r="G64" s="44" t="e">
        <f>IF(LEN(VLOOKUP(A64,'Species List'!$A:$G,6,FALSE))=0,"",VLOOKUP(A64,'Species List'!$A:$G,6,FALSE))</f>
        <v>#N/A</v>
      </c>
      <c r="H64" s="44" t="e">
        <f>VLOOKUP(A64,'Species List'!$A:$G,7,FALSE)</f>
        <v>#N/A</v>
      </c>
      <c r="J64" s="95"/>
      <c r="K64" s="47" t="e">
        <f>VLOOKUP(J64,'Species List'!$H$1:$J$9,2,FALSE)</f>
        <v>#N/A</v>
      </c>
      <c r="L64" s="47" t="e">
        <f>VLOOKUP(K64,'Species List'!$I$1:$N$8,2,FALSE)</f>
        <v>#N/A</v>
      </c>
      <c r="M64" s="104" t="e">
        <f t="shared" si="1"/>
        <v>#N/A</v>
      </c>
      <c r="N64" s="102" t="e">
        <f t="shared" si="2"/>
        <v>#N/A</v>
      </c>
      <c r="O64" s="102" t="e">
        <f t="shared" si="3"/>
        <v>#N/A</v>
      </c>
    </row>
    <row r="65" spans="1:15" x14ac:dyDescent="0.2">
      <c r="A65" s="95"/>
      <c r="B65" s="44" t="e">
        <f>IF(LEN(VLOOKUP(A65,'Species List'!$A:$G,2,FALSE))=0,"",VLOOKUP(A65,'Species List'!$A:$G,2,FALSE))</f>
        <v>#N/A</v>
      </c>
      <c r="C65" s="44" t="e">
        <f>IF(LEN(VLOOKUP(A65,'Species List'!$A:$G,3,FALSE))=0,"",VLOOKUP(A65,'Species List'!$A:$G,3,FALSE))</f>
        <v>#N/A</v>
      </c>
      <c r="D65" s="103" t="e">
        <f t="shared" si="0"/>
        <v>#N/A</v>
      </c>
      <c r="E65" s="44" t="e">
        <f>IF(LEN(VLOOKUP(A65,'Species List'!$A:$G,4,FALSE))=0,"",VLOOKUP(A65,'Species List'!$A:$G,4,FALSE))</f>
        <v>#N/A</v>
      </c>
      <c r="F65" s="44" t="e">
        <f>IF(LEN(VLOOKUP(A65,'Species List'!$A:$G,5,FALSE))=0,"",VLOOKUP(A65,'Species List'!$A:$G,5,FALSE))</f>
        <v>#N/A</v>
      </c>
      <c r="G65" s="44" t="e">
        <f>IF(LEN(VLOOKUP(A65,'Species List'!$A:$G,6,FALSE))=0,"",VLOOKUP(A65,'Species List'!$A:$G,6,FALSE))</f>
        <v>#N/A</v>
      </c>
      <c r="H65" s="44" t="e">
        <f>VLOOKUP(A65,'Species List'!$A:$G,7,FALSE)</f>
        <v>#N/A</v>
      </c>
      <c r="J65" s="95"/>
      <c r="K65" s="47" t="e">
        <f>VLOOKUP(J65,'Species List'!$H$1:$J$9,2,FALSE)</f>
        <v>#N/A</v>
      </c>
      <c r="L65" s="47" t="e">
        <f>VLOOKUP(K65,'Species List'!$I$1:$N$8,2,FALSE)</f>
        <v>#N/A</v>
      </c>
      <c r="M65" s="104" t="e">
        <f t="shared" si="1"/>
        <v>#N/A</v>
      </c>
      <c r="N65" s="102" t="e">
        <f t="shared" si="2"/>
        <v>#N/A</v>
      </c>
      <c r="O65" s="102" t="e">
        <f t="shared" si="3"/>
        <v>#N/A</v>
      </c>
    </row>
    <row r="66" spans="1:15" x14ac:dyDescent="0.2">
      <c r="A66" s="95"/>
      <c r="B66" s="44" t="e">
        <f>IF(LEN(VLOOKUP(A66,'Species List'!$A:$G,2,FALSE))=0,"",VLOOKUP(A66,'Species List'!$A:$G,2,FALSE))</f>
        <v>#N/A</v>
      </c>
      <c r="C66" s="44" t="e">
        <f>IF(LEN(VLOOKUP(A66,'Species List'!$A:$G,3,FALSE))=0,"",VLOOKUP(A66,'Species List'!$A:$G,3,FALSE))</f>
        <v>#N/A</v>
      </c>
      <c r="D66" s="103" t="e">
        <f t="shared" si="0"/>
        <v>#N/A</v>
      </c>
      <c r="E66" s="44" t="e">
        <f>IF(LEN(VLOOKUP(A66,'Species List'!$A:$G,4,FALSE))=0,"",VLOOKUP(A66,'Species List'!$A:$G,4,FALSE))</f>
        <v>#N/A</v>
      </c>
      <c r="F66" s="44" t="e">
        <f>IF(LEN(VLOOKUP(A66,'Species List'!$A:$G,5,FALSE))=0,"",VLOOKUP(A66,'Species List'!$A:$G,5,FALSE))</f>
        <v>#N/A</v>
      </c>
      <c r="G66" s="44" t="e">
        <f>IF(LEN(VLOOKUP(A66,'Species List'!$A:$G,6,FALSE))=0,"",VLOOKUP(A66,'Species List'!$A:$G,6,FALSE))</f>
        <v>#N/A</v>
      </c>
      <c r="H66" s="44" t="e">
        <f>VLOOKUP(A66,'Species List'!$A:$G,7,FALSE)</f>
        <v>#N/A</v>
      </c>
      <c r="J66" s="95"/>
      <c r="K66" s="47" t="e">
        <f>VLOOKUP(J66,'Species List'!$H$1:$J$9,2,FALSE)</f>
        <v>#N/A</v>
      </c>
      <c r="L66" s="47" t="e">
        <f>VLOOKUP(K66,'Species List'!$I$1:$N$8,2,FALSE)</f>
        <v>#N/A</v>
      </c>
      <c r="M66" s="104" t="e">
        <f t="shared" si="1"/>
        <v>#N/A</v>
      </c>
      <c r="N66" s="102" t="e">
        <f t="shared" si="2"/>
        <v>#N/A</v>
      </c>
      <c r="O66" s="102" t="e">
        <f t="shared" si="3"/>
        <v>#N/A</v>
      </c>
    </row>
    <row r="67" spans="1:15" x14ac:dyDescent="0.2">
      <c r="A67" s="95"/>
      <c r="B67" s="44" t="e">
        <f>IF(LEN(VLOOKUP(A67,'Species List'!$A:$G,2,FALSE))=0,"",VLOOKUP(A67,'Species List'!$A:$G,2,FALSE))</f>
        <v>#N/A</v>
      </c>
      <c r="C67" s="44" t="e">
        <f>IF(LEN(VLOOKUP(A67,'Species List'!$A:$G,3,FALSE))=0,"",VLOOKUP(A67,'Species List'!$A:$G,3,FALSE))</f>
        <v>#N/A</v>
      </c>
      <c r="D67" s="103" t="e">
        <f t="shared" si="0"/>
        <v>#N/A</v>
      </c>
      <c r="E67" s="44" t="e">
        <f>IF(LEN(VLOOKUP(A67,'Species List'!$A:$G,4,FALSE))=0,"",VLOOKUP(A67,'Species List'!$A:$G,4,FALSE))</f>
        <v>#N/A</v>
      </c>
      <c r="F67" s="44" t="e">
        <f>IF(LEN(VLOOKUP(A67,'Species List'!$A:$G,5,FALSE))=0,"",VLOOKUP(A67,'Species List'!$A:$G,5,FALSE))</f>
        <v>#N/A</v>
      </c>
      <c r="G67" s="44" t="e">
        <f>IF(LEN(VLOOKUP(A67,'Species List'!$A:$G,6,FALSE))=0,"",VLOOKUP(A67,'Species List'!$A:$G,6,FALSE))</f>
        <v>#N/A</v>
      </c>
      <c r="H67" s="44" t="e">
        <f>VLOOKUP(A67,'Species List'!$A:$G,7,FALSE)</f>
        <v>#N/A</v>
      </c>
      <c r="J67" s="95"/>
      <c r="K67" s="47" t="e">
        <f>VLOOKUP(J67,'Species List'!$H$1:$J$9,2,FALSE)</f>
        <v>#N/A</v>
      </c>
      <c r="L67" s="47" t="e">
        <f>VLOOKUP(K67,'Species List'!$I$1:$N$8,2,FALSE)</f>
        <v>#N/A</v>
      </c>
      <c r="M67" s="104" t="e">
        <f t="shared" si="1"/>
        <v>#N/A</v>
      </c>
      <c r="N67" s="102" t="e">
        <f t="shared" si="2"/>
        <v>#N/A</v>
      </c>
      <c r="O67" s="102" t="e">
        <f t="shared" si="3"/>
        <v>#N/A</v>
      </c>
    </row>
    <row r="68" spans="1:15" x14ac:dyDescent="0.2">
      <c r="A68" s="95"/>
      <c r="B68" s="44" t="e">
        <f>IF(LEN(VLOOKUP(A68,'Species List'!$A:$G,2,FALSE))=0,"",VLOOKUP(A68,'Species List'!$A:$G,2,FALSE))</f>
        <v>#N/A</v>
      </c>
      <c r="C68" s="44" t="e">
        <f>IF(LEN(VLOOKUP(A68,'Species List'!$A:$G,3,FALSE))=0,"",VLOOKUP(A68,'Species List'!$A:$G,3,FALSE))</f>
        <v>#N/A</v>
      </c>
      <c r="D68" s="103" t="e">
        <f t="shared" si="0"/>
        <v>#N/A</v>
      </c>
      <c r="E68" s="44" t="e">
        <f>IF(LEN(VLOOKUP(A68,'Species List'!$A:$G,4,FALSE))=0,"",VLOOKUP(A68,'Species List'!$A:$G,4,FALSE))</f>
        <v>#N/A</v>
      </c>
      <c r="F68" s="44" t="e">
        <f>IF(LEN(VLOOKUP(A68,'Species List'!$A:$G,5,FALSE))=0,"",VLOOKUP(A68,'Species List'!$A:$G,5,FALSE))</f>
        <v>#N/A</v>
      </c>
      <c r="G68" s="44" t="e">
        <f>IF(LEN(VLOOKUP(A68,'Species List'!$A:$G,6,FALSE))=0,"",VLOOKUP(A68,'Species List'!$A:$G,6,FALSE))</f>
        <v>#N/A</v>
      </c>
      <c r="H68" s="44" t="e">
        <f>VLOOKUP(A68,'Species List'!$A:$G,7,FALSE)</f>
        <v>#N/A</v>
      </c>
      <c r="J68" s="95"/>
      <c r="K68" s="47" t="e">
        <f>VLOOKUP(J68,'Species List'!$H$1:$J$9,2,FALSE)</f>
        <v>#N/A</v>
      </c>
      <c r="L68" s="47" t="e">
        <f>VLOOKUP(K68,'Species List'!$I$1:$N$8,2,FALSE)</f>
        <v>#N/A</v>
      </c>
      <c r="M68" s="104" t="e">
        <f t="shared" si="1"/>
        <v>#N/A</v>
      </c>
      <c r="N68" s="102" t="e">
        <f t="shared" si="2"/>
        <v>#N/A</v>
      </c>
      <c r="O68" s="102" t="e">
        <f t="shared" si="3"/>
        <v>#N/A</v>
      </c>
    </row>
    <row r="69" spans="1:15" x14ac:dyDescent="0.2">
      <c r="A69" s="95"/>
      <c r="B69" s="44" t="e">
        <f>IF(LEN(VLOOKUP(A69,'Species List'!$A:$G,2,FALSE))=0,"",VLOOKUP(A69,'Species List'!$A:$G,2,FALSE))</f>
        <v>#N/A</v>
      </c>
      <c r="C69" s="44" t="e">
        <f>IF(LEN(VLOOKUP(A69,'Species List'!$A:$G,3,FALSE))=0,"",VLOOKUP(A69,'Species List'!$A:$G,3,FALSE))</f>
        <v>#N/A</v>
      </c>
      <c r="D69" s="103" t="e">
        <f t="shared" si="0"/>
        <v>#N/A</v>
      </c>
      <c r="E69" s="44" t="e">
        <f>IF(LEN(VLOOKUP(A69,'Species List'!$A:$G,4,FALSE))=0,"",VLOOKUP(A69,'Species List'!$A:$G,4,FALSE))</f>
        <v>#N/A</v>
      </c>
      <c r="F69" s="44" t="e">
        <f>IF(LEN(VLOOKUP(A69,'Species List'!$A:$G,5,FALSE))=0,"",VLOOKUP(A69,'Species List'!$A:$G,5,FALSE))</f>
        <v>#N/A</v>
      </c>
      <c r="G69" s="44" t="e">
        <f>IF(LEN(VLOOKUP(A69,'Species List'!$A:$G,6,FALSE))=0,"",VLOOKUP(A69,'Species List'!$A:$G,6,FALSE))</f>
        <v>#N/A</v>
      </c>
      <c r="H69" s="44" t="e">
        <f>VLOOKUP(A69,'Species List'!$A:$G,7,FALSE)</f>
        <v>#N/A</v>
      </c>
      <c r="J69" s="95"/>
      <c r="K69" s="47" t="e">
        <f>VLOOKUP(J69,'Species List'!$H$1:$J$9,2,FALSE)</f>
        <v>#N/A</v>
      </c>
      <c r="L69" s="47" t="e">
        <f>VLOOKUP(K69,'Species List'!$I$1:$N$8,2,FALSE)</f>
        <v>#N/A</v>
      </c>
      <c r="M69" s="104" t="e">
        <f t="shared" si="1"/>
        <v>#N/A</v>
      </c>
      <c r="N69" s="102" t="e">
        <f t="shared" si="2"/>
        <v>#N/A</v>
      </c>
      <c r="O69" s="102" t="e">
        <f t="shared" si="3"/>
        <v>#N/A</v>
      </c>
    </row>
    <row r="70" spans="1:15" x14ac:dyDescent="0.2">
      <c r="A70" s="95"/>
      <c r="B70" s="44" t="e">
        <f>IF(LEN(VLOOKUP(A70,'Species List'!$A:$G,2,FALSE))=0,"",VLOOKUP(A70,'Species List'!$A:$G,2,FALSE))</f>
        <v>#N/A</v>
      </c>
      <c r="C70" s="44" t="e">
        <f>IF(LEN(VLOOKUP(A70,'Species List'!$A:$G,3,FALSE))=0,"",VLOOKUP(A70,'Species List'!$A:$G,3,FALSE))</f>
        <v>#N/A</v>
      </c>
      <c r="D70" s="103" t="e">
        <f t="shared" si="0"/>
        <v>#N/A</v>
      </c>
      <c r="E70" s="44" t="e">
        <f>IF(LEN(VLOOKUP(A70,'Species List'!$A:$G,4,FALSE))=0,"",VLOOKUP(A70,'Species List'!$A:$G,4,FALSE))</f>
        <v>#N/A</v>
      </c>
      <c r="F70" s="44" t="e">
        <f>IF(LEN(VLOOKUP(A70,'Species List'!$A:$G,5,FALSE))=0,"",VLOOKUP(A70,'Species List'!$A:$G,5,FALSE))</f>
        <v>#N/A</v>
      </c>
      <c r="G70" s="44" t="e">
        <f>IF(LEN(VLOOKUP(A70,'Species List'!$A:$G,6,FALSE))=0,"",VLOOKUP(A70,'Species List'!$A:$G,6,FALSE))</f>
        <v>#N/A</v>
      </c>
      <c r="H70" s="44" t="e">
        <f>VLOOKUP(A70,'Species List'!$A:$G,7,FALSE)</f>
        <v>#N/A</v>
      </c>
      <c r="J70" s="95"/>
      <c r="K70" s="47" t="e">
        <f>VLOOKUP(J70,'Species List'!$H$1:$J$9,2,FALSE)</f>
        <v>#N/A</v>
      </c>
      <c r="L70" s="47" t="e">
        <f>VLOOKUP(K70,'Species List'!$I$1:$N$8,2,FALSE)</f>
        <v>#N/A</v>
      </c>
      <c r="M70" s="104" t="e">
        <f t="shared" si="1"/>
        <v>#N/A</v>
      </c>
      <c r="N70" s="102" t="e">
        <f t="shared" si="2"/>
        <v>#N/A</v>
      </c>
      <c r="O70" s="102" t="e">
        <f t="shared" si="3"/>
        <v>#N/A</v>
      </c>
    </row>
    <row r="71" spans="1:15" x14ac:dyDescent="0.2">
      <c r="A71" s="95"/>
      <c r="B71" s="44" t="e">
        <f>IF(LEN(VLOOKUP(A71,'Species List'!$A:$G,2,FALSE))=0,"",VLOOKUP(A71,'Species List'!$A:$G,2,FALSE))</f>
        <v>#N/A</v>
      </c>
      <c r="C71" s="44" t="e">
        <f>IF(LEN(VLOOKUP(A71,'Species List'!$A:$G,3,FALSE))=0,"",VLOOKUP(A71,'Species List'!$A:$G,3,FALSE))</f>
        <v>#N/A</v>
      </c>
      <c r="D71" s="103" t="e">
        <f t="shared" si="0"/>
        <v>#N/A</v>
      </c>
      <c r="E71" s="44" t="e">
        <f>IF(LEN(VLOOKUP(A71,'Species List'!$A:$G,4,FALSE))=0,"",VLOOKUP(A71,'Species List'!$A:$G,4,FALSE))</f>
        <v>#N/A</v>
      </c>
      <c r="F71" s="44" t="e">
        <f>IF(LEN(VLOOKUP(A71,'Species List'!$A:$G,5,FALSE))=0,"",VLOOKUP(A71,'Species List'!$A:$G,5,FALSE))</f>
        <v>#N/A</v>
      </c>
      <c r="G71" s="44" t="e">
        <f>IF(LEN(VLOOKUP(A71,'Species List'!$A:$G,6,FALSE))=0,"",VLOOKUP(A71,'Species List'!$A:$G,6,FALSE))</f>
        <v>#N/A</v>
      </c>
      <c r="H71" s="44" t="e">
        <f>VLOOKUP(A71,'Species List'!$A:$G,7,FALSE)</f>
        <v>#N/A</v>
      </c>
      <c r="J71" s="95"/>
      <c r="K71" s="47" t="e">
        <f>VLOOKUP(J71,'Species List'!$H$1:$J$9,2,FALSE)</f>
        <v>#N/A</v>
      </c>
      <c r="L71" s="47" t="e">
        <f>VLOOKUP(K71,'Species List'!$I$1:$N$8,2,FALSE)</f>
        <v>#N/A</v>
      </c>
      <c r="M71" s="104" t="e">
        <f t="shared" si="1"/>
        <v>#N/A</v>
      </c>
      <c r="N71" s="102" t="e">
        <f t="shared" si="2"/>
        <v>#N/A</v>
      </c>
      <c r="O71" s="102" t="e">
        <f t="shared" si="3"/>
        <v>#N/A</v>
      </c>
    </row>
    <row r="72" spans="1:15" x14ac:dyDescent="0.2">
      <c r="A72" s="95"/>
      <c r="B72" s="44" t="e">
        <f>IF(LEN(VLOOKUP(A72,'Species List'!$A:$G,2,FALSE))=0,"",VLOOKUP(A72,'Species List'!$A:$G,2,FALSE))</f>
        <v>#N/A</v>
      </c>
      <c r="C72" s="44" t="e">
        <f>IF(LEN(VLOOKUP(A72,'Species List'!$A:$G,3,FALSE))=0,"",VLOOKUP(A72,'Species List'!$A:$G,3,FALSE))</f>
        <v>#N/A</v>
      </c>
      <c r="D72" s="103" t="e">
        <f t="shared" si="0"/>
        <v>#N/A</v>
      </c>
      <c r="E72" s="44" t="e">
        <f>IF(LEN(VLOOKUP(A72,'Species List'!$A:$G,4,FALSE))=0,"",VLOOKUP(A72,'Species List'!$A:$G,4,FALSE))</f>
        <v>#N/A</v>
      </c>
      <c r="F72" s="44" t="e">
        <f>IF(LEN(VLOOKUP(A72,'Species List'!$A:$G,5,FALSE))=0,"",VLOOKUP(A72,'Species List'!$A:$G,5,FALSE))</f>
        <v>#N/A</v>
      </c>
      <c r="G72" s="44" t="e">
        <f>IF(LEN(VLOOKUP(A72,'Species List'!$A:$G,6,FALSE))=0,"",VLOOKUP(A72,'Species List'!$A:$G,6,FALSE))</f>
        <v>#N/A</v>
      </c>
      <c r="H72" s="44" t="e">
        <f>VLOOKUP(A72,'Species List'!$A:$G,7,FALSE)</f>
        <v>#N/A</v>
      </c>
      <c r="J72" s="95"/>
      <c r="K72" s="47" t="e">
        <f>VLOOKUP(J72,'Species List'!$H$1:$J$9,2,FALSE)</f>
        <v>#N/A</v>
      </c>
      <c r="L72" s="47" t="e">
        <f>VLOOKUP(K72,'Species List'!$I$1:$N$8,2,FALSE)</f>
        <v>#N/A</v>
      </c>
      <c r="M72" s="104" t="e">
        <f t="shared" si="1"/>
        <v>#N/A</v>
      </c>
      <c r="N72" s="102" t="e">
        <f t="shared" si="2"/>
        <v>#N/A</v>
      </c>
      <c r="O72" s="102" t="e">
        <f t="shared" si="3"/>
        <v>#N/A</v>
      </c>
    </row>
    <row r="73" spans="1:15" x14ac:dyDescent="0.2">
      <c r="A73" s="95"/>
      <c r="B73" s="44" t="e">
        <f>IF(LEN(VLOOKUP(A73,'Species List'!$A:$G,2,FALSE))=0,"",VLOOKUP(A73,'Species List'!$A:$G,2,FALSE))</f>
        <v>#N/A</v>
      </c>
      <c r="C73" s="44" t="e">
        <f>IF(LEN(VLOOKUP(A73,'Species List'!$A:$G,3,FALSE))=0,"",VLOOKUP(A73,'Species List'!$A:$G,3,FALSE))</f>
        <v>#N/A</v>
      </c>
      <c r="D73" s="103" t="e">
        <f t="shared" si="0"/>
        <v>#N/A</v>
      </c>
      <c r="E73" s="44" t="e">
        <f>IF(LEN(VLOOKUP(A73,'Species List'!$A:$G,4,FALSE))=0,"",VLOOKUP(A73,'Species List'!$A:$G,4,FALSE))</f>
        <v>#N/A</v>
      </c>
      <c r="F73" s="44" t="e">
        <f>IF(LEN(VLOOKUP(A73,'Species List'!$A:$G,5,FALSE))=0,"",VLOOKUP(A73,'Species List'!$A:$G,5,FALSE))</f>
        <v>#N/A</v>
      </c>
      <c r="G73" s="44" t="e">
        <f>IF(LEN(VLOOKUP(A73,'Species List'!$A:$G,6,FALSE))=0,"",VLOOKUP(A73,'Species List'!$A:$G,6,FALSE))</f>
        <v>#N/A</v>
      </c>
      <c r="H73" s="44" t="e">
        <f>VLOOKUP(A73,'Species List'!$A:$G,7,FALSE)</f>
        <v>#N/A</v>
      </c>
      <c r="J73" s="95"/>
      <c r="K73" s="47" t="e">
        <f>VLOOKUP(J73,'Species List'!$H$1:$J$9,2,FALSE)</f>
        <v>#N/A</v>
      </c>
      <c r="L73" s="47" t="e">
        <f>VLOOKUP(K73,'Species List'!$I$1:$N$8,2,FALSE)</f>
        <v>#N/A</v>
      </c>
      <c r="M73" s="104" t="e">
        <f t="shared" si="1"/>
        <v>#N/A</v>
      </c>
      <c r="N73" s="102" t="e">
        <f t="shared" si="2"/>
        <v>#N/A</v>
      </c>
      <c r="O73" s="102" t="e">
        <f t="shared" si="3"/>
        <v>#N/A</v>
      </c>
    </row>
    <row r="74" spans="1:15" x14ac:dyDescent="0.2">
      <c r="A74" s="95"/>
      <c r="B74" s="44" t="e">
        <f>IF(LEN(VLOOKUP(A74,'Species List'!$A:$G,2,FALSE))=0,"",VLOOKUP(A74,'Species List'!$A:$G,2,FALSE))</f>
        <v>#N/A</v>
      </c>
      <c r="C74" s="44" t="e">
        <f>IF(LEN(VLOOKUP(A74,'Species List'!$A:$G,3,FALSE))=0,"",VLOOKUP(A74,'Species List'!$A:$G,3,FALSE))</f>
        <v>#N/A</v>
      </c>
      <c r="D74" s="103" t="e">
        <f t="shared" si="0"/>
        <v>#N/A</v>
      </c>
      <c r="E74" s="44" t="e">
        <f>IF(LEN(VLOOKUP(A74,'Species List'!$A:$G,4,FALSE))=0,"",VLOOKUP(A74,'Species List'!$A:$G,4,FALSE))</f>
        <v>#N/A</v>
      </c>
      <c r="F74" s="44" t="e">
        <f>IF(LEN(VLOOKUP(A74,'Species List'!$A:$G,5,FALSE))=0,"",VLOOKUP(A74,'Species List'!$A:$G,5,FALSE))</f>
        <v>#N/A</v>
      </c>
      <c r="G74" s="44" t="e">
        <f>IF(LEN(VLOOKUP(A74,'Species List'!$A:$G,6,FALSE))=0,"",VLOOKUP(A74,'Species List'!$A:$G,6,FALSE))</f>
        <v>#N/A</v>
      </c>
      <c r="H74" s="44" t="e">
        <f>VLOOKUP(A74,'Species List'!$A:$G,7,FALSE)</f>
        <v>#N/A</v>
      </c>
      <c r="J74" s="95"/>
      <c r="K74" s="47" t="e">
        <f>VLOOKUP(J74,'Species List'!$H$1:$J$9,2,FALSE)</f>
        <v>#N/A</v>
      </c>
      <c r="L74" s="47" t="e">
        <f>VLOOKUP(K74,'Species List'!$I$1:$N$8,2,FALSE)</f>
        <v>#N/A</v>
      </c>
      <c r="M74" s="104" t="e">
        <f t="shared" si="1"/>
        <v>#N/A</v>
      </c>
      <c r="N74" s="102" t="e">
        <f t="shared" si="2"/>
        <v>#N/A</v>
      </c>
      <c r="O74" s="102" t="e">
        <f t="shared" si="3"/>
        <v>#N/A</v>
      </c>
    </row>
    <row r="75" spans="1:15" x14ac:dyDescent="0.2">
      <c r="A75" s="95"/>
      <c r="B75" s="44" t="e">
        <f>IF(LEN(VLOOKUP(A75,'Species List'!$A:$G,2,FALSE))=0,"",VLOOKUP(A75,'Species List'!$A:$G,2,FALSE))</f>
        <v>#N/A</v>
      </c>
      <c r="C75" s="44" t="e">
        <f>IF(LEN(VLOOKUP(A75,'Species List'!$A:$G,3,FALSE))=0,"",VLOOKUP(A75,'Species List'!$A:$G,3,FALSE))</f>
        <v>#N/A</v>
      </c>
      <c r="D75" s="103" t="e">
        <f t="shared" si="0"/>
        <v>#N/A</v>
      </c>
      <c r="E75" s="44" t="e">
        <f>IF(LEN(VLOOKUP(A75,'Species List'!$A:$G,4,FALSE))=0,"",VLOOKUP(A75,'Species List'!$A:$G,4,FALSE))</f>
        <v>#N/A</v>
      </c>
      <c r="F75" s="44" t="e">
        <f>IF(LEN(VLOOKUP(A75,'Species List'!$A:$G,5,FALSE))=0,"",VLOOKUP(A75,'Species List'!$A:$G,5,FALSE))</f>
        <v>#N/A</v>
      </c>
      <c r="G75" s="44" t="e">
        <f>IF(LEN(VLOOKUP(A75,'Species List'!$A:$G,6,FALSE))=0,"",VLOOKUP(A75,'Species List'!$A:$G,6,FALSE))</f>
        <v>#N/A</v>
      </c>
      <c r="H75" s="44" t="e">
        <f>VLOOKUP(A75,'Species List'!$A:$G,7,FALSE)</f>
        <v>#N/A</v>
      </c>
      <c r="J75" s="95"/>
      <c r="K75" s="47" t="e">
        <f>VLOOKUP(J75,'Species List'!$H$1:$J$9,2,FALSE)</f>
        <v>#N/A</v>
      </c>
      <c r="L75" s="47" t="e">
        <f>VLOOKUP(K75,'Species List'!$I$1:$N$8,2,FALSE)</f>
        <v>#N/A</v>
      </c>
      <c r="M75" s="104" t="e">
        <f t="shared" si="1"/>
        <v>#N/A</v>
      </c>
      <c r="N75" s="102" t="e">
        <f t="shared" si="2"/>
        <v>#N/A</v>
      </c>
      <c r="O75" s="102" t="e">
        <f t="shared" si="3"/>
        <v>#N/A</v>
      </c>
    </row>
    <row r="76" spans="1:15" x14ac:dyDescent="0.2">
      <c r="A76" s="95"/>
      <c r="B76" s="44" t="e">
        <f>IF(LEN(VLOOKUP(A76,'Species List'!$A:$G,2,FALSE))=0,"",VLOOKUP(A76,'Species List'!$A:$G,2,FALSE))</f>
        <v>#N/A</v>
      </c>
      <c r="C76" s="44" t="e">
        <f>IF(LEN(VLOOKUP(A76,'Species List'!$A:$G,3,FALSE))=0,"",VLOOKUP(A76,'Species List'!$A:$G,3,FALSE))</f>
        <v>#N/A</v>
      </c>
      <c r="D76" s="103" t="e">
        <f t="shared" si="0"/>
        <v>#N/A</v>
      </c>
      <c r="E76" s="44" t="e">
        <f>IF(LEN(VLOOKUP(A76,'Species List'!$A:$G,4,FALSE))=0,"",VLOOKUP(A76,'Species List'!$A:$G,4,FALSE))</f>
        <v>#N/A</v>
      </c>
      <c r="F76" s="44" t="e">
        <f>IF(LEN(VLOOKUP(A76,'Species List'!$A:$G,5,FALSE))=0,"",VLOOKUP(A76,'Species List'!$A:$G,5,FALSE))</f>
        <v>#N/A</v>
      </c>
      <c r="G76" s="44" t="e">
        <f>IF(LEN(VLOOKUP(A76,'Species List'!$A:$G,6,FALSE))=0,"",VLOOKUP(A76,'Species List'!$A:$G,6,FALSE))</f>
        <v>#N/A</v>
      </c>
      <c r="H76" s="44" t="e">
        <f>VLOOKUP(A76,'Species List'!$A:$G,7,FALSE)</f>
        <v>#N/A</v>
      </c>
      <c r="J76" s="95"/>
      <c r="K76" s="47" t="e">
        <f>VLOOKUP(J76,'Species List'!$H$1:$J$9,2,FALSE)</f>
        <v>#N/A</v>
      </c>
      <c r="L76" s="47" t="e">
        <f>VLOOKUP(K76,'Species List'!$I$1:$N$8,2,FALSE)</f>
        <v>#N/A</v>
      </c>
      <c r="M76" s="104" t="e">
        <f t="shared" si="1"/>
        <v>#N/A</v>
      </c>
      <c r="N76" s="102" t="e">
        <f t="shared" si="2"/>
        <v>#N/A</v>
      </c>
      <c r="O76" s="102" t="e">
        <f t="shared" si="3"/>
        <v>#N/A</v>
      </c>
    </row>
    <row r="77" spans="1:15" x14ac:dyDescent="0.2">
      <c r="A77" s="95"/>
      <c r="B77" s="44" t="e">
        <f>IF(LEN(VLOOKUP(A77,'Species List'!$A:$G,2,FALSE))=0,"",VLOOKUP(A77,'Species List'!$A:$G,2,FALSE))</f>
        <v>#N/A</v>
      </c>
      <c r="C77" s="44" t="e">
        <f>IF(LEN(VLOOKUP(A77,'Species List'!$A:$G,3,FALSE))=0,"",VLOOKUP(A77,'Species List'!$A:$G,3,FALSE))</f>
        <v>#N/A</v>
      </c>
      <c r="D77" s="103" t="e">
        <f t="shared" ref="D77:D140" si="4">VALUE(C77)</f>
        <v>#N/A</v>
      </c>
      <c r="E77" s="44" t="e">
        <f>IF(LEN(VLOOKUP(A77,'Species List'!$A:$G,4,FALSE))=0,"",VLOOKUP(A77,'Species List'!$A:$G,4,FALSE))</f>
        <v>#N/A</v>
      </c>
      <c r="F77" s="44" t="e">
        <f>IF(LEN(VLOOKUP(A77,'Species List'!$A:$G,5,FALSE))=0,"",VLOOKUP(A77,'Species List'!$A:$G,5,FALSE))</f>
        <v>#N/A</v>
      </c>
      <c r="G77" s="44" t="e">
        <f>IF(LEN(VLOOKUP(A77,'Species List'!$A:$G,6,FALSE))=0,"",VLOOKUP(A77,'Species List'!$A:$G,6,FALSE))</f>
        <v>#N/A</v>
      </c>
      <c r="H77" s="44" t="e">
        <f>VLOOKUP(A77,'Species List'!$A:$G,7,FALSE)</f>
        <v>#N/A</v>
      </c>
      <c r="J77" s="95"/>
      <c r="K77" s="47" t="e">
        <f>VLOOKUP(J77,'Species List'!$H$1:$J$9,2,FALSE)</f>
        <v>#N/A</v>
      </c>
      <c r="L77" s="47" t="e">
        <f>VLOOKUP(K77,'Species List'!$I$1:$N$8,2,FALSE)</f>
        <v>#N/A</v>
      </c>
      <c r="M77" s="104" t="e">
        <f t="shared" ref="M77:M140" si="5">VALUE(L77)</f>
        <v>#N/A</v>
      </c>
      <c r="N77" s="102" t="e">
        <f t="shared" ref="N77:N140" si="6">L77/$L$151</f>
        <v>#N/A</v>
      </c>
      <c r="O77" s="102" t="e">
        <f t="shared" ref="O77:O140" si="7">D77*N77</f>
        <v>#N/A</v>
      </c>
    </row>
    <row r="78" spans="1:15" x14ac:dyDescent="0.2">
      <c r="A78" s="95"/>
      <c r="B78" s="44" t="e">
        <f>IF(LEN(VLOOKUP(A78,'Species List'!$A:$G,2,FALSE))=0,"",VLOOKUP(A78,'Species List'!$A:$G,2,FALSE))</f>
        <v>#N/A</v>
      </c>
      <c r="C78" s="44" t="e">
        <f>IF(LEN(VLOOKUP(A78,'Species List'!$A:$G,3,FALSE))=0,"",VLOOKUP(A78,'Species List'!$A:$G,3,FALSE))</f>
        <v>#N/A</v>
      </c>
      <c r="D78" s="103" t="e">
        <f t="shared" si="4"/>
        <v>#N/A</v>
      </c>
      <c r="E78" s="44" t="e">
        <f>IF(LEN(VLOOKUP(A78,'Species List'!$A:$G,4,FALSE))=0,"",VLOOKUP(A78,'Species List'!$A:$G,4,FALSE))</f>
        <v>#N/A</v>
      </c>
      <c r="F78" s="44" t="e">
        <f>IF(LEN(VLOOKUP(A78,'Species List'!$A:$G,5,FALSE))=0,"",VLOOKUP(A78,'Species List'!$A:$G,5,FALSE))</f>
        <v>#N/A</v>
      </c>
      <c r="G78" s="44" t="e">
        <f>IF(LEN(VLOOKUP(A78,'Species List'!$A:$G,6,FALSE))=0,"",VLOOKUP(A78,'Species List'!$A:$G,6,FALSE))</f>
        <v>#N/A</v>
      </c>
      <c r="H78" s="44" t="e">
        <f>VLOOKUP(A78,'Species List'!$A:$G,7,FALSE)</f>
        <v>#N/A</v>
      </c>
      <c r="J78" s="95"/>
      <c r="K78" s="47" t="e">
        <f>VLOOKUP(J78,'Species List'!$H$1:$J$9,2,FALSE)</f>
        <v>#N/A</v>
      </c>
      <c r="L78" s="47" t="e">
        <f>VLOOKUP(K78,'Species List'!$I$1:$N$8,2,FALSE)</f>
        <v>#N/A</v>
      </c>
      <c r="M78" s="104" t="e">
        <f t="shared" si="5"/>
        <v>#N/A</v>
      </c>
      <c r="N78" s="102" t="e">
        <f t="shared" si="6"/>
        <v>#N/A</v>
      </c>
      <c r="O78" s="102" t="e">
        <f t="shared" si="7"/>
        <v>#N/A</v>
      </c>
    </row>
    <row r="79" spans="1:15" x14ac:dyDescent="0.2">
      <c r="A79" s="95"/>
      <c r="B79" s="44" t="e">
        <f>IF(LEN(VLOOKUP(A79,'Species List'!$A:$G,2,FALSE))=0,"",VLOOKUP(A79,'Species List'!$A:$G,2,FALSE))</f>
        <v>#N/A</v>
      </c>
      <c r="C79" s="44" t="e">
        <f>IF(LEN(VLOOKUP(A79,'Species List'!$A:$G,3,FALSE))=0,"",VLOOKUP(A79,'Species List'!$A:$G,3,FALSE))</f>
        <v>#N/A</v>
      </c>
      <c r="D79" s="103" t="e">
        <f t="shared" si="4"/>
        <v>#N/A</v>
      </c>
      <c r="E79" s="44" t="e">
        <f>IF(LEN(VLOOKUP(A79,'Species List'!$A:$G,4,FALSE))=0,"",VLOOKUP(A79,'Species List'!$A:$G,4,FALSE))</f>
        <v>#N/A</v>
      </c>
      <c r="F79" s="44" t="e">
        <f>IF(LEN(VLOOKUP(A79,'Species List'!$A:$G,5,FALSE))=0,"",VLOOKUP(A79,'Species List'!$A:$G,5,FALSE))</f>
        <v>#N/A</v>
      </c>
      <c r="G79" s="44" t="e">
        <f>IF(LEN(VLOOKUP(A79,'Species List'!$A:$G,6,FALSE))=0,"",VLOOKUP(A79,'Species List'!$A:$G,6,FALSE))</f>
        <v>#N/A</v>
      </c>
      <c r="H79" s="44" t="e">
        <f>VLOOKUP(A79,'Species List'!$A:$G,7,FALSE)</f>
        <v>#N/A</v>
      </c>
      <c r="J79" s="95"/>
      <c r="K79" s="47" t="e">
        <f>VLOOKUP(J79,'Species List'!$H$1:$J$9,2,FALSE)</f>
        <v>#N/A</v>
      </c>
      <c r="L79" s="47" t="e">
        <f>VLOOKUP(K79,'Species List'!$I$1:$N$8,2,FALSE)</f>
        <v>#N/A</v>
      </c>
      <c r="M79" s="104" t="e">
        <f t="shared" si="5"/>
        <v>#N/A</v>
      </c>
      <c r="N79" s="102" t="e">
        <f t="shared" si="6"/>
        <v>#N/A</v>
      </c>
      <c r="O79" s="102" t="e">
        <f t="shared" si="7"/>
        <v>#N/A</v>
      </c>
    </row>
    <row r="80" spans="1:15" x14ac:dyDescent="0.2">
      <c r="A80" s="95"/>
      <c r="B80" s="44" t="e">
        <f>IF(LEN(VLOOKUP(A80,'Species List'!$A:$G,2,FALSE))=0,"",VLOOKUP(A80,'Species List'!$A:$G,2,FALSE))</f>
        <v>#N/A</v>
      </c>
      <c r="C80" s="44" t="e">
        <f>IF(LEN(VLOOKUP(A80,'Species List'!$A:$G,3,FALSE))=0,"",VLOOKUP(A80,'Species List'!$A:$G,3,FALSE))</f>
        <v>#N/A</v>
      </c>
      <c r="D80" s="103" t="e">
        <f t="shared" si="4"/>
        <v>#N/A</v>
      </c>
      <c r="E80" s="44" t="e">
        <f>IF(LEN(VLOOKUP(A80,'Species List'!$A:$G,4,FALSE))=0,"",VLOOKUP(A80,'Species List'!$A:$G,4,FALSE))</f>
        <v>#N/A</v>
      </c>
      <c r="F80" s="44" t="e">
        <f>IF(LEN(VLOOKUP(A80,'Species List'!$A:$G,5,FALSE))=0,"",VLOOKUP(A80,'Species List'!$A:$G,5,FALSE))</f>
        <v>#N/A</v>
      </c>
      <c r="G80" s="44" t="e">
        <f>IF(LEN(VLOOKUP(A80,'Species List'!$A:$G,6,FALSE))=0,"",VLOOKUP(A80,'Species List'!$A:$G,6,FALSE))</f>
        <v>#N/A</v>
      </c>
      <c r="H80" s="44" t="e">
        <f>VLOOKUP(A80,'Species List'!$A:$G,7,FALSE)</f>
        <v>#N/A</v>
      </c>
      <c r="J80" s="95"/>
      <c r="K80" s="47" t="e">
        <f>VLOOKUP(J80,'Species List'!$H$1:$J$9,2,FALSE)</f>
        <v>#N/A</v>
      </c>
      <c r="L80" s="47" t="e">
        <f>VLOOKUP(K80,'Species List'!$I$1:$N$8,2,FALSE)</f>
        <v>#N/A</v>
      </c>
      <c r="M80" s="104" t="e">
        <f t="shared" si="5"/>
        <v>#N/A</v>
      </c>
      <c r="N80" s="102" t="e">
        <f t="shared" si="6"/>
        <v>#N/A</v>
      </c>
      <c r="O80" s="102" t="e">
        <f t="shared" si="7"/>
        <v>#N/A</v>
      </c>
    </row>
    <row r="81" spans="1:15" x14ac:dyDescent="0.2">
      <c r="A81" s="95"/>
      <c r="B81" s="44" t="e">
        <f>IF(LEN(VLOOKUP(A81,'Species List'!$A:$G,2,FALSE))=0,"",VLOOKUP(A81,'Species List'!$A:$G,2,FALSE))</f>
        <v>#N/A</v>
      </c>
      <c r="C81" s="44" t="e">
        <f>IF(LEN(VLOOKUP(A81,'Species List'!$A:$G,3,FALSE))=0,"",VLOOKUP(A81,'Species List'!$A:$G,3,FALSE))</f>
        <v>#N/A</v>
      </c>
      <c r="D81" s="103" t="e">
        <f t="shared" si="4"/>
        <v>#N/A</v>
      </c>
      <c r="E81" s="44" t="e">
        <f>IF(LEN(VLOOKUP(A81,'Species List'!$A:$G,4,FALSE))=0,"",VLOOKUP(A81,'Species List'!$A:$G,4,FALSE))</f>
        <v>#N/A</v>
      </c>
      <c r="F81" s="44" t="e">
        <f>IF(LEN(VLOOKUP(A81,'Species List'!$A:$G,5,FALSE))=0,"",VLOOKUP(A81,'Species List'!$A:$G,5,FALSE))</f>
        <v>#N/A</v>
      </c>
      <c r="G81" s="44" t="e">
        <f>IF(LEN(VLOOKUP(A81,'Species List'!$A:$G,6,FALSE))=0,"",VLOOKUP(A81,'Species List'!$A:$G,6,FALSE))</f>
        <v>#N/A</v>
      </c>
      <c r="H81" s="44" t="e">
        <f>VLOOKUP(A81,'Species List'!$A:$G,7,FALSE)</f>
        <v>#N/A</v>
      </c>
      <c r="J81" s="95"/>
      <c r="K81" s="47" t="e">
        <f>VLOOKUP(J81,'Species List'!$H$1:$J$9,2,FALSE)</f>
        <v>#N/A</v>
      </c>
      <c r="L81" s="47" t="e">
        <f>VLOOKUP(K81,'Species List'!$I$1:$N$8,2,FALSE)</f>
        <v>#N/A</v>
      </c>
      <c r="M81" s="104" t="e">
        <f t="shared" si="5"/>
        <v>#N/A</v>
      </c>
      <c r="N81" s="102" t="e">
        <f t="shared" si="6"/>
        <v>#N/A</v>
      </c>
      <c r="O81" s="102" t="e">
        <f t="shared" si="7"/>
        <v>#N/A</v>
      </c>
    </row>
    <row r="82" spans="1:15" x14ac:dyDescent="0.2">
      <c r="A82" s="95"/>
      <c r="B82" s="44" t="e">
        <f>IF(LEN(VLOOKUP(A82,'Species List'!$A:$G,2,FALSE))=0,"",VLOOKUP(A82,'Species List'!$A:$G,2,FALSE))</f>
        <v>#N/A</v>
      </c>
      <c r="C82" s="44" t="e">
        <f>IF(LEN(VLOOKUP(A82,'Species List'!$A:$G,3,FALSE))=0,"",VLOOKUP(A82,'Species List'!$A:$G,3,FALSE))</f>
        <v>#N/A</v>
      </c>
      <c r="D82" s="103" t="e">
        <f t="shared" si="4"/>
        <v>#N/A</v>
      </c>
      <c r="E82" s="44" t="e">
        <f>IF(LEN(VLOOKUP(A82,'Species List'!$A:$G,4,FALSE))=0,"",VLOOKUP(A82,'Species List'!$A:$G,4,FALSE))</f>
        <v>#N/A</v>
      </c>
      <c r="F82" s="44" t="e">
        <f>IF(LEN(VLOOKUP(A82,'Species List'!$A:$G,5,FALSE))=0,"",VLOOKUP(A82,'Species List'!$A:$G,5,FALSE))</f>
        <v>#N/A</v>
      </c>
      <c r="G82" s="44" t="e">
        <f>IF(LEN(VLOOKUP(A82,'Species List'!$A:$G,6,FALSE))=0,"",VLOOKUP(A82,'Species List'!$A:$G,6,FALSE))</f>
        <v>#N/A</v>
      </c>
      <c r="H82" s="44" t="e">
        <f>VLOOKUP(A82,'Species List'!$A:$G,7,FALSE)</f>
        <v>#N/A</v>
      </c>
      <c r="J82" s="95"/>
      <c r="K82" s="47" t="e">
        <f>VLOOKUP(J82,'Species List'!$H$1:$J$9,2,FALSE)</f>
        <v>#N/A</v>
      </c>
      <c r="L82" s="47" t="e">
        <f>VLOOKUP(K82,'Species List'!$I$1:$N$8,2,FALSE)</f>
        <v>#N/A</v>
      </c>
      <c r="M82" s="104" t="e">
        <f t="shared" si="5"/>
        <v>#N/A</v>
      </c>
      <c r="N82" s="102" t="e">
        <f t="shared" si="6"/>
        <v>#N/A</v>
      </c>
      <c r="O82" s="102" t="e">
        <f t="shared" si="7"/>
        <v>#N/A</v>
      </c>
    </row>
    <row r="83" spans="1:15" x14ac:dyDescent="0.2">
      <c r="A83" s="95"/>
      <c r="B83" s="44" t="e">
        <f>IF(LEN(VLOOKUP(A83,'Species List'!$A:$G,2,FALSE))=0,"",VLOOKUP(A83,'Species List'!$A:$G,2,FALSE))</f>
        <v>#N/A</v>
      </c>
      <c r="C83" s="44" t="e">
        <f>IF(LEN(VLOOKUP(A83,'Species List'!$A:$G,3,FALSE))=0,"",VLOOKUP(A83,'Species List'!$A:$G,3,FALSE))</f>
        <v>#N/A</v>
      </c>
      <c r="D83" s="103" t="e">
        <f t="shared" si="4"/>
        <v>#N/A</v>
      </c>
      <c r="E83" s="44" t="e">
        <f>IF(LEN(VLOOKUP(A83,'Species List'!$A:$G,4,FALSE))=0,"",VLOOKUP(A83,'Species List'!$A:$G,4,FALSE))</f>
        <v>#N/A</v>
      </c>
      <c r="F83" s="44" t="e">
        <f>IF(LEN(VLOOKUP(A83,'Species List'!$A:$G,5,FALSE))=0,"",VLOOKUP(A83,'Species List'!$A:$G,5,FALSE))</f>
        <v>#N/A</v>
      </c>
      <c r="G83" s="44" t="e">
        <f>IF(LEN(VLOOKUP(A83,'Species List'!$A:$G,6,FALSE))=0,"",VLOOKUP(A83,'Species List'!$A:$G,6,FALSE))</f>
        <v>#N/A</v>
      </c>
      <c r="H83" s="44" t="e">
        <f>VLOOKUP(A83,'Species List'!$A:$G,7,FALSE)</f>
        <v>#N/A</v>
      </c>
      <c r="J83" s="95"/>
      <c r="K83" s="47" t="e">
        <f>VLOOKUP(J83,'Species List'!$H$1:$J$9,2,FALSE)</f>
        <v>#N/A</v>
      </c>
      <c r="L83" s="47" t="e">
        <f>VLOOKUP(K83,'Species List'!$I$1:$N$8,2,FALSE)</f>
        <v>#N/A</v>
      </c>
      <c r="M83" s="104" t="e">
        <f t="shared" si="5"/>
        <v>#N/A</v>
      </c>
      <c r="N83" s="102" t="e">
        <f t="shared" si="6"/>
        <v>#N/A</v>
      </c>
      <c r="O83" s="102" t="e">
        <f t="shared" si="7"/>
        <v>#N/A</v>
      </c>
    </row>
    <row r="84" spans="1:15" x14ac:dyDescent="0.2">
      <c r="A84" s="95"/>
      <c r="B84" s="44" t="e">
        <f>IF(LEN(VLOOKUP(A84,'Species List'!$A:$G,2,FALSE))=0,"",VLOOKUP(A84,'Species List'!$A:$G,2,FALSE))</f>
        <v>#N/A</v>
      </c>
      <c r="C84" s="44" t="e">
        <f>IF(LEN(VLOOKUP(A84,'Species List'!$A:$G,3,FALSE))=0,"",VLOOKUP(A84,'Species List'!$A:$G,3,FALSE))</f>
        <v>#N/A</v>
      </c>
      <c r="D84" s="103" t="e">
        <f t="shared" si="4"/>
        <v>#N/A</v>
      </c>
      <c r="E84" s="44" t="e">
        <f>IF(LEN(VLOOKUP(A84,'Species List'!$A:$G,4,FALSE))=0,"",VLOOKUP(A84,'Species List'!$A:$G,4,FALSE))</f>
        <v>#N/A</v>
      </c>
      <c r="F84" s="44" t="e">
        <f>IF(LEN(VLOOKUP(A84,'Species List'!$A:$G,5,FALSE))=0,"",VLOOKUP(A84,'Species List'!$A:$G,5,FALSE))</f>
        <v>#N/A</v>
      </c>
      <c r="G84" s="44" t="e">
        <f>IF(LEN(VLOOKUP(A84,'Species List'!$A:$G,6,FALSE))=0,"",VLOOKUP(A84,'Species List'!$A:$G,6,FALSE))</f>
        <v>#N/A</v>
      </c>
      <c r="H84" s="44" t="e">
        <f>VLOOKUP(A84,'Species List'!$A:$G,7,FALSE)</f>
        <v>#N/A</v>
      </c>
      <c r="J84" s="95"/>
      <c r="K84" s="47" t="e">
        <f>VLOOKUP(J84,'Species List'!$H$1:$J$9,2,FALSE)</f>
        <v>#N/A</v>
      </c>
      <c r="L84" s="47" t="e">
        <f>VLOOKUP(K84,'Species List'!$I$1:$N$8,2,FALSE)</f>
        <v>#N/A</v>
      </c>
      <c r="M84" s="104" t="e">
        <f t="shared" si="5"/>
        <v>#N/A</v>
      </c>
      <c r="N84" s="102" t="e">
        <f t="shared" si="6"/>
        <v>#N/A</v>
      </c>
      <c r="O84" s="102" t="e">
        <f t="shared" si="7"/>
        <v>#N/A</v>
      </c>
    </row>
    <row r="85" spans="1:15" x14ac:dyDescent="0.2">
      <c r="A85" s="95"/>
      <c r="B85" s="44" t="e">
        <f>IF(LEN(VLOOKUP(A85,'Species List'!$A:$G,2,FALSE))=0,"",VLOOKUP(A85,'Species List'!$A:$G,2,FALSE))</f>
        <v>#N/A</v>
      </c>
      <c r="C85" s="44" t="e">
        <f>IF(LEN(VLOOKUP(A85,'Species List'!$A:$G,3,FALSE))=0,"",VLOOKUP(A85,'Species List'!$A:$G,3,FALSE))</f>
        <v>#N/A</v>
      </c>
      <c r="D85" s="103" t="e">
        <f t="shared" si="4"/>
        <v>#N/A</v>
      </c>
      <c r="E85" s="44" t="e">
        <f>IF(LEN(VLOOKUP(A85,'Species List'!$A:$G,4,FALSE))=0,"",VLOOKUP(A85,'Species List'!$A:$G,4,FALSE))</f>
        <v>#N/A</v>
      </c>
      <c r="F85" s="44" t="e">
        <f>IF(LEN(VLOOKUP(A85,'Species List'!$A:$G,5,FALSE))=0,"",VLOOKUP(A85,'Species List'!$A:$G,5,FALSE))</f>
        <v>#N/A</v>
      </c>
      <c r="G85" s="44" t="e">
        <f>IF(LEN(VLOOKUP(A85,'Species List'!$A:$G,6,FALSE))=0,"",VLOOKUP(A85,'Species List'!$A:$G,6,FALSE))</f>
        <v>#N/A</v>
      </c>
      <c r="H85" s="44" t="e">
        <f>VLOOKUP(A85,'Species List'!$A:$G,7,FALSE)</f>
        <v>#N/A</v>
      </c>
      <c r="J85" s="95"/>
      <c r="K85" s="47" t="e">
        <f>VLOOKUP(J85,'Species List'!$H$1:$J$9,2,FALSE)</f>
        <v>#N/A</v>
      </c>
      <c r="L85" s="47" t="e">
        <f>VLOOKUP(K85,'Species List'!$I$1:$N$8,2,FALSE)</f>
        <v>#N/A</v>
      </c>
      <c r="M85" s="104" t="e">
        <f t="shared" si="5"/>
        <v>#N/A</v>
      </c>
      <c r="N85" s="102" t="e">
        <f t="shared" si="6"/>
        <v>#N/A</v>
      </c>
      <c r="O85" s="102" t="e">
        <f t="shared" si="7"/>
        <v>#N/A</v>
      </c>
    </row>
    <row r="86" spans="1:15" x14ac:dyDescent="0.2">
      <c r="A86" s="95"/>
      <c r="B86" s="44" t="e">
        <f>IF(LEN(VLOOKUP(A86,'Species List'!$A:$G,2,FALSE))=0,"",VLOOKUP(A86,'Species List'!$A:$G,2,FALSE))</f>
        <v>#N/A</v>
      </c>
      <c r="C86" s="44" t="e">
        <f>IF(LEN(VLOOKUP(A86,'Species List'!$A:$G,3,FALSE))=0,"",VLOOKUP(A86,'Species List'!$A:$G,3,FALSE))</f>
        <v>#N/A</v>
      </c>
      <c r="D86" s="103" t="e">
        <f t="shared" si="4"/>
        <v>#N/A</v>
      </c>
      <c r="E86" s="44" t="e">
        <f>IF(LEN(VLOOKUP(A86,'Species List'!$A:$G,4,FALSE))=0,"",VLOOKUP(A86,'Species List'!$A:$G,4,FALSE))</f>
        <v>#N/A</v>
      </c>
      <c r="F86" s="44" t="e">
        <f>IF(LEN(VLOOKUP(A86,'Species List'!$A:$G,5,FALSE))=0,"",VLOOKUP(A86,'Species List'!$A:$G,5,FALSE))</f>
        <v>#N/A</v>
      </c>
      <c r="G86" s="44" t="e">
        <f>IF(LEN(VLOOKUP(A86,'Species List'!$A:$G,6,FALSE))=0,"",VLOOKUP(A86,'Species List'!$A:$G,6,FALSE))</f>
        <v>#N/A</v>
      </c>
      <c r="H86" s="44" t="e">
        <f>VLOOKUP(A86,'Species List'!$A:$G,7,FALSE)</f>
        <v>#N/A</v>
      </c>
      <c r="J86" s="95"/>
      <c r="K86" s="47" t="e">
        <f>VLOOKUP(J86,'Species List'!$H$1:$J$9,2,FALSE)</f>
        <v>#N/A</v>
      </c>
      <c r="L86" s="47" t="e">
        <f>VLOOKUP(K86,'Species List'!$I$1:$N$8,2,FALSE)</f>
        <v>#N/A</v>
      </c>
      <c r="M86" s="104" t="e">
        <f t="shared" si="5"/>
        <v>#N/A</v>
      </c>
      <c r="N86" s="102" t="e">
        <f t="shared" si="6"/>
        <v>#N/A</v>
      </c>
      <c r="O86" s="102" t="e">
        <f t="shared" si="7"/>
        <v>#N/A</v>
      </c>
    </row>
    <row r="87" spans="1:15" x14ac:dyDescent="0.2">
      <c r="A87" s="95"/>
      <c r="B87" s="44" t="e">
        <f>IF(LEN(VLOOKUP(A87,'Species List'!$A:$G,2,FALSE))=0,"",VLOOKUP(A87,'Species List'!$A:$G,2,FALSE))</f>
        <v>#N/A</v>
      </c>
      <c r="C87" s="44" t="e">
        <f>IF(LEN(VLOOKUP(A87,'Species List'!$A:$G,3,FALSE))=0,"",VLOOKUP(A87,'Species List'!$A:$G,3,FALSE))</f>
        <v>#N/A</v>
      </c>
      <c r="D87" s="103" t="e">
        <f t="shared" si="4"/>
        <v>#N/A</v>
      </c>
      <c r="E87" s="44" t="e">
        <f>IF(LEN(VLOOKUP(A87,'Species List'!$A:$G,4,FALSE))=0,"",VLOOKUP(A87,'Species List'!$A:$G,4,FALSE))</f>
        <v>#N/A</v>
      </c>
      <c r="F87" s="44" t="e">
        <f>IF(LEN(VLOOKUP(A87,'Species List'!$A:$G,5,FALSE))=0,"",VLOOKUP(A87,'Species List'!$A:$G,5,FALSE))</f>
        <v>#N/A</v>
      </c>
      <c r="G87" s="44" t="e">
        <f>IF(LEN(VLOOKUP(A87,'Species List'!$A:$G,6,FALSE))=0,"",VLOOKUP(A87,'Species List'!$A:$G,6,FALSE))</f>
        <v>#N/A</v>
      </c>
      <c r="H87" s="44" t="e">
        <f>VLOOKUP(A87,'Species List'!$A:$G,7,FALSE)</f>
        <v>#N/A</v>
      </c>
      <c r="J87" s="95"/>
      <c r="K87" s="47" t="e">
        <f>VLOOKUP(J87,'Species List'!$H$1:$J$9,2,FALSE)</f>
        <v>#N/A</v>
      </c>
      <c r="L87" s="47" t="e">
        <f>VLOOKUP(K87,'Species List'!$I$1:$N$8,2,FALSE)</f>
        <v>#N/A</v>
      </c>
      <c r="M87" s="104" t="e">
        <f t="shared" si="5"/>
        <v>#N/A</v>
      </c>
      <c r="N87" s="102" t="e">
        <f t="shared" si="6"/>
        <v>#N/A</v>
      </c>
      <c r="O87" s="102" t="e">
        <f t="shared" si="7"/>
        <v>#N/A</v>
      </c>
    </row>
    <row r="88" spans="1:15" x14ac:dyDescent="0.2">
      <c r="A88" s="95"/>
      <c r="B88" s="44" t="e">
        <f>IF(LEN(VLOOKUP(A88,'Species List'!$A:$G,2,FALSE))=0,"",VLOOKUP(A88,'Species List'!$A:$G,2,FALSE))</f>
        <v>#N/A</v>
      </c>
      <c r="C88" s="44" t="e">
        <f>IF(LEN(VLOOKUP(A88,'Species List'!$A:$G,3,FALSE))=0,"",VLOOKUP(A88,'Species List'!$A:$G,3,FALSE))</f>
        <v>#N/A</v>
      </c>
      <c r="D88" s="103" t="e">
        <f t="shared" si="4"/>
        <v>#N/A</v>
      </c>
      <c r="E88" s="44" t="e">
        <f>IF(LEN(VLOOKUP(A88,'Species List'!$A:$G,4,FALSE))=0,"",VLOOKUP(A88,'Species List'!$A:$G,4,FALSE))</f>
        <v>#N/A</v>
      </c>
      <c r="F88" s="44" t="e">
        <f>IF(LEN(VLOOKUP(A88,'Species List'!$A:$G,5,FALSE))=0,"",VLOOKUP(A88,'Species List'!$A:$G,5,FALSE))</f>
        <v>#N/A</v>
      </c>
      <c r="G88" s="44" t="e">
        <f>IF(LEN(VLOOKUP(A88,'Species List'!$A:$G,6,FALSE))=0,"",VLOOKUP(A88,'Species List'!$A:$G,6,FALSE))</f>
        <v>#N/A</v>
      </c>
      <c r="H88" s="44" t="e">
        <f>VLOOKUP(A88,'Species List'!$A:$G,7,FALSE)</f>
        <v>#N/A</v>
      </c>
      <c r="J88" s="95"/>
      <c r="K88" s="47" t="e">
        <f>VLOOKUP(J88,'Species List'!$H$1:$J$9,2,FALSE)</f>
        <v>#N/A</v>
      </c>
      <c r="L88" s="47" t="e">
        <f>VLOOKUP(K88,'Species List'!$I$1:$N$8,2,FALSE)</f>
        <v>#N/A</v>
      </c>
      <c r="M88" s="104" t="e">
        <f t="shared" si="5"/>
        <v>#N/A</v>
      </c>
      <c r="N88" s="102" t="e">
        <f t="shared" si="6"/>
        <v>#N/A</v>
      </c>
      <c r="O88" s="102" t="e">
        <f t="shared" si="7"/>
        <v>#N/A</v>
      </c>
    </row>
    <row r="89" spans="1:15" x14ac:dyDescent="0.2">
      <c r="A89" s="95"/>
      <c r="B89" s="44" t="e">
        <f>IF(LEN(VLOOKUP(A89,'Species List'!$A:$G,2,FALSE))=0,"",VLOOKUP(A89,'Species List'!$A:$G,2,FALSE))</f>
        <v>#N/A</v>
      </c>
      <c r="C89" s="44" t="e">
        <f>IF(LEN(VLOOKUP(A89,'Species List'!$A:$G,3,FALSE))=0,"",VLOOKUP(A89,'Species List'!$A:$G,3,FALSE))</f>
        <v>#N/A</v>
      </c>
      <c r="D89" s="103" t="e">
        <f t="shared" si="4"/>
        <v>#N/A</v>
      </c>
      <c r="E89" s="44" t="e">
        <f>IF(LEN(VLOOKUP(A89,'Species List'!$A:$G,4,FALSE))=0,"",VLOOKUP(A89,'Species List'!$A:$G,4,FALSE))</f>
        <v>#N/A</v>
      </c>
      <c r="F89" s="44" t="e">
        <f>IF(LEN(VLOOKUP(A89,'Species List'!$A:$G,5,FALSE))=0,"",VLOOKUP(A89,'Species List'!$A:$G,5,FALSE))</f>
        <v>#N/A</v>
      </c>
      <c r="G89" s="44" t="e">
        <f>IF(LEN(VLOOKUP(A89,'Species List'!$A:$G,6,FALSE))=0,"",VLOOKUP(A89,'Species List'!$A:$G,6,FALSE))</f>
        <v>#N/A</v>
      </c>
      <c r="H89" s="44" t="e">
        <f>VLOOKUP(A89,'Species List'!$A:$G,7,FALSE)</f>
        <v>#N/A</v>
      </c>
      <c r="J89" s="95"/>
      <c r="K89" s="47" t="e">
        <f>VLOOKUP(J89,'Species List'!$H$1:$J$9,2,FALSE)</f>
        <v>#N/A</v>
      </c>
      <c r="L89" s="47" t="e">
        <f>VLOOKUP(K89,'Species List'!$I$1:$N$8,2,FALSE)</f>
        <v>#N/A</v>
      </c>
      <c r="M89" s="104" t="e">
        <f t="shared" si="5"/>
        <v>#N/A</v>
      </c>
      <c r="N89" s="102" t="e">
        <f t="shared" si="6"/>
        <v>#N/A</v>
      </c>
      <c r="O89" s="102" t="e">
        <f t="shared" si="7"/>
        <v>#N/A</v>
      </c>
    </row>
    <row r="90" spans="1:15" x14ac:dyDescent="0.2">
      <c r="A90" s="95"/>
      <c r="B90" s="44" t="e">
        <f>IF(LEN(VLOOKUP(A90,'Species List'!$A:$G,2,FALSE))=0,"",VLOOKUP(A90,'Species List'!$A:$G,2,FALSE))</f>
        <v>#N/A</v>
      </c>
      <c r="C90" s="44" t="e">
        <f>IF(LEN(VLOOKUP(A90,'Species List'!$A:$G,3,FALSE))=0,"",VLOOKUP(A90,'Species List'!$A:$G,3,FALSE))</f>
        <v>#N/A</v>
      </c>
      <c r="D90" s="103" t="e">
        <f t="shared" si="4"/>
        <v>#N/A</v>
      </c>
      <c r="E90" s="44" t="e">
        <f>IF(LEN(VLOOKUP(A90,'Species List'!$A:$G,4,FALSE))=0,"",VLOOKUP(A90,'Species List'!$A:$G,4,FALSE))</f>
        <v>#N/A</v>
      </c>
      <c r="F90" s="44" t="e">
        <f>IF(LEN(VLOOKUP(A90,'Species List'!$A:$G,5,FALSE))=0,"",VLOOKUP(A90,'Species List'!$A:$G,5,FALSE))</f>
        <v>#N/A</v>
      </c>
      <c r="G90" s="44" t="e">
        <f>IF(LEN(VLOOKUP(A90,'Species List'!$A:$G,6,FALSE))=0,"",VLOOKUP(A90,'Species List'!$A:$G,6,FALSE))</f>
        <v>#N/A</v>
      </c>
      <c r="H90" s="44" t="e">
        <f>VLOOKUP(A90,'Species List'!$A:$G,7,FALSE)</f>
        <v>#N/A</v>
      </c>
      <c r="J90" s="95"/>
      <c r="K90" s="47" t="e">
        <f>VLOOKUP(J90,'Species List'!$H$1:$J$9,2,FALSE)</f>
        <v>#N/A</v>
      </c>
      <c r="L90" s="47" t="e">
        <f>VLOOKUP(K90,'Species List'!$I$1:$N$8,2,FALSE)</f>
        <v>#N/A</v>
      </c>
      <c r="M90" s="104" t="e">
        <f t="shared" si="5"/>
        <v>#N/A</v>
      </c>
      <c r="N90" s="102" t="e">
        <f t="shared" si="6"/>
        <v>#N/A</v>
      </c>
      <c r="O90" s="102" t="e">
        <f t="shared" si="7"/>
        <v>#N/A</v>
      </c>
    </row>
    <row r="91" spans="1:15" x14ac:dyDescent="0.2">
      <c r="A91" s="95"/>
      <c r="B91" s="44" t="e">
        <f>IF(LEN(VLOOKUP(A91,'Species List'!$A:$G,2,FALSE))=0,"",VLOOKUP(A91,'Species List'!$A:$G,2,FALSE))</f>
        <v>#N/A</v>
      </c>
      <c r="C91" s="44" t="e">
        <f>IF(LEN(VLOOKUP(A91,'Species List'!$A:$G,3,FALSE))=0,"",VLOOKUP(A91,'Species List'!$A:$G,3,FALSE))</f>
        <v>#N/A</v>
      </c>
      <c r="D91" s="103" t="e">
        <f t="shared" si="4"/>
        <v>#N/A</v>
      </c>
      <c r="E91" s="44" t="e">
        <f>IF(LEN(VLOOKUP(A91,'Species List'!$A:$G,4,FALSE))=0,"",VLOOKUP(A91,'Species List'!$A:$G,4,FALSE))</f>
        <v>#N/A</v>
      </c>
      <c r="F91" s="44" t="e">
        <f>IF(LEN(VLOOKUP(A91,'Species List'!$A:$G,5,FALSE))=0,"",VLOOKUP(A91,'Species List'!$A:$G,5,FALSE))</f>
        <v>#N/A</v>
      </c>
      <c r="G91" s="44" t="e">
        <f>IF(LEN(VLOOKUP(A91,'Species List'!$A:$G,6,FALSE))=0,"",VLOOKUP(A91,'Species List'!$A:$G,6,FALSE))</f>
        <v>#N/A</v>
      </c>
      <c r="H91" s="44" t="e">
        <f>VLOOKUP(A91,'Species List'!$A:$G,7,FALSE)</f>
        <v>#N/A</v>
      </c>
      <c r="J91" s="95"/>
      <c r="K91" s="47" t="e">
        <f>VLOOKUP(J91,'Species List'!$H$1:$J$9,2,FALSE)</f>
        <v>#N/A</v>
      </c>
      <c r="L91" s="47" t="e">
        <f>VLOOKUP(K91,'Species List'!$I$1:$N$8,2,FALSE)</f>
        <v>#N/A</v>
      </c>
      <c r="M91" s="104" t="e">
        <f t="shared" si="5"/>
        <v>#N/A</v>
      </c>
      <c r="N91" s="102" t="e">
        <f t="shared" si="6"/>
        <v>#N/A</v>
      </c>
      <c r="O91" s="102" t="e">
        <f t="shared" si="7"/>
        <v>#N/A</v>
      </c>
    </row>
    <row r="92" spans="1:15" x14ac:dyDescent="0.2">
      <c r="A92" s="95"/>
      <c r="B92" s="44" t="e">
        <f>IF(LEN(VLOOKUP(A92,'Species List'!$A:$G,2,FALSE))=0,"",VLOOKUP(A92,'Species List'!$A:$G,2,FALSE))</f>
        <v>#N/A</v>
      </c>
      <c r="C92" s="44" t="e">
        <f>IF(LEN(VLOOKUP(A92,'Species List'!$A:$G,3,FALSE))=0,"",VLOOKUP(A92,'Species List'!$A:$G,3,FALSE))</f>
        <v>#N/A</v>
      </c>
      <c r="D92" s="103" t="e">
        <f t="shared" si="4"/>
        <v>#N/A</v>
      </c>
      <c r="E92" s="44" t="e">
        <f>IF(LEN(VLOOKUP(A92,'Species List'!$A:$G,4,FALSE))=0,"",VLOOKUP(A92,'Species List'!$A:$G,4,FALSE))</f>
        <v>#N/A</v>
      </c>
      <c r="F92" s="44" t="e">
        <f>IF(LEN(VLOOKUP(A92,'Species List'!$A:$G,5,FALSE))=0,"",VLOOKUP(A92,'Species List'!$A:$G,5,FALSE))</f>
        <v>#N/A</v>
      </c>
      <c r="G92" s="44" t="e">
        <f>IF(LEN(VLOOKUP(A92,'Species List'!$A:$G,6,FALSE))=0,"",VLOOKUP(A92,'Species List'!$A:$G,6,FALSE))</f>
        <v>#N/A</v>
      </c>
      <c r="H92" s="44" t="e">
        <f>VLOOKUP(A92,'Species List'!$A:$G,7,FALSE)</f>
        <v>#N/A</v>
      </c>
      <c r="J92" s="95"/>
      <c r="K92" s="47" t="e">
        <f>VLOOKUP(J92,'Species List'!$H$1:$J$9,2,FALSE)</f>
        <v>#N/A</v>
      </c>
      <c r="L92" s="47" t="e">
        <f>VLOOKUP(K92,'Species List'!$I$1:$N$8,2,FALSE)</f>
        <v>#N/A</v>
      </c>
      <c r="M92" s="104" t="e">
        <f t="shared" si="5"/>
        <v>#N/A</v>
      </c>
      <c r="N92" s="102" t="e">
        <f t="shared" si="6"/>
        <v>#N/A</v>
      </c>
      <c r="O92" s="102" t="e">
        <f t="shared" si="7"/>
        <v>#N/A</v>
      </c>
    </row>
    <row r="93" spans="1:15" x14ac:dyDescent="0.2">
      <c r="A93" s="95"/>
      <c r="B93" s="44" t="e">
        <f>IF(LEN(VLOOKUP(A93,'Species List'!$A:$G,2,FALSE))=0,"",VLOOKUP(A93,'Species List'!$A:$G,2,FALSE))</f>
        <v>#N/A</v>
      </c>
      <c r="C93" s="44" t="e">
        <f>IF(LEN(VLOOKUP(A93,'Species List'!$A:$G,3,FALSE))=0,"",VLOOKUP(A93,'Species List'!$A:$G,3,FALSE))</f>
        <v>#N/A</v>
      </c>
      <c r="D93" s="103" t="e">
        <f t="shared" si="4"/>
        <v>#N/A</v>
      </c>
      <c r="E93" s="44" t="e">
        <f>IF(LEN(VLOOKUP(A93,'Species List'!$A:$G,4,FALSE))=0,"",VLOOKUP(A93,'Species List'!$A:$G,4,FALSE))</f>
        <v>#N/A</v>
      </c>
      <c r="F93" s="44" t="e">
        <f>IF(LEN(VLOOKUP(A93,'Species List'!$A:$G,5,FALSE))=0,"",VLOOKUP(A93,'Species List'!$A:$G,5,FALSE))</f>
        <v>#N/A</v>
      </c>
      <c r="G93" s="44" t="e">
        <f>IF(LEN(VLOOKUP(A93,'Species List'!$A:$G,6,FALSE))=0,"",VLOOKUP(A93,'Species List'!$A:$G,6,FALSE))</f>
        <v>#N/A</v>
      </c>
      <c r="H93" s="44" t="e">
        <f>VLOOKUP(A93,'Species List'!$A:$G,7,FALSE)</f>
        <v>#N/A</v>
      </c>
      <c r="J93" s="95"/>
      <c r="K93" s="47" t="e">
        <f>VLOOKUP(J93,'Species List'!$H$1:$J$9,2,FALSE)</f>
        <v>#N/A</v>
      </c>
      <c r="L93" s="47" t="e">
        <f>VLOOKUP(K93,'Species List'!$I$1:$N$8,2,FALSE)</f>
        <v>#N/A</v>
      </c>
      <c r="M93" s="104" t="e">
        <f t="shared" si="5"/>
        <v>#N/A</v>
      </c>
      <c r="N93" s="102" t="e">
        <f t="shared" si="6"/>
        <v>#N/A</v>
      </c>
      <c r="O93" s="102" t="e">
        <f t="shared" si="7"/>
        <v>#N/A</v>
      </c>
    </row>
    <row r="94" spans="1:15" x14ac:dyDescent="0.2">
      <c r="A94" s="95"/>
      <c r="B94" s="44" t="e">
        <f>IF(LEN(VLOOKUP(A94,'Species List'!$A:$G,2,FALSE))=0,"",VLOOKUP(A94,'Species List'!$A:$G,2,FALSE))</f>
        <v>#N/A</v>
      </c>
      <c r="C94" s="44" t="e">
        <f>IF(LEN(VLOOKUP(A94,'Species List'!$A:$G,3,FALSE))=0,"",VLOOKUP(A94,'Species List'!$A:$G,3,FALSE))</f>
        <v>#N/A</v>
      </c>
      <c r="D94" s="103" t="e">
        <f t="shared" si="4"/>
        <v>#N/A</v>
      </c>
      <c r="E94" s="44" t="e">
        <f>IF(LEN(VLOOKUP(A94,'Species List'!$A:$G,4,FALSE))=0,"",VLOOKUP(A94,'Species List'!$A:$G,4,FALSE))</f>
        <v>#N/A</v>
      </c>
      <c r="F94" s="44" t="e">
        <f>IF(LEN(VLOOKUP(A94,'Species List'!$A:$G,5,FALSE))=0,"",VLOOKUP(A94,'Species List'!$A:$G,5,FALSE))</f>
        <v>#N/A</v>
      </c>
      <c r="G94" s="44" t="e">
        <f>IF(LEN(VLOOKUP(A94,'Species List'!$A:$G,6,FALSE))=0,"",VLOOKUP(A94,'Species List'!$A:$G,6,FALSE))</f>
        <v>#N/A</v>
      </c>
      <c r="H94" s="44" t="e">
        <f>VLOOKUP(A94,'Species List'!$A:$G,7,FALSE)</f>
        <v>#N/A</v>
      </c>
      <c r="J94" s="95"/>
      <c r="K94" s="47" t="e">
        <f>VLOOKUP(J94,'Species List'!$H$1:$J$9,2,FALSE)</f>
        <v>#N/A</v>
      </c>
      <c r="L94" s="47" t="e">
        <f>VLOOKUP(K94,'Species List'!$I$1:$N$8,2,FALSE)</f>
        <v>#N/A</v>
      </c>
      <c r="M94" s="104" t="e">
        <f t="shared" si="5"/>
        <v>#N/A</v>
      </c>
      <c r="N94" s="102" t="e">
        <f t="shared" si="6"/>
        <v>#N/A</v>
      </c>
      <c r="O94" s="102" t="e">
        <f t="shared" si="7"/>
        <v>#N/A</v>
      </c>
    </row>
    <row r="95" spans="1:15" x14ac:dyDescent="0.2">
      <c r="A95" s="95"/>
      <c r="B95" s="44" t="e">
        <f>IF(LEN(VLOOKUP(A95,'Species List'!$A:$G,2,FALSE))=0,"",VLOOKUP(A95,'Species List'!$A:$G,2,FALSE))</f>
        <v>#N/A</v>
      </c>
      <c r="C95" s="44" t="e">
        <f>IF(LEN(VLOOKUP(A95,'Species List'!$A:$G,3,FALSE))=0,"",VLOOKUP(A95,'Species List'!$A:$G,3,FALSE))</f>
        <v>#N/A</v>
      </c>
      <c r="D95" s="103" t="e">
        <f t="shared" si="4"/>
        <v>#N/A</v>
      </c>
      <c r="E95" s="44" t="e">
        <f>IF(LEN(VLOOKUP(A95,'Species List'!$A:$G,4,FALSE))=0,"",VLOOKUP(A95,'Species List'!$A:$G,4,FALSE))</f>
        <v>#N/A</v>
      </c>
      <c r="F95" s="44" t="e">
        <f>IF(LEN(VLOOKUP(A95,'Species List'!$A:$G,5,FALSE))=0,"",VLOOKUP(A95,'Species List'!$A:$G,5,FALSE))</f>
        <v>#N/A</v>
      </c>
      <c r="G95" s="44" t="e">
        <f>IF(LEN(VLOOKUP(A95,'Species List'!$A:$G,6,FALSE))=0,"",VLOOKUP(A95,'Species List'!$A:$G,6,FALSE))</f>
        <v>#N/A</v>
      </c>
      <c r="H95" s="44" t="e">
        <f>VLOOKUP(A95,'Species List'!$A:$G,7,FALSE)</f>
        <v>#N/A</v>
      </c>
      <c r="J95" s="95"/>
      <c r="K95" s="47" t="e">
        <f>VLOOKUP(J95,'Species List'!$H$1:$J$9,2,FALSE)</f>
        <v>#N/A</v>
      </c>
      <c r="L95" s="47" t="e">
        <f>VLOOKUP(K95,'Species List'!$I$1:$N$8,2,FALSE)</f>
        <v>#N/A</v>
      </c>
      <c r="M95" s="104" t="e">
        <f t="shared" si="5"/>
        <v>#N/A</v>
      </c>
      <c r="N95" s="102" t="e">
        <f t="shared" si="6"/>
        <v>#N/A</v>
      </c>
      <c r="O95" s="102" t="e">
        <f t="shared" si="7"/>
        <v>#N/A</v>
      </c>
    </row>
    <row r="96" spans="1:15" x14ac:dyDescent="0.2">
      <c r="A96" s="95"/>
      <c r="B96" s="44" t="e">
        <f>IF(LEN(VLOOKUP(A96,'Species List'!$A:$G,2,FALSE))=0,"",VLOOKUP(A96,'Species List'!$A:$G,2,FALSE))</f>
        <v>#N/A</v>
      </c>
      <c r="C96" s="44" t="e">
        <f>IF(LEN(VLOOKUP(A96,'Species List'!$A:$G,3,FALSE))=0,"",VLOOKUP(A96,'Species List'!$A:$G,3,FALSE))</f>
        <v>#N/A</v>
      </c>
      <c r="D96" s="103" t="e">
        <f t="shared" si="4"/>
        <v>#N/A</v>
      </c>
      <c r="E96" s="44" t="e">
        <f>IF(LEN(VLOOKUP(A96,'Species List'!$A:$G,4,FALSE))=0,"",VLOOKUP(A96,'Species List'!$A:$G,4,FALSE))</f>
        <v>#N/A</v>
      </c>
      <c r="F96" s="44" t="e">
        <f>IF(LEN(VLOOKUP(A96,'Species List'!$A:$G,5,FALSE))=0,"",VLOOKUP(A96,'Species List'!$A:$G,5,FALSE))</f>
        <v>#N/A</v>
      </c>
      <c r="G96" s="44" t="e">
        <f>IF(LEN(VLOOKUP(A96,'Species List'!$A:$G,6,FALSE))=0,"",VLOOKUP(A96,'Species List'!$A:$G,6,FALSE))</f>
        <v>#N/A</v>
      </c>
      <c r="H96" s="44" t="e">
        <f>VLOOKUP(A96,'Species List'!$A:$G,7,FALSE)</f>
        <v>#N/A</v>
      </c>
      <c r="J96" s="95"/>
      <c r="K96" s="47" t="e">
        <f>VLOOKUP(J96,'Species List'!$H$1:$J$9,2,FALSE)</f>
        <v>#N/A</v>
      </c>
      <c r="L96" s="47" t="e">
        <f>VLOOKUP(K96,'Species List'!$I$1:$N$8,2,FALSE)</f>
        <v>#N/A</v>
      </c>
      <c r="M96" s="104" t="e">
        <f t="shared" si="5"/>
        <v>#N/A</v>
      </c>
      <c r="N96" s="102" t="e">
        <f t="shared" si="6"/>
        <v>#N/A</v>
      </c>
      <c r="O96" s="102" t="e">
        <f t="shared" si="7"/>
        <v>#N/A</v>
      </c>
    </row>
    <row r="97" spans="1:15" x14ac:dyDescent="0.2">
      <c r="A97" s="95"/>
      <c r="B97" s="44" t="e">
        <f>IF(LEN(VLOOKUP(A97,'Species List'!$A:$G,2,FALSE))=0,"",VLOOKUP(A97,'Species List'!$A:$G,2,FALSE))</f>
        <v>#N/A</v>
      </c>
      <c r="C97" s="44" t="e">
        <f>IF(LEN(VLOOKUP(A97,'Species List'!$A:$G,3,FALSE))=0,"",VLOOKUP(A97,'Species List'!$A:$G,3,FALSE))</f>
        <v>#N/A</v>
      </c>
      <c r="D97" s="103" t="e">
        <f t="shared" si="4"/>
        <v>#N/A</v>
      </c>
      <c r="E97" s="44" t="e">
        <f>IF(LEN(VLOOKUP(A97,'Species List'!$A:$G,4,FALSE))=0,"",VLOOKUP(A97,'Species List'!$A:$G,4,FALSE))</f>
        <v>#N/A</v>
      </c>
      <c r="F97" s="44" t="e">
        <f>IF(LEN(VLOOKUP(A97,'Species List'!$A:$G,5,FALSE))=0,"",VLOOKUP(A97,'Species List'!$A:$G,5,FALSE))</f>
        <v>#N/A</v>
      </c>
      <c r="G97" s="44" t="e">
        <f>IF(LEN(VLOOKUP(A97,'Species List'!$A:$G,6,FALSE))=0,"",VLOOKUP(A97,'Species List'!$A:$G,6,FALSE))</f>
        <v>#N/A</v>
      </c>
      <c r="H97" s="44" t="e">
        <f>VLOOKUP(A97,'Species List'!$A:$G,7,FALSE)</f>
        <v>#N/A</v>
      </c>
      <c r="J97" s="95"/>
      <c r="K97" s="47" t="e">
        <f>VLOOKUP(J97,'Species List'!$H$1:$J$9,2,FALSE)</f>
        <v>#N/A</v>
      </c>
      <c r="L97" s="47" t="e">
        <f>VLOOKUP(K97,'Species List'!$I$1:$N$8,2,FALSE)</f>
        <v>#N/A</v>
      </c>
      <c r="M97" s="104" t="e">
        <f t="shared" si="5"/>
        <v>#N/A</v>
      </c>
      <c r="N97" s="102" t="e">
        <f t="shared" si="6"/>
        <v>#N/A</v>
      </c>
      <c r="O97" s="102" t="e">
        <f t="shared" si="7"/>
        <v>#N/A</v>
      </c>
    </row>
    <row r="98" spans="1:15" x14ac:dyDescent="0.2">
      <c r="A98" s="95"/>
      <c r="B98" s="44" t="e">
        <f>IF(LEN(VLOOKUP(A98,'Species List'!$A:$G,2,FALSE))=0,"",VLOOKUP(A98,'Species List'!$A:$G,2,FALSE))</f>
        <v>#N/A</v>
      </c>
      <c r="C98" s="44" t="e">
        <f>IF(LEN(VLOOKUP(A98,'Species List'!$A:$G,3,FALSE))=0,"",VLOOKUP(A98,'Species List'!$A:$G,3,FALSE))</f>
        <v>#N/A</v>
      </c>
      <c r="D98" s="103" t="e">
        <f t="shared" si="4"/>
        <v>#N/A</v>
      </c>
      <c r="E98" s="44" t="e">
        <f>IF(LEN(VLOOKUP(A98,'Species List'!$A:$G,4,FALSE))=0,"",VLOOKUP(A98,'Species List'!$A:$G,4,FALSE))</f>
        <v>#N/A</v>
      </c>
      <c r="F98" s="44" t="e">
        <f>IF(LEN(VLOOKUP(A98,'Species List'!$A:$G,5,FALSE))=0,"",VLOOKUP(A98,'Species List'!$A:$G,5,FALSE))</f>
        <v>#N/A</v>
      </c>
      <c r="G98" s="44" t="e">
        <f>IF(LEN(VLOOKUP(A98,'Species List'!$A:$G,6,FALSE))=0,"",VLOOKUP(A98,'Species List'!$A:$G,6,FALSE))</f>
        <v>#N/A</v>
      </c>
      <c r="H98" s="44" t="e">
        <f>VLOOKUP(A98,'Species List'!$A:$G,7,FALSE)</f>
        <v>#N/A</v>
      </c>
      <c r="J98" s="95"/>
      <c r="K98" s="47" t="e">
        <f>VLOOKUP(J98,'Species List'!$H$1:$J$9,2,FALSE)</f>
        <v>#N/A</v>
      </c>
      <c r="L98" s="47" t="e">
        <f>VLOOKUP(K98,'Species List'!$I$1:$N$8,2,FALSE)</f>
        <v>#N/A</v>
      </c>
      <c r="M98" s="104" t="e">
        <f t="shared" si="5"/>
        <v>#N/A</v>
      </c>
      <c r="N98" s="102" t="e">
        <f t="shared" si="6"/>
        <v>#N/A</v>
      </c>
      <c r="O98" s="102" t="e">
        <f t="shared" si="7"/>
        <v>#N/A</v>
      </c>
    </row>
    <row r="99" spans="1:15" x14ac:dyDescent="0.2">
      <c r="A99" s="95"/>
      <c r="B99" s="44" t="e">
        <f>IF(LEN(VLOOKUP(A99,'Species List'!$A:$G,2,FALSE))=0,"",VLOOKUP(A99,'Species List'!$A:$G,2,FALSE))</f>
        <v>#N/A</v>
      </c>
      <c r="C99" s="44" t="e">
        <f>IF(LEN(VLOOKUP(A99,'Species List'!$A:$G,3,FALSE))=0,"",VLOOKUP(A99,'Species List'!$A:$G,3,FALSE))</f>
        <v>#N/A</v>
      </c>
      <c r="D99" s="103" t="e">
        <f t="shared" si="4"/>
        <v>#N/A</v>
      </c>
      <c r="E99" s="44" t="e">
        <f>IF(LEN(VLOOKUP(A99,'Species List'!$A:$G,4,FALSE))=0,"",VLOOKUP(A99,'Species List'!$A:$G,4,FALSE))</f>
        <v>#N/A</v>
      </c>
      <c r="F99" s="44" t="e">
        <f>IF(LEN(VLOOKUP(A99,'Species List'!$A:$G,5,FALSE))=0,"",VLOOKUP(A99,'Species List'!$A:$G,5,FALSE))</f>
        <v>#N/A</v>
      </c>
      <c r="G99" s="44" t="e">
        <f>IF(LEN(VLOOKUP(A99,'Species List'!$A:$G,6,FALSE))=0,"",VLOOKUP(A99,'Species List'!$A:$G,6,FALSE))</f>
        <v>#N/A</v>
      </c>
      <c r="H99" s="44" t="e">
        <f>VLOOKUP(A99,'Species List'!$A:$G,7,FALSE)</f>
        <v>#N/A</v>
      </c>
      <c r="J99" s="95"/>
      <c r="K99" s="47" t="e">
        <f>VLOOKUP(J99,'Species List'!$H$1:$J$9,2,FALSE)</f>
        <v>#N/A</v>
      </c>
      <c r="L99" s="47" t="e">
        <f>VLOOKUP(K99,'Species List'!$I$1:$N$8,2,FALSE)</f>
        <v>#N/A</v>
      </c>
      <c r="M99" s="104" t="e">
        <f t="shared" si="5"/>
        <v>#N/A</v>
      </c>
      <c r="N99" s="102" t="e">
        <f t="shared" si="6"/>
        <v>#N/A</v>
      </c>
      <c r="O99" s="102" t="e">
        <f t="shared" si="7"/>
        <v>#N/A</v>
      </c>
    </row>
    <row r="100" spans="1:15" x14ac:dyDescent="0.2">
      <c r="A100" s="95"/>
      <c r="B100" s="44" t="e">
        <f>IF(LEN(VLOOKUP(A100,'Species List'!$A:$G,2,FALSE))=0,"",VLOOKUP(A100,'Species List'!$A:$G,2,FALSE))</f>
        <v>#N/A</v>
      </c>
      <c r="C100" s="44" t="e">
        <f>IF(LEN(VLOOKUP(A100,'Species List'!$A:$G,3,FALSE))=0,"",VLOOKUP(A100,'Species List'!$A:$G,3,FALSE))</f>
        <v>#N/A</v>
      </c>
      <c r="D100" s="103" t="e">
        <f t="shared" si="4"/>
        <v>#N/A</v>
      </c>
      <c r="E100" s="44" t="e">
        <f>IF(LEN(VLOOKUP(A100,'Species List'!$A:$G,4,FALSE))=0,"",VLOOKUP(A100,'Species List'!$A:$G,4,FALSE))</f>
        <v>#N/A</v>
      </c>
      <c r="F100" s="44" t="e">
        <f>IF(LEN(VLOOKUP(A100,'Species List'!$A:$G,5,FALSE))=0,"",VLOOKUP(A100,'Species List'!$A:$G,5,FALSE))</f>
        <v>#N/A</v>
      </c>
      <c r="G100" s="44" t="e">
        <f>IF(LEN(VLOOKUP(A100,'Species List'!$A:$G,6,FALSE))=0,"",VLOOKUP(A100,'Species List'!$A:$G,6,FALSE))</f>
        <v>#N/A</v>
      </c>
      <c r="H100" s="44" t="e">
        <f>VLOOKUP(A100,'Species List'!$A:$G,7,FALSE)</f>
        <v>#N/A</v>
      </c>
      <c r="J100" s="95"/>
      <c r="K100" s="47" t="e">
        <f>VLOOKUP(J100,'Species List'!$H$1:$J$9,2,FALSE)</f>
        <v>#N/A</v>
      </c>
      <c r="L100" s="47" t="e">
        <f>VLOOKUP(K100,'Species List'!$I$1:$N$8,2,FALSE)</f>
        <v>#N/A</v>
      </c>
      <c r="M100" s="104" t="e">
        <f t="shared" si="5"/>
        <v>#N/A</v>
      </c>
      <c r="N100" s="102" t="e">
        <f t="shared" si="6"/>
        <v>#N/A</v>
      </c>
      <c r="O100" s="102" t="e">
        <f t="shared" si="7"/>
        <v>#N/A</v>
      </c>
    </row>
    <row r="101" spans="1:15" x14ac:dyDescent="0.2">
      <c r="A101" s="95"/>
      <c r="B101" s="44" t="e">
        <f>IF(LEN(VLOOKUP(A101,'Species List'!$A:$G,2,FALSE))=0,"",VLOOKUP(A101,'Species List'!$A:$G,2,FALSE))</f>
        <v>#N/A</v>
      </c>
      <c r="C101" s="44" t="e">
        <f>IF(LEN(VLOOKUP(A101,'Species List'!$A:$G,3,FALSE))=0,"",VLOOKUP(A101,'Species List'!$A:$G,3,FALSE))</f>
        <v>#N/A</v>
      </c>
      <c r="D101" s="103" t="e">
        <f t="shared" si="4"/>
        <v>#N/A</v>
      </c>
      <c r="E101" s="44" t="e">
        <f>IF(LEN(VLOOKUP(A101,'Species List'!$A:$G,4,FALSE))=0,"",VLOOKUP(A101,'Species List'!$A:$G,4,FALSE))</f>
        <v>#N/A</v>
      </c>
      <c r="F101" s="44" t="e">
        <f>IF(LEN(VLOOKUP(A101,'Species List'!$A:$G,5,FALSE))=0,"",VLOOKUP(A101,'Species List'!$A:$G,5,FALSE))</f>
        <v>#N/A</v>
      </c>
      <c r="G101" s="44" t="e">
        <f>IF(LEN(VLOOKUP(A101,'Species List'!$A:$G,6,FALSE))=0,"",VLOOKUP(A101,'Species List'!$A:$G,6,FALSE))</f>
        <v>#N/A</v>
      </c>
      <c r="H101" s="44" t="e">
        <f>VLOOKUP(A101,'Species List'!$A:$G,7,FALSE)</f>
        <v>#N/A</v>
      </c>
      <c r="J101" s="95"/>
      <c r="K101" s="47" t="e">
        <f>VLOOKUP(J101,'Species List'!$H$1:$J$9,2,FALSE)</f>
        <v>#N/A</v>
      </c>
      <c r="L101" s="47" t="e">
        <f>VLOOKUP(K101,'Species List'!$I$1:$N$8,2,FALSE)</f>
        <v>#N/A</v>
      </c>
      <c r="M101" s="104" t="e">
        <f t="shared" si="5"/>
        <v>#N/A</v>
      </c>
      <c r="N101" s="102" t="e">
        <f t="shared" si="6"/>
        <v>#N/A</v>
      </c>
      <c r="O101" s="102" t="e">
        <f t="shared" si="7"/>
        <v>#N/A</v>
      </c>
    </row>
    <row r="102" spans="1:15" x14ac:dyDescent="0.2">
      <c r="A102" s="95"/>
      <c r="B102" s="44" t="e">
        <f>IF(LEN(VLOOKUP(A102,'Species List'!$A:$G,2,FALSE))=0,"",VLOOKUP(A102,'Species List'!$A:$G,2,FALSE))</f>
        <v>#N/A</v>
      </c>
      <c r="C102" s="44" t="e">
        <f>IF(LEN(VLOOKUP(A102,'Species List'!$A:$G,3,FALSE))=0,"",VLOOKUP(A102,'Species List'!$A:$G,3,FALSE))</f>
        <v>#N/A</v>
      </c>
      <c r="D102" s="103" t="e">
        <f t="shared" si="4"/>
        <v>#N/A</v>
      </c>
      <c r="E102" s="44" t="e">
        <f>IF(LEN(VLOOKUP(A102,'Species List'!$A:$G,4,FALSE))=0,"",VLOOKUP(A102,'Species List'!$A:$G,4,FALSE))</f>
        <v>#N/A</v>
      </c>
      <c r="F102" s="44" t="e">
        <f>IF(LEN(VLOOKUP(A102,'Species List'!$A:$G,5,FALSE))=0,"",VLOOKUP(A102,'Species List'!$A:$G,5,FALSE))</f>
        <v>#N/A</v>
      </c>
      <c r="G102" s="44" t="e">
        <f>IF(LEN(VLOOKUP(A102,'Species List'!$A:$G,6,FALSE))=0,"",VLOOKUP(A102,'Species List'!$A:$G,6,FALSE))</f>
        <v>#N/A</v>
      </c>
      <c r="H102" s="44" t="e">
        <f>VLOOKUP(A102,'Species List'!$A:$G,7,FALSE)</f>
        <v>#N/A</v>
      </c>
      <c r="J102" s="95"/>
      <c r="K102" s="47" t="e">
        <f>VLOOKUP(J102,'Species List'!$H$1:$J$9,2,FALSE)</f>
        <v>#N/A</v>
      </c>
      <c r="L102" s="47" t="e">
        <f>VLOOKUP(K102,'Species List'!$I$1:$N$8,2,FALSE)</f>
        <v>#N/A</v>
      </c>
      <c r="M102" s="104" t="e">
        <f t="shared" si="5"/>
        <v>#N/A</v>
      </c>
      <c r="N102" s="102" t="e">
        <f t="shared" si="6"/>
        <v>#N/A</v>
      </c>
      <c r="O102" s="102" t="e">
        <f t="shared" si="7"/>
        <v>#N/A</v>
      </c>
    </row>
    <row r="103" spans="1:15" x14ac:dyDescent="0.2">
      <c r="A103" s="95"/>
      <c r="B103" s="44" t="e">
        <f>IF(LEN(VLOOKUP(A103,'Species List'!$A:$G,2,FALSE))=0,"",VLOOKUP(A103,'Species List'!$A:$G,2,FALSE))</f>
        <v>#N/A</v>
      </c>
      <c r="C103" s="44" t="e">
        <f>IF(LEN(VLOOKUP(A103,'Species List'!$A:$G,3,FALSE))=0,"",VLOOKUP(A103,'Species List'!$A:$G,3,FALSE))</f>
        <v>#N/A</v>
      </c>
      <c r="D103" s="103" t="e">
        <f t="shared" si="4"/>
        <v>#N/A</v>
      </c>
      <c r="E103" s="44" t="e">
        <f>IF(LEN(VLOOKUP(A103,'Species List'!$A:$G,4,FALSE))=0,"",VLOOKUP(A103,'Species List'!$A:$G,4,FALSE))</f>
        <v>#N/A</v>
      </c>
      <c r="F103" s="44" t="e">
        <f>IF(LEN(VLOOKUP(A103,'Species List'!$A:$G,5,FALSE))=0,"",VLOOKUP(A103,'Species List'!$A:$G,5,FALSE))</f>
        <v>#N/A</v>
      </c>
      <c r="G103" s="44" t="e">
        <f>IF(LEN(VLOOKUP(A103,'Species List'!$A:$G,6,FALSE))=0,"",VLOOKUP(A103,'Species List'!$A:$G,6,FALSE))</f>
        <v>#N/A</v>
      </c>
      <c r="H103" s="44" t="e">
        <f>VLOOKUP(A103,'Species List'!$A:$G,7,FALSE)</f>
        <v>#N/A</v>
      </c>
      <c r="J103" s="95"/>
      <c r="K103" s="47" t="e">
        <f>VLOOKUP(J103,'Species List'!$H$1:$J$9,2,FALSE)</f>
        <v>#N/A</v>
      </c>
      <c r="L103" s="47" t="e">
        <f>VLOOKUP(K103,'Species List'!$I$1:$N$8,2,FALSE)</f>
        <v>#N/A</v>
      </c>
      <c r="M103" s="104" t="e">
        <f t="shared" si="5"/>
        <v>#N/A</v>
      </c>
      <c r="N103" s="102" t="e">
        <f t="shared" si="6"/>
        <v>#N/A</v>
      </c>
      <c r="O103" s="102" t="e">
        <f t="shared" si="7"/>
        <v>#N/A</v>
      </c>
    </row>
    <row r="104" spans="1:15" x14ac:dyDescent="0.2">
      <c r="A104" s="95"/>
      <c r="B104" s="44" t="e">
        <f>IF(LEN(VLOOKUP(A104,'Species List'!$A:$G,2,FALSE))=0,"",VLOOKUP(A104,'Species List'!$A:$G,2,FALSE))</f>
        <v>#N/A</v>
      </c>
      <c r="C104" s="44" t="e">
        <f>IF(LEN(VLOOKUP(A104,'Species List'!$A:$G,3,FALSE))=0,"",VLOOKUP(A104,'Species List'!$A:$G,3,FALSE))</f>
        <v>#N/A</v>
      </c>
      <c r="D104" s="103" t="e">
        <f t="shared" si="4"/>
        <v>#N/A</v>
      </c>
      <c r="E104" s="44" t="e">
        <f>IF(LEN(VLOOKUP(A104,'Species List'!$A:$G,4,FALSE))=0,"",VLOOKUP(A104,'Species List'!$A:$G,4,FALSE))</f>
        <v>#N/A</v>
      </c>
      <c r="F104" s="44" t="e">
        <f>IF(LEN(VLOOKUP(A104,'Species List'!$A:$G,5,FALSE))=0,"",VLOOKUP(A104,'Species List'!$A:$G,5,FALSE))</f>
        <v>#N/A</v>
      </c>
      <c r="G104" s="44" t="e">
        <f>IF(LEN(VLOOKUP(A104,'Species List'!$A:$G,6,FALSE))=0,"",VLOOKUP(A104,'Species List'!$A:$G,6,FALSE))</f>
        <v>#N/A</v>
      </c>
      <c r="H104" s="44" t="e">
        <f>VLOOKUP(A104,'Species List'!$A:$G,7,FALSE)</f>
        <v>#N/A</v>
      </c>
      <c r="J104" s="95"/>
      <c r="K104" s="47" t="e">
        <f>VLOOKUP(J104,'Species List'!$H$1:$J$9,2,FALSE)</f>
        <v>#N/A</v>
      </c>
      <c r="L104" s="47" t="e">
        <f>VLOOKUP(K104,'Species List'!$I$1:$N$8,2,FALSE)</f>
        <v>#N/A</v>
      </c>
      <c r="M104" s="104" t="e">
        <f t="shared" si="5"/>
        <v>#N/A</v>
      </c>
      <c r="N104" s="102" t="e">
        <f t="shared" si="6"/>
        <v>#N/A</v>
      </c>
      <c r="O104" s="102" t="e">
        <f t="shared" si="7"/>
        <v>#N/A</v>
      </c>
    </row>
    <row r="105" spans="1:15" x14ac:dyDescent="0.2">
      <c r="A105" s="95"/>
      <c r="B105" s="44" t="e">
        <f>IF(LEN(VLOOKUP(A105,'Species List'!$A:$G,2,FALSE))=0,"",VLOOKUP(A105,'Species List'!$A:$G,2,FALSE))</f>
        <v>#N/A</v>
      </c>
      <c r="C105" s="44" t="e">
        <f>IF(LEN(VLOOKUP(A105,'Species List'!$A:$G,3,FALSE))=0,"",VLOOKUP(A105,'Species List'!$A:$G,3,FALSE))</f>
        <v>#N/A</v>
      </c>
      <c r="D105" s="103" t="e">
        <f t="shared" si="4"/>
        <v>#N/A</v>
      </c>
      <c r="E105" s="44" t="e">
        <f>IF(LEN(VLOOKUP(A105,'Species List'!$A:$G,4,FALSE))=0,"",VLOOKUP(A105,'Species List'!$A:$G,4,FALSE))</f>
        <v>#N/A</v>
      </c>
      <c r="F105" s="44" t="e">
        <f>IF(LEN(VLOOKUP(A105,'Species List'!$A:$G,5,FALSE))=0,"",VLOOKUP(A105,'Species List'!$A:$G,5,FALSE))</f>
        <v>#N/A</v>
      </c>
      <c r="G105" s="44" t="e">
        <f>IF(LEN(VLOOKUP(A105,'Species List'!$A:$G,6,FALSE))=0,"",VLOOKUP(A105,'Species List'!$A:$G,6,FALSE))</f>
        <v>#N/A</v>
      </c>
      <c r="H105" s="44" t="e">
        <f>VLOOKUP(A105,'Species List'!$A:$G,7,FALSE)</f>
        <v>#N/A</v>
      </c>
      <c r="J105" s="95"/>
      <c r="K105" s="47" t="e">
        <f>VLOOKUP(J105,'Species List'!$H$1:$J$9,2,FALSE)</f>
        <v>#N/A</v>
      </c>
      <c r="L105" s="47" t="e">
        <f>VLOOKUP(K105,'Species List'!$I$1:$N$8,2,FALSE)</f>
        <v>#N/A</v>
      </c>
      <c r="M105" s="104" t="e">
        <f t="shared" si="5"/>
        <v>#N/A</v>
      </c>
      <c r="N105" s="102" t="e">
        <f t="shared" si="6"/>
        <v>#N/A</v>
      </c>
      <c r="O105" s="102" t="e">
        <f t="shared" si="7"/>
        <v>#N/A</v>
      </c>
    </row>
    <row r="106" spans="1:15" x14ac:dyDescent="0.2">
      <c r="A106" s="95"/>
      <c r="B106" s="44" t="e">
        <f>IF(LEN(VLOOKUP(A106,'Species List'!$A:$G,2,FALSE))=0,"",VLOOKUP(A106,'Species List'!$A:$G,2,FALSE))</f>
        <v>#N/A</v>
      </c>
      <c r="C106" s="44" t="e">
        <f>IF(LEN(VLOOKUP(A106,'Species List'!$A:$G,3,FALSE))=0,"",VLOOKUP(A106,'Species List'!$A:$G,3,FALSE))</f>
        <v>#N/A</v>
      </c>
      <c r="D106" s="103" t="e">
        <f t="shared" si="4"/>
        <v>#N/A</v>
      </c>
      <c r="E106" s="44" t="e">
        <f>IF(LEN(VLOOKUP(A106,'Species List'!$A:$G,4,FALSE))=0,"",VLOOKUP(A106,'Species List'!$A:$G,4,FALSE))</f>
        <v>#N/A</v>
      </c>
      <c r="F106" s="44" t="e">
        <f>IF(LEN(VLOOKUP(A106,'Species List'!$A:$G,5,FALSE))=0,"",VLOOKUP(A106,'Species List'!$A:$G,5,FALSE))</f>
        <v>#N/A</v>
      </c>
      <c r="G106" s="44" t="e">
        <f>IF(LEN(VLOOKUP(A106,'Species List'!$A:$G,6,FALSE))=0,"",VLOOKUP(A106,'Species List'!$A:$G,6,FALSE))</f>
        <v>#N/A</v>
      </c>
      <c r="H106" s="44" t="e">
        <f>VLOOKUP(A106,'Species List'!$A:$G,7,FALSE)</f>
        <v>#N/A</v>
      </c>
      <c r="J106" s="95"/>
      <c r="K106" s="47" t="e">
        <f>VLOOKUP(J106,'Species List'!$H$1:$J$9,2,FALSE)</f>
        <v>#N/A</v>
      </c>
      <c r="L106" s="47" t="e">
        <f>VLOOKUP(K106,'Species List'!$I$1:$N$8,2,FALSE)</f>
        <v>#N/A</v>
      </c>
      <c r="M106" s="104" t="e">
        <f t="shared" si="5"/>
        <v>#N/A</v>
      </c>
      <c r="N106" s="102" t="e">
        <f t="shared" si="6"/>
        <v>#N/A</v>
      </c>
      <c r="O106" s="102" t="e">
        <f t="shared" si="7"/>
        <v>#N/A</v>
      </c>
    </row>
    <row r="107" spans="1:15" x14ac:dyDescent="0.2">
      <c r="A107" s="95"/>
      <c r="B107" s="44" t="e">
        <f>IF(LEN(VLOOKUP(A107,'Species List'!$A:$G,2,FALSE))=0,"",VLOOKUP(A107,'Species List'!$A:$G,2,FALSE))</f>
        <v>#N/A</v>
      </c>
      <c r="C107" s="44" t="e">
        <f>IF(LEN(VLOOKUP(A107,'Species List'!$A:$G,3,FALSE))=0,"",VLOOKUP(A107,'Species List'!$A:$G,3,FALSE))</f>
        <v>#N/A</v>
      </c>
      <c r="D107" s="103" t="e">
        <f t="shared" si="4"/>
        <v>#N/A</v>
      </c>
      <c r="E107" s="44" t="e">
        <f>IF(LEN(VLOOKUP(A107,'Species List'!$A:$G,4,FALSE))=0,"",VLOOKUP(A107,'Species List'!$A:$G,4,FALSE))</f>
        <v>#N/A</v>
      </c>
      <c r="F107" s="44" t="e">
        <f>IF(LEN(VLOOKUP(A107,'Species List'!$A:$G,5,FALSE))=0,"",VLOOKUP(A107,'Species List'!$A:$G,5,FALSE))</f>
        <v>#N/A</v>
      </c>
      <c r="G107" s="44" t="e">
        <f>IF(LEN(VLOOKUP(A107,'Species List'!$A:$G,6,FALSE))=0,"",VLOOKUP(A107,'Species List'!$A:$G,6,FALSE))</f>
        <v>#N/A</v>
      </c>
      <c r="H107" s="44" t="e">
        <f>VLOOKUP(A107,'Species List'!$A:$G,7,FALSE)</f>
        <v>#N/A</v>
      </c>
      <c r="J107" s="95"/>
      <c r="K107" s="47" t="e">
        <f>VLOOKUP(J107,'Species List'!$H$1:$J$9,2,FALSE)</f>
        <v>#N/A</v>
      </c>
      <c r="L107" s="47" t="e">
        <f>VLOOKUP(K107,'Species List'!$I$1:$N$8,2,FALSE)</f>
        <v>#N/A</v>
      </c>
      <c r="M107" s="104" t="e">
        <f t="shared" si="5"/>
        <v>#N/A</v>
      </c>
      <c r="N107" s="102" t="e">
        <f t="shared" si="6"/>
        <v>#N/A</v>
      </c>
      <c r="O107" s="102" t="e">
        <f t="shared" si="7"/>
        <v>#N/A</v>
      </c>
    </row>
    <row r="108" spans="1:15" x14ac:dyDescent="0.2">
      <c r="A108" s="95"/>
      <c r="B108" s="44" t="e">
        <f>IF(LEN(VLOOKUP(A108,'Species List'!$A:$G,2,FALSE))=0,"",VLOOKUP(A108,'Species List'!$A:$G,2,FALSE))</f>
        <v>#N/A</v>
      </c>
      <c r="C108" s="44" t="e">
        <f>IF(LEN(VLOOKUP(A108,'Species List'!$A:$G,3,FALSE))=0,"",VLOOKUP(A108,'Species List'!$A:$G,3,FALSE))</f>
        <v>#N/A</v>
      </c>
      <c r="D108" s="103" t="e">
        <f t="shared" si="4"/>
        <v>#N/A</v>
      </c>
      <c r="E108" s="44" t="e">
        <f>IF(LEN(VLOOKUP(A108,'Species List'!$A:$G,4,FALSE))=0,"",VLOOKUP(A108,'Species List'!$A:$G,4,FALSE))</f>
        <v>#N/A</v>
      </c>
      <c r="F108" s="44" t="e">
        <f>IF(LEN(VLOOKUP(A108,'Species List'!$A:$G,5,FALSE))=0,"",VLOOKUP(A108,'Species List'!$A:$G,5,FALSE))</f>
        <v>#N/A</v>
      </c>
      <c r="G108" s="44" t="e">
        <f>IF(LEN(VLOOKUP(A108,'Species List'!$A:$G,6,FALSE))=0,"",VLOOKUP(A108,'Species List'!$A:$G,6,FALSE))</f>
        <v>#N/A</v>
      </c>
      <c r="H108" s="44" t="e">
        <f>VLOOKUP(A108,'Species List'!$A:$G,7,FALSE)</f>
        <v>#N/A</v>
      </c>
      <c r="J108" s="95"/>
      <c r="K108" s="47" t="e">
        <f>VLOOKUP(J108,'Species List'!$H$1:$J$9,2,FALSE)</f>
        <v>#N/A</v>
      </c>
      <c r="L108" s="47" t="e">
        <f>VLOOKUP(K108,'Species List'!$I$1:$N$8,2,FALSE)</f>
        <v>#N/A</v>
      </c>
      <c r="M108" s="104" t="e">
        <f t="shared" si="5"/>
        <v>#N/A</v>
      </c>
      <c r="N108" s="102" t="e">
        <f t="shared" si="6"/>
        <v>#N/A</v>
      </c>
      <c r="O108" s="102" t="e">
        <f t="shared" si="7"/>
        <v>#N/A</v>
      </c>
    </row>
    <row r="109" spans="1:15" x14ac:dyDescent="0.2">
      <c r="A109" s="95"/>
      <c r="B109" s="44" t="e">
        <f>IF(LEN(VLOOKUP(A109,'Species List'!$A:$G,2,FALSE))=0,"",VLOOKUP(A109,'Species List'!$A:$G,2,FALSE))</f>
        <v>#N/A</v>
      </c>
      <c r="C109" s="44" t="e">
        <f>IF(LEN(VLOOKUP(A109,'Species List'!$A:$G,3,FALSE))=0,"",VLOOKUP(A109,'Species List'!$A:$G,3,FALSE))</f>
        <v>#N/A</v>
      </c>
      <c r="D109" s="103" t="e">
        <f t="shared" si="4"/>
        <v>#N/A</v>
      </c>
      <c r="E109" s="44" t="e">
        <f>IF(LEN(VLOOKUP(A109,'Species List'!$A:$G,4,FALSE))=0,"",VLOOKUP(A109,'Species List'!$A:$G,4,FALSE))</f>
        <v>#N/A</v>
      </c>
      <c r="F109" s="44" t="e">
        <f>IF(LEN(VLOOKUP(A109,'Species List'!$A:$G,5,FALSE))=0,"",VLOOKUP(A109,'Species List'!$A:$G,5,FALSE))</f>
        <v>#N/A</v>
      </c>
      <c r="G109" s="44" t="e">
        <f>IF(LEN(VLOOKUP(A109,'Species List'!$A:$G,6,FALSE))=0,"",VLOOKUP(A109,'Species List'!$A:$G,6,FALSE))</f>
        <v>#N/A</v>
      </c>
      <c r="H109" s="44" t="e">
        <f>VLOOKUP(A109,'Species List'!$A:$G,7,FALSE)</f>
        <v>#N/A</v>
      </c>
      <c r="J109" s="95"/>
      <c r="K109" s="47" t="e">
        <f>VLOOKUP(J109,'Species List'!$H$1:$J$9,2,FALSE)</f>
        <v>#N/A</v>
      </c>
      <c r="L109" s="47" t="e">
        <f>VLOOKUP(K109,'Species List'!$I$1:$N$8,2,FALSE)</f>
        <v>#N/A</v>
      </c>
      <c r="M109" s="104" t="e">
        <f t="shared" si="5"/>
        <v>#N/A</v>
      </c>
      <c r="N109" s="102" t="e">
        <f t="shared" si="6"/>
        <v>#N/A</v>
      </c>
      <c r="O109" s="102" t="e">
        <f t="shared" si="7"/>
        <v>#N/A</v>
      </c>
    </row>
    <row r="110" spans="1:15" x14ac:dyDescent="0.2">
      <c r="A110" s="95"/>
      <c r="B110" s="44" t="e">
        <f>IF(LEN(VLOOKUP(A110,'Species List'!$A:$G,2,FALSE))=0,"",VLOOKUP(A110,'Species List'!$A:$G,2,FALSE))</f>
        <v>#N/A</v>
      </c>
      <c r="C110" s="44" t="e">
        <f>IF(LEN(VLOOKUP(A110,'Species List'!$A:$G,3,FALSE))=0,"",VLOOKUP(A110,'Species List'!$A:$G,3,FALSE))</f>
        <v>#N/A</v>
      </c>
      <c r="D110" s="103" t="e">
        <f t="shared" si="4"/>
        <v>#N/A</v>
      </c>
      <c r="E110" s="44" t="e">
        <f>IF(LEN(VLOOKUP(A110,'Species List'!$A:$G,4,FALSE))=0,"",VLOOKUP(A110,'Species List'!$A:$G,4,FALSE))</f>
        <v>#N/A</v>
      </c>
      <c r="F110" s="44" t="e">
        <f>IF(LEN(VLOOKUP(A110,'Species List'!$A:$G,5,FALSE))=0,"",VLOOKUP(A110,'Species List'!$A:$G,5,FALSE))</f>
        <v>#N/A</v>
      </c>
      <c r="G110" s="44" t="e">
        <f>IF(LEN(VLOOKUP(A110,'Species List'!$A:$G,6,FALSE))=0,"",VLOOKUP(A110,'Species List'!$A:$G,6,FALSE))</f>
        <v>#N/A</v>
      </c>
      <c r="H110" s="44" t="e">
        <f>VLOOKUP(A110,'Species List'!$A:$G,7,FALSE)</f>
        <v>#N/A</v>
      </c>
      <c r="J110" s="95"/>
      <c r="K110" s="47" t="e">
        <f>VLOOKUP(J110,'Species List'!$H$1:$J$9,2,FALSE)</f>
        <v>#N/A</v>
      </c>
      <c r="L110" s="47" t="e">
        <f>VLOOKUP(K110,'Species List'!$I$1:$N$8,2,FALSE)</f>
        <v>#N/A</v>
      </c>
      <c r="M110" s="104" t="e">
        <f t="shared" si="5"/>
        <v>#N/A</v>
      </c>
      <c r="N110" s="102" t="e">
        <f t="shared" si="6"/>
        <v>#N/A</v>
      </c>
      <c r="O110" s="102" t="e">
        <f t="shared" si="7"/>
        <v>#N/A</v>
      </c>
    </row>
    <row r="111" spans="1:15" x14ac:dyDescent="0.2">
      <c r="A111" s="95"/>
      <c r="B111" s="44" t="e">
        <f>IF(LEN(VLOOKUP(A111,'Species List'!$A:$G,2,FALSE))=0,"",VLOOKUP(A111,'Species List'!$A:$G,2,FALSE))</f>
        <v>#N/A</v>
      </c>
      <c r="C111" s="44" t="e">
        <f>IF(LEN(VLOOKUP(A111,'Species List'!$A:$G,3,FALSE))=0,"",VLOOKUP(A111,'Species List'!$A:$G,3,FALSE))</f>
        <v>#N/A</v>
      </c>
      <c r="D111" s="103" t="e">
        <f t="shared" si="4"/>
        <v>#N/A</v>
      </c>
      <c r="E111" s="44" t="e">
        <f>IF(LEN(VLOOKUP(A111,'Species List'!$A:$G,4,FALSE))=0,"",VLOOKUP(A111,'Species List'!$A:$G,4,FALSE))</f>
        <v>#N/A</v>
      </c>
      <c r="F111" s="44" t="e">
        <f>IF(LEN(VLOOKUP(A111,'Species List'!$A:$G,5,FALSE))=0,"",VLOOKUP(A111,'Species List'!$A:$G,5,FALSE))</f>
        <v>#N/A</v>
      </c>
      <c r="G111" s="44" t="e">
        <f>IF(LEN(VLOOKUP(A111,'Species List'!$A:$G,6,FALSE))=0,"",VLOOKUP(A111,'Species List'!$A:$G,6,FALSE))</f>
        <v>#N/A</v>
      </c>
      <c r="H111" s="44" t="e">
        <f>VLOOKUP(A111,'Species List'!$A:$G,7,FALSE)</f>
        <v>#N/A</v>
      </c>
      <c r="J111" s="95"/>
      <c r="K111" s="47" t="e">
        <f>VLOOKUP(J111,'Species List'!$H$1:$J$9,2,FALSE)</f>
        <v>#N/A</v>
      </c>
      <c r="L111" s="47" t="e">
        <f>VLOOKUP(K111,'Species List'!$I$1:$N$8,2,FALSE)</f>
        <v>#N/A</v>
      </c>
      <c r="M111" s="104" t="e">
        <f t="shared" si="5"/>
        <v>#N/A</v>
      </c>
      <c r="N111" s="102" t="e">
        <f t="shared" si="6"/>
        <v>#N/A</v>
      </c>
      <c r="O111" s="102" t="e">
        <f t="shared" si="7"/>
        <v>#N/A</v>
      </c>
    </row>
    <row r="112" spans="1:15" x14ac:dyDescent="0.2">
      <c r="A112" s="95"/>
      <c r="B112" s="44" t="e">
        <f>IF(LEN(VLOOKUP(A112,'Species List'!$A:$G,2,FALSE))=0,"",VLOOKUP(A112,'Species List'!$A:$G,2,FALSE))</f>
        <v>#N/A</v>
      </c>
      <c r="C112" s="44" t="e">
        <f>IF(LEN(VLOOKUP(A112,'Species List'!$A:$G,3,FALSE))=0,"",VLOOKUP(A112,'Species List'!$A:$G,3,FALSE))</f>
        <v>#N/A</v>
      </c>
      <c r="D112" s="103" t="e">
        <f t="shared" si="4"/>
        <v>#N/A</v>
      </c>
      <c r="E112" s="44" t="e">
        <f>IF(LEN(VLOOKUP(A112,'Species List'!$A:$G,4,FALSE))=0,"",VLOOKUP(A112,'Species List'!$A:$G,4,FALSE))</f>
        <v>#N/A</v>
      </c>
      <c r="F112" s="44" t="e">
        <f>IF(LEN(VLOOKUP(A112,'Species List'!$A:$G,5,FALSE))=0,"",VLOOKUP(A112,'Species List'!$A:$G,5,FALSE))</f>
        <v>#N/A</v>
      </c>
      <c r="G112" s="44" t="e">
        <f>IF(LEN(VLOOKUP(A112,'Species List'!$A:$G,6,FALSE))=0,"",VLOOKUP(A112,'Species List'!$A:$G,6,FALSE))</f>
        <v>#N/A</v>
      </c>
      <c r="H112" s="44" t="e">
        <f>VLOOKUP(A112,'Species List'!$A:$G,7,FALSE)</f>
        <v>#N/A</v>
      </c>
      <c r="J112" s="95"/>
      <c r="K112" s="47" t="e">
        <f>VLOOKUP(J112,'Species List'!$H$1:$J$9,2,FALSE)</f>
        <v>#N/A</v>
      </c>
      <c r="L112" s="47" t="e">
        <f>VLOOKUP(K112,'Species List'!$I$1:$N$8,2,FALSE)</f>
        <v>#N/A</v>
      </c>
      <c r="M112" s="104" t="e">
        <f t="shared" si="5"/>
        <v>#N/A</v>
      </c>
      <c r="N112" s="102" t="e">
        <f t="shared" si="6"/>
        <v>#N/A</v>
      </c>
      <c r="O112" s="102" t="e">
        <f t="shared" si="7"/>
        <v>#N/A</v>
      </c>
    </row>
    <row r="113" spans="1:15" x14ac:dyDescent="0.2">
      <c r="A113" s="95"/>
      <c r="B113" s="44" t="e">
        <f>IF(LEN(VLOOKUP(A113,'Species List'!$A:$G,2,FALSE))=0,"",VLOOKUP(A113,'Species List'!$A:$G,2,FALSE))</f>
        <v>#N/A</v>
      </c>
      <c r="C113" s="44" t="e">
        <f>IF(LEN(VLOOKUP(A113,'Species List'!$A:$G,3,FALSE))=0,"",VLOOKUP(A113,'Species List'!$A:$G,3,FALSE))</f>
        <v>#N/A</v>
      </c>
      <c r="D113" s="103" t="e">
        <f t="shared" si="4"/>
        <v>#N/A</v>
      </c>
      <c r="E113" s="44" t="e">
        <f>IF(LEN(VLOOKUP(A113,'Species List'!$A:$G,4,FALSE))=0,"",VLOOKUP(A113,'Species List'!$A:$G,4,FALSE))</f>
        <v>#N/A</v>
      </c>
      <c r="F113" s="44" t="e">
        <f>IF(LEN(VLOOKUP(A113,'Species List'!$A:$G,5,FALSE))=0,"",VLOOKUP(A113,'Species List'!$A:$G,5,FALSE))</f>
        <v>#N/A</v>
      </c>
      <c r="G113" s="44" t="e">
        <f>IF(LEN(VLOOKUP(A113,'Species List'!$A:$G,6,FALSE))=0,"",VLOOKUP(A113,'Species List'!$A:$G,6,FALSE))</f>
        <v>#N/A</v>
      </c>
      <c r="H113" s="44" t="e">
        <f>VLOOKUP(A113,'Species List'!$A:$G,7,FALSE)</f>
        <v>#N/A</v>
      </c>
      <c r="J113" s="95"/>
      <c r="K113" s="47" t="e">
        <f>VLOOKUP(J113,'Species List'!$H$1:$J$9,2,FALSE)</f>
        <v>#N/A</v>
      </c>
      <c r="L113" s="47" t="e">
        <f>VLOOKUP(K113,'Species List'!$I$1:$N$8,2,FALSE)</f>
        <v>#N/A</v>
      </c>
      <c r="M113" s="104" t="e">
        <f t="shared" si="5"/>
        <v>#N/A</v>
      </c>
      <c r="N113" s="102" t="e">
        <f t="shared" si="6"/>
        <v>#N/A</v>
      </c>
      <c r="O113" s="102" t="e">
        <f t="shared" si="7"/>
        <v>#N/A</v>
      </c>
    </row>
    <row r="114" spans="1:15" x14ac:dyDescent="0.2">
      <c r="A114" s="95"/>
      <c r="B114" s="44" t="e">
        <f>IF(LEN(VLOOKUP(A114,'Species List'!$A:$G,2,FALSE))=0,"",VLOOKUP(A114,'Species List'!$A:$G,2,FALSE))</f>
        <v>#N/A</v>
      </c>
      <c r="C114" s="44" t="e">
        <f>IF(LEN(VLOOKUP(A114,'Species List'!$A:$G,3,FALSE))=0,"",VLOOKUP(A114,'Species List'!$A:$G,3,FALSE))</f>
        <v>#N/A</v>
      </c>
      <c r="D114" s="103" t="e">
        <f t="shared" si="4"/>
        <v>#N/A</v>
      </c>
      <c r="E114" s="44" t="e">
        <f>IF(LEN(VLOOKUP(A114,'Species List'!$A:$G,4,FALSE))=0,"",VLOOKUP(A114,'Species List'!$A:$G,4,FALSE))</f>
        <v>#N/A</v>
      </c>
      <c r="F114" s="44" t="e">
        <f>IF(LEN(VLOOKUP(A114,'Species List'!$A:$G,5,FALSE))=0,"",VLOOKUP(A114,'Species List'!$A:$G,5,FALSE))</f>
        <v>#N/A</v>
      </c>
      <c r="G114" s="44" t="e">
        <f>IF(LEN(VLOOKUP(A114,'Species List'!$A:$G,6,FALSE))=0,"",VLOOKUP(A114,'Species List'!$A:$G,6,FALSE))</f>
        <v>#N/A</v>
      </c>
      <c r="H114" s="44" t="e">
        <f>VLOOKUP(A114,'Species List'!$A:$G,7,FALSE)</f>
        <v>#N/A</v>
      </c>
      <c r="J114" s="95"/>
      <c r="K114" s="47" t="e">
        <f>VLOOKUP(J114,'Species List'!$H$1:$J$9,2,FALSE)</f>
        <v>#N/A</v>
      </c>
      <c r="L114" s="47" t="e">
        <f>VLOOKUP(K114,'Species List'!$I$1:$N$8,2,FALSE)</f>
        <v>#N/A</v>
      </c>
      <c r="M114" s="104" t="e">
        <f t="shared" si="5"/>
        <v>#N/A</v>
      </c>
      <c r="N114" s="102" t="e">
        <f t="shared" si="6"/>
        <v>#N/A</v>
      </c>
      <c r="O114" s="102" t="e">
        <f t="shared" si="7"/>
        <v>#N/A</v>
      </c>
    </row>
    <row r="115" spans="1:15" x14ac:dyDescent="0.2">
      <c r="A115" s="95"/>
      <c r="B115" s="44" t="e">
        <f>IF(LEN(VLOOKUP(A115,'Species List'!$A:$G,2,FALSE))=0,"",VLOOKUP(A115,'Species List'!$A:$G,2,FALSE))</f>
        <v>#N/A</v>
      </c>
      <c r="C115" s="44" t="e">
        <f>IF(LEN(VLOOKUP(A115,'Species List'!$A:$G,3,FALSE))=0,"",VLOOKUP(A115,'Species List'!$A:$G,3,FALSE))</f>
        <v>#N/A</v>
      </c>
      <c r="D115" s="103" t="e">
        <f t="shared" si="4"/>
        <v>#N/A</v>
      </c>
      <c r="E115" s="44" t="e">
        <f>IF(LEN(VLOOKUP(A115,'Species List'!$A:$G,4,FALSE))=0,"",VLOOKUP(A115,'Species List'!$A:$G,4,FALSE))</f>
        <v>#N/A</v>
      </c>
      <c r="F115" s="44" t="e">
        <f>IF(LEN(VLOOKUP(A115,'Species List'!$A:$G,5,FALSE))=0,"",VLOOKUP(A115,'Species List'!$A:$G,5,FALSE))</f>
        <v>#N/A</v>
      </c>
      <c r="G115" s="44" t="e">
        <f>IF(LEN(VLOOKUP(A115,'Species List'!$A:$G,6,FALSE))=0,"",VLOOKUP(A115,'Species List'!$A:$G,6,FALSE))</f>
        <v>#N/A</v>
      </c>
      <c r="H115" s="44" t="e">
        <f>VLOOKUP(A115,'Species List'!$A:$G,7,FALSE)</f>
        <v>#N/A</v>
      </c>
      <c r="J115" s="95"/>
      <c r="K115" s="47" t="e">
        <f>VLOOKUP(J115,'Species List'!$H$1:$J$9,2,FALSE)</f>
        <v>#N/A</v>
      </c>
      <c r="L115" s="47" t="e">
        <f>VLOOKUP(K115,'Species List'!$I$1:$N$8,2,FALSE)</f>
        <v>#N/A</v>
      </c>
      <c r="M115" s="104" t="e">
        <f t="shared" si="5"/>
        <v>#N/A</v>
      </c>
      <c r="N115" s="102" t="e">
        <f t="shared" si="6"/>
        <v>#N/A</v>
      </c>
      <c r="O115" s="102" t="e">
        <f t="shared" si="7"/>
        <v>#N/A</v>
      </c>
    </row>
    <row r="116" spans="1:15" x14ac:dyDescent="0.2">
      <c r="A116" s="95"/>
      <c r="B116" s="44" t="e">
        <f>IF(LEN(VLOOKUP(A116,'Species List'!$A:$G,2,FALSE))=0,"",VLOOKUP(A116,'Species List'!$A:$G,2,FALSE))</f>
        <v>#N/A</v>
      </c>
      <c r="C116" s="44" t="e">
        <f>IF(LEN(VLOOKUP(A116,'Species List'!$A:$G,3,FALSE))=0,"",VLOOKUP(A116,'Species List'!$A:$G,3,FALSE))</f>
        <v>#N/A</v>
      </c>
      <c r="D116" s="103" t="e">
        <f t="shared" si="4"/>
        <v>#N/A</v>
      </c>
      <c r="E116" s="44" t="e">
        <f>IF(LEN(VLOOKUP(A116,'Species List'!$A:$G,4,FALSE))=0,"",VLOOKUP(A116,'Species List'!$A:$G,4,FALSE))</f>
        <v>#N/A</v>
      </c>
      <c r="F116" s="44" t="e">
        <f>IF(LEN(VLOOKUP(A116,'Species List'!$A:$G,5,FALSE))=0,"",VLOOKUP(A116,'Species List'!$A:$G,5,FALSE))</f>
        <v>#N/A</v>
      </c>
      <c r="G116" s="44" t="e">
        <f>IF(LEN(VLOOKUP(A116,'Species List'!$A:$G,6,FALSE))=0,"",VLOOKUP(A116,'Species List'!$A:$G,6,FALSE))</f>
        <v>#N/A</v>
      </c>
      <c r="H116" s="44" t="e">
        <f>VLOOKUP(A116,'Species List'!$A:$G,7,FALSE)</f>
        <v>#N/A</v>
      </c>
      <c r="J116" s="95"/>
      <c r="K116" s="47" t="e">
        <f>VLOOKUP(J116,'Species List'!$H$1:$J$9,2,FALSE)</f>
        <v>#N/A</v>
      </c>
      <c r="L116" s="47" t="e">
        <f>VLOOKUP(K116,'Species List'!$I$1:$N$8,2,FALSE)</f>
        <v>#N/A</v>
      </c>
      <c r="M116" s="104" t="e">
        <f t="shared" si="5"/>
        <v>#N/A</v>
      </c>
      <c r="N116" s="102" t="e">
        <f t="shared" si="6"/>
        <v>#N/A</v>
      </c>
      <c r="O116" s="102" t="e">
        <f t="shared" si="7"/>
        <v>#N/A</v>
      </c>
    </row>
    <row r="117" spans="1:15" x14ac:dyDescent="0.2">
      <c r="A117" s="95"/>
      <c r="B117" s="44" t="e">
        <f>IF(LEN(VLOOKUP(A117,'Species List'!$A:$G,2,FALSE))=0,"",VLOOKUP(A117,'Species List'!$A:$G,2,FALSE))</f>
        <v>#N/A</v>
      </c>
      <c r="C117" s="44" t="e">
        <f>IF(LEN(VLOOKUP(A117,'Species List'!$A:$G,3,FALSE))=0,"",VLOOKUP(A117,'Species List'!$A:$G,3,FALSE))</f>
        <v>#N/A</v>
      </c>
      <c r="D117" s="103" t="e">
        <f t="shared" si="4"/>
        <v>#N/A</v>
      </c>
      <c r="E117" s="44" t="e">
        <f>IF(LEN(VLOOKUP(A117,'Species List'!$A:$G,4,FALSE))=0,"",VLOOKUP(A117,'Species List'!$A:$G,4,FALSE))</f>
        <v>#N/A</v>
      </c>
      <c r="F117" s="44" t="e">
        <f>IF(LEN(VLOOKUP(A117,'Species List'!$A:$G,5,FALSE))=0,"",VLOOKUP(A117,'Species List'!$A:$G,5,FALSE))</f>
        <v>#N/A</v>
      </c>
      <c r="G117" s="44" t="e">
        <f>IF(LEN(VLOOKUP(A117,'Species List'!$A:$G,6,FALSE))=0,"",VLOOKUP(A117,'Species List'!$A:$G,6,FALSE))</f>
        <v>#N/A</v>
      </c>
      <c r="H117" s="44" t="e">
        <f>VLOOKUP(A117,'Species List'!$A:$G,7,FALSE)</f>
        <v>#N/A</v>
      </c>
      <c r="J117" s="95"/>
      <c r="K117" s="47" t="e">
        <f>VLOOKUP(J117,'Species List'!$H$1:$J$9,2,FALSE)</f>
        <v>#N/A</v>
      </c>
      <c r="L117" s="47" t="e">
        <f>VLOOKUP(K117,'Species List'!$I$1:$N$8,2,FALSE)</f>
        <v>#N/A</v>
      </c>
      <c r="M117" s="104" t="e">
        <f t="shared" si="5"/>
        <v>#N/A</v>
      </c>
      <c r="N117" s="102" t="e">
        <f t="shared" si="6"/>
        <v>#N/A</v>
      </c>
      <c r="O117" s="102" t="e">
        <f t="shared" si="7"/>
        <v>#N/A</v>
      </c>
    </row>
    <row r="118" spans="1:15" x14ac:dyDescent="0.2">
      <c r="A118" s="95"/>
      <c r="B118" s="44" t="e">
        <f>IF(LEN(VLOOKUP(A118,'Species List'!$A:$G,2,FALSE))=0,"",VLOOKUP(A118,'Species List'!$A:$G,2,FALSE))</f>
        <v>#N/A</v>
      </c>
      <c r="C118" s="44" t="e">
        <f>IF(LEN(VLOOKUP(A118,'Species List'!$A:$G,3,FALSE))=0,"",VLOOKUP(A118,'Species List'!$A:$G,3,FALSE))</f>
        <v>#N/A</v>
      </c>
      <c r="D118" s="103" t="e">
        <f t="shared" si="4"/>
        <v>#N/A</v>
      </c>
      <c r="E118" s="44" t="e">
        <f>IF(LEN(VLOOKUP(A118,'Species List'!$A:$G,4,FALSE))=0,"",VLOOKUP(A118,'Species List'!$A:$G,4,FALSE))</f>
        <v>#N/A</v>
      </c>
      <c r="F118" s="44" t="e">
        <f>IF(LEN(VLOOKUP(A118,'Species List'!$A:$G,5,FALSE))=0,"",VLOOKUP(A118,'Species List'!$A:$G,5,FALSE))</f>
        <v>#N/A</v>
      </c>
      <c r="G118" s="44" t="e">
        <f>IF(LEN(VLOOKUP(A118,'Species List'!$A:$G,6,FALSE))=0,"",VLOOKUP(A118,'Species List'!$A:$G,6,FALSE))</f>
        <v>#N/A</v>
      </c>
      <c r="H118" s="44" t="e">
        <f>VLOOKUP(A118,'Species List'!$A:$G,7,FALSE)</f>
        <v>#N/A</v>
      </c>
      <c r="J118" s="95"/>
      <c r="K118" s="47" t="e">
        <f>VLOOKUP(J118,'Species List'!$H$1:$J$9,2,FALSE)</f>
        <v>#N/A</v>
      </c>
      <c r="L118" s="47" t="e">
        <f>VLOOKUP(K118,'Species List'!$I$1:$N$8,2,FALSE)</f>
        <v>#N/A</v>
      </c>
      <c r="M118" s="104" t="e">
        <f t="shared" si="5"/>
        <v>#N/A</v>
      </c>
      <c r="N118" s="102" t="e">
        <f t="shared" si="6"/>
        <v>#N/A</v>
      </c>
      <c r="O118" s="102" t="e">
        <f t="shared" si="7"/>
        <v>#N/A</v>
      </c>
    </row>
    <row r="119" spans="1:15" x14ac:dyDescent="0.2">
      <c r="A119" s="95"/>
      <c r="B119" s="44" t="e">
        <f>IF(LEN(VLOOKUP(A119,'Species List'!$A:$G,2,FALSE))=0,"",VLOOKUP(A119,'Species List'!$A:$G,2,FALSE))</f>
        <v>#N/A</v>
      </c>
      <c r="C119" s="44" t="e">
        <f>IF(LEN(VLOOKUP(A119,'Species List'!$A:$G,3,FALSE))=0,"",VLOOKUP(A119,'Species List'!$A:$G,3,FALSE))</f>
        <v>#N/A</v>
      </c>
      <c r="D119" s="103" t="e">
        <f t="shared" si="4"/>
        <v>#N/A</v>
      </c>
      <c r="E119" s="44" t="e">
        <f>IF(LEN(VLOOKUP(A119,'Species List'!$A:$G,4,FALSE))=0,"",VLOOKUP(A119,'Species List'!$A:$G,4,FALSE))</f>
        <v>#N/A</v>
      </c>
      <c r="F119" s="44" t="e">
        <f>IF(LEN(VLOOKUP(A119,'Species List'!$A:$G,5,FALSE))=0,"",VLOOKUP(A119,'Species List'!$A:$G,5,FALSE))</f>
        <v>#N/A</v>
      </c>
      <c r="G119" s="44" t="e">
        <f>IF(LEN(VLOOKUP(A119,'Species List'!$A:$G,6,FALSE))=0,"",VLOOKUP(A119,'Species List'!$A:$G,6,FALSE))</f>
        <v>#N/A</v>
      </c>
      <c r="H119" s="44" t="e">
        <f>VLOOKUP(A119,'Species List'!$A:$G,7,FALSE)</f>
        <v>#N/A</v>
      </c>
      <c r="J119" s="95"/>
      <c r="K119" s="47" t="e">
        <f>VLOOKUP(J119,'Species List'!$H$1:$J$9,2,FALSE)</f>
        <v>#N/A</v>
      </c>
      <c r="L119" s="47" t="e">
        <f>VLOOKUP(K119,'Species List'!$I$1:$N$8,2,FALSE)</f>
        <v>#N/A</v>
      </c>
      <c r="M119" s="104" t="e">
        <f t="shared" si="5"/>
        <v>#N/A</v>
      </c>
      <c r="N119" s="102" t="e">
        <f t="shared" si="6"/>
        <v>#N/A</v>
      </c>
      <c r="O119" s="102" t="e">
        <f t="shared" si="7"/>
        <v>#N/A</v>
      </c>
    </row>
    <row r="120" spans="1:15" x14ac:dyDescent="0.2">
      <c r="A120" s="95"/>
      <c r="B120" s="44" t="e">
        <f>IF(LEN(VLOOKUP(A120,'Species List'!$A:$G,2,FALSE))=0,"",VLOOKUP(A120,'Species List'!$A:$G,2,FALSE))</f>
        <v>#N/A</v>
      </c>
      <c r="C120" s="44" t="e">
        <f>IF(LEN(VLOOKUP(A120,'Species List'!$A:$G,3,FALSE))=0,"",VLOOKUP(A120,'Species List'!$A:$G,3,FALSE))</f>
        <v>#N/A</v>
      </c>
      <c r="D120" s="103" t="e">
        <f t="shared" si="4"/>
        <v>#N/A</v>
      </c>
      <c r="E120" s="44" t="e">
        <f>IF(LEN(VLOOKUP(A120,'Species List'!$A:$G,4,FALSE))=0,"",VLOOKUP(A120,'Species List'!$A:$G,4,FALSE))</f>
        <v>#N/A</v>
      </c>
      <c r="F120" s="44" t="e">
        <f>IF(LEN(VLOOKUP(A120,'Species List'!$A:$G,5,FALSE))=0,"",VLOOKUP(A120,'Species List'!$A:$G,5,FALSE))</f>
        <v>#N/A</v>
      </c>
      <c r="G120" s="44" t="e">
        <f>IF(LEN(VLOOKUP(A120,'Species List'!$A:$G,6,FALSE))=0,"",VLOOKUP(A120,'Species List'!$A:$G,6,FALSE))</f>
        <v>#N/A</v>
      </c>
      <c r="H120" s="44" t="e">
        <f>VLOOKUP(A120,'Species List'!$A:$G,7,FALSE)</f>
        <v>#N/A</v>
      </c>
      <c r="J120" s="95"/>
      <c r="K120" s="47" t="e">
        <f>VLOOKUP(J120,'Species List'!$H$1:$J$9,2,FALSE)</f>
        <v>#N/A</v>
      </c>
      <c r="L120" s="47" t="e">
        <f>VLOOKUP(K120,'Species List'!$I$1:$N$8,2,FALSE)</f>
        <v>#N/A</v>
      </c>
      <c r="M120" s="104" t="e">
        <f t="shared" si="5"/>
        <v>#N/A</v>
      </c>
      <c r="N120" s="102" t="e">
        <f t="shared" si="6"/>
        <v>#N/A</v>
      </c>
      <c r="O120" s="102" t="e">
        <f t="shared" si="7"/>
        <v>#N/A</v>
      </c>
    </row>
    <row r="121" spans="1:15" x14ac:dyDescent="0.2">
      <c r="A121" s="95"/>
      <c r="B121" s="44" t="e">
        <f>IF(LEN(VLOOKUP(A121,'Species List'!$A:$G,2,FALSE))=0,"",VLOOKUP(A121,'Species List'!$A:$G,2,FALSE))</f>
        <v>#N/A</v>
      </c>
      <c r="C121" s="44" t="e">
        <f>IF(LEN(VLOOKUP(A121,'Species List'!$A:$G,3,FALSE))=0,"",VLOOKUP(A121,'Species List'!$A:$G,3,FALSE))</f>
        <v>#N/A</v>
      </c>
      <c r="D121" s="103" t="e">
        <f t="shared" si="4"/>
        <v>#N/A</v>
      </c>
      <c r="E121" s="44" t="e">
        <f>IF(LEN(VLOOKUP(A121,'Species List'!$A:$G,4,FALSE))=0,"",VLOOKUP(A121,'Species List'!$A:$G,4,FALSE))</f>
        <v>#N/A</v>
      </c>
      <c r="F121" s="44" t="e">
        <f>IF(LEN(VLOOKUP(A121,'Species List'!$A:$G,5,FALSE))=0,"",VLOOKUP(A121,'Species List'!$A:$G,5,FALSE))</f>
        <v>#N/A</v>
      </c>
      <c r="G121" s="44" t="e">
        <f>IF(LEN(VLOOKUP(A121,'Species List'!$A:$G,6,FALSE))=0,"",VLOOKUP(A121,'Species List'!$A:$G,6,FALSE))</f>
        <v>#N/A</v>
      </c>
      <c r="H121" s="44" t="e">
        <f>VLOOKUP(A121,'Species List'!$A:$G,7,FALSE)</f>
        <v>#N/A</v>
      </c>
      <c r="J121" s="95"/>
      <c r="K121" s="47" t="e">
        <f>VLOOKUP(J121,'Species List'!$H$1:$J$9,2,FALSE)</f>
        <v>#N/A</v>
      </c>
      <c r="L121" s="47" t="e">
        <f>VLOOKUP(K121,'Species List'!$I$1:$N$8,2,FALSE)</f>
        <v>#N/A</v>
      </c>
      <c r="M121" s="104" t="e">
        <f t="shared" si="5"/>
        <v>#N/A</v>
      </c>
      <c r="N121" s="102" t="e">
        <f t="shared" si="6"/>
        <v>#N/A</v>
      </c>
      <c r="O121" s="102" t="e">
        <f t="shared" si="7"/>
        <v>#N/A</v>
      </c>
    </row>
    <row r="122" spans="1:15" x14ac:dyDescent="0.2">
      <c r="A122" s="95"/>
      <c r="B122" s="44" t="e">
        <f>IF(LEN(VLOOKUP(A122,'Species List'!$A:$G,2,FALSE))=0,"",VLOOKUP(A122,'Species List'!$A:$G,2,FALSE))</f>
        <v>#N/A</v>
      </c>
      <c r="C122" s="44" t="e">
        <f>IF(LEN(VLOOKUP(A122,'Species List'!$A:$G,3,FALSE))=0,"",VLOOKUP(A122,'Species List'!$A:$G,3,FALSE))</f>
        <v>#N/A</v>
      </c>
      <c r="D122" s="103" t="e">
        <f t="shared" si="4"/>
        <v>#N/A</v>
      </c>
      <c r="E122" s="44" t="e">
        <f>IF(LEN(VLOOKUP(A122,'Species List'!$A:$G,4,FALSE))=0,"",VLOOKUP(A122,'Species List'!$A:$G,4,FALSE))</f>
        <v>#N/A</v>
      </c>
      <c r="F122" s="44" t="e">
        <f>IF(LEN(VLOOKUP(A122,'Species List'!$A:$G,5,FALSE))=0,"",VLOOKUP(A122,'Species List'!$A:$G,5,FALSE))</f>
        <v>#N/A</v>
      </c>
      <c r="G122" s="44" t="e">
        <f>IF(LEN(VLOOKUP(A122,'Species List'!$A:$G,6,FALSE))=0,"",VLOOKUP(A122,'Species List'!$A:$G,6,FALSE))</f>
        <v>#N/A</v>
      </c>
      <c r="H122" s="44" t="e">
        <f>VLOOKUP(A122,'Species List'!$A:$G,7,FALSE)</f>
        <v>#N/A</v>
      </c>
      <c r="J122" s="95"/>
      <c r="K122" s="47" t="e">
        <f>VLOOKUP(J122,'Species List'!$H$1:$J$9,2,FALSE)</f>
        <v>#N/A</v>
      </c>
      <c r="L122" s="47" t="e">
        <f>VLOOKUP(K122,'Species List'!$I$1:$N$8,2,FALSE)</f>
        <v>#N/A</v>
      </c>
      <c r="M122" s="104" t="e">
        <f t="shared" si="5"/>
        <v>#N/A</v>
      </c>
      <c r="N122" s="102" t="e">
        <f t="shared" si="6"/>
        <v>#N/A</v>
      </c>
      <c r="O122" s="102" t="e">
        <f t="shared" si="7"/>
        <v>#N/A</v>
      </c>
    </row>
    <row r="123" spans="1:15" x14ac:dyDescent="0.2">
      <c r="A123" s="95"/>
      <c r="B123" s="44" t="e">
        <f>IF(LEN(VLOOKUP(A123,'Species List'!$A:$G,2,FALSE))=0,"",VLOOKUP(A123,'Species List'!$A:$G,2,FALSE))</f>
        <v>#N/A</v>
      </c>
      <c r="C123" s="44" t="e">
        <f>IF(LEN(VLOOKUP(A123,'Species List'!$A:$G,3,FALSE))=0,"",VLOOKUP(A123,'Species List'!$A:$G,3,FALSE))</f>
        <v>#N/A</v>
      </c>
      <c r="D123" s="103" t="e">
        <f t="shared" si="4"/>
        <v>#N/A</v>
      </c>
      <c r="E123" s="44" t="e">
        <f>IF(LEN(VLOOKUP(A123,'Species List'!$A:$G,4,FALSE))=0,"",VLOOKUP(A123,'Species List'!$A:$G,4,FALSE))</f>
        <v>#N/A</v>
      </c>
      <c r="F123" s="44" t="e">
        <f>IF(LEN(VLOOKUP(A123,'Species List'!$A:$G,5,FALSE))=0,"",VLOOKUP(A123,'Species List'!$A:$G,5,FALSE))</f>
        <v>#N/A</v>
      </c>
      <c r="G123" s="44" t="e">
        <f>IF(LEN(VLOOKUP(A123,'Species List'!$A:$G,6,FALSE))=0,"",VLOOKUP(A123,'Species List'!$A:$G,6,FALSE))</f>
        <v>#N/A</v>
      </c>
      <c r="H123" s="44" t="e">
        <f>VLOOKUP(A123,'Species List'!$A:$G,7,FALSE)</f>
        <v>#N/A</v>
      </c>
      <c r="J123" s="95"/>
      <c r="K123" s="47" t="e">
        <f>VLOOKUP(J123,'Species List'!$H$1:$J$9,2,FALSE)</f>
        <v>#N/A</v>
      </c>
      <c r="L123" s="47" t="e">
        <f>VLOOKUP(K123,'Species List'!$I$1:$N$8,2,FALSE)</f>
        <v>#N/A</v>
      </c>
      <c r="M123" s="104" t="e">
        <f t="shared" si="5"/>
        <v>#N/A</v>
      </c>
      <c r="N123" s="102" t="e">
        <f t="shared" si="6"/>
        <v>#N/A</v>
      </c>
      <c r="O123" s="102" t="e">
        <f t="shared" si="7"/>
        <v>#N/A</v>
      </c>
    </row>
    <row r="124" spans="1:15" x14ac:dyDescent="0.2">
      <c r="A124" s="95"/>
      <c r="B124" s="44" t="e">
        <f>IF(LEN(VLOOKUP(A124,'Species List'!$A:$G,2,FALSE))=0,"",VLOOKUP(A124,'Species List'!$A:$G,2,FALSE))</f>
        <v>#N/A</v>
      </c>
      <c r="C124" s="44" t="e">
        <f>IF(LEN(VLOOKUP(A124,'Species List'!$A:$G,3,FALSE))=0,"",VLOOKUP(A124,'Species List'!$A:$G,3,FALSE))</f>
        <v>#N/A</v>
      </c>
      <c r="D124" s="103" t="e">
        <f t="shared" si="4"/>
        <v>#N/A</v>
      </c>
      <c r="E124" s="44" t="e">
        <f>IF(LEN(VLOOKUP(A124,'Species List'!$A:$G,4,FALSE))=0,"",VLOOKUP(A124,'Species List'!$A:$G,4,FALSE))</f>
        <v>#N/A</v>
      </c>
      <c r="F124" s="44" t="e">
        <f>IF(LEN(VLOOKUP(A124,'Species List'!$A:$G,5,FALSE))=0,"",VLOOKUP(A124,'Species List'!$A:$G,5,FALSE))</f>
        <v>#N/A</v>
      </c>
      <c r="G124" s="44" t="e">
        <f>IF(LEN(VLOOKUP(A124,'Species List'!$A:$G,6,FALSE))=0,"",VLOOKUP(A124,'Species List'!$A:$G,6,FALSE))</f>
        <v>#N/A</v>
      </c>
      <c r="H124" s="44" t="e">
        <f>VLOOKUP(A124,'Species List'!$A:$G,7,FALSE)</f>
        <v>#N/A</v>
      </c>
      <c r="J124" s="95"/>
      <c r="K124" s="47" t="e">
        <f>VLOOKUP(J124,'Species List'!$H$1:$J$9,2,FALSE)</f>
        <v>#N/A</v>
      </c>
      <c r="L124" s="47" t="e">
        <f>VLOOKUP(K124,'Species List'!$I$1:$N$8,2,FALSE)</f>
        <v>#N/A</v>
      </c>
      <c r="M124" s="104" t="e">
        <f t="shared" si="5"/>
        <v>#N/A</v>
      </c>
      <c r="N124" s="102" t="e">
        <f t="shared" si="6"/>
        <v>#N/A</v>
      </c>
      <c r="O124" s="102" t="e">
        <f t="shared" si="7"/>
        <v>#N/A</v>
      </c>
    </row>
    <row r="125" spans="1:15" x14ac:dyDescent="0.2">
      <c r="A125" s="95"/>
      <c r="B125" s="44" t="e">
        <f>IF(LEN(VLOOKUP(A125,'Species List'!$A:$G,2,FALSE))=0,"",VLOOKUP(A125,'Species List'!$A:$G,2,FALSE))</f>
        <v>#N/A</v>
      </c>
      <c r="C125" s="44" t="e">
        <f>IF(LEN(VLOOKUP(A125,'Species List'!$A:$G,3,FALSE))=0,"",VLOOKUP(A125,'Species List'!$A:$G,3,FALSE))</f>
        <v>#N/A</v>
      </c>
      <c r="D125" s="103" t="e">
        <f t="shared" si="4"/>
        <v>#N/A</v>
      </c>
      <c r="E125" s="44" t="e">
        <f>IF(LEN(VLOOKUP(A125,'Species List'!$A:$G,4,FALSE))=0,"",VLOOKUP(A125,'Species List'!$A:$G,4,FALSE))</f>
        <v>#N/A</v>
      </c>
      <c r="F125" s="44" t="e">
        <f>IF(LEN(VLOOKUP(A125,'Species List'!$A:$G,5,FALSE))=0,"",VLOOKUP(A125,'Species List'!$A:$G,5,FALSE))</f>
        <v>#N/A</v>
      </c>
      <c r="G125" s="44" t="e">
        <f>IF(LEN(VLOOKUP(A125,'Species List'!$A:$G,6,FALSE))=0,"",VLOOKUP(A125,'Species List'!$A:$G,6,FALSE))</f>
        <v>#N/A</v>
      </c>
      <c r="H125" s="44" t="e">
        <f>VLOOKUP(A125,'Species List'!$A:$G,7,FALSE)</f>
        <v>#N/A</v>
      </c>
      <c r="J125" s="95"/>
      <c r="K125" s="47" t="e">
        <f>VLOOKUP(J125,'Species List'!$H$1:$J$9,2,FALSE)</f>
        <v>#N/A</v>
      </c>
      <c r="L125" s="47" t="e">
        <f>VLOOKUP(K125,'Species List'!$I$1:$N$8,2,FALSE)</f>
        <v>#N/A</v>
      </c>
      <c r="M125" s="104" t="e">
        <f t="shared" si="5"/>
        <v>#N/A</v>
      </c>
      <c r="N125" s="102" t="e">
        <f t="shared" si="6"/>
        <v>#N/A</v>
      </c>
      <c r="O125" s="102" t="e">
        <f t="shared" si="7"/>
        <v>#N/A</v>
      </c>
    </row>
    <row r="126" spans="1:15" x14ac:dyDescent="0.2">
      <c r="A126" s="95"/>
      <c r="B126" s="44" t="e">
        <f>IF(LEN(VLOOKUP(A126,'Species List'!$A:$G,2,FALSE))=0,"",VLOOKUP(A126,'Species List'!$A:$G,2,FALSE))</f>
        <v>#N/A</v>
      </c>
      <c r="C126" s="44" t="e">
        <f>IF(LEN(VLOOKUP(A126,'Species List'!$A:$G,3,FALSE))=0,"",VLOOKUP(A126,'Species List'!$A:$G,3,FALSE))</f>
        <v>#N/A</v>
      </c>
      <c r="D126" s="103" t="e">
        <f t="shared" si="4"/>
        <v>#N/A</v>
      </c>
      <c r="E126" s="44" t="e">
        <f>IF(LEN(VLOOKUP(A126,'Species List'!$A:$G,4,FALSE))=0,"",VLOOKUP(A126,'Species List'!$A:$G,4,FALSE))</f>
        <v>#N/A</v>
      </c>
      <c r="F126" s="44" t="e">
        <f>IF(LEN(VLOOKUP(A126,'Species List'!$A:$G,5,FALSE))=0,"",VLOOKUP(A126,'Species List'!$A:$G,5,FALSE))</f>
        <v>#N/A</v>
      </c>
      <c r="G126" s="44" t="e">
        <f>IF(LEN(VLOOKUP(A126,'Species List'!$A:$G,6,FALSE))=0,"",VLOOKUP(A126,'Species List'!$A:$G,6,FALSE))</f>
        <v>#N/A</v>
      </c>
      <c r="H126" s="44" t="e">
        <f>VLOOKUP(A126,'Species List'!$A:$G,7,FALSE)</f>
        <v>#N/A</v>
      </c>
      <c r="J126" s="95"/>
      <c r="K126" s="47" t="e">
        <f>VLOOKUP(J126,'Species List'!$H$1:$J$9,2,FALSE)</f>
        <v>#N/A</v>
      </c>
      <c r="L126" s="47" t="e">
        <f>VLOOKUP(K126,'Species List'!$I$1:$N$8,2,FALSE)</f>
        <v>#N/A</v>
      </c>
      <c r="M126" s="104" t="e">
        <f t="shared" si="5"/>
        <v>#N/A</v>
      </c>
      <c r="N126" s="102" t="e">
        <f t="shared" si="6"/>
        <v>#N/A</v>
      </c>
      <c r="O126" s="102" t="e">
        <f t="shared" si="7"/>
        <v>#N/A</v>
      </c>
    </row>
    <row r="127" spans="1:15" x14ac:dyDescent="0.2">
      <c r="A127" s="95"/>
      <c r="B127" s="44" t="e">
        <f>IF(LEN(VLOOKUP(A127,'Species List'!$A:$G,2,FALSE))=0,"",VLOOKUP(A127,'Species List'!$A:$G,2,FALSE))</f>
        <v>#N/A</v>
      </c>
      <c r="C127" s="44" t="e">
        <f>IF(LEN(VLOOKUP(A127,'Species List'!$A:$G,3,FALSE))=0,"",VLOOKUP(A127,'Species List'!$A:$G,3,FALSE))</f>
        <v>#N/A</v>
      </c>
      <c r="D127" s="103" t="e">
        <f t="shared" si="4"/>
        <v>#N/A</v>
      </c>
      <c r="E127" s="44" t="e">
        <f>IF(LEN(VLOOKUP(A127,'Species List'!$A:$G,4,FALSE))=0,"",VLOOKUP(A127,'Species List'!$A:$G,4,FALSE))</f>
        <v>#N/A</v>
      </c>
      <c r="F127" s="44" t="e">
        <f>IF(LEN(VLOOKUP(A127,'Species List'!$A:$G,5,FALSE))=0,"",VLOOKUP(A127,'Species List'!$A:$G,5,FALSE))</f>
        <v>#N/A</v>
      </c>
      <c r="G127" s="44" t="e">
        <f>IF(LEN(VLOOKUP(A127,'Species List'!$A:$G,6,FALSE))=0,"",VLOOKUP(A127,'Species List'!$A:$G,6,FALSE))</f>
        <v>#N/A</v>
      </c>
      <c r="H127" s="44" t="e">
        <f>VLOOKUP(A127,'Species List'!$A:$G,7,FALSE)</f>
        <v>#N/A</v>
      </c>
      <c r="J127" s="95"/>
      <c r="K127" s="47" t="e">
        <f>VLOOKUP(J127,'Species List'!$H$1:$J$9,2,FALSE)</f>
        <v>#N/A</v>
      </c>
      <c r="L127" s="47" t="e">
        <f>VLOOKUP(K127,'Species List'!$I$1:$N$8,2,FALSE)</f>
        <v>#N/A</v>
      </c>
      <c r="M127" s="104" t="e">
        <f t="shared" si="5"/>
        <v>#N/A</v>
      </c>
      <c r="N127" s="102" t="e">
        <f t="shared" si="6"/>
        <v>#N/A</v>
      </c>
      <c r="O127" s="102" t="e">
        <f t="shared" si="7"/>
        <v>#N/A</v>
      </c>
    </row>
    <row r="128" spans="1:15" x14ac:dyDescent="0.2">
      <c r="A128" s="95"/>
      <c r="B128" s="44" t="e">
        <f>IF(LEN(VLOOKUP(A128,'Species List'!$A:$G,2,FALSE))=0,"",VLOOKUP(A128,'Species List'!$A:$G,2,FALSE))</f>
        <v>#N/A</v>
      </c>
      <c r="C128" s="44" t="e">
        <f>IF(LEN(VLOOKUP(A128,'Species List'!$A:$G,3,FALSE))=0,"",VLOOKUP(A128,'Species List'!$A:$G,3,FALSE))</f>
        <v>#N/A</v>
      </c>
      <c r="D128" s="103" t="e">
        <f t="shared" si="4"/>
        <v>#N/A</v>
      </c>
      <c r="E128" s="44" t="e">
        <f>IF(LEN(VLOOKUP(A128,'Species List'!$A:$G,4,FALSE))=0,"",VLOOKUP(A128,'Species List'!$A:$G,4,FALSE))</f>
        <v>#N/A</v>
      </c>
      <c r="F128" s="44" t="e">
        <f>IF(LEN(VLOOKUP(A128,'Species List'!$A:$G,5,FALSE))=0,"",VLOOKUP(A128,'Species List'!$A:$G,5,FALSE))</f>
        <v>#N/A</v>
      </c>
      <c r="G128" s="44" t="e">
        <f>IF(LEN(VLOOKUP(A128,'Species List'!$A:$G,6,FALSE))=0,"",VLOOKUP(A128,'Species List'!$A:$G,6,FALSE))</f>
        <v>#N/A</v>
      </c>
      <c r="H128" s="44" t="e">
        <f>VLOOKUP(A128,'Species List'!$A:$G,7,FALSE)</f>
        <v>#N/A</v>
      </c>
      <c r="J128" s="95"/>
      <c r="K128" s="47" t="e">
        <f>VLOOKUP(J128,'Species List'!$H$1:$J$9,2,FALSE)</f>
        <v>#N/A</v>
      </c>
      <c r="L128" s="47" t="e">
        <f>VLOOKUP(K128,'Species List'!$I$1:$N$8,2,FALSE)</f>
        <v>#N/A</v>
      </c>
      <c r="M128" s="104" t="e">
        <f t="shared" si="5"/>
        <v>#N/A</v>
      </c>
      <c r="N128" s="102" t="e">
        <f t="shared" si="6"/>
        <v>#N/A</v>
      </c>
      <c r="O128" s="102" t="e">
        <f t="shared" si="7"/>
        <v>#N/A</v>
      </c>
    </row>
    <row r="129" spans="1:15" x14ac:dyDescent="0.2">
      <c r="A129" s="95"/>
      <c r="B129" s="44" t="e">
        <f>IF(LEN(VLOOKUP(A129,'Species List'!$A:$G,2,FALSE))=0,"",VLOOKUP(A129,'Species List'!$A:$G,2,FALSE))</f>
        <v>#N/A</v>
      </c>
      <c r="C129" s="44" t="e">
        <f>IF(LEN(VLOOKUP(A129,'Species List'!$A:$G,3,FALSE))=0,"",VLOOKUP(A129,'Species List'!$A:$G,3,FALSE))</f>
        <v>#N/A</v>
      </c>
      <c r="D129" s="103" t="e">
        <f t="shared" si="4"/>
        <v>#N/A</v>
      </c>
      <c r="E129" s="44" t="e">
        <f>IF(LEN(VLOOKUP(A129,'Species List'!$A:$G,4,FALSE))=0,"",VLOOKUP(A129,'Species List'!$A:$G,4,FALSE))</f>
        <v>#N/A</v>
      </c>
      <c r="F129" s="44" t="e">
        <f>IF(LEN(VLOOKUP(A129,'Species List'!$A:$G,5,FALSE))=0,"",VLOOKUP(A129,'Species List'!$A:$G,5,FALSE))</f>
        <v>#N/A</v>
      </c>
      <c r="G129" s="44" t="e">
        <f>IF(LEN(VLOOKUP(A129,'Species List'!$A:$G,6,FALSE))=0,"",VLOOKUP(A129,'Species List'!$A:$G,6,FALSE))</f>
        <v>#N/A</v>
      </c>
      <c r="H129" s="44" t="e">
        <f>VLOOKUP(A129,'Species List'!$A:$G,7,FALSE)</f>
        <v>#N/A</v>
      </c>
      <c r="J129" s="95"/>
      <c r="K129" s="47" t="e">
        <f>VLOOKUP(J129,'Species List'!$H$1:$J$9,2,FALSE)</f>
        <v>#N/A</v>
      </c>
      <c r="L129" s="47" t="e">
        <f>VLOOKUP(K129,'Species List'!$I$1:$N$8,2,FALSE)</f>
        <v>#N/A</v>
      </c>
      <c r="M129" s="104" t="e">
        <f t="shared" si="5"/>
        <v>#N/A</v>
      </c>
      <c r="N129" s="102" t="e">
        <f t="shared" si="6"/>
        <v>#N/A</v>
      </c>
      <c r="O129" s="102" t="e">
        <f t="shared" si="7"/>
        <v>#N/A</v>
      </c>
    </row>
    <row r="130" spans="1:15" x14ac:dyDescent="0.2">
      <c r="A130" s="95"/>
      <c r="B130" s="44" t="e">
        <f>IF(LEN(VLOOKUP(A130,'Species List'!$A:$G,2,FALSE))=0,"",VLOOKUP(A130,'Species List'!$A:$G,2,FALSE))</f>
        <v>#N/A</v>
      </c>
      <c r="C130" s="44" t="e">
        <f>IF(LEN(VLOOKUP(A130,'Species List'!$A:$G,3,FALSE))=0,"",VLOOKUP(A130,'Species List'!$A:$G,3,FALSE))</f>
        <v>#N/A</v>
      </c>
      <c r="D130" s="103" t="e">
        <f t="shared" si="4"/>
        <v>#N/A</v>
      </c>
      <c r="E130" s="44" t="e">
        <f>IF(LEN(VLOOKUP(A130,'Species List'!$A:$G,4,FALSE))=0,"",VLOOKUP(A130,'Species List'!$A:$G,4,FALSE))</f>
        <v>#N/A</v>
      </c>
      <c r="F130" s="44" t="e">
        <f>IF(LEN(VLOOKUP(A130,'Species List'!$A:$G,5,FALSE))=0,"",VLOOKUP(A130,'Species List'!$A:$G,5,FALSE))</f>
        <v>#N/A</v>
      </c>
      <c r="G130" s="44" t="e">
        <f>IF(LEN(VLOOKUP(A130,'Species List'!$A:$G,6,FALSE))=0,"",VLOOKUP(A130,'Species List'!$A:$G,6,FALSE))</f>
        <v>#N/A</v>
      </c>
      <c r="H130" s="44" t="e">
        <f>VLOOKUP(A130,'Species List'!$A:$G,7,FALSE)</f>
        <v>#N/A</v>
      </c>
      <c r="J130" s="95"/>
      <c r="K130" s="47" t="e">
        <f>VLOOKUP(J130,'Species List'!$H$1:$J$9,2,FALSE)</f>
        <v>#N/A</v>
      </c>
      <c r="L130" s="47" t="e">
        <f>VLOOKUP(K130,'Species List'!$I$1:$N$8,2,FALSE)</f>
        <v>#N/A</v>
      </c>
      <c r="M130" s="104" t="e">
        <f t="shared" si="5"/>
        <v>#N/A</v>
      </c>
      <c r="N130" s="102" t="e">
        <f t="shared" si="6"/>
        <v>#N/A</v>
      </c>
      <c r="O130" s="102" t="e">
        <f t="shared" si="7"/>
        <v>#N/A</v>
      </c>
    </row>
    <row r="131" spans="1:15" x14ac:dyDescent="0.2">
      <c r="A131" s="95"/>
      <c r="B131" s="44" t="e">
        <f>IF(LEN(VLOOKUP(A131,'Species List'!$A:$G,2,FALSE))=0,"",VLOOKUP(A131,'Species List'!$A:$G,2,FALSE))</f>
        <v>#N/A</v>
      </c>
      <c r="C131" s="44" t="e">
        <f>IF(LEN(VLOOKUP(A131,'Species List'!$A:$G,3,FALSE))=0,"",VLOOKUP(A131,'Species List'!$A:$G,3,FALSE))</f>
        <v>#N/A</v>
      </c>
      <c r="D131" s="103" t="e">
        <f t="shared" si="4"/>
        <v>#N/A</v>
      </c>
      <c r="E131" s="44" t="e">
        <f>IF(LEN(VLOOKUP(A131,'Species List'!$A:$G,4,FALSE))=0,"",VLOOKUP(A131,'Species List'!$A:$G,4,FALSE))</f>
        <v>#N/A</v>
      </c>
      <c r="F131" s="44" t="e">
        <f>IF(LEN(VLOOKUP(A131,'Species List'!$A:$G,5,FALSE))=0,"",VLOOKUP(A131,'Species List'!$A:$G,5,FALSE))</f>
        <v>#N/A</v>
      </c>
      <c r="G131" s="44" t="e">
        <f>IF(LEN(VLOOKUP(A131,'Species List'!$A:$G,6,FALSE))=0,"",VLOOKUP(A131,'Species List'!$A:$G,6,FALSE))</f>
        <v>#N/A</v>
      </c>
      <c r="H131" s="44" t="e">
        <f>VLOOKUP(A131,'Species List'!$A:$G,7,FALSE)</f>
        <v>#N/A</v>
      </c>
      <c r="J131" s="95"/>
      <c r="K131" s="47" t="e">
        <f>VLOOKUP(J131,'Species List'!$H$1:$J$9,2,FALSE)</f>
        <v>#N/A</v>
      </c>
      <c r="L131" s="47" t="e">
        <f>VLOOKUP(K131,'Species List'!$I$1:$N$8,2,FALSE)</f>
        <v>#N/A</v>
      </c>
      <c r="M131" s="104" t="e">
        <f t="shared" si="5"/>
        <v>#N/A</v>
      </c>
      <c r="N131" s="102" t="e">
        <f t="shared" si="6"/>
        <v>#N/A</v>
      </c>
      <c r="O131" s="102" t="e">
        <f t="shared" si="7"/>
        <v>#N/A</v>
      </c>
    </row>
    <row r="132" spans="1:15" x14ac:dyDescent="0.2">
      <c r="A132" s="95"/>
      <c r="B132" s="44" t="e">
        <f>IF(LEN(VLOOKUP(A132,'Species List'!$A:$G,2,FALSE))=0,"",VLOOKUP(A132,'Species List'!$A:$G,2,FALSE))</f>
        <v>#N/A</v>
      </c>
      <c r="C132" s="44" t="e">
        <f>IF(LEN(VLOOKUP(A132,'Species List'!$A:$G,3,FALSE))=0,"",VLOOKUP(A132,'Species List'!$A:$G,3,FALSE))</f>
        <v>#N/A</v>
      </c>
      <c r="D132" s="103" t="e">
        <f t="shared" si="4"/>
        <v>#N/A</v>
      </c>
      <c r="E132" s="44" t="e">
        <f>IF(LEN(VLOOKUP(A132,'Species List'!$A:$G,4,FALSE))=0,"",VLOOKUP(A132,'Species List'!$A:$G,4,FALSE))</f>
        <v>#N/A</v>
      </c>
      <c r="F132" s="44" t="e">
        <f>IF(LEN(VLOOKUP(A132,'Species List'!$A:$G,5,FALSE))=0,"",VLOOKUP(A132,'Species List'!$A:$G,5,FALSE))</f>
        <v>#N/A</v>
      </c>
      <c r="G132" s="44" t="e">
        <f>IF(LEN(VLOOKUP(A132,'Species List'!$A:$G,6,FALSE))=0,"",VLOOKUP(A132,'Species List'!$A:$G,6,FALSE))</f>
        <v>#N/A</v>
      </c>
      <c r="H132" s="44" t="e">
        <f>VLOOKUP(A132,'Species List'!$A:$G,7,FALSE)</f>
        <v>#N/A</v>
      </c>
      <c r="J132" s="95"/>
      <c r="K132" s="47" t="e">
        <f>VLOOKUP(J132,'Species List'!$H$1:$J$9,2,FALSE)</f>
        <v>#N/A</v>
      </c>
      <c r="L132" s="47" t="e">
        <f>VLOOKUP(K132,'Species List'!$I$1:$N$8,2,FALSE)</f>
        <v>#N/A</v>
      </c>
      <c r="M132" s="104" t="e">
        <f t="shared" si="5"/>
        <v>#N/A</v>
      </c>
      <c r="N132" s="102" t="e">
        <f t="shared" si="6"/>
        <v>#N/A</v>
      </c>
      <c r="O132" s="102" t="e">
        <f t="shared" si="7"/>
        <v>#N/A</v>
      </c>
    </row>
    <row r="133" spans="1:15" x14ac:dyDescent="0.2">
      <c r="A133" s="95"/>
      <c r="B133" s="44" t="e">
        <f>IF(LEN(VLOOKUP(A133,'Species List'!$A:$G,2,FALSE))=0,"",VLOOKUP(A133,'Species List'!$A:$G,2,FALSE))</f>
        <v>#N/A</v>
      </c>
      <c r="C133" s="44" t="e">
        <f>IF(LEN(VLOOKUP(A133,'Species List'!$A:$G,3,FALSE))=0,"",VLOOKUP(A133,'Species List'!$A:$G,3,FALSE))</f>
        <v>#N/A</v>
      </c>
      <c r="D133" s="103" t="e">
        <f t="shared" si="4"/>
        <v>#N/A</v>
      </c>
      <c r="E133" s="44" t="e">
        <f>IF(LEN(VLOOKUP(A133,'Species List'!$A:$G,4,FALSE))=0,"",VLOOKUP(A133,'Species List'!$A:$G,4,FALSE))</f>
        <v>#N/A</v>
      </c>
      <c r="F133" s="44" t="e">
        <f>IF(LEN(VLOOKUP(A133,'Species List'!$A:$G,5,FALSE))=0,"",VLOOKUP(A133,'Species List'!$A:$G,5,FALSE))</f>
        <v>#N/A</v>
      </c>
      <c r="G133" s="44" t="e">
        <f>IF(LEN(VLOOKUP(A133,'Species List'!$A:$G,6,FALSE))=0,"",VLOOKUP(A133,'Species List'!$A:$G,6,FALSE))</f>
        <v>#N/A</v>
      </c>
      <c r="H133" s="44" t="e">
        <f>VLOOKUP(A133,'Species List'!$A:$G,7,FALSE)</f>
        <v>#N/A</v>
      </c>
      <c r="J133" s="95"/>
      <c r="K133" s="47" t="e">
        <f>VLOOKUP(J133,'Species List'!$H$1:$J$9,2,FALSE)</f>
        <v>#N/A</v>
      </c>
      <c r="L133" s="47" t="e">
        <f>VLOOKUP(K133,'Species List'!$I$1:$N$8,2,FALSE)</f>
        <v>#N/A</v>
      </c>
      <c r="M133" s="104" t="e">
        <f t="shared" si="5"/>
        <v>#N/A</v>
      </c>
      <c r="N133" s="102" t="e">
        <f t="shared" si="6"/>
        <v>#N/A</v>
      </c>
      <c r="O133" s="102" t="e">
        <f t="shared" si="7"/>
        <v>#N/A</v>
      </c>
    </row>
    <row r="134" spans="1:15" x14ac:dyDescent="0.2">
      <c r="A134" s="95"/>
      <c r="B134" s="44" t="e">
        <f>IF(LEN(VLOOKUP(A134,'Species List'!$A:$G,2,FALSE))=0,"",VLOOKUP(A134,'Species List'!$A:$G,2,FALSE))</f>
        <v>#N/A</v>
      </c>
      <c r="C134" s="44" t="e">
        <f>IF(LEN(VLOOKUP(A134,'Species List'!$A:$G,3,FALSE))=0,"",VLOOKUP(A134,'Species List'!$A:$G,3,FALSE))</f>
        <v>#N/A</v>
      </c>
      <c r="D134" s="103" t="e">
        <f t="shared" si="4"/>
        <v>#N/A</v>
      </c>
      <c r="E134" s="44" t="e">
        <f>IF(LEN(VLOOKUP(A134,'Species List'!$A:$G,4,FALSE))=0,"",VLOOKUP(A134,'Species List'!$A:$G,4,FALSE))</f>
        <v>#N/A</v>
      </c>
      <c r="F134" s="44" t="e">
        <f>IF(LEN(VLOOKUP(A134,'Species List'!$A:$G,5,FALSE))=0,"",VLOOKUP(A134,'Species List'!$A:$G,5,FALSE))</f>
        <v>#N/A</v>
      </c>
      <c r="G134" s="44" t="e">
        <f>IF(LEN(VLOOKUP(A134,'Species List'!$A:$G,6,FALSE))=0,"",VLOOKUP(A134,'Species List'!$A:$G,6,FALSE))</f>
        <v>#N/A</v>
      </c>
      <c r="H134" s="44" t="e">
        <f>VLOOKUP(A134,'Species List'!$A:$G,7,FALSE)</f>
        <v>#N/A</v>
      </c>
      <c r="J134" s="95"/>
      <c r="K134" s="47" t="e">
        <f>VLOOKUP(J134,'Species List'!$H$1:$J$9,2,FALSE)</f>
        <v>#N/A</v>
      </c>
      <c r="L134" s="47" t="e">
        <f>VLOOKUP(K134,'Species List'!$I$1:$N$8,2,FALSE)</f>
        <v>#N/A</v>
      </c>
      <c r="M134" s="104" t="e">
        <f t="shared" si="5"/>
        <v>#N/A</v>
      </c>
      <c r="N134" s="102" t="e">
        <f t="shared" si="6"/>
        <v>#N/A</v>
      </c>
      <c r="O134" s="102" t="e">
        <f t="shared" si="7"/>
        <v>#N/A</v>
      </c>
    </row>
    <row r="135" spans="1:15" x14ac:dyDescent="0.2">
      <c r="A135" s="95"/>
      <c r="B135" s="44" t="e">
        <f>IF(LEN(VLOOKUP(A135,'Species List'!$A:$G,2,FALSE))=0,"",VLOOKUP(A135,'Species List'!$A:$G,2,FALSE))</f>
        <v>#N/A</v>
      </c>
      <c r="C135" s="44" t="e">
        <f>IF(LEN(VLOOKUP(A135,'Species List'!$A:$G,3,FALSE))=0,"",VLOOKUP(A135,'Species List'!$A:$G,3,FALSE))</f>
        <v>#N/A</v>
      </c>
      <c r="D135" s="103" t="e">
        <f t="shared" si="4"/>
        <v>#N/A</v>
      </c>
      <c r="E135" s="44" t="e">
        <f>IF(LEN(VLOOKUP(A135,'Species List'!$A:$G,4,FALSE))=0,"",VLOOKUP(A135,'Species List'!$A:$G,4,FALSE))</f>
        <v>#N/A</v>
      </c>
      <c r="F135" s="44" t="e">
        <f>IF(LEN(VLOOKUP(A135,'Species List'!$A:$G,5,FALSE))=0,"",VLOOKUP(A135,'Species List'!$A:$G,5,FALSE))</f>
        <v>#N/A</v>
      </c>
      <c r="G135" s="44" t="e">
        <f>IF(LEN(VLOOKUP(A135,'Species List'!$A:$G,6,FALSE))=0,"",VLOOKUP(A135,'Species List'!$A:$G,6,FALSE))</f>
        <v>#N/A</v>
      </c>
      <c r="H135" s="44" t="e">
        <f>VLOOKUP(A135,'Species List'!$A:$G,7,FALSE)</f>
        <v>#N/A</v>
      </c>
      <c r="J135" s="95"/>
      <c r="K135" s="47" t="e">
        <f>VLOOKUP(J135,'Species List'!$H$1:$J$9,2,FALSE)</f>
        <v>#N/A</v>
      </c>
      <c r="L135" s="47" t="e">
        <f>VLOOKUP(K135,'Species List'!$I$1:$N$8,2,FALSE)</f>
        <v>#N/A</v>
      </c>
      <c r="M135" s="104" t="e">
        <f t="shared" si="5"/>
        <v>#N/A</v>
      </c>
      <c r="N135" s="102" t="e">
        <f t="shared" si="6"/>
        <v>#N/A</v>
      </c>
      <c r="O135" s="102" t="e">
        <f t="shared" si="7"/>
        <v>#N/A</v>
      </c>
    </row>
    <row r="136" spans="1:15" x14ac:dyDescent="0.2">
      <c r="A136" s="95"/>
      <c r="B136" s="44" t="e">
        <f>IF(LEN(VLOOKUP(A136,'Species List'!$A:$G,2,FALSE))=0,"",VLOOKUP(A136,'Species List'!$A:$G,2,FALSE))</f>
        <v>#N/A</v>
      </c>
      <c r="C136" s="44" t="e">
        <f>IF(LEN(VLOOKUP(A136,'Species List'!$A:$G,3,FALSE))=0,"",VLOOKUP(A136,'Species List'!$A:$G,3,FALSE))</f>
        <v>#N/A</v>
      </c>
      <c r="D136" s="103" t="e">
        <f t="shared" si="4"/>
        <v>#N/A</v>
      </c>
      <c r="E136" s="44" t="e">
        <f>IF(LEN(VLOOKUP(A136,'Species List'!$A:$G,4,FALSE))=0,"",VLOOKUP(A136,'Species List'!$A:$G,4,FALSE))</f>
        <v>#N/A</v>
      </c>
      <c r="F136" s="44" t="e">
        <f>IF(LEN(VLOOKUP(A136,'Species List'!$A:$G,5,FALSE))=0,"",VLOOKUP(A136,'Species List'!$A:$G,5,FALSE))</f>
        <v>#N/A</v>
      </c>
      <c r="G136" s="44" t="e">
        <f>IF(LEN(VLOOKUP(A136,'Species List'!$A:$G,6,FALSE))=0,"",VLOOKUP(A136,'Species List'!$A:$G,6,FALSE))</f>
        <v>#N/A</v>
      </c>
      <c r="H136" s="44" t="e">
        <f>VLOOKUP(A136,'Species List'!$A:$G,7,FALSE)</f>
        <v>#N/A</v>
      </c>
      <c r="J136" s="95"/>
      <c r="K136" s="47" t="e">
        <f>VLOOKUP(J136,'Species List'!$H$1:$J$9,2,FALSE)</f>
        <v>#N/A</v>
      </c>
      <c r="L136" s="47" t="e">
        <f>VLOOKUP(K136,'Species List'!$I$1:$N$8,2,FALSE)</f>
        <v>#N/A</v>
      </c>
      <c r="M136" s="104" t="e">
        <f t="shared" si="5"/>
        <v>#N/A</v>
      </c>
      <c r="N136" s="102" t="e">
        <f t="shared" si="6"/>
        <v>#N/A</v>
      </c>
      <c r="O136" s="102" t="e">
        <f t="shared" si="7"/>
        <v>#N/A</v>
      </c>
    </row>
    <row r="137" spans="1:15" x14ac:dyDescent="0.2">
      <c r="A137" s="95"/>
      <c r="B137" s="44" t="e">
        <f>IF(LEN(VLOOKUP(A137,'Species List'!$A:$G,2,FALSE))=0,"",VLOOKUP(A137,'Species List'!$A:$G,2,FALSE))</f>
        <v>#N/A</v>
      </c>
      <c r="C137" s="44" t="e">
        <f>IF(LEN(VLOOKUP(A137,'Species List'!$A:$G,3,FALSE))=0,"",VLOOKUP(A137,'Species List'!$A:$G,3,FALSE))</f>
        <v>#N/A</v>
      </c>
      <c r="D137" s="103" t="e">
        <f t="shared" si="4"/>
        <v>#N/A</v>
      </c>
      <c r="E137" s="44" t="e">
        <f>IF(LEN(VLOOKUP(A137,'Species List'!$A:$G,4,FALSE))=0,"",VLOOKUP(A137,'Species List'!$A:$G,4,FALSE))</f>
        <v>#N/A</v>
      </c>
      <c r="F137" s="44" t="e">
        <f>IF(LEN(VLOOKUP(A137,'Species List'!$A:$G,5,FALSE))=0,"",VLOOKUP(A137,'Species List'!$A:$G,5,FALSE))</f>
        <v>#N/A</v>
      </c>
      <c r="G137" s="44" t="e">
        <f>IF(LEN(VLOOKUP(A137,'Species List'!$A:$G,6,FALSE))=0,"",VLOOKUP(A137,'Species List'!$A:$G,6,FALSE))</f>
        <v>#N/A</v>
      </c>
      <c r="H137" s="44" t="e">
        <f>VLOOKUP(A137,'Species List'!$A:$G,7,FALSE)</f>
        <v>#N/A</v>
      </c>
      <c r="J137" s="95"/>
      <c r="K137" s="47" t="e">
        <f>VLOOKUP(J137,'Species List'!$H$1:$J$9,2,FALSE)</f>
        <v>#N/A</v>
      </c>
      <c r="L137" s="47" t="e">
        <f>VLOOKUP(K137,'Species List'!$I$1:$N$8,2,FALSE)</f>
        <v>#N/A</v>
      </c>
      <c r="M137" s="104" t="e">
        <f t="shared" si="5"/>
        <v>#N/A</v>
      </c>
      <c r="N137" s="102" t="e">
        <f t="shared" si="6"/>
        <v>#N/A</v>
      </c>
      <c r="O137" s="102" t="e">
        <f t="shared" si="7"/>
        <v>#N/A</v>
      </c>
    </row>
    <row r="138" spans="1:15" x14ac:dyDescent="0.2">
      <c r="A138" s="95"/>
      <c r="B138" s="44" t="e">
        <f>IF(LEN(VLOOKUP(A138,'Species List'!$A:$G,2,FALSE))=0,"",VLOOKUP(A138,'Species List'!$A:$G,2,FALSE))</f>
        <v>#N/A</v>
      </c>
      <c r="C138" s="44" t="e">
        <f>IF(LEN(VLOOKUP(A138,'Species List'!$A:$G,3,FALSE))=0,"",VLOOKUP(A138,'Species List'!$A:$G,3,FALSE))</f>
        <v>#N/A</v>
      </c>
      <c r="D138" s="103" t="e">
        <f t="shared" si="4"/>
        <v>#N/A</v>
      </c>
      <c r="E138" s="44" t="e">
        <f>IF(LEN(VLOOKUP(A138,'Species List'!$A:$G,4,FALSE))=0,"",VLOOKUP(A138,'Species List'!$A:$G,4,FALSE))</f>
        <v>#N/A</v>
      </c>
      <c r="F138" s="44" t="e">
        <f>IF(LEN(VLOOKUP(A138,'Species List'!$A:$G,5,FALSE))=0,"",VLOOKUP(A138,'Species List'!$A:$G,5,FALSE))</f>
        <v>#N/A</v>
      </c>
      <c r="G138" s="44" t="e">
        <f>IF(LEN(VLOOKUP(A138,'Species List'!$A:$G,6,FALSE))=0,"",VLOOKUP(A138,'Species List'!$A:$G,6,FALSE))</f>
        <v>#N/A</v>
      </c>
      <c r="H138" s="44" t="e">
        <f>VLOOKUP(A138,'Species List'!$A:$G,7,FALSE)</f>
        <v>#N/A</v>
      </c>
      <c r="J138" s="95"/>
      <c r="K138" s="47" t="e">
        <f>VLOOKUP(J138,'Species List'!$H$1:$J$9,2,FALSE)</f>
        <v>#N/A</v>
      </c>
      <c r="L138" s="47" t="e">
        <f>VLOOKUP(K138,'Species List'!$I$1:$N$8,2,FALSE)</f>
        <v>#N/A</v>
      </c>
      <c r="M138" s="104" t="e">
        <f t="shared" si="5"/>
        <v>#N/A</v>
      </c>
      <c r="N138" s="102" t="e">
        <f t="shared" si="6"/>
        <v>#N/A</v>
      </c>
      <c r="O138" s="102" t="e">
        <f t="shared" si="7"/>
        <v>#N/A</v>
      </c>
    </row>
    <row r="139" spans="1:15" x14ac:dyDescent="0.2">
      <c r="A139" s="95"/>
      <c r="B139" s="44" t="e">
        <f>IF(LEN(VLOOKUP(A139,'Species List'!$A:$G,2,FALSE))=0,"",VLOOKUP(A139,'Species List'!$A:$G,2,FALSE))</f>
        <v>#N/A</v>
      </c>
      <c r="C139" s="44" t="e">
        <f>IF(LEN(VLOOKUP(A139,'Species List'!$A:$G,3,FALSE))=0,"",VLOOKUP(A139,'Species List'!$A:$G,3,FALSE))</f>
        <v>#N/A</v>
      </c>
      <c r="D139" s="103" t="e">
        <f t="shared" si="4"/>
        <v>#N/A</v>
      </c>
      <c r="E139" s="44" t="e">
        <f>IF(LEN(VLOOKUP(A139,'Species List'!$A:$G,4,FALSE))=0,"",VLOOKUP(A139,'Species List'!$A:$G,4,FALSE))</f>
        <v>#N/A</v>
      </c>
      <c r="F139" s="44" t="e">
        <f>IF(LEN(VLOOKUP(A139,'Species List'!$A:$G,5,FALSE))=0,"",VLOOKUP(A139,'Species List'!$A:$G,5,FALSE))</f>
        <v>#N/A</v>
      </c>
      <c r="G139" s="44" t="e">
        <f>IF(LEN(VLOOKUP(A139,'Species List'!$A:$G,6,FALSE))=0,"",VLOOKUP(A139,'Species List'!$A:$G,6,FALSE))</f>
        <v>#N/A</v>
      </c>
      <c r="H139" s="44" t="e">
        <f>VLOOKUP(A139,'Species List'!$A:$G,7,FALSE)</f>
        <v>#N/A</v>
      </c>
      <c r="J139" s="95"/>
      <c r="K139" s="47" t="e">
        <f>VLOOKUP(J139,'Species List'!$H$1:$J$9,2,FALSE)</f>
        <v>#N/A</v>
      </c>
      <c r="L139" s="47" t="e">
        <f>VLOOKUP(K139,'Species List'!$I$1:$N$8,2,FALSE)</f>
        <v>#N/A</v>
      </c>
      <c r="M139" s="104" t="e">
        <f t="shared" si="5"/>
        <v>#N/A</v>
      </c>
      <c r="N139" s="102" t="e">
        <f t="shared" si="6"/>
        <v>#N/A</v>
      </c>
      <c r="O139" s="102" t="e">
        <f t="shared" si="7"/>
        <v>#N/A</v>
      </c>
    </row>
    <row r="140" spans="1:15" x14ac:dyDescent="0.2">
      <c r="A140" s="95"/>
      <c r="B140" s="44" t="e">
        <f>IF(LEN(VLOOKUP(A140,'Species List'!$A:$G,2,FALSE))=0,"",VLOOKUP(A140,'Species List'!$A:$G,2,FALSE))</f>
        <v>#N/A</v>
      </c>
      <c r="C140" s="44" t="e">
        <f>IF(LEN(VLOOKUP(A140,'Species List'!$A:$G,3,FALSE))=0,"",VLOOKUP(A140,'Species List'!$A:$G,3,FALSE))</f>
        <v>#N/A</v>
      </c>
      <c r="D140" s="103" t="e">
        <f t="shared" si="4"/>
        <v>#N/A</v>
      </c>
      <c r="E140" s="44" t="e">
        <f>IF(LEN(VLOOKUP(A140,'Species List'!$A:$G,4,FALSE))=0,"",VLOOKUP(A140,'Species List'!$A:$G,4,FALSE))</f>
        <v>#N/A</v>
      </c>
      <c r="F140" s="44" t="e">
        <f>IF(LEN(VLOOKUP(A140,'Species List'!$A:$G,5,FALSE))=0,"",VLOOKUP(A140,'Species List'!$A:$G,5,FALSE))</f>
        <v>#N/A</v>
      </c>
      <c r="G140" s="44" t="e">
        <f>IF(LEN(VLOOKUP(A140,'Species List'!$A:$G,6,FALSE))=0,"",VLOOKUP(A140,'Species List'!$A:$G,6,FALSE))</f>
        <v>#N/A</v>
      </c>
      <c r="H140" s="44" t="e">
        <f>VLOOKUP(A140,'Species List'!$A:$G,7,FALSE)</f>
        <v>#N/A</v>
      </c>
      <c r="J140" s="95"/>
      <c r="K140" s="47" t="e">
        <f>VLOOKUP(J140,'Species List'!$H$1:$J$9,2,FALSE)</f>
        <v>#N/A</v>
      </c>
      <c r="L140" s="47" t="e">
        <f>VLOOKUP(K140,'Species List'!$I$1:$N$8,2,FALSE)</f>
        <v>#N/A</v>
      </c>
      <c r="M140" s="104" t="e">
        <f t="shared" si="5"/>
        <v>#N/A</v>
      </c>
      <c r="N140" s="102" t="e">
        <f t="shared" si="6"/>
        <v>#N/A</v>
      </c>
      <c r="O140" s="102" t="e">
        <f t="shared" si="7"/>
        <v>#N/A</v>
      </c>
    </row>
    <row r="141" spans="1:15" x14ac:dyDescent="0.2">
      <c r="A141" s="95"/>
      <c r="B141" s="44" t="e">
        <f>IF(LEN(VLOOKUP(A141,'Species List'!$A:$G,2,FALSE))=0,"",VLOOKUP(A141,'Species List'!$A:$G,2,FALSE))</f>
        <v>#N/A</v>
      </c>
      <c r="C141" s="44" t="e">
        <f>IF(LEN(VLOOKUP(A141,'Species List'!$A:$G,3,FALSE))=0,"",VLOOKUP(A141,'Species List'!$A:$G,3,FALSE))</f>
        <v>#N/A</v>
      </c>
      <c r="D141" s="103" t="e">
        <f t="shared" ref="D141:D150" si="8">VALUE(C141)</f>
        <v>#N/A</v>
      </c>
      <c r="E141" s="44" t="e">
        <f>IF(LEN(VLOOKUP(A141,'Species List'!$A:$G,4,FALSE))=0,"",VLOOKUP(A141,'Species List'!$A:$G,4,FALSE))</f>
        <v>#N/A</v>
      </c>
      <c r="F141" s="44" t="e">
        <f>IF(LEN(VLOOKUP(A141,'Species List'!$A:$G,5,FALSE))=0,"",VLOOKUP(A141,'Species List'!$A:$G,5,FALSE))</f>
        <v>#N/A</v>
      </c>
      <c r="G141" s="44" t="e">
        <f>IF(LEN(VLOOKUP(A141,'Species List'!$A:$G,6,FALSE))=0,"",VLOOKUP(A141,'Species List'!$A:$G,6,FALSE))</f>
        <v>#N/A</v>
      </c>
      <c r="H141" s="44" t="e">
        <f>VLOOKUP(A141,'Species List'!$A:$G,7,FALSE)</f>
        <v>#N/A</v>
      </c>
      <c r="J141" s="95"/>
      <c r="K141" s="47" t="e">
        <f>VLOOKUP(J141,'Species List'!$H$1:$J$9,2,FALSE)</f>
        <v>#N/A</v>
      </c>
      <c r="L141" s="47" t="e">
        <f>VLOOKUP(K141,'Species List'!$I$1:$N$8,2,FALSE)</f>
        <v>#N/A</v>
      </c>
      <c r="M141" s="104" t="e">
        <f t="shared" ref="M141:M150" si="9">VALUE(L141)</f>
        <v>#N/A</v>
      </c>
      <c r="N141" s="102" t="e">
        <f t="shared" ref="N141:N149" si="10">L141/$L$151</f>
        <v>#N/A</v>
      </c>
      <c r="O141" s="102" t="e">
        <f t="shared" ref="O141:O150" si="11">D141*N141</f>
        <v>#N/A</v>
      </c>
    </row>
    <row r="142" spans="1:15" x14ac:dyDescent="0.2">
      <c r="A142" s="95"/>
      <c r="B142" s="44" t="e">
        <f>IF(LEN(VLOOKUP(A142,'Species List'!$A:$G,2,FALSE))=0,"",VLOOKUP(A142,'Species List'!$A:$G,2,FALSE))</f>
        <v>#N/A</v>
      </c>
      <c r="C142" s="44" t="e">
        <f>IF(LEN(VLOOKUP(A142,'Species List'!$A:$G,3,FALSE))=0,"",VLOOKUP(A142,'Species List'!$A:$G,3,FALSE))</f>
        <v>#N/A</v>
      </c>
      <c r="D142" s="103" t="e">
        <f t="shared" si="8"/>
        <v>#N/A</v>
      </c>
      <c r="E142" s="44" t="e">
        <f>IF(LEN(VLOOKUP(A142,'Species List'!$A:$G,4,FALSE))=0,"",VLOOKUP(A142,'Species List'!$A:$G,4,FALSE))</f>
        <v>#N/A</v>
      </c>
      <c r="F142" s="44" t="e">
        <f>IF(LEN(VLOOKUP(A142,'Species List'!$A:$G,5,FALSE))=0,"",VLOOKUP(A142,'Species List'!$A:$G,5,FALSE))</f>
        <v>#N/A</v>
      </c>
      <c r="G142" s="44" t="e">
        <f>IF(LEN(VLOOKUP(A142,'Species List'!$A:$G,6,FALSE))=0,"",VLOOKUP(A142,'Species List'!$A:$G,6,FALSE))</f>
        <v>#N/A</v>
      </c>
      <c r="H142" s="44" t="e">
        <f>VLOOKUP(A142,'Species List'!$A:$G,7,FALSE)</f>
        <v>#N/A</v>
      </c>
      <c r="J142" s="95"/>
      <c r="K142" s="47" t="e">
        <f>VLOOKUP(J142,'Species List'!$H$1:$J$9,2,FALSE)</f>
        <v>#N/A</v>
      </c>
      <c r="L142" s="47" t="e">
        <f>VLOOKUP(K142,'Species List'!$I$1:$N$8,2,FALSE)</f>
        <v>#N/A</v>
      </c>
      <c r="M142" s="104" t="e">
        <f t="shared" si="9"/>
        <v>#N/A</v>
      </c>
      <c r="N142" s="102" t="e">
        <f t="shared" si="10"/>
        <v>#N/A</v>
      </c>
      <c r="O142" s="102" t="e">
        <f t="shared" si="11"/>
        <v>#N/A</v>
      </c>
    </row>
    <row r="143" spans="1:15" x14ac:dyDescent="0.2">
      <c r="A143" s="95"/>
      <c r="B143" s="44" t="e">
        <f>IF(LEN(VLOOKUP(A143,'Species List'!$A:$G,2,FALSE))=0,"",VLOOKUP(A143,'Species List'!$A:$G,2,FALSE))</f>
        <v>#N/A</v>
      </c>
      <c r="C143" s="44" t="e">
        <f>IF(LEN(VLOOKUP(A143,'Species List'!$A:$G,3,FALSE))=0,"",VLOOKUP(A143,'Species List'!$A:$G,3,FALSE))</f>
        <v>#N/A</v>
      </c>
      <c r="D143" s="103" t="e">
        <f t="shared" si="8"/>
        <v>#N/A</v>
      </c>
      <c r="E143" s="44" t="e">
        <f>IF(LEN(VLOOKUP(A143,'Species List'!$A:$G,4,FALSE))=0,"",VLOOKUP(A143,'Species List'!$A:$G,4,FALSE))</f>
        <v>#N/A</v>
      </c>
      <c r="F143" s="44" t="e">
        <f>IF(LEN(VLOOKUP(A143,'Species List'!$A:$G,5,FALSE))=0,"",VLOOKUP(A143,'Species List'!$A:$G,5,FALSE))</f>
        <v>#N/A</v>
      </c>
      <c r="G143" s="44" t="e">
        <f>IF(LEN(VLOOKUP(A143,'Species List'!$A:$G,6,FALSE))=0,"",VLOOKUP(A143,'Species List'!$A:$G,6,FALSE))</f>
        <v>#N/A</v>
      </c>
      <c r="H143" s="44" t="e">
        <f>VLOOKUP(A143,'Species List'!$A:$G,7,FALSE)</f>
        <v>#N/A</v>
      </c>
      <c r="J143" s="95"/>
      <c r="K143" s="47" t="e">
        <f>VLOOKUP(J143,'Species List'!$H$1:$J$9,2,FALSE)</f>
        <v>#N/A</v>
      </c>
      <c r="L143" s="47" t="e">
        <f>VLOOKUP(K143,'Species List'!$I$1:$N$8,2,FALSE)</f>
        <v>#N/A</v>
      </c>
      <c r="M143" s="104" t="e">
        <f t="shared" si="9"/>
        <v>#N/A</v>
      </c>
      <c r="N143" s="102" t="e">
        <f t="shared" si="10"/>
        <v>#N/A</v>
      </c>
      <c r="O143" s="102" t="e">
        <f t="shared" si="11"/>
        <v>#N/A</v>
      </c>
    </row>
    <row r="144" spans="1:15" x14ac:dyDescent="0.2">
      <c r="A144" s="95"/>
      <c r="B144" s="44" t="e">
        <f>IF(LEN(VLOOKUP(A144,'Species List'!$A:$G,2,FALSE))=0,"",VLOOKUP(A144,'Species List'!$A:$G,2,FALSE))</f>
        <v>#N/A</v>
      </c>
      <c r="C144" s="44" t="e">
        <f>IF(LEN(VLOOKUP(A144,'Species List'!$A:$G,3,FALSE))=0,"",VLOOKUP(A144,'Species List'!$A:$G,3,FALSE))</f>
        <v>#N/A</v>
      </c>
      <c r="D144" s="103" t="e">
        <f t="shared" si="8"/>
        <v>#N/A</v>
      </c>
      <c r="E144" s="44" t="e">
        <f>IF(LEN(VLOOKUP(A144,'Species List'!$A:$G,4,FALSE))=0,"",VLOOKUP(A144,'Species List'!$A:$G,4,FALSE))</f>
        <v>#N/A</v>
      </c>
      <c r="F144" s="44" t="e">
        <f>IF(LEN(VLOOKUP(A144,'Species List'!$A:$G,5,FALSE))=0,"",VLOOKUP(A144,'Species List'!$A:$G,5,FALSE))</f>
        <v>#N/A</v>
      </c>
      <c r="G144" s="44" t="e">
        <f>IF(LEN(VLOOKUP(A144,'Species List'!$A:$G,6,FALSE))=0,"",VLOOKUP(A144,'Species List'!$A:$G,6,FALSE))</f>
        <v>#N/A</v>
      </c>
      <c r="H144" s="44" t="e">
        <f>VLOOKUP(A144,'Species List'!$A:$G,7,FALSE)</f>
        <v>#N/A</v>
      </c>
      <c r="J144" s="95"/>
      <c r="K144" s="47" t="e">
        <f>VLOOKUP(J144,'Species List'!$H$1:$J$9,2,FALSE)</f>
        <v>#N/A</v>
      </c>
      <c r="L144" s="47" t="e">
        <f>VLOOKUP(K144,'Species List'!$I$1:$N$8,2,FALSE)</f>
        <v>#N/A</v>
      </c>
      <c r="M144" s="104" t="e">
        <f t="shared" si="9"/>
        <v>#N/A</v>
      </c>
      <c r="N144" s="102" t="e">
        <f t="shared" si="10"/>
        <v>#N/A</v>
      </c>
      <c r="O144" s="102" t="e">
        <f t="shared" si="11"/>
        <v>#N/A</v>
      </c>
    </row>
    <row r="145" spans="1:15" x14ac:dyDescent="0.2">
      <c r="A145" s="95"/>
      <c r="B145" s="44" t="e">
        <f>IF(LEN(VLOOKUP(A145,'Species List'!$A:$G,2,FALSE))=0,"",VLOOKUP(A145,'Species List'!$A:$G,2,FALSE))</f>
        <v>#N/A</v>
      </c>
      <c r="C145" s="44" t="e">
        <f>IF(LEN(VLOOKUP(A145,'Species List'!$A:$G,3,FALSE))=0,"",VLOOKUP(A145,'Species List'!$A:$G,3,FALSE))</f>
        <v>#N/A</v>
      </c>
      <c r="D145" s="103" t="e">
        <f t="shared" si="8"/>
        <v>#N/A</v>
      </c>
      <c r="E145" s="44" t="e">
        <f>IF(LEN(VLOOKUP(A145,'Species List'!$A:$G,4,FALSE))=0,"",VLOOKUP(A145,'Species List'!$A:$G,4,FALSE))</f>
        <v>#N/A</v>
      </c>
      <c r="F145" s="44" t="e">
        <f>IF(LEN(VLOOKUP(A145,'Species List'!$A:$G,5,FALSE))=0,"",VLOOKUP(A145,'Species List'!$A:$G,5,FALSE))</f>
        <v>#N/A</v>
      </c>
      <c r="G145" s="44" t="e">
        <f>IF(LEN(VLOOKUP(A145,'Species List'!$A:$G,6,FALSE))=0,"",VLOOKUP(A145,'Species List'!$A:$G,6,FALSE))</f>
        <v>#N/A</v>
      </c>
      <c r="H145" s="44" t="e">
        <f>VLOOKUP(A145,'Species List'!$A:$G,7,FALSE)</f>
        <v>#N/A</v>
      </c>
      <c r="J145" s="95"/>
      <c r="K145" s="47" t="e">
        <f>VLOOKUP(J145,'Species List'!$H$1:$J$9,2,FALSE)</f>
        <v>#N/A</v>
      </c>
      <c r="L145" s="47" t="e">
        <f>VLOOKUP(K145,'Species List'!$I$1:$N$8,2,FALSE)</f>
        <v>#N/A</v>
      </c>
      <c r="M145" s="104" t="e">
        <f t="shared" si="9"/>
        <v>#N/A</v>
      </c>
      <c r="N145" s="102" t="e">
        <f t="shared" si="10"/>
        <v>#N/A</v>
      </c>
      <c r="O145" s="102" t="e">
        <f t="shared" si="11"/>
        <v>#N/A</v>
      </c>
    </row>
    <row r="146" spans="1:15" x14ac:dyDescent="0.2">
      <c r="A146" s="95"/>
      <c r="B146" s="44" t="e">
        <f>IF(LEN(VLOOKUP(A146,'Species List'!$A:$G,2,FALSE))=0,"",VLOOKUP(A146,'Species List'!$A:$G,2,FALSE))</f>
        <v>#N/A</v>
      </c>
      <c r="C146" s="44" t="e">
        <f>IF(LEN(VLOOKUP(A146,'Species List'!$A:$G,3,FALSE))=0,"",VLOOKUP(A146,'Species List'!$A:$G,3,FALSE))</f>
        <v>#N/A</v>
      </c>
      <c r="D146" s="103" t="e">
        <f t="shared" si="8"/>
        <v>#N/A</v>
      </c>
      <c r="E146" s="44" t="e">
        <f>IF(LEN(VLOOKUP(A146,'Species List'!$A:$G,4,FALSE))=0,"",VLOOKUP(A146,'Species List'!$A:$G,4,FALSE))</f>
        <v>#N/A</v>
      </c>
      <c r="F146" s="44" t="e">
        <f>IF(LEN(VLOOKUP(A146,'Species List'!$A:$G,5,FALSE))=0,"",VLOOKUP(A146,'Species List'!$A:$G,5,FALSE))</f>
        <v>#N/A</v>
      </c>
      <c r="G146" s="44" t="e">
        <f>IF(LEN(VLOOKUP(A146,'Species List'!$A:$G,6,FALSE))=0,"",VLOOKUP(A146,'Species List'!$A:$G,6,FALSE))</f>
        <v>#N/A</v>
      </c>
      <c r="H146" s="44" t="e">
        <f>VLOOKUP(A146,'Species List'!$A:$G,7,FALSE)</f>
        <v>#N/A</v>
      </c>
      <c r="J146" s="95"/>
      <c r="K146" s="47" t="e">
        <f>VLOOKUP(J146,'Species List'!$H$1:$J$9,2,FALSE)</f>
        <v>#N/A</v>
      </c>
      <c r="L146" s="47" t="e">
        <f>VLOOKUP(K146,'Species List'!$I$1:$N$8,2,FALSE)</f>
        <v>#N/A</v>
      </c>
      <c r="M146" s="104" t="e">
        <f t="shared" si="9"/>
        <v>#N/A</v>
      </c>
      <c r="N146" s="102" t="e">
        <f t="shared" si="10"/>
        <v>#N/A</v>
      </c>
      <c r="O146" s="102" t="e">
        <f t="shared" si="11"/>
        <v>#N/A</v>
      </c>
    </row>
    <row r="147" spans="1:15" x14ac:dyDescent="0.2">
      <c r="A147" s="95"/>
      <c r="B147" s="44" t="e">
        <f>IF(LEN(VLOOKUP(A147,'Species List'!$A:$G,2,FALSE))=0,"",VLOOKUP(A147,'Species List'!$A:$G,2,FALSE))</f>
        <v>#N/A</v>
      </c>
      <c r="C147" s="44" t="e">
        <f>IF(LEN(VLOOKUP(A147,'Species List'!$A:$G,3,FALSE))=0,"",VLOOKUP(A147,'Species List'!$A:$G,3,FALSE))</f>
        <v>#N/A</v>
      </c>
      <c r="D147" s="103" t="e">
        <f t="shared" si="8"/>
        <v>#N/A</v>
      </c>
      <c r="E147" s="44" t="e">
        <f>IF(LEN(VLOOKUP(A147,'Species List'!$A:$G,4,FALSE))=0,"",VLOOKUP(A147,'Species List'!$A:$G,4,FALSE))</f>
        <v>#N/A</v>
      </c>
      <c r="F147" s="44" t="e">
        <f>IF(LEN(VLOOKUP(A147,'Species List'!$A:$G,5,FALSE))=0,"",VLOOKUP(A147,'Species List'!$A:$G,5,FALSE))</f>
        <v>#N/A</v>
      </c>
      <c r="G147" s="44" t="e">
        <f>IF(LEN(VLOOKUP(A147,'Species List'!$A:$G,6,FALSE))=0,"",VLOOKUP(A147,'Species List'!$A:$G,6,FALSE))</f>
        <v>#N/A</v>
      </c>
      <c r="H147" s="44" t="e">
        <f>VLOOKUP(A147,'Species List'!$A:$G,7,FALSE)</f>
        <v>#N/A</v>
      </c>
      <c r="J147" s="95"/>
      <c r="K147" s="47" t="e">
        <f>VLOOKUP(J147,'Species List'!$H$1:$J$9,2,FALSE)</f>
        <v>#N/A</v>
      </c>
      <c r="L147" s="47" t="e">
        <f>VLOOKUP(K147,'Species List'!$I$1:$N$8,2,FALSE)</f>
        <v>#N/A</v>
      </c>
      <c r="M147" s="104" t="e">
        <f t="shared" si="9"/>
        <v>#N/A</v>
      </c>
      <c r="N147" s="102" t="e">
        <f t="shared" si="10"/>
        <v>#N/A</v>
      </c>
      <c r="O147" s="102" t="e">
        <f t="shared" si="11"/>
        <v>#N/A</v>
      </c>
    </row>
    <row r="148" spans="1:15" x14ac:dyDescent="0.2">
      <c r="A148" s="95"/>
      <c r="B148" s="44" t="e">
        <f>IF(LEN(VLOOKUP(A148,'Species List'!$A:$G,2,FALSE))=0,"",VLOOKUP(A148,'Species List'!$A:$G,2,FALSE))</f>
        <v>#N/A</v>
      </c>
      <c r="C148" s="44" t="e">
        <f>IF(LEN(VLOOKUP(A148,'Species List'!$A:$G,3,FALSE))=0,"",VLOOKUP(A148,'Species List'!$A:$G,3,FALSE))</f>
        <v>#N/A</v>
      </c>
      <c r="D148" s="103" t="e">
        <f t="shared" si="8"/>
        <v>#N/A</v>
      </c>
      <c r="E148" s="44" t="e">
        <f>IF(LEN(VLOOKUP(A148,'Species List'!$A:$G,4,FALSE))=0,"",VLOOKUP(A148,'Species List'!$A:$G,4,FALSE))</f>
        <v>#N/A</v>
      </c>
      <c r="F148" s="44" t="e">
        <f>IF(LEN(VLOOKUP(A148,'Species List'!$A:$G,5,FALSE))=0,"",VLOOKUP(A148,'Species List'!$A:$G,5,FALSE))</f>
        <v>#N/A</v>
      </c>
      <c r="G148" s="44" t="e">
        <f>IF(LEN(VLOOKUP(A148,'Species List'!$A:$G,6,FALSE))=0,"",VLOOKUP(A148,'Species List'!$A:$G,6,FALSE))</f>
        <v>#N/A</v>
      </c>
      <c r="H148" s="44" t="e">
        <f>VLOOKUP(A148,'Species List'!$A:$G,7,FALSE)</f>
        <v>#N/A</v>
      </c>
      <c r="J148" s="95"/>
      <c r="K148" s="47" t="e">
        <f>VLOOKUP(J148,'Species List'!$H$1:$J$9,2,FALSE)</f>
        <v>#N/A</v>
      </c>
      <c r="L148" s="47" t="e">
        <f>VLOOKUP(K148,'Species List'!$I$1:$N$8,2,FALSE)</f>
        <v>#N/A</v>
      </c>
      <c r="M148" s="104" t="e">
        <f t="shared" si="9"/>
        <v>#N/A</v>
      </c>
      <c r="N148" s="102" t="e">
        <f t="shared" si="10"/>
        <v>#N/A</v>
      </c>
      <c r="O148" s="102" t="e">
        <f t="shared" si="11"/>
        <v>#N/A</v>
      </c>
    </row>
    <row r="149" spans="1:15" s="102" customFormat="1" x14ac:dyDescent="0.2">
      <c r="A149" s="95"/>
      <c r="B149" s="44" t="e">
        <f>IF(LEN(VLOOKUP(A149,'Species List'!$A:$G,2,FALSE))=0,"",VLOOKUP(A149,'Species List'!$A:$G,2,FALSE))</f>
        <v>#N/A</v>
      </c>
      <c r="C149" s="44" t="e">
        <f>IF(LEN(VLOOKUP(A149,'Species List'!$A:$G,3,FALSE))=0,"",VLOOKUP(A149,'Species List'!$A:$G,3,FALSE))</f>
        <v>#N/A</v>
      </c>
      <c r="D149" s="103" t="e">
        <f t="shared" si="8"/>
        <v>#N/A</v>
      </c>
      <c r="E149" s="44" t="e">
        <f>IF(LEN(VLOOKUP(A149,'Species List'!$A:$G,4,FALSE))=0,"",VLOOKUP(A149,'Species List'!$A:$G,4,FALSE))</f>
        <v>#N/A</v>
      </c>
      <c r="F149" s="44" t="e">
        <f>IF(LEN(VLOOKUP(A149,'Species List'!$A:$G,5,FALSE))=0,"",VLOOKUP(A149,'Species List'!$A:$G,5,FALSE))</f>
        <v>#N/A</v>
      </c>
      <c r="G149" s="44" t="e">
        <f>IF(LEN(VLOOKUP(A149,'Species List'!$A:$G,6,FALSE))=0,"",VLOOKUP(A149,'Species List'!$A:$G,6,FALSE))</f>
        <v>#N/A</v>
      </c>
      <c r="H149" s="44" t="e">
        <f>VLOOKUP(A149,'Species List'!$A:$G,7,FALSE)</f>
        <v>#N/A</v>
      </c>
      <c r="J149" s="95"/>
      <c r="K149" s="47" t="e">
        <f>VLOOKUP(J149,'Species List'!$H$1:$J$9,2,FALSE)</f>
        <v>#N/A</v>
      </c>
      <c r="L149" s="47" t="e">
        <f>VLOOKUP(K149,'Species List'!$I$1:$N$8,2,FALSE)</f>
        <v>#N/A</v>
      </c>
      <c r="M149" s="104" t="e">
        <f t="shared" si="9"/>
        <v>#N/A</v>
      </c>
      <c r="N149" s="102" t="e">
        <f t="shared" si="10"/>
        <v>#N/A</v>
      </c>
      <c r="O149" s="102" t="e">
        <f t="shared" si="11"/>
        <v>#N/A</v>
      </c>
    </row>
    <row r="150" spans="1:15" ht="13.2" thickBot="1" x14ac:dyDescent="0.25">
      <c r="A150" s="96"/>
      <c r="B150" s="44" t="e">
        <f>IF(LEN(VLOOKUP(A150,'Species List'!$A:$G,2,FALSE))=0,"",VLOOKUP(A150,'Species List'!$A:$G,2,FALSE))</f>
        <v>#N/A</v>
      </c>
      <c r="C150" s="44" t="e">
        <f>IF(LEN(VLOOKUP(A150,'Species List'!$A:$G,3,FALSE))=0,"",VLOOKUP(A150,'Species List'!$A:$G,3,FALSE))</f>
        <v>#N/A</v>
      </c>
      <c r="D150" s="103" t="e">
        <f t="shared" si="8"/>
        <v>#N/A</v>
      </c>
      <c r="E150" s="44" t="e">
        <f>IF(LEN(VLOOKUP(A150,'Species List'!$A:$G,4,FALSE))=0,"",VLOOKUP(A150,'Species List'!$A:$G,4,FALSE))</f>
        <v>#N/A</v>
      </c>
      <c r="F150" s="44" t="e">
        <f>IF(LEN(VLOOKUP(A150,'Species List'!$A:$G,5,FALSE))=0,"",VLOOKUP(A150,'Species List'!$A:$G,5,FALSE))</f>
        <v>#N/A</v>
      </c>
      <c r="G150" s="44" t="e">
        <f>IF(LEN(VLOOKUP(A150,'Species List'!$A:$G,6,FALSE))=0,"",VLOOKUP(A150,'Species List'!$A:$G,6,FALSE))</f>
        <v>#N/A</v>
      </c>
      <c r="H150" s="44" t="e">
        <f>VLOOKUP(A150,'Species List'!$A:$G,7,FALSE)</f>
        <v>#N/A</v>
      </c>
      <c r="I150" s="45"/>
      <c r="J150" s="96"/>
      <c r="K150" s="47" t="e">
        <f>VLOOKUP(J150,'Species List'!$H$1:$J$9,2,FALSE)</f>
        <v>#N/A</v>
      </c>
      <c r="L150" s="47" t="e">
        <f>VLOOKUP(K150,'Species List'!$I$1:$N$8,2,FALSE)</f>
        <v>#N/A</v>
      </c>
      <c r="M150" s="104" t="e">
        <f t="shared" si="9"/>
        <v>#N/A</v>
      </c>
      <c r="N150" s="102" t="e">
        <f t="shared" ref="N150" si="12">L150/$L$150</f>
        <v>#N/A</v>
      </c>
      <c r="O150" s="102" t="e">
        <f t="shared" si="11"/>
        <v>#N/A</v>
      </c>
    </row>
    <row r="151" spans="1:15" ht="13.8" thickTop="1" thickBot="1" x14ac:dyDescent="0.25">
      <c r="I151" s="141" t="s">
        <v>5387</v>
      </c>
      <c r="J151" s="142"/>
      <c r="K151" s="143"/>
      <c r="L151" s="63">
        <f>SUMIF(L10:L150,"&gt;=0")</f>
        <v>82.5</v>
      </c>
      <c r="M151" s="81"/>
    </row>
  </sheetData>
  <protectedRanges>
    <protectedRange password="EBBA" sqref="B9" name="Range1"/>
    <protectedRange password="EBBA" sqref="K10:K150" name="Range2"/>
  </protectedRanges>
  <dataConsolidate/>
  <mergeCells count="3">
    <mergeCell ref="A1:O1"/>
    <mergeCell ref="B7:E7"/>
    <mergeCell ref="I151:K15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35AE92D-CDF4-46D3-AA12-C35CFF520F63}">
          <x14:formula1>
            <xm:f>'Species List'!$O$1:$O$52</xm:f>
          </x14:formula1>
          <xm:sqref>B7</xm:sqref>
        </x14:dataValidation>
        <x14:dataValidation type="list" allowBlank="1" showInputMessage="1" showErrorMessage="1" xr:uid="{D6C9AEF6-44FA-4ACA-8DEE-959230ED66D1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B525E2D5-FF45-41FA-89D6-EC00BE88E37C}">
          <x14:formula1>
            <xm:f>'Species List'!$H$1:$H$10</xm:f>
          </x14:formula1>
          <xm:sqref>J10:J11 J47:J150</xm:sqref>
        </x14:dataValidation>
        <x14:dataValidation type="list" allowBlank="1" showInputMessage="1" showErrorMessage="1" xr:uid="{1F472513-835F-4E90-A8B6-1FCF9E513C32}">
          <x14:formula1>
            <xm:f>'Species List'!#REF!</xm:f>
          </x14:formula1>
          <xm:sqref>A11</xm:sqref>
        </x14:dataValidation>
        <x14:dataValidation type="list" allowBlank="1" showInputMessage="1" showErrorMessage="1" xr:uid="{7BFB56B1-20A1-456A-998B-9BEBB522E9C6}">
          <x14:formula1>
            <xm:f>'Species List'!$A:$A</xm:f>
          </x14:formula1>
          <xm:sqref>B10 A12:A150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1"/>
  <sheetViews>
    <sheetView workbookViewId="0">
      <selection activeCell="J14" sqref="J14"/>
    </sheetView>
  </sheetViews>
  <sheetFormatPr defaultRowHeight="12.6" x14ac:dyDescent="0.2"/>
  <cols>
    <col min="1" max="1" width="17.36328125" customWidth="1"/>
    <col min="2" max="2" width="15.7265625" customWidth="1"/>
    <col min="4" max="4" width="9" style="84"/>
    <col min="8" max="8" width="14.6328125" customWidth="1"/>
    <col min="11" max="11" width="9.6328125" customWidth="1"/>
    <col min="12" max="12" width="12.08984375" customWidth="1"/>
    <col min="13" max="13" width="12.08984375" style="90" customWidth="1"/>
  </cols>
  <sheetData>
    <row r="1" spans="1:15" ht="19.8" x14ac:dyDescent="0.3">
      <c r="A1" s="139" t="s">
        <v>127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</row>
    <row r="2" spans="1:15" x14ac:dyDescent="0.2">
      <c r="A2" s="48" t="s">
        <v>138</v>
      </c>
      <c r="B2" s="47" t="s">
        <v>5439</v>
      </c>
      <c r="C2" s="46"/>
      <c r="D2" s="46"/>
      <c r="E2" s="48"/>
      <c r="F2" s="48"/>
      <c r="G2" s="46"/>
      <c r="H2" s="46"/>
      <c r="J2" s="48"/>
      <c r="K2" s="48"/>
      <c r="L2" s="48"/>
      <c r="M2" s="91"/>
    </row>
    <row r="3" spans="1:15" x14ac:dyDescent="0.2">
      <c r="A3" s="48" t="s">
        <v>52</v>
      </c>
      <c r="B3" s="47" t="s">
        <v>5440</v>
      </c>
      <c r="C3" s="46"/>
      <c r="D3" s="46"/>
      <c r="E3" s="48"/>
      <c r="F3" s="48"/>
      <c r="G3" s="46"/>
      <c r="H3" s="46"/>
      <c r="J3" s="48"/>
      <c r="K3" s="48"/>
      <c r="L3" s="48"/>
      <c r="M3" s="91"/>
    </row>
    <row r="4" spans="1:15" x14ac:dyDescent="0.2">
      <c r="A4" s="48" t="s">
        <v>5431</v>
      </c>
      <c r="B4" s="47" t="s">
        <v>5441</v>
      </c>
      <c r="C4" s="46"/>
      <c r="D4" s="108"/>
      <c r="E4" s="48"/>
      <c r="F4" s="48"/>
      <c r="G4" s="46"/>
      <c r="H4" s="46"/>
      <c r="J4" s="48"/>
      <c r="K4" s="48"/>
      <c r="L4" s="48"/>
      <c r="M4" s="91"/>
    </row>
    <row r="5" spans="1:15" x14ac:dyDescent="0.2">
      <c r="A5" s="48" t="s">
        <v>51</v>
      </c>
      <c r="B5" s="79">
        <v>42916</v>
      </c>
      <c r="C5" s="46"/>
      <c r="D5" s="108"/>
      <c r="E5" s="48"/>
      <c r="F5" s="48"/>
      <c r="G5" s="46"/>
      <c r="H5" s="46"/>
      <c r="J5" s="48"/>
      <c r="K5" s="48"/>
      <c r="L5" s="48"/>
      <c r="M5" s="91"/>
    </row>
    <row r="6" spans="1:15" x14ac:dyDescent="0.2">
      <c r="A6" s="51" t="s">
        <v>128</v>
      </c>
      <c r="B6" s="92" t="s">
        <v>5442</v>
      </c>
      <c r="C6" s="46"/>
      <c r="D6" s="46"/>
      <c r="E6" s="46"/>
      <c r="F6" s="46"/>
      <c r="G6" s="46"/>
      <c r="H6" s="46"/>
      <c r="J6" s="46"/>
      <c r="K6" s="46"/>
      <c r="L6" s="46"/>
      <c r="M6" s="46"/>
    </row>
    <row r="7" spans="1:15" x14ac:dyDescent="0.2">
      <c r="A7" s="51" t="s">
        <v>129</v>
      </c>
      <c r="B7" s="140"/>
      <c r="C7" s="140"/>
      <c r="D7" s="140"/>
      <c r="E7" s="140"/>
      <c r="F7" s="50"/>
      <c r="G7" s="50"/>
      <c r="H7" s="50"/>
      <c r="I7" s="29"/>
      <c r="J7" s="50"/>
      <c r="K7" s="50"/>
      <c r="L7" s="50"/>
      <c r="M7" s="81"/>
      <c r="N7" s="29"/>
      <c r="O7" s="29"/>
    </row>
    <row r="8" spans="1:15" ht="13.2" thickBot="1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ht="13.8" thickTop="1" thickBot="1" x14ac:dyDescent="0.25">
      <c r="A9" s="82" t="s">
        <v>130</v>
      </c>
      <c r="B9" s="49" t="s">
        <v>131</v>
      </c>
      <c r="C9" s="49" t="s">
        <v>5434</v>
      </c>
      <c r="D9" s="49" t="s">
        <v>5425</v>
      </c>
      <c r="E9" s="49" t="s">
        <v>136</v>
      </c>
      <c r="F9" s="49" t="s">
        <v>134</v>
      </c>
      <c r="G9" s="49" t="s">
        <v>135</v>
      </c>
      <c r="H9" s="49" t="s">
        <v>137</v>
      </c>
      <c r="I9" s="30" t="s">
        <v>139</v>
      </c>
      <c r="J9" s="49" t="s">
        <v>72</v>
      </c>
      <c r="K9" s="49" t="s">
        <v>132</v>
      </c>
      <c r="L9" s="49" t="s">
        <v>5434</v>
      </c>
      <c r="M9" s="49" t="s">
        <v>133</v>
      </c>
      <c r="N9" s="43" t="s">
        <v>4836</v>
      </c>
      <c r="O9" s="43" t="s">
        <v>4837</v>
      </c>
    </row>
    <row r="10" spans="1:15" ht="13.2" thickTop="1" x14ac:dyDescent="0.2">
      <c r="A10" s="93"/>
      <c r="B10" s="80"/>
      <c r="C10" s="44"/>
      <c r="D10" s="44"/>
      <c r="E10" s="44"/>
      <c r="F10" s="44"/>
      <c r="G10" s="44"/>
      <c r="H10" s="44"/>
      <c r="J10" s="78"/>
      <c r="K10" s="47"/>
      <c r="L10" s="47"/>
      <c r="M10" s="47"/>
    </row>
    <row r="11" spans="1:15" x14ac:dyDescent="0.2">
      <c r="A11" s="81"/>
      <c r="B11" s="44"/>
      <c r="C11" s="44"/>
      <c r="D11" s="44"/>
      <c r="E11" s="44"/>
      <c r="F11" s="44"/>
      <c r="G11" s="44"/>
      <c r="H11" s="44"/>
      <c r="J11" s="78"/>
      <c r="K11" s="47"/>
      <c r="L11" s="47"/>
      <c r="M11" s="47"/>
      <c r="N11" s="32"/>
      <c r="O11" s="31"/>
    </row>
    <row r="12" spans="1:15" x14ac:dyDescent="0.2">
      <c r="A12" s="109" t="s">
        <v>1142</v>
      </c>
      <c r="B12" s="44" t="str">
        <f>IF(LEN(VLOOKUP(A12,'Species List'!$A:$G,2,FALSE))=0,"",VLOOKUP(A12,'Species List'!$A:$G,2,FALSE))</f>
        <v>starry sedge</v>
      </c>
      <c r="C12" s="44">
        <f>IF(LEN(VLOOKUP(A12,'Species List'!$A:$G,3,FALSE))=0,"",VLOOKUP(A12,'Species List'!$A:$G,3,FALSE))</f>
        <v>4</v>
      </c>
      <c r="D12" s="103">
        <f>VALUE(C12)</f>
        <v>4</v>
      </c>
      <c r="E12" s="44" t="str">
        <f>IF(LEN(VLOOKUP(A12,'Species List'!$A:$G,4,FALSE))=0,"",VLOOKUP(A12,'Species List'!$A:$G,4,FALSE))</f>
        <v>G</v>
      </c>
      <c r="F12" s="44" t="str">
        <f>IF(LEN(VLOOKUP(A12,'Species List'!$A:$G,5,FALSE))=0,"",VLOOKUP(A12,'Species List'!$A:$G,5,FALSE))</f>
        <v>Native</v>
      </c>
      <c r="G12" s="44" t="str">
        <f>IF(LEN(VLOOKUP(A12,'Species List'!$A:$G,6,FALSE))=0,"",VLOOKUP(A12,'Species List'!$A:$G,6,FALSE))</f>
        <v>FACU</v>
      </c>
      <c r="H12" s="44">
        <f>VLOOKUP(A12,'Species List'!$A:$G,7,FALSE)</f>
        <v>0</v>
      </c>
      <c r="J12" s="95" t="s">
        <v>5420</v>
      </c>
      <c r="K12" s="47" t="str">
        <f>VLOOKUP(J12,'Species List'!$H$1:$J$9,2,FALSE)</f>
        <v>&gt;0-1%</v>
      </c>
      <c r="L12" s="47">
        <f>VLOOKUP(K12,'Species List'!$I$1:$N$8,2,FALSE)</f>
        <v>0.5</v>
      </c>
      <c r="M12" s="104">
        <f>VALUE(L12)</f>
        <v>0.5</v>
      </c>
      <c r="N12" s="102">
        <f t="shared" ref="N12:N75" si="0">L12/$L$151</f>
        <v>0.5</v>
      </c>
      <c r="O12" s="31">
        <f>D12*N12</f>
        <v>2</v>
      </c>
    </row>
    <row r="13" spans="1:15" x14ac:dyDescent="0.2">
      <c r="A13" s="109" t="s">
        <v>2122</v>
      </c>
      <c r="B13" s="44" t="str">
        <f>IF(LEN(VLOOKUP(A13,'Species List'!$A:$G,2,FALSE))=0,"",VLOOKUP(A13,'Species List'!$A:$G,2,FALSE))</f>
        <v>nodding fescue</v>
      </c>
      <c r="C13" s="44">
        <f>IF(LEN(VLOOKUP(A13,'Species List'!$A:$G,3,FALSE))=0,"",VLOOKUP(A13,'Species List'!$A:$G,3,FALSE))</f>
        <v>6</v>
      </c>
      <c r="D13" s="103">
        <f t="shared" ref="D13:D18" si="1">VALUE(C13)</f>
        <v>6</v>
      </c>
      <c r="E13" s="44" t="str">
        <f>IF(LEN(VLOOKUP(A13,'Species List'!$A:$G,4,FALSE))=0,"",VLOOKUP(A13,'Species List'!$A:$G,4,FALSE))</f>
        <v>G</v>
      </c>
      <c r="F13" s="44" t="str">
        <f>IF(LEN(VLOOKUP(A13,'Species List'!$A:$G,5,FALSE))=0,"",VLOOKUP(A13,'Species List'!$A:$G,5,FALSE))</f>
        <v>Native</v>
      </c>
      <c r="G13" s="44" t="str">
        <f>IF(LEN(VLOOKUP(A13,'Species List'!$A:$G,6,FALSE))=0,"",VLOOKUP(A13,'Species List'!$A:$G,6,FALSE))</f>
        <v>[FACU+]</v>
      </c>
      <c r="H13" s="44">
        <f>VLOOKUP(A13,'Species List'!$A:$G,7,FALSE)</f>
        <v>0</v>
      </c>
      <c r="J13" s="95" t="s">
        <v>5420</v>
      </c>
      <c r="K13" s="47" t="str">
        <f>VLOOKUP(J13,'Species List'!$H$1:$J$9,2,FALSE)</f>
        <v>&gt;0-1%</v>
      </c>
      <c r="L13" s="47">
        <f>VLOOKUP(K13,'Species List'!$I$1:$N$8,2,FALSE)</f>
        <v>0.5</v>
      </c>
      <c r="M13" s="104">
        <f t="shared" ref="M13:M76" si="2">VALUE(L13)</f>
        <v>0.5</v>
      </c>
      <c r="N13" s="102">
        <f t="shared" si="0"/>
        <v>0.5</v>
      </c>
      <c r="O13" s="102">
        <f t="shared" ref="O13:O76" si="3">D13*N13</f>
        <v>3</v>
      </c>
    </row>
    <row r="14" spans="1:15" x14ac:dyDescent="0.2">
      <c r="A14" s="95"/>
      <c r="B14" s="44" t="e">
        <f>IF(LEN(VLOOKUP(A14,'Species List'!$A:$G,2,FALSE))=0,"",VLOOKUP(A14,'Species List'!$A:$G,2,FALSE))</f>
        <v>#N/A</v>
      </c>
      <c r="C14" s="44" t="e">
        <f>IF(LEN(VLOOKUP(A14,'Species List'!$A:$G,3,FALSE))=0,"",VLOOKUP(A14,'Species List'!$A:$G,3,FALSE))</f>
        <v>#N/A</v>
      </c>
      <c r="D14" s="103" t="e">
        <f t="shared" si="1"/>
        <v>#N/A</v>
      </c>
      <c r="E14" s="44" t="e">
        <f>IF(LEN(VLOOKUP(A14,'Species List'!$A:$G,4,FALSE))=0,"",VLOOKUP(A14,'Species List'!$A:$G,4,FALSE))</f>
        <v>#N/A</v>
      </c>
      <c r="F14" s="44" t="e">
        <f>IF(LEN(VLOOKUP(A14,'Species List'!$A:$G,5,FALSE))=0,"",VLOOKUP(A14,'Species List'!$A:$G,5,FALSE))</f>
        <v>#N/A</v>
      </c>
      <c r="G14" s="44" t="e">
        <f>IF(LEN(VLOOKUP(A14,'Species List'!$A:$G,6,FALSE))=0,"",VLOOKUP(A14,'Species List'!$A:$G,6,FALSE))</f>
        <v>#N/A</v>
      </c>
      <c r="H14" s="44" t="e">
        <f>VLOOKUP(A14,'Species List'!$A:$G,7,FALSE)</f>
        <v>#N/A</v>
      </c>
      <c r="J14" s="95"/>
      <c r="K14" s="47" t="e">
        <f>VLOOKUP(J14,'Species List'!$H$1:$J$9,2,FALSE)</f>
        <v>#N/A</v>
      </c>
      <c r="L14" s="47" t="e">
        <f>VLOOKUP(K14,'Species List'!$I$1:$N$8,2,FALSE)</f>
        <v>#N/A</v>
      </c>
      <c r="M14" s="104" t="e">
        <f t="shared" si="2"/>
        <v>#N/A</v>
      </c>
      <c r="N14" s="102" t="e">
        <f t="shared" si="0"/>
        <v>#N/A</v>
      </c>
      <c r="O14" s="102" t="e">
        <f t="shared" si="3"/>
        <v>#N/A</v>
      </c>
    </row>
    <row r="15" spans="1:15" x14ac:dyDescent="0.2">
      <c r="A15" s="95"/>
      <c r="B15" s="44" t="e">
        <f>IF(LEN(VLOOKUP(A15,'Species List'!$A:$G,2,FALSE))=0,"",VLOOKUP(A15,'Species List'!$A:$G,2,FALSE))</f>
        <v>#N/A</v>
      </c>
      <c r="C15" s="44" t="e">
        <f>IF(LEN(VLOOKUP(A15,'Species List'!$A:$G,3,FALSE))=0,"",VLOOKUP(A15,'Species List'!$A:$G,3,FALSE))</f>
        <v>#N/A</v>
      </c>
      <c r="D15" s="103" t="e">
        <f t="shared" si="1"/>
        <v>#N/A</v>
      </c>
      <c r="E15" s="44" t="e">
        <f>IF(LEN(VLOOKUP(A15,'Species List'!$A:$G,4,FALSE))=0,"",VLOOKUP(A15,'Species List'!$A:$G,4,FALSE))</f>
        <v>#N/A</v>
      </c>
      <c r="F15" s="44" t="e">
        <f>IF(LEN(VLOOKUP(A15,'Species List'!$A:$G,5,FALSE))=0,"",VLOOKUP(A15,'Species List'!$A:$G,5,FALSE))</f>
        <v>#N/A</v>
      </c>
      <c r="G15" s="44" t="e">
        <f>IF(LEN(VLOOKUP(A15,'Species List'!$A:$G,6,FALSE))=0,"",VLOOKUP(A15,'Species List'!$A:$G,6,FALSE))</f>
        <v>#N/A</v>
      </c>
      <c r="H15" s="44" t="e">
        <f>VLOOKUP(A15,'Species List'!$A:$G,7,FALSE)</f>
        <v>#N/A</v>
      </c>
      <c r="J15" s="95"/>
      <c r="K15" s="47" t="e">
        <f>VLOOKUP(J15,'Species List'!$H$1:$J$9,2,FALSE)</f>
        <v>#N/A</v>
      </c>
      <c r="L15" s="47" t="e">
        <f>VLOOKUP(K15,'Species List'!$I$1:$N$8,2,FALSE)</f>
        <v>#N/A</v>
      </c>
      <c r="M15" s="104" t="e">
        <f t="shared" si="2"/>
        <v>#N/A</v>
      </c>
      <c r="N15" s="102" t="e">
        <f t="shared" si="0"/>
        <v>#N/A</v>
      </c>
      <c r="O15" s="102" t="e">
        <f t="shared" si="3"/>
        <v>#N/A</v>
      </c>
    </row>
    <row r="16" spans="1:15" x14ac:dyDescent="0.2">
      <c r="A16" s="95"/>
      <c r="B16" s="44" t="e">
        <f>IF(LEN(VLOOKUP(A16,'Species List'!$A:$G,2,FALSE))=0,"",VLOOKUP(A16,'Species List'!$A:$G,2,FALSE))</f>
        <v>#N/A</v>
      </c>
      <c r="C16" s="44" t="e">
        <f>IF(LEN(VLOOKUP(A16,'Species List'!$A:$G,3,FALSE))=0,"",VLOOKUP(A16,'Species List'!$A:$G,3,FALSE))</f>
        <v>#N/A</v>
      </c>
      <c r="D16" s="103" t="e">
        <f t="shared" si="1"/>
        <v>#N/A</v>
      </c>
      <c r="E16" s="44" t="e">
        <f>IF(LEN(VLOOKUP(A16,'Species List'!$A:$G,4,FALSE))=0,"",VLOOKUP(A16,'Species List'!$A:$G,4,FALSE))</f>
        <v>#N/A</v>
      </c>
      <c r="F16" s="44" t="e">
        <f>IF(LEN(VLOOKUP(A16,'Species List'!$A:$G,5,FALSE))=0,"",VLOOKUP(A16,'Species List'!$A:$G,5,FALSE))</f>
        <v>#N/A</v>
      </c>
      <c r="G16" s="44" t="e">
        <f>IF(LEN(VLOOKUP(A16,'Species List'!$A:$G,6,FALSE))=0,"",VLOOKUP(A16,'Species List'!$A:$G,6,FALSE))</f>
        <v>#N/A</v>
      </c>
      <c r="H16" s="44" t="e">
        <f>VLOOKUP(A16,'Species List'!$A:$G,7,FALSE)</f>
        <v>#N/A</v>
      </c>
      <c r="J16" s="95"/>
      <c r="K16" s="47" t="e">
        <f>VLOOKUP(J16,'Species List'!$H$1:$J$9,2,FALSE)</f>
        <v>#N/A</v>
      </c>
      <c r="L16" s="47" t="e">
        <f>VLOOKUP(K16,'Species List'!$I$1:$N$8,2,FALSE)</f>
        <v>#N/A</v>
      </c>
      <c r="M16" s="104" t="e">
        <f t="shared" si="2"/>
        <v>#N/A</v>
      </c>
      <c r="N16" s="102" t="e">
        <f t="shared" si="0"/>
        <v>#N/A</v>
      </c>
      <c r="O16" s="102" t="e">
        <f t="shared" si="3"/>
        <v>#N/A</v>
      </c>
    </row>
    <row r="17" spans="1:15" x14ac:dyDescent="0.2">
      <c r="A17" s="95"/>
      <c r="B17" s="44" t="e">
        <f>IF(LEN(VLOOKUP(A17,'Species List'!$A:$G,2,FALSE))=0,"",VLOOKUP(A17,'Species List'!$A:$G,2,FALSE))</f>
        <v>#N/A</v>
      </c>
      <c r="C17" s="44" t="e">
        <f>IF(LEN(VLOOKUP(A17,'Species List'!$A:$G,3,FALSE))=0,"",VLOOKUP(A17,'Species List'!$A:$G,3,FALSE))</f>
        <v>#N/A</v>
      </c>
      <c r="D17" s="103" t="e">
        <f t="shared" si="1"/>
        <v>#N/A</v>
      </c>
      <c r="E17" s="44" t="e">
        <f>IF(LEN(VLOOKUP(A17,'Species List'!$A:$G,4,FALSE))=0,"",VLOOKUP(A17,'Species List'!$A:$G,4,FALSE))</f>
        <v>#N/A</v>
      </c>
      <c r="F17" s="44" t="e">
        <f>IF(LEN(VLOOKUP(A17,'Species List'!$A:$G,5,FALSE))=0,"",VLOOKUP(A17,'Species List'!$A:$G,5,FALSE))</f>
        <v>#N/A</v>
      </c>
      <c r="G17" s="44" t="e">
        <f>IF(LEN(VLOOKUP(A17,'Species List'!$A:$G,6,FALSE))=0,"",VLOOKUP(A17,'Species List'!$A:$G,6,FALSE))</f>
        <v>#N/A</v>
      </c>
      <c r="H17" s="44" t="e">
        <f>VLOOKUP(A17,'Species List'!$A:$G,7,FALSE)</f>
        <v>#N/A</v>
      </c>
      <c r="J17" s="95"/>
      <c r="K17" s="47" t="e">
        <f>VLOOKUP(J17,'Species List'!$H$1:$J$9,2,FALSE)</f>
        <v>#N/A</v>
      </c>
      <c r="L17" s="47" t="e">
        <f>VLOOKUP(K17,'Species List'!$I$1:$N$8,2,FALSE)</f>
        <v>#N/A</v>
      </c>
      <c r="M17" s="104" t="e">
        <f t="shared" si="2"/>
        <v>#N/A</v>
      </c>
      <c r="N17" s="102" t="e">
        <f t="shared" si="0"/>
        <v>#N/A</v>
      </c>
      <c r="O17" s="102" t="e">
        <f t="shared" si="3"/>
        <v>#N/A</v>
      </c>
    </row>
    <row r="18" spans="1:15" x14ac:dyDescent="0.2">
      <c r="A18" s="95"/>
      <c r="B18" s="44" t="e">
        <f>IF(LEN(VLOOKUP(A18,'Species List'!$A:$G,2,FALSE))=0,"",VLOOKUP(A18,'Species List'!$A:$G,2,FALSE))</f>
        <v>#N/A</v>
      </c>
      <c r="C18" s="44" t="e">
        <f>IF(LEN(VLOOKUP(A18,'Species List'!$A:$G,3,FALSE))=0,"",VLOOKUP(A18,'Species List'!$A:$G,3,FALSE))</f>
        <v>#N/A</v>
      </c>
      <c r="D18" s="103" t="e">
        <f t="shared" si="1"/>
        <v>#N/A</v>
      </c>
      <c r="E18" s="44" t="e">
        <f>IF(LEN(VLOOKUP(A18,'Species List'!$A:$G,4,FALSE))=0,"",VLOOKUP(A18,'Species List'!$A:$G,4,FALSE))</f>
        <v>#N/A</v>
      </c>
      <c r="F18" s="44" t="e">
        <f>IF(LEN(VLOOKUP(A18,'Species List'!$A:$G,5,FALSE))=0,"",VLOOKUP(A18,'Species List'!$A:$G,5,FALSE))</f>
        <v>#N/A</v>
      </c>
      <c r="G18" s="44" t="e">
        <f>IF(LEN(VLOOKUP(A18,'Species List'!$A:$G,6,FALSE))=0,"",VLOOKUP(A18,'Species List'!$A:$G,6,FALSE))</f>
        <v>#N/A</v>
      </c>
      <c r="H18" s="44" t="e">
        <f>VLOOKUP(A18,'Species List'!$A:$G,7,FALSE)</f>
        <v>#N/A</v>
      </c>
      <c r="J18" s="95"/>
      <c r="K18" s="47" t="e">
        <f>VLOOKUP(J18,'Species List'!$H$1:$J$9,2,FALSE)</f>
        <v>#N/A</v>
      </c>
      <c r="L18" s="47" t="e">
        <f>VLOOKUP(K18,'Species List'!$I$1:$N$8,2,FALSE)</f>
        <v>#N/A</v>
      </c>
      <c r="M18" s="104" t="e">
        <f t="shared" si="2"/>
        <v>#N/A</v>
      </c>
      <c r="N18" s="102" t="e">
        <f t="shared" si="0"/>
        <v>#N/A</v>
      </c>
      <c r="O18" s="102" t="e">
        <f t="shared" si="3"/>
        <v>#N/A</v>
      </c>
    </row>
    <row r="19" spans="1:15" x14ac:dyDescent="0.2">
      <c r="A19" s="95"/>
      <c r="B19" s="44" t="e">
        <f>IF(LEN(VLOOKUP(A19,'Species List'!$A:$G,2,FALSE))=0,"",VLOOKUP(A19,'Species List'!$A:$G,2,FALSE))</f>
        <v>#N/A</v>
      </c>
      <c r="C19" s="44" t="e">
        <f>IF(LEN(VLOOKUP(A19,'Species List'!$A:$G,3,FALSE))=0,"",VLOOKUP(A19,'Species List'!$A:$G,3,FALSE))</f>
        <v>#N/A</v>
      </c>
      <c r="D19" s="103" t="e">
        <f t="shared" ref="D19:D76" si="4">VALUE(C19)</f>
        <v>#N/A</v>
      </c>
      <c r="E19" s="44" t="e">
        <f>IF(LEN(VLOOKUP(A19,'Species List'!$A:$G,4,FALSE))=0,"",VLOOKUP(A19,'Species List'!$A:$G,4,FALSE))</f>
        <v>#N/A</v>
      </c>
      <c r="F19" s="44" t="e">
        <f>IF(LEN(VLOOKUP(A19,'Species List'!$A:$G,5,FALSE))=0,"",VLOOKUP(A19,'Species List'!$A:$G,5,FALSE))</f>
        <v>#N/A</v>
      </c>
      <c r="G19" s="44" t="e">
        <f>IF(LEN(VLOOKUP(A19,'Species List'!$A:$G,6,FALSE))=0,"",VLOOKUP(A19,'Species List'!$A:$G,6,FALSE))</f>
        <v>#N/A</v>
      </c>
      <c r="H19" s="44" t="e">
        <f>VLOOKUP(A19,'Species List'!$A:$G,7,FALSE)</f>
        <v>#N/A</v>
      </c>
      <c r="J19" s="95"/>
      <c r="K19" s="47" t="e">
        <f>VLOOKUP(J19,'Species List'!$H$1:$J$9,2,FALSE)</f>
        <v>#N/A</v>
      </c>
      <c r="L19" s="47" t="e">
        <f>VLOOKUP(K19,'Species List'!$I$1:$N$8,2,FALSE)</f>
        <v>#N/A</v>
      </c>
      <c r="M19" s="104" t="e">
        <f t="shared" si="2"/>
        <v>#N/A</v>
      </c>
      <c r="N19" s="102" t="e">
        <f t="shared" si="0"/>
        <v>#N/A</v>
      </c>
      <c r="O19" s="102" t="e">
        <f t="shared" si="3"/>
        <v>#N/A</v>
      </c>
    </row>
    <row r="20" spans="1:15" x14ac:dyDescent="0.2">
      <c r="A20" s="95"/>
      <c r="B20" s="44" t="e">
        <f>IF(LEN(VLOOKUP(A20,'Species List'!$A:$G,2,FALSE))=0,"",VLOOKUP(A20,'Species List'!$A:$G,2,FALSE))</f>
        <v>#N/A</v>
      </c>
      <c r="C20" s="44" t="e">
        <f>IF(LEN(VLOOKUP(A20,'Species List'!$A:$G,3,FALSE))=0,"",VLOOKUP(A20,'Species List'!$A:$G,3,FALSE))</f>
        <v>#N/A</v>
      </c>
      <c r="D20" s="103" t="e">
        <f t="shared" si="4"/>
        <v>#N/A</v>
      </c>
      <c r="E20" s="44" t="e">
        <f>IF(LEN(VLOOKUP(A20,'Species List'!$A:$G,4,FALSE))=0,"",VLOOKUP(A20,'Species List'!$A:$G,4,FALSE))</f>
        <v>#N/A</v>
      </c>
      <c r="F20" s="44" t="e">
        <f>IF(LEN(VLOOKUP(A20,'Species List'!$A:$G,5,FALSE))=0,"",VLOOKUP(A20,'Species List'!$A:$G,5,FALSE))</f>
        <v>#N/A</v>
      </c>
      <c r="G20" s="44" t="e">
        <f>IF(LEN(VLOOKUP(A20,'Species List'!$A:$G,6,FALSE))=0,"",VLOOKUP(A20,'Species List'!$A:$G,6,FALSE))</f>
        <v>#N/A</v>
      </c>
      <c r="H20" s="44" t="e">
        <f>VLOOKUP(A20,'Species List'!$A:$G,7,FALSE)</f>
        <v>#N/A</v>
      </c>
      <c r="J20" s="95"/>
      <c r="K20" s="47" t="e">
        <f>VLOOKUP(J20,'Species List'!$H$1:$J$9,2,FALSE)</f>
        <v>#N/A</v>
      </c>
      <c r="L20" s="47" t="e">
        <f>VLOOKUP(K20,'Species List'!$I$1:$N$8,2,FALSE)</f>
        <v>#N/A</v>
      </c>
      <c r="M20" s="104" t="e">
        <f t="shared" si="2"/>
        <v>#N/A</v>
      </c>
      <c r="N20" s="102" t="e">
        <f t="shared" si="0"/>
        <v>#N/A</v>
      </c>
      <c r="O20" s="102" t="e">
        <f t="shared" si="3"/>
        <v>#N/A</v>
      </c>
    </row>
    <row r="21" spans="1:15" x14ac:dyDescent="0.2">
      <c r="A21" s="95"/>
      <c r="B21" s="44" t="e">
        <f>IF(LEN(VLOOKUP(A21,'Species List'!$A:$G,2,FALSE))=0,"",VLOOKUP(A21,'Species List'!$A:$G,2,FALSE))</f>
        <v>#N/A</v>
      </c>
      <c r="C21" s="44" t="e">
        <f>IF(LEN(VLOOKUP(A21,'Species List'!$A:$G,3,FALSE))=0,"",VLOOKUP(A21,'Species List'!$A:$G,3,FALSE))</f>
        <v>#N/A</v>
      </c>
      <c r="D21" s="103" t="e">
        <f t="shared" si="4"/>
        <v>#N/A</v>
      </c>
      <c r="E21" s="44" t="e">
        <f>IF(LEN(VLOOKUP(A21,'Species List'!$A:$G,4,FALSE))=0,"",VLOOKUP(A21,'Species List'!$A:$G,4,FALSE))</f>
        <v>#N/A</v>
      </c>
      <c r="F21" s="44" t="e">
        <f>IF(LEN(VLOOKUP(A21,'Species List'!$A:$G,5,FALSE))=0,"",VLOOKUP(A21,'Species List'!$A:$G,5,FALSE))</f>
        <v>#N/A</v>
      </c>
      <c r="G21" s="44" t="e">
        <f>IF(LEN(VLOOKUP(A21,'Species List'!$A:$G,6,FALSE))=0,"",VLOOKUP(A21,'Species List'!$A:$G,6,FALSE))</f>
        <v>#N/A</v>
      </c>
      <c r="H21" s="44" t="e">
        <f>VLOOKUP(A21,'Species List'!$A:$G,7,FALSE)</f>
        <v>#N/A</v>
      </c>
      <c r="J21" s="95"/>
      <c r="K21" s="47" t="e">
        <f>VLOOKUP(J21,'Species List'!$H$1:$J$9,2,FALSE)</f>
        <v>#N/A</v>
      </c>
      <c r="L21" s="47" t="e">
        <f>VLOOKUP(K21,'Species List'!$I$1:$N$8,2,FALSE)</f>
        <v>#N/A</v>
      </c>
      <c r="M21" s="104" t="e">
        <f t="shared" si="2"/>
        <v>#N/A</v>
      </c>
      <c r="N21" s="102" t="e">
        <f t="shared" si="0"/>
        <v>#N/A</v>
      </c>
      <c r="O21" s="102" t="e">
        <f t="shared" si="3"/>
        <v>#N/A</v>
      </c>
    </row>
    <row r="22" spans="1:15" x14ac:dyDescent="0.2">
      <c r="A22" s="95"/>
      <c r="B22" s="44" t="e">
        <f>IF(LEN(VLOOKUP(A22,'Species List'!$A:$G,2,FALSE))=0,"",VLOOKUP(A22,'Species List'!$A:$G,2,FALSE))</f>
        <v>#N/A</v>
      </c>
      <c r="C22" s="44" t="e">
        <f>IF(LEN(VLOOKUP(A22,'Species List'!$A:$G,3,FALSE))=0,"",VLOOKUP(A22,'Species List'!$A:$G,3,FALSE))</f>
        <v>#N/A</v>
      </c>
      <c r="D22" s="103" t="e">
        <f t="shared" si="4"/>
        <v>#N/A</v>
      </c>
      <c r="E22" s="44" t="e">
        <f>IF(LEN(VLOOKUP(A22,'Species List'!$A:$G,4,FALSE))=0,"",VLOOKUP(A22,'Species List'!$A:$G,4,FALSE))</f>
        <v>#N/A</v>
      </c>
      <c r="F22" s="44" t="e">
        <f>IF(LEN(VLOOKUP(A22,'Species List'!$A:$G,5,FALSE))=0,"",VLOOKUP(A22,'Species List'!$A:$G,5,FALSE))</f>
        <v>#N/A</v>
      </c>
      <c r="G22" s="44" t="e">
        <f>IF(LEN(VLOOKUP(A22,'Species List'!$A:$G,6,FALSE))=0,"",VLOOKUP(A22,'Species List'!$A:$G,6,FALSE))</f>
        <v>#N/A</v>
      </c>
      <c r="H22" s="44" t="e">
        <f>VLOOKUP(A22,'Species List'!$A:$G,7,FALSE)</f>
        <v>#N/A</v>
      </c>
      <c r="J22" s="95"/>
      <c r="K22" s="47" t="e">
        <f>VLOOKUP(J22,'Species List'!$H$1:$J$9,2,FALSE)</f>
        <v>#N/A</v>
      </c>
      <c r="L22" s="47" t="e">
        <f>VLOOKUP(K22,'Species List'!$I$1:$N$8,2,FALSE)</f>
        <v>#N/A</v>
      </c>
      <c r="M22" s="104" t="e">
        <f t="shared" si="2"/>
        <v>#N/A</v>
      </c>
      <c r="N22" s="102" t="e">
        <f t="shared" si="0"/>
        <v>#N/A</v>
      </c>
      <c r="O22" s="102" t="e">
        <f t="shared" si="3"/>
        <v>#N/A</v>
      </c>
    </row>
    <row r="23" spans="1:15" x14ac:dyDescent="0.2">
      <c r="A23" s="95"/>
      <c r="B23" s="44" t="e">
        <f>IF(LEN(VLOOKUP(A23,'Species List'!$A:$G,2,FALSE))=0,"",VLOOKUP(A23,'Species List'!$A:$G,2,FALSE))</f>
        <v>#N/A</v>
      </c>
      <c r="C23" s="44" t="e">
        <f>IF(LEN(VLOOKUP(A23,'Species List'!$A:$G,3,FALSE))=0,"",VLOOKUP(A23,'Species List'!$A:$G,3,FALSE))</f>
        <v>#N/A</v>
      </c>
      <c r="D23" s="103" t="e">
        <f t="shared" si="4"/>
        <v>#N/A</v>
      </c>
      <c r="E23" s="44" t="e">
        <f>IF(LEN(VLOOKUP(A23,'Species List'!$A:$G,4,FALSE))=0,"",VLOOKUP(A23,'Species List'!$A:$G,4,FALSE))</f>
        <v>#N/A</v>
      </c>
      <c r="F23" s="44" t="e">
        <f>IF(LEN(VLOOKUP(A23,'Species List'!$A:$G,5,FALSE))=0,"",VLOOKUP(A23,'Species List'!$A:$G,5,FALSE))</f>
        <v>#N/A</v>
      </c>
      <c r="G23" s="44" t="e">
        <f>IF(LEN(VLOOKUP(A23,'Species List'!$A:$G,6,FALSE))=0,"",VLOOKUP(A23,'Species List'!$A:$G,6,FALSE))</f>
        <v>#N/A</v>
      </c>
      <c r="H23" s="44" t="e">
        <f>VLOOKUP(A23,'Species List'!$A:$G,7,FALSE)</f>
        <v>#N/A</v>
      </c>
      <c r="J23" s="95"/>
      <c r="K23" s="47" t="e">
        <f>VLOOKUP(J23,'Species List'!$H$1:$J$9,2,FALSE)</f>
        <v>#N/A</v>
      </c>
      <c r="L23" s="47" t="e">
        <f>VLOOKUP(K23,'Species List'!$I$1:$N$8,2,FALSE)</f>
        <v>#N/A</v>
      </c>
      <c r="M23" s="104" t="e">
        <f t="shared" si="2"/>
        <v>#N/A</v>
      </c>
      <c r="N23" s="102" t="e">
        <f t="shared" si="0"/>
        <v>#N/A</v>
      </c>
      <c r="O23" s="102" t="e">
        <f t="shared" si="3"/>
        <v>#N/A</v>
      </c>
    </row>
    <row r="24" spans="1:15" x14ac:dyDescent="0.2">
      <c r="A24" s="95"/>
      <c r="B24" s="44" t="e">
        <f>IF(LEN(VLOOKUP(A24,'Species List'!$A:$G,2,FALSE))=0,"",VLOOKUP(A24,'Species List'!$A:$G,2,FALSE))</f>
        <v>#N/A</v>
      </c>
      <c r="C24" s="44" t="e">
        <f>IF(LEN(VLOOKUP(A24,'Species List'!$A:$G,3,FALSE))=0,"",VLOOKUP(A24,'Species List'!$A:$G,3,FALSE))</f>
        <v>#N/A</v>
      </c>
      <c r="D24" s="103" t="e">
        <f t="shared" si="4"/>
        <v>#N/A</v>
      </c>
      <c r="E24" s="44" t="e">
        <f>IF(LEN(VLOOKUP(A24,'Species List'!$A:$G,4,FALSE))=0,"",VLOOKUP(A24,'Species List'!$A:$G,4,FALSE))</f>
        <v>#N/A</v>
      </c>
      <c r="F24" s="44" t="e">
        <f>IF(LEN(VLOOKUP(A24,'Species List'!$A:$G,5,FALSE))=0,"",VLOOKUP(A24,'Species List'!$A:$G,5,FALSE))</f>
        <v>#N/A</v>
      </c>
      <c r="G24" s="44" t="e">
        <f>IF(LEN(VLOOKUP(A24,'Species List'!$A:$G,6,FALSE))=0,"",VLOOKUP(A24,'Species List'!$A:$G,6,FALSE))</f>
        <v>#N/A</v>
      </c>
      <c r="H24" s="44" t="e">
        <f>VLOOKUP(A24,'Species List'!$A:$G,7,FALSE)</f>
        <v>#N/A</v>
      </c>
      <c r="J24" s="95"/>
      <c r="K24" s="47" t="e">
        <f>VLOOKUP(J24,'Species List'!$H$1:$J$9,2,FALSE)</f>
        <v>#N/A</v>
      </c>
      <c r="L24" s="47" t="e">
        <f>VLOOKUP(K24,'Species List'!$I$1:$N$8,2,FALSE)</f>
        <v>#N/A</v>
      </c>
      <c r="M24" s="104" t="e">
        <f t="shared" si="2"/>
        <v>#N/A</v>
      </c>
      <c r="N24" s="102" t="e">
        <f t="shared" si="0"/>
        <v>#N/A</v>
      </c>
      <c r="O24" s="102" t="e">
        <f t="shared" si="3"/>
        <v>#N/A</v>
      </c>
    </row>
    <row r="25" spans="1:15" x14ac:dyDescent="0.2">
      <c r="A25" s="95"/>
      <c r="B25" s="44" t="e">
        <f>IF(LEN(VLOOKUP(A25,'Species List'!$A:$G,2,FALSE))=0,"",VLOOKUP(A25,'Species List'!$A:$G,2,FALSE))</f>
        <v>#N/A</v>
      </c>
      <c r="C25" s="44" t="e">
        <f>IF(LEN(VLOOKUP(A25,'Species List'!$A:$G,3,FALSE))=0,"",VLOOKUP(A25,'Species List'!$A:$G,3,FALSE))</f>
        <v>#N/A</v>
      </c>
      <c r="D25" s="103" t="e">
        <f t="shared" si="4"/>
        <v>#N/A</v>
      </c>
      <c r="E25" s="44" t="e">
        <f>IF(LEN(VLOOKUP(A25,'Species List'!$A:$G,4,FALSE))=0,"",VLOOKUP(A25,'Species List'!$A:$G,4,FALSE))</f>
        <v>#N/A</v>
      </c>
      <c r="F25" s="44" t="e">
        <f>IF(LEN(VLOOKUP(A25,'Species List'!$A:$G,5,FALSE))=0,"",VLOOKUP(A25,'Species List'!$A:$G,5,FALSE))</f>
        <v>#N/A</v>
      </c>
      <c r="G25" s="44" t="e">
        <f>IF(LEN(VLOOKUP(A25,'Species List'!$A:$G,6,FALSE))=0,"",VLOOKUP(A25,'Species List'!$A:$G,6,FALSE))</f>
        <v>#N/A</v>
      </c>
      <c r="H25" s="44" t="e">
        <f>VLOOKUP(A25,'Species List'!$A:$G,7,FALSE)</f>
        <v>#N/A</v>
      </c>
      <c r="J25" s="95"/>
      <c r="K25" s="47" t="e">
        <f>VLOOKUP(J25,'Species List'!$H$1:$J$9,2,FALSE)</f>
        <v>#N/A</v>
      </c>
      <c r="L25" s="47" t="e">
        <f>VLOOKUP(K25,'Species List'!$I$1:$N$8,2,FALSE)</f>
        <v>#N/A</v>
      </c>
      <c r="M25" s="104" t="e">
        <f t="shared" si="2"/>
        <v>#N/A</v>
      </c>
      <c r="N25" s="102" t="e">
        <f t="shared" si="0"/>
        <v>#N/A</v>
      </c>
      <c r="O25" s="102" t="e">
        <f t="shared" si="3"/>
        <v>#N/A</v>
      </c>
    </row>
    <row r="26" spans="1:15" x14ac:dyDescent="0.2">
      <c r="A26" s="95"/>
      <c r="B26" s="44" t="e">
        <f>IF(LEN(VLOOKUP(A26,'Species List'!$A:$G,2,FALSE))=0,"",VLOOKUP(A26,'Species List'!$A:$G,2,FALSE))</f>
        <v>#N/A</v>
      </c>
      <c r="C26" s="44" t="e">
        <f>IF(LEN(VLOOKUP(A26,'Species List'!$A:$G,3,FALSE))=0,"",VLOOKUP(A26,'Species List'!$A:$G,3,FALSE))</f>
        <v>#N/A</v>
      </c>
      <c r="D26" s="103" t="e">
        <f t="shared" si="4"/>
        <v>#N/A</v>
      </c>
      <c r="E26" s="44" t="e">
        <f>IF(LEN(VLOOKUP(A26,'Species List'!$A:$G,4,FALSE))=0,"",VLOOKUP(A26,'Species List'!$A:$G,4,FALSE))</f>
        <v>#N/A</v>
      </c>
      <c r="F26" s="44" t="e">
        <f>IF(LEN(VLOOKUP(A26,'Species List'!$A:$G,5,FALSE))=0,"",VLOOKUP(A26,'Species List'!$A:$G,5,FALSE))</f>
        <v>#N/A</v>
      </c>
      <c r="G26" s="44" t="e">
        <f>IF(LEN(VLOOKUP(A26,'Species List'!$A:$G,6,FALSE))=0,"",VLOOKUP(A26,'Species List'!$A:$G,6,FALSE))</f>
        <v>#N/A</v>
      </c>
      <c r="H26" s="44" t="e">
        <f>VLOOKUP(A26,'Species List'!$A:$G,7,FALSE)</f>
        <v>#N/A</v>
      </c>
      <c r="J26" s="95"/>
      <c r="K26" s="47" t="e">
        <f>VLOOKUP(J26,'Species List'!$H$1:$J$9,2,FALSE)</f>
        <v>#N/A</v>
      </c>
      <c r="L26" s="47" t="e">
        <f>VLOOKUP(K26,'Species List'!$I$1:$N$8,2,FALSE)</f>
        <v>#N/A</v>
      </c>
      <c r="M26" s="104" t="e">
        <f t="shared" si="2"/>
        <v>#N/A</v>
      </c>
      <c r="N26" s="102" t="e">
        <f t="shared" si="0"/>
        <v>#N/A</v>
      </c>
      <c r="O26" s="102" t="e">
        <f t="shared" si="3"/>
        <v>#N/A</v>
      </c>
    </row>
    <row r="27" spans="1:15" x14ac:dyDescent="0.2">
      <c r="A27" s="95"/>
      <c r="B27" s="44" t="e">
        <f>IF(LEN(VLOOKUP(A27,'Species List'!$A:$G,2,FALSE))=0,"",VLOOKUP(A27,'Species List'!$A:$G,2,FALSE))</f>
        <v>#N/A</v>
      </c>
      <c r="C27" s="44" t="e">
        <f>IF(LEN(VLOOKUP(A27,'Species List'!$A:$G,3,FALSE))=0,"",VLOOKUP(A27,'Species List'!$A:$G,3,FALSE))</f>
        <v>#N/A</v>
      </c>
      <c r="D27" s="103" t="e">
        <f t="shared" si="4"/>
        <v>#N/A</v>
      </c>
      <c r="E27" s="44" t="e">
        <f>IF(LEN(VLOOKUP(A27,'Species List'!$A:$G,4,FALSE))=0,"",VLOOKUP(A27,'Species List'!$A:$G,4,FALSE))</f>
        <v>#N/A</v>
      </c>
      <c r="F27" s="44" t="e">
        <f>IF(LEN(VLOOKUP(A27,'Species List'!$A:$G,5,FALSE))=0,"",VLOOKUP(A27,'Species List'!$A:$G,5,FALSE))</f>
        <v>#N/A</v>
      </c>
      <c r="G27" s="44" t="e">
        <f>IF(LEN(VLOOKUP(A27,'Species List'!$A:$G,6,FALSE))=0,"",VLOOKUP(A27,'Species List'!$A:$G,6,FALSE))</f>
        <v>#N/A</v>
      </c>
      <c r="H27" s="44" t="e">
        <f>VLOOKUP(A27,'Species List'!$A:$G,7,FALSE)</f>
        <v>#N/A</v>
      </c>
      <c r="J27" s="95"/>
      <c r="K27" s="47" t="e">
        <f>VLOOKUP(J27,'Species List'!$H$1:$J$9,2,FALSE)</f>
        <v>#N/A</v>
      </c>
      <c r="L27" s="47" t="e">
        <f>VLOOKUP(K27,'Species List'!$I$1:$N$8,2,FALSE)</f>
        <v>#N/A</v>
      </c>
      <c r="M27" s="104" t="e">
        <f t="shared" si="2"/>
        <v>#N/A</v>
      </c>
      <c r="N27" s="102" t="e">
        <f t="shared" si="0"/>
        <v>#N/A</v>
      </c>
      <c r="O27" s="102" t="e">
        <f t="shared" si="3"/>
        <v>#N/A</v>
      </c>
    </row>
    <row r="28" spans="1:15" x14ac:dyDescent="0.2">
      <c r="A28" s="95"/>
      <c r="B28" s="44" t="e">
        <f>IF(LEN(VLOOKUP(A28,'Species List'!$A:$G,2,FALSE))=0,"",VLOOKUP(A28,'Species List'!$A:$G,2,FALSE))</f>
        <v>#N/A</v>
      </c>
      <c r="C28" s="44" t="e">
        <f>IF(LEN(VLOOKUP(A28,'Species List'!$A:$G,3,FALSE))=0,"",VLOOKUP(A28,'Species List'!$A:$G,3,FALSE))</f>
        <v>#N/A</v>
      </c>
      <c r="D28" s="103" t="e">
        <f t="shared" si="4"/>
        <v>#N/A</v>
      </c>
      <c r="E28" s="44" t="e">
        <f>IF(LEN(VLOOKUP(A28,'Species List'!$A:$G,4,FALSE))=0,"",VLOOKUP(A28,'Species List'!$A:$G,4,FALSE))</f>
        <v>#N/A</v>
      </c>
      <c r="F28" s="44" t="e">
        <f>IF(LEN(VLOOKUP(A28,'Species List'!$A:$G,5,FALSE))=0,"",VLOOKUP(A28,'Species List'!$A:$G,5,FALSE))</f>
        <v>#N/A</v>
      </c>
      <c r="G28" s="44" t="e">
        <f>IF(LEN(VLOOKUP(A28,'Species List'!$A:$G,6,FALSE))=0,"",VLOOKUP(A28,'Species List'!$A:$G,6,FALSE))</f>
        <v>#N/A</v>
      </c>
      <c r="H28" s="44" t="e">
        <f>VLOOKUP(A28,'Species List'!$A:$G,7,FALSE)</f>
        <v>#N/A</v>
      </c>
      <c r="J28" s="95"/>
      <c r="K28" s="47" t="e">
        <f>VLOOKUP(J28,'Species List'!$H$1:$J$9,2,FALSE)</f>
        <v>#N/A</v>
      </c>
      <c r="L28" s="47" t="e">
        <f>VLOOKUP(K28,'Species List'!$I$1:$N$8,2,FALSE)</f>
        <v>#N/A</v>
      </c>
      <c r="M28" s="104" t="e">
        <f t="shared" si="2"/>
        <v>#N/A</v>
      </c>
      <c r="N28" s="102" t="e">
        <f t="shared" si="0"/>
        <v>#N/A</v>
      </c>
      <c r="O28" s="102" t="e">
        <f t="shared" si="3"/>
        <v>#N/A</v>
      </c>
    </row>
    <row r="29" spans="1:15" x14ac:dyDescent="0.2">
      <c r="A29" s="95"/>
      <c r="B29" s="44" t="e">
        <f>IF(LEN(VLOOKUP(A29,'Species List'!$A:$G,2,FALSE))=0,"",VLOOKUP(A29,'Species List'!$A:$G,2,FALSE))</f>
        <v>#N/A</v>
      </c>
      <c r="C29" s="44" t="e">
        <f>IF(LEN(VLOOKUP(A29,'Species List'!$A:$G,3,FALSE))=0,"",VLOOKUP(A29,'Species List'!$A:$G,3,FALSE))</f>
        <v>#N/A</v>
      </c>
      <c r="D29" s="103" t="e">
        <f t="shared" si="4"/>
        <v>#N/A</v>
      </c>
      <c r="E29" s="44" t="e">
        <f>IF(LEN(VLOOKUP(A29,'Species List'!$A:$G,4,FALSE))=0,"",VLOOKUP(A29,'Species List'!$A:$G,4,FALSE))</f>
        <v>#N/A</v>
      </c>
      <c r="F29" s="44" t="e">
        <f>IF(LEN(VLOOKUP(A29,'Species List'!$A:$G,5,FALSE))=0,"",VLOOKUP(A29,'Species List'!$A:$G,5,FALSE))</f>
        <v>#N/A</v>
      </c>
      <c r="G29" s="44" t="e">
        <f>IF(LEN(VLOOKUP(A29,'Species List'!$A:$G,6,FALSE))=0,"",VLOOKUP(A29,'Species List'!$A:$G,6,FALSE))</f>
        <v>#N/A</v>
      </c>
      <c r="H29" s="44" t="e">
        <f>VLOOKUP(A29,'Species List'!$A:$G,7,FALSE)</f>
        <v>#N/A</v>
      </c>
      <c r="J29" s="95"/>
      <c r="K29" s="47" t="e">
        <f>VLOOKUP(J29,'Species List'!$H$1:$J$9,2,FALSE)</f>
        <v>#N/A</v>
      </c>
      <c r="L29" s="47" t="e">
        <f>VLOOKUP(K29,'Species List'!$I$1:$N$8,2,FALSE)</f>
        <v>#N/A</v>
      </c>
      <c r="M29" s="104" t="e">
        <f t="shared" si="2"/>
        <v>#N/A</v>
      </c>
      <c r="N29" s="102" t="e">
        <f t="shared" si="0"/>
        <v>#N/A</v>
      </c>
      <c r="O29" s="102" t="e">
        <f t="shared" si="3"/>
        <v>#N/A</v>
      </c>
    </row>
    <row r="30" spans="1:15" x14ac:dyDescent="0.2">
      <c r="A30" s="95"/>
      <c r="B30" s="44" t="e">
        <f>IF(LEN(VLOOKUP(A30,'Species List'!$A:$G,2,FALSE))=0,"",VLOOKUP(A30,'Species List'!$A:$G,2,FALSE))</f>
        <v>#N/A</v>
      </c>
      <c r="C30" s="44" t="e">
        <f>IF(LEN(VLOOKUP(A30,'Species List'!$A:$G,3,FALSE))=0,"",VLOOKUP(A30,'Species List'!$A:$G,3,FALSE))</f>
        <v>#N/A</v>
      </c>
      <c r="D30" s="103" t="e">
        <f t="shared" si="4"/>
        <v>#N/A</v>
      </c>
      <c r="E30" s="44" t="e">
        <f>IF(LEN(VLOOKUP(A30,'Species List'!$A:$G,4,FALSE))=0,"",VLOOKUP(A30,'Species List'!$A:$G,4,FALSE))</f>
        <v>#N/A</v>
      </c>
      <c r="F30" s="44" t="e">
        <f>IF(LEN(VLOOKUP(A30,'Species List'!$A:$G,5,FALSE))=0,"",VLOOKUP(A30,'Species List'!$A:$G,5,FALSE))</f>
        <v>#N/A</v>
      </c>
      <c r="G30" s="44" t="e">
        <f>IF(LEN(VLOOKUP(A30,'Species List'!$A:$G,6,FALSE))=0,"",VLOOKUP(A30,'Species List'!$A:$G,6,FALSE))</f>
        <v>#N/A</v>
      </c>
      <c r="H30" s="44" t="e">
        <f>VLOOKUP(A30,'Species List'!$A:$G,7,FALSE)</f>
        <v>#N/A</v>
      </c>
      <c r="J30" s="95"/>
      <c r="K30" s="47" t="e">
        <f>VLOOKUP(J30,'Species List'!$H$1:$J$9,2,FALSE)</f>
        <v>#N/A</v>
      </c>
      <c r="L30" s="47" t="e">
        <f>VLOOKUP(K30,'Species List'!$I$1:$N$8,2,FALSE)</f>
        <v>#N/A</v>
      </c>
      <c r="M30" s="104" t="e">
        <f t="shared" si="2"/>
        <v>#N/A</v>
      </c>
      <c r="N30" s="102" t="e">
        <f t="shared" si="0"/>
        <v>#N/A</v>
      </c>
      <c r="O30" s="102" t="e">
        <f t="shared" si="3"/>
        <v>#N/A</v>
      </c>
    </row>
    <row r="31" spans="1:15" x14ac:dyDescent="0.2">
      <c r="A31" s="95"/>
      <c r="B31" s="44" t="e">
        <f>IF(LEN(VLOOKUP(A31,'Species List'!$A:$G,2,FALSE))=0,"",VLOOKUP(A31,'Species List'!$A:$G,2,FALSE))</f>
        <v>#N/A</v>
      </c>
      <c r="C31" s="44" t="e">
        <f>IF(LEN(VLOOKUP(A31,'Species List'!$A:$G,3,FALSE))=0,"",VLOOKUP(A31,'Species List'!$A:$G,3,FALSE))</f>
        <v>#N/A</v>
      </c>
      <c r="D31" s="103" t="e">
        <f t="shared" si="4"/>
        <v>#N/A</v>
      </c>
      <c r="E31" s="44" t="e">
        <f>IF(LEN(VLOOKUP(A31,'Species List'!$A:$G,4,FALSE))=0,"",VLOOKUP(A31,'Species List'!$A:$G,4,FALSE))</f>
        <v>#N/A</v>
      </c>
      <c r="F31" s="44" t="e">
        <f>IF(LEN(VLOOKUP(A31,'Species List'!$A:$G,5,FALSE))=0,"",VLOOKUP(A31,'Species List'!$A:$G,5,FALSE))</f>
        <v>#N/A</v>
      </c>
      <c r="G31" s="44" t="e">
        <f>IF(LEN(VLOOKUP(A31,'Species List'!$A:$G,6,FALSE))=0,"",VLOOKUP(A31,'Species List'!$A:$G,6,FALSE))</f>
        <v>#N/A</v>
      </c>
      <c r="H31" s="44" t="e">
        <f>VLOOKUP(A31,'Species List'!$A:$G,7,FALSE)</f>
        <v>#N/A</v>
      </c>
      <c r="J31" s="95"/>
      <c r="K31" s="47" t="e">
        <f>VLOOKUP(J31,'Species List'!$H$1:$J$9,2,FALSE)</f>
        <v>#N/A</v>
      </c>
      <c r="L31" s="47" t="e">
        <f>VLOOKUP(K31,'Species List'!$I$1:$N$8,2,FALSE)</f>
        <v>#N/A</v>
      </c>
      <c r="M31" s="104" t="e">
        <f t="shared" si="2"/>
        <v>#N/A</v>
      </c>
      <c r="N31" s="102" t="e">
        <f t="shared" si="0"/>
        <v>#N/A</v>
      </c>
      <c r="O31" s="102" t="e">
        <f t="shared" si="3"/>
        <v>#N/A</v>
      </c>
    </row>
    <row r="32" spans="1:15" x14ac:dyDescent="0.2">
      <c r="A32" s="95"/>
      <c r="B32" s="44" t="e">
        <f>IF(LEN(VLOOKUP(A32,'Species List'!$A:$G,2,FALSE))=0,"",VLOOKUP(A32,'Species List'!$A:$G,2,FALSE))</f>
        <v>#N/A</v>
      </c>
      <c r="C32" s="44" t="e">
        <f>IF(LEN(VLOOKUP(A32,'Species List'!$A:$G,3,FALSE))=0,"",VLOOKUP(A32,'Species List'!$A:$G,3,FALSE))</f>
        <v>#N/A</v>
      </c>
      <c r="D32" s="103" t="e">
        <f t="shared" si="4"/>
        <v>#N/A</v>
      </c>
      <c r="E32" s="44" t="e">
        <f>IF(LEN(VLOOKUP(A32,'Species List'!$A:$G,4,FALSE))=0,"",VLOOKUP(A32,'Species List'!$A:$G,4,FALSE))</f>
        <v>#N/A</v>
      </c>
      <c r="F32" s="44" t="e">
        <f>IF(LEN(VLOOKUP(A32,'Species List'!$A:$G,5,FALSE))=0,"",VLOOKUP(A32,'Species List'!$A:$G,5,FALSE))</f>
        <v>#N/A</v>
      </c>
      <c r="G32" s="44" t="e">
        <f>IF(LEN(VLOOKUP(A32,'Species List'!$A:$G,6,FALSE))=0,"",VLOOKUP(A32,'Species List'!$A:$G,6,FALSE))</f>
        <v>#N/A</v>
      </c>
      <c r="H32" s="44" t="e">
        <f>VLOOKUP(A32,'Species List'!$A:$G,7,FALSE)</f>
        <v>#N/A</v>
      </c>
      <c r="J32" s="95"/>
      <c r="K32" s="47" t="e">
        <f>VLOOKUP(J32,'Species List'!$H$1:$J$9,2,FALSE)</f>
        <v>#N/A</v>
      </c>
      <c r="L32" s="47" t="e">
        <f>VLOOKUP(K32,'Species List'!$I$1:$N$8,2,FALSE)</f>
        <v>#N/A</v>
      </c>
      <c r="M32" s="104" t="e">
        <f t="shared" si="2"/>
        <v>#N/A</v>
      </c>
      <c r="N32" s="102" t="e">
        <f t="shared" si="0"/>
        <v>#N/A</v>
      </c>
      <c r="O32" s="102" t="e">
        <f t="shared" si="3"/>
        <v>#N/A</v>
      </c>
    </row>
    <row r="33" spans="1:15" x14ac:dyDescent="0.2">
      <c r="A33" s="95"/>
      <c r="B33" s="44" t="e">
        <f>IF(LEN(VLOOKUP(A33,'Species List'!$A:$G,2,FALSE))=0,"",VLOOKUP(A33,'Species List'!$A:$G,2,FALSE))</f>
        <v>#N/A</v>
      </c>
      <c r="C33" s="44" t="e">
        <f>IF(LEN(VLOOKUP(A33,'Species List'!$A:$G,3,FALSE))=0,"",VLOOKUP(A33,'Species List'!$A:$G,3,FALSE))</f>
        <v>#N/A</v>
      </c>
      <c r="D33" s="103" t="e">
        <f t="shared" si="4"/>
        <v>#N/A</v>
      </c>
      <c r="E33" s="44" t="e">
        <f>IF(LEN(VLOOKUP(A33,'Species List'!$A:$G,4,FALSE))=0,"",VLOOKUP(A33,'Species List'!$A:$G,4,FALSE))</f>
        <v>#N/A</v>
      </c>
      <c r="F33" s="44" t="e">
        <f>IF(LEN(VLOOKUP(A33,'Species List'!$A:$G,5,FALSE))=0,"",VLOOKUP(A33,'Species List'!$A:$G,5,FALSE))</f>
        <v>#N/A</v>
      </c>
      <c r="G33" s="44" t="e">
        <f>IF(LEN(VLOOKUP(A33,'Species List'!$A:$G,6,FALSE))=0,"",VLOOKUP(A33,'Species List'!$A:$G,6,FALSE))</f>
        <v>#N/A</v>
      </c>
      <c r="H33" s="44" t="e">
        <f>VLOOKUP(A33,'Species List'!$A:$G,7,FALSE)</f>
        <v>#N/A</v>
      </c>
      <c r="J33" s="95"/>
      <c r="K33" s="47" t="e">
        <f>VLOOKUP(J33,'Species List'!$H$1:$J$9,2,FALSE)</f>
        <v>#N/A</v>
      </c>
      <c r="L33" s="47" t="e">
        <f>VLOOKUP(K33,'Species List'!$I$1:$N$8,2,FALSE)</f>
        <v>#N/A</v>
      </c>
      <c r="M33" s="104" t="e">
        <f t="shared" si="2"/>
        <v>#N/A</v>
      </c>
      <c r="N33" s="102" t="e">
        <f t="shared" si="0"/>
        <v>#N/A</v>
      </c>
      <c r="O33" s="102" t="e">
        <f t="shared" si="3"/>
        <v>#N/A</v>
      </c>
    </row>
    <row r="34" spans="1:15" x14ac:dyDescent="0.2">
      <c r="A34" s="95"/>
      <c r="B34" s="44" t="e">
        <f>IF(LEN(VLOOKUP(A34,'Species List'!$A:$G,2,FALSE))=0,"",VLOOKUP(A34,'Species List'!$A:$G,2,FALSE))</f>
        <v>#N/A</v>
      </c>
      <c r="C34" s="44" t="e">
        <f>IF(LEN(VLOOKUP(A34,'Species List'!$A:$G,3,FALSE))=0,"",VLOOKUP(A34,'Species List'!$A:$G,3,FALSE))</f>
        <v>#N/A</v>
      </c>
      <c r="D34" s="103" t="e">
        <f t="shared" si="4"/>
        <v>#N/A</v>
      </c>
      <c r="E34" s="44" t="e">
        <f>IF(LEN(VLOOKUP(A34,'Species List'!$A:$G,4,FALSE))=0,"",VLOOKUP(A34,'Species List'!$A:$G,4,FALSE))</f>
        <v>#N/A</v>
      </c>
      <c r="F34" s="44" t="e">
        <f>IF(LEN(VLOOKUP(A34,'Species List'!$A:$G,5,FALSE))=0,"",VLOOKUP(A34,'Species List'!$A:$G,5,FALSE))</f>
        <v>#N/A</v>
      </c>
      <c r="G34" s="44" t="e">
        <f>IF(LEN(VLOOKUP(A34,'Species List'!$A:$G,6,FALSE))=0,"",VLOOKUP(A34,'Species List'!$A:$G,6,FALSE))</f>
        <v>#N/A</v>
      </c>
      <c r="H34" s="44" t="e">
        <f>VLOOKUP(A34,'Species List'!$A:$G,7,FALSE)</f>
        <v>#N/A</v>
      </c>
      <c r="J34" s="95"/>
      <c r="K34" s="47" t="e">
        <f>VLOOKUP(J34,'Species List'!$H$1:$J$9,2,FALSE)</f>
        <v>#N/A</v>
      </c>
      <c r="L34" s="47" t="e">
        <f>VLOOKUP(K34,'Species List'!$I$1:$N$8,2,FALSE)</f>
        <v>#N/A</v>
      </c>
      <c r="M34" s="104" t="e">
        <f t="shared" si="2"/>
        <v>#N/A</v>
      </c>
      <c r="N34" s="102" t="e">
        <f t="shared" si="0"/>
        <v>#N/A</v>
      </c>
      <c r="O34" s="102" t="e">
        <f t="shared" si="3"/>
        <v>#N/A</v>
      </c>
    </row>
    <row r="35" spans="1:15" x14ac:dyDescent="0.2">
      <c r="A35" s="95"/>
      <c r="B35" s="44" t="e">
        <f>IF(LEN(VLOOKUP(A35,'Species List'!$A:$G,2,FALSE))=0,"",VLOOKUP(A35,'Species List'!$A:$G,2,FALSE))</f>
        <v>#N/A</v>
      </c>
      <c r="C35" s="44" t="e">
        <f>IF(LEN(VLOOKUP(A35,'Species List'!$A:$G,3,FALSE))=0,"",VLOOKUP(A35,'Species List'!$A:$G,3,FALSE))</f>
        <v>#N/A</v>
      </c>
      <c r="D35" s="103" t="e">
        <f t="shared" si="4"/>
        <v>#N/A</v>
      </c>
      <c r="E35" s="44" t="e">
        <f>IF(LEN(VLOOKUP(A35,'Species List'!$A:$G,4,FALSE))=0,"",VLOOKUP(A35,'Species List'!$A:$G,4,FALSE))</f>
        <v>#N/A</v>
      </c>
      <c r="F35" s="44" t="e">
        <f>IF(LEN(VLOOKUP(A35,'Species List'!$A:$G,5,FALSE))=0,"",VLOOKUP(A35,'Species List'!$A:$G,5,FALSE))</f>
        <v>#N/A</v>
      </c>
      <c r="G35" s="44" t="e">
        <f>IF(LEN(VLOOKUP(A35,'Species List'!$A:$G,6,FALSE))=0,"",VLOOKUP(A35,'Species List'!$A:$G,6,FALSE))</f>
        <v>#N/A</v>
      </c>
      <c r="H35" s="44" t="e">
        <f>VLOOKUP(A35,'Species List'!$A:$G,7,FALSE)</f>
        <v>#N/A</v>
      </c>
      <c r="J35" s="95"/>
      <c r="K35" s="47" t="e">
        <f>VLOOKUP(J35,'Species List'!$H$1:$J$9,2,FALSE)</f>
        <v>#N/A</v>
      </c>
      <c r="L35" s="47" t="e">
        <f>VLOOKUP(K35,'Species List'!$I$1:$N$8,2,FALSE)</f>
        <v>#N/A</v>
      </c>
      <c r="M35" s="104" t="e">
        <f t="shared" si="2"/>
        <v>#N/A</v>
      </c>
      <c r="N35" s="102" t="e">
        <f t="shared" si="0"/>
        <v>#N/A</v>
      </c>
      <c r="O35" s="102" t="e">
        <f t="shared" si="3"/>
        <v>#N/A</v>
      </c>
    </row>
    <row r="36" spans="1:15" x14ac:dyDescent="0.2">
      <c r="A36" s="95"/>
      <c r="B36" s="44" t="e">
        <f>IF(LEN(VLOOKUP(A36,'Species List'!$A:$G,2,FALSE))=0,"",VLOOKUP(A36,'Species List'!$A:$G,2,FALSE))</f>
        <v>#N/A</v>
      </c>
      <c r="C36" s="44" t="e">
        <f>IF(LEN(VLOOKUP(A36,'Species List'!$A:$G,3,FALSE))=0,"",VLOOKUP(A36,'Species List'!$A:$G,3,FALSE))</f>
        <v>#N/A</v>
      </c>
      <c r="D36" s="103" t="e">
        <f t="shared" si="4"/>
        <v>#N/A</v>
      </c>
      <c r="E36" s="44" t="e">
        <f>IF(LEN(VLOOKUP(A36,'Species List'!$A:$G,4,FALSE))=0,"",VLOOKUP(A36,'Species List'!$A:$G,4,FALSE))</f>
        <v>#N/A</v>
      </c>
      <c r="F36" s="44" t="e">
        <f>IF(LEN(VLOOKUP(A36,'Species List'!$A:$G,5,FALSE))=0,"",VLOOKUP(A36,'Species List'!$A:$G,5,FALSE))</f>
        <v>#N/A</v>
      </c>
      <c r="G36" s="44" t="e">
        <f>IF(LEN(VLOOKUP(A36,'Species List'!$A:$G,6,FALSE))=0,"",VLOOKUP(A36,'Species List'!$A:$G,6,FALSE))</f>
        <v>#N/A</v>
      </c>
      <c r="H36" s="44" t="e">
        <f>VLOOKUP(A36,'Species List'!$A:$G,7,FALSE)</f>
        <v>#N/A</v>
      </c>
      <c r="J36" s="95"/>
      <c r="K36" s="47" t="e">
        <f>VLOOKUP(J36,'Species List'!$H$1:$J$9,2,FALSE)</f>
        <v>#N/A</v>
      </c>
      <c r="L36" s="47" t="e">
        <f>VLOOKUP(K36,'Species List'!$I$1:$N$8,2,FALSE)</f>
        <v>#N/A</v>
      </c>
      <c r="M36" s="104" t="e">
        <f t="shared" si="2"/>
        <v>#N/A</v>
      </c>
      <c r="N36" s="102" t="e">
        <f t="shared" si="0"/>
        <v>#N/A</v>
      </c>
      <c r="O36" s="102" t="e">
        <f t="shared" si="3"/>
        <v>#N/A</v>
      </c>
    </row>
    <row r="37" spans="1:15" x14ac:dyDescent="0.2">
      <c r="A37" s="95"/>
      <c r="B37" s="44" t="e">
        <f>IF(LEN(VLOOKUP(A37,'Species List'!$A:$G,2,FALSE))=0,"",VLOOKUP(A37,'Species List'!$A:$G,2,FALSE))</f>
        <v>#N/A</v>
      </c>
      <c r="C37" s="44" t="e">
        <f>IF(LEN(VLOOKUP(A37,'Species List'!$A:$G,3,FALSE))=0,"",VLOOKUP(A37,'Species List'!$A:$G,3,FALSE))</f>
        <v>#N/A</v>
      </c>
      <c r="D37" s="103" t="e">
        <f t="shared" si="4"/>
        <v>#N/A</v>
      </c>
      <c r="E37" s="44" t="e">
        <f>IF(LEN(VLOOKUP(A37,'Species List'!$A:$G,4,FALSE))=0,"",VLOOKUP(A37,'Species List'!$A:$G,4,FALSE))</f>
        <v>#N/A</v>
      </c>
      <c r="F37" s="44" t="e">
        <f>IF(LEN(VLOOKUP(A37,'Species List'!$A:$G,5,FALSE))=0,"",VLOOKUP(A37,'Species List'!$A:$G,5,FALSE))</f>
        <v>#N/A</v>
      </c>
      <c r="G37" s="44" t="e">
        <f>IF(LEN(VLOOKUP(A37,'Species List'!$A:$G,6,FALSE))=0,"",VLOOKUP(A37,'Species List'!$A:$G,6,FALSE))</f>
        <v>#N/A</v>
      </c>
      <c r="H37" s="44" t="e">
        <f>VLOOKUP(A37,'Species List'!$A:$G,7,FALSE)</f>
        <v>#N/A</v>
      </c>
      <c r="J37" s="95"/>
      <c r="K37" s="47" t="e">
        <f>VLOOKUP(J37,'Species List'!$H$1:$J$9,2,FALSE)</f>
        <v>#N/A</v>
      </c>
      <c r="L37" s="47" t="e">
        <f>VLOOKUP(K37,'Species List'!$I$1:$N$8,2,FALSE)</f>
        <v>#N/A</v>
      </c>
      <c r="M37" s="104" t="e">
        <f t="shared" si="2"/>
        <v>#N/A</v>
      </c>
      <c r="N37" s="102" t="e">
        <f t="shared" si="0"/>
        <v>#N/A</v>
      </c>
      <c r="O37" s="102" t="e">
        <f t="shared" si="3"/>
        <v>#N/A</v>
      </c>
    </row>
    <row r="38" spans="1:15" x14ac:dyDescent="0.2">
      <c r="A38" s="95"/>
      <c r="B38" s="44" t="e">
        <f>IF(LEN(VLOOKUP(A38,'Species List'!$A:$G,2,FALSE))=0,"",VLOOKUP(A38,'Species List'!$A:$G,2,FALSE))</f>
        <v>#N/A</v>
      </c>
      <c r="C38" s="44" t="e">
        <f>IF(LEN(VLOOKUP(A38,'Species List'!$A:$G,3,FALSE))=0,"",VLOOKUP(A38,'Species List'!$A:$G,3,FALSE))</f>
        <v>#N/A</v>
      </c>
      <c r="D38" s="103" t="e">
        <f t="shared" si="4"/>
        <v>#N/A</v>
      </c>
      <c r="E38" s="44" t="e">
        <f>IF(LEN(VLOOKUP(A38,'Species List'!$A:$G,4,FALSE))=0,"",VLOOKUP(A38,'Species List'!$A:$G,4,FALSE))</f>
        <v>#N/A</v>
      </c>
      <c r="F38" s="44" t="e">
        <f>IF(LEN(VLOOKUP(A38,'Species List'!$A:$G,5,FALSE))=0,"",VLOOKUP(A38,'Species List'!$A:$G,5,FALSE))</f>
        <v>#N/A</v>
      </c>
      <c r="G38" s="44" t="e">
        <f>IF(LEN(VLOOKUP(A38,'Species List'!$A:$G,6,FALSE))=0,"",VLOOKUP(A38,'Species List'!$A:$G,6,FALSE))</f>
        <v>#N/A</v>
      </c>
      <c r="H38" s="44" t="e">
        <f>VLOOKUP(A38,'Species List'!$A:$G,7,FALSE)</f>
        <v>#N/A</v>
      </c>
      <c r="J38" s="95"/>
      <c r="K38" s="47" t="e">
        <f>VLOOKUP(J38,'Species List'!$H$1:$J$9,2,FALSE)</f>
        <v>#N/A</v>
      </c>
      <c r="L38" s="47" t="e">
        <f>VLOOKUP(K38,'Species List'!$I$1:$N$8,2,FALSE)</f>
        <v>#N/A</v>
      </c>
      <c r="M38" s="104" t="e">
        <f t="shared" si="2"/>
        <v>#N/A</v>
      </c>
      <c r="N38" s="102" t="e">
        <f t="shared" si="0"/>
        <v>#N/A</v>
      </c>
      <c r="O38" s="102" t="e">
        <f t="shared" si="3"/>
        <v>#N/A</v>
      </c>
    </row>
    <row r="39" spans="1:15" x14ac:dyDescent="0.2">
      <c r="A39" s="95"/>
      <c r="B39" s="44" t="e">
        <f>IF(LEN(VLOOKUP(A39,'Species List'!$A:$G,2,FALSE))=0,"",VLOOKUP(A39,'Species List'!$A:$G,2,FALSE))</f>
        <v>#N/A</v>
      </c>
      <c r="C39" s="44" t="e">
        <f>IF(LEN(VLOOKUP(A39,'Species List'!$A:$G,3,FALSE))=0,"",VLOOKUP(A39,'Species List'!$A:$G,3,FALSE))</f>
        <v>#N/A</v>
      </c>
      <c r="D39" s="103" t="e">
        <f t="shared" si="4"/>
        <v>#N/A</v>
      </c>
      <c r="E39" s="44" t="e">
        <f>IF(LEN(VLOOKUP(A39,'Species List'!$A:$G,4,FALSE))=0,"",VLOOKUP(A39,'Species List'!$A:$G,4,FALSE))</f>
        <v>#N/A</v>
      </c>
      <c r="F39" s="44" t="e">
        <f>IF(LEN(VLOOKUP(A39,'Species List'!$A:$G,5,FALSE))=0,"",VLOOKUP(A39,'Species List'!$A:$G,5,FALSE))</f>
        <v>#N/A</v>
      </c>
      <c r="G39" s="44" t="e">
        <f>IF(LEN(VLOOKUP(A39,'Species List'!$A:$G,6,FALSE))=0,"",VLOOKUP(A39,'Species List'!$A:$G,6,FALSE))</f>
        <v>#N/A</v>
      </c>
      <c r="H39" s="44" t="e">
        <f>VLOOKUP(A39,'Species List'!$A:$G,7,FALSE)</f>
        <v>#N/A</v>
      </c>
      <c r="J39" s="95"/>
      <c r="K39" s="47" t="e">
        <f>VLOOKUP(J39,'Species List'!$H$1:$J$9,2,FALSE)</f>
        <v>#N/A</v>
      </c>
      <c r="L39" s="47" t="e">
        <f>VLOOKUP(K39,'Species List'!$I$1:$N$8,2,FALSE)</f>
        <v>#N/A</v>
      </c>
      <c r="M39" s="104" t="e">
        <f t="shared" si="2"/>
        <v>#N/A</v>
      </c>
      <c r="N39" s="102" t="e">
        <f t="shared" si="0"/>
        <v>#N/A</v>
      </c>
      <c r="O39" s="102" t="e">
        <f t="shared" si="3"/>
        <v>#N/A</v>
      </c>
    </row>
    <row r="40" spans="1:15" x14ac:dyDescent="0.2">
      <c r="A40" s="95"/>
      <c r="B40" s="44" t="e">
        <f>IF(LEN(VLOOKUP(A40,'Species List'!$A:$G,2,FALSE))=0,"",VLOOKUP(A40,'Species List'!$A:$G,2,FALSE))</f>
        <v>#N/A</v>
      </c>
      <c r="C40" s="44" t="e">
        <f>IF(LEN(VLOOKUP(A40,'Species List'!$A:$G,3,FALSE))=0,"",VLOOKUP(A40,'Species List'!$A:$G,3,FALSE))</f>
        <v>#N/A</v>
      </c>
      <c r="D40" s="103" t="e">
        <f t="shared" si="4"/>
        <v>#N/A</v>
      </c>
      <c r="E40" s="44" t="e">
        <f>IF(LEN(VLOOKUP(A40,'Species List'!$A:$G,4,FALSE))=0,"",VLOOKUP(A40,'Species List'!$A:$G,4,FALSE))</f>
        <v>#N/A</v>
      </c>
      <c r="F40" s="44" t="e">
        <f>IF(LEN(VLOOKUP(A40,'Species List'!$A:$G,5,FALSE))=0,"",VLOOKUP(A40,'Species List'!$A:$G,5,FALSE))</f>
        <v>#N/A</v>
      </c>
      <c r="G40" s="44" t="e">
        <f>IF(LEN(VLOOKUP(A40,'Species List'!$A:$G,6,FALSE))=0,"",VLOOKUP(A40,'Species List'!$A:$G,6,FALSE))</f>
        <v>#N/A</v>
      </c>
      <c r="H40" s="44" t="e">
        <f>VLOOKUP(A40,'Species List'!$A:$G,7,FALSE)</f>
        <v>#N/A</v>
      </c>
      <c r="J40" s="95"/>
      <c r="K40" s="47" t="e">
        <f>VLOOKUP(J40,'Species List'!$H$1:$J$9,2,FALSE)</f>
        <v>#N/A</v>
      </c>
      <c r="L40" s="47" t="e">
        <f>VLOOKUP(K40,'Species List'!$I$1:$N$8,2,FALSE)</f>
        <v>#N/A</v>
      </c>
      <c r="M40" s="104" t="e">
        <f t="shared" si="2"/>
        <v>#N/A</v>
      </c>
      <c r="N40" s="102" t="e">
        <f t="shared" si="0"/>
        <v>#N/A</v>
      </c>
      <c r="O40" s="102" t="e">
        <f t="shared" si="3"/>
        <v>#N/A</v>
      </c>
    </row>
    <row r="41" spans="1:15" x14ac:dyDescent="0.2">
      <c r="A41" s="95"/>
      <c r="B41" s="44" t="e">
        <f>IF(LEN(VLOOKUP(A41,'Species List'!$A:$G,2,FALSE))=0,"",VLOOKUP(A41,'Species List'!$A:$G,2,FALSE))</f>
        <v>#N/A</v>
      </c>
      <c r="C41" s="44" t="e">
        <f>IF(LEN(VLOOKUP(A41,'Species List'!$A:$G,3,FALSE))=0,"",VLOOKUP(A41,'Species List'!$A:$G,3,FALSE))</f>
        <v>#N/A</v>
      </c>
      <c r="D41" s="103" t="e">
        <f t="shared" si="4"/>
        <v>#N/A</v>
      </c>
      <c r="E41" s="44" t="e">
        <f>IF(LEN(VLOOKUP(A41,'Species List'!$A:$G,4,FALSE))=0,"",VLOOKUP(A41,'Species List'!$A:$G,4,FALSE))</f>
        <v>#N/A</v>
      </c>
      <c r="F41" s="44" t="e">
        <f>IF(LEN(VLOOKUP(A41,'Species List'!$A:$G,5,FALSE))=0,"",VLOOKUP(A41,'Species List'!$A:$G,5,FALSE))</f>
        <v>#N/A</v>
      </c>
      <c r="G41" s="44" t="e">
        <f>IF(LEN(VLOOKUP(A41,'Species List'!$A:$G,6,FALSE))=0,"",VLOOKUP(A41,'Species List'!$A:$G,6,FALSE))</f>
        <v>#N/A</v>
      </c>
      <c r="H41" s="44" t="e">
        <f>VLOOKUP(A41,'Species List'!$A:$G,7,FALSE)</f>
        <v>#N/A</v>
      </c>
      <c r="J41" s="95"/>
      <c r="K41" s="47" t="e">
        <f>VLOOKUP(J41,'Species List'!$H$1:$J$9,2,FALSE)</f>
        <v>#N/A</v>
      </c>
      <c r="L41" s="47" t="e">
        <f>VLOOKUP(K41,'Species List'!$I$1:$N$8,2,FALSE)</f>
        <v>#N/A</v>
      </c>
      <c r="M41" s="104" t="e">
        <f t="shared" si="2"/>
        <v>#N/A</v>
      </c>
      <c r="N41" s="102" t="e">
        <f t="shared" si="0"/>
        <v>#N/A</v>
      </c>
      <c r="O41" s="102" t="e">
        <f t="shared" si="3"/>
        <v>#N/A</v>
      </c>
    </row>
    <row r="42" spans="1:15" x14ac:dyDescent="0.2">
      <c r="A42" s="95"/>
      <c r="B42" s="44" t="e">
        <f>IF(LEN(VLOOKUP(A42,'Species List'!$A:$G,2,FALSE))=0,"",VLOOKUP(A42,'Species List'!$A:$G,2,FALSE))</f>
        <v>#N/A</v>
      </c>
      <c r="C42" s="44" t="e">
        <f>IF(LEN(VLOOKUP(A42,'Species List'!$A:$G,3,FALSE))=0,"",VLOOKUP(A42,'Species List'!$A:$G,3,FALSE))</f>
        <v>#N/A</v>
      </c>
      <c r="D42" s="103" t="e">
        <f t="shared" si="4"/>
        <v>#N/A</v>
      </c>
      <c r="E42" s="44" t="e">
        <f>IF(LEN(VLOOKUP(A42,'Species List'!$A:$G,4,FALSE))=0,"",VLOOKUP(A42,'Species List'!$A:$G,4,FALSE))</f>
        <v>#N/A</v>
      </c>
      <c r="F42" s="44" t="e">
        <f>IF(LEN(VLOOKUP(A42,'Species List'!$A:$G,5,FALSE))=0,"",VLOOKUP(A42,'Species List'!$A:$G,5,FALSE))</f>
        <v>#N/A</v>
      </c>
      <c r="G42" s="44" t="e">
        <f>IF(LEN(VLOOKUP(A42,'Species List'!$A:$G,6,FALSE))=0,"",VLOOKUP(A42,'Species List'!$A:$G,6,FALSE))</f>
        <v>#N/A</v>
      </c>
      <c r="H42" s="44" t="e">
        <f>VLOOKUP(A42,'Species List'!$A:$G,7,FALSE)</f>
        <v>#N/A</v>
      </c>
      <c r="J42" s="95"/>
      <c r="K42" s="47" t="e">
        <f>VLOOKUP(J42,'Species List'!$H$1:$J$9,2,FALSE)</f>
        <v>#N/A</v>
      </c>
      <c r="L42" s="47" t="e">
        <f>VLOOKUP(K42,'Species List'!$I$1:$N$8,2,FALSE)</f>
        <v>#N/A</v>
      </c>
      <c r="M42" s="104" t="e">
        <f t="shared" si="2"/>
        <v>#N/A</v>
      </c>
      <c r="N42" s="102" t="e">
        <f t="shared" si="0"/>
        <v>#N/A</v>
      </c>
      <c r="O42" s="102" t="e">
        <f t="shared" si="3"/>
        <v>#N/A</v>
      </c>
    </row>
    <row r="43" spans="1:15" x14ac:dyDescent="0.2">
      <c r="A43" s="95"/>
      <c r="B43" s="44" t="e">
        <f>IF(LEN(VLOOKUP(A43,'Species List'!$A:$G,2,FALSE))=0,"",VLOOKUP(A43,'Species List'!$A:$G,2,FALSE))</f>
        <v>#N/A</v>
      </c>
      <c r="C43" s="44" t="e">
        <f>IF(LEN(VLOOKUP(A43,'Species List'!$A:$G,3,FALSE))=0,"",VLOOKUP(A43,'Species List'!$A:$G,3,FALSE))</f>
        <v>#N/A</v>
      </c>
      <c r="D43" s="103" t="e">
        <f t="shared" si="4"/>
        <v>#N/A</v>
      </c>
      <c r="E43" s="44" t="e">
        <f>IF(LEN(VLOOKUP(A43,'Species List'!$A:$G,4,FALSE))=0,"",VLOOKUP(A43,'Species List'!$A:$G,4,FALSE))</f>
        <v>#N/A</v>
      </c>
      <c r="F43" s="44" t="e">
        <f>IF(LEN(VLOOKUP(A43,'Species List'!$A:$G,5,FALSE))=0,"",VLOOKUP(A43,'Species List'!$A:$G,5,FALSE))</f>
        <v>#N/A</v>
      </c>
      <c r="G43" s="44" t="e">
        <f>IF(LEN(VLOOKUP(A43,'Species List'!$A:$G,6,FALSE))=0,"",VLOOKUP(A43,'Species List'!$A:$G,6,FALSE))</f>
        <v>#N/A</v>
      </c>
      <c r="H43" s="44" t="e">
        <f>VLOOKUP(A43,'Species List'!$A:$G,7,FALSE)</f>
        <v>#N/A</v>
      </c>
      <c r="J43" s="95"/>
      <c r="K43" s="47" t="e">
        <f>VLOOKUP(J43,'Species List'!$H$1:$J$9,2,FALSE)</f>
        <v>#N/A</v>
      </c>
      <c r="L43" s="47" t="e">
        <f>VLOOKUP(K43,'Species List'!$I$1:$N$8,2,FALSE)</f>
        <v>#N/A</v>
      </c>
      <c r="M43" s="104" t="e">
        <f t="shared" si="2"/>
        <v>#N/A</v>
      </c>
      <c r="N43" s="102" t="e">
        <f t="shared" si="0"/>
        <v>#N/A</v>
      </c>
      <c r="O43" s="102" t="e">
        <f t="shared" si="3"/>
        <v>#N/A</v>
      </c>
    </row>
    <row r="44" spans="1:15" x14ac:dyDescent="0.2">
      <c r="A44" s="95"/>
      <c r="B44" s="44" t="e">
        <f>IF(LEN(VLOOKUP(A44,'Species List'!$A:$G,2,FALSE))=0,"",VLOOKUP(A44,'Species List'!$A:$G,2,FALSE))</f>
        <v>#N/A</v>
      </c>
      <c r="C44" s="44" t="e">
        <f>IF(LEN(VLOOKUP(A44,'Species List'!$A:$G,3,FALSE))=0,"",VLOOKUP(A44,'Species List'!$A:$G,3,FALSE))</f>
        <v>#N/A</v>
      </c>
      <c r="D44" s="103" t="e">
        <f t="shared" si="4"/>
        <v>#N/A</v>
      </c>
      <c r="E44" s="44" t="e">
        <f>IF(LEN(VLOOKUP(A44,'Species List'!$A:$G,4,FALSE))=0,"",VLOOKUP(A44,'Species List'!$A:$G,4,FALSE))</f>
        <v>#N/A</v>
      </c>
      <c r="F44" s="44" t="e">
        <f>IF(LEN(VLOOKUP(A44,'Species List'!$A:$G,5,FALSE))=0,"",VLOOKUP(A44,'Species List'!$A:$G,5,FALSE))</f>
        <v>#N/A</v>
      </c>
      <c r="G44" s="44" t="e">
        <f>IF(LEN(VLOOKUP(A44,'Species List'!$A:$G,6,FALSE))=0,"",VLOOKUP(A44,'Species List'!$A:$G,6,FALSE))</f>
        <v>#N/A</v>
      </c>
      <c r="H44" s="44" t="e">
        <f>VLOOKUP(A44,'Species List'!$A:$G,7,FALSE)</f>
        <v>#N/A</v>
      </c>
      <c r="J44" s="95"/>
      <c r="K44" s="47" t="e">
        <f>VLOOKUP(J44,'Species List'!$H$1:$J$9,2,FALSE)</f>
        <v>#N/A</v>
      </c>
      <c r="L44" s="47" t="e">
        <f>VLOOKUP(K44,'Species List'!$I$1:$N$8,2,FALSE)</f>
        <v>#N/A</v>
      </c>
      <c r="M44" s="104" t="e">
        <f t="shared" si="2"/>
        <v>#N/A</v>
      </c>
      <c r="N44" s="102" t="e">
        <f t="shared" si="0"/>
        <v>#N/A</v>
      </c>
      <c r="O44" s="102" t="e">
        <f t="shared" si="3"/>
        <v>#N/A</v>
      </c>
    </row>
    <row r="45" spans="1:15" x14ac:dyDescent="0.2">
      <c r="A45" s="95"/>
      <c r="B45" s="44" t="e">
        <f>IF(LEN(VLOOKUP(A45,'Species List'!$A:$G,2,FALSE))=0,"",VLOOKUP(A45,'Species List'!$A:$G,2,FALSE))</f>
        <v>#N/A</v>
      </c>
      <c r="C45" s="44" t="e">
        <f>IF(LEN(VLOOKUP(A45,'Species List'!$A:$G,3,FALSE))=0,"",VLOOKUP(A45,'Species List'!$A:$G,3,FALSE))</f>
        <v>#N/A</v>
      </c>
      <c r="D45" s="103" t="e">
        <f t="shared" si="4"/>
        <v>#N/A</v>
      </c>
      <c r="E45" s="44" t="e">
        <f>IF(LEN(VLOOKUP(A45,'Species List'!$A:$G,4,FALSE))=0,"",VLOOKUP(A45,'Species List'!$A:$G,4,FALSE))</f>
        <v>#N/A</v>
      </c>
      <c r="F45" s="44" t="e">
        <f>IF(LEN(VLOOKUP(A45,'Species List'!$A:$G,5,FALSE))=0,"",VLOOKUP(A45,'Species List'!$A:$G,5,FALSE))</f>
        <v>#N/A</v>
      </c>
      <c r="G45" s="44" t="e">
        <f>IF(LEN(VLOOKUP(A45,'Species List'!$A:$G,6,FALSE))=0,"",VLOOKUP(A45,'Species List'!$A:$G,6,FALSE))</f>
        <v>#N/A</v>
      </c>
      <c r="H45" s="44" t="e">
        <f>VLOOKUP(A45,'Species List'!$A:$G,7,FALSE)</f>
        <v>#N/A</v>
      </c>
      <c r="J45" s="95"/>
      <c r="K45" s="47" t="e">
        <f>VLOOKUP(J45,'Species List'!$H$1:$J$9,2,FALSE)</f>
        <v>#N/A</v>
      </c>
      <c r="L45" s="47" t="e">
        <f>VLOOKUP(K45,'Species List'!$I$1:$N$8,2,FALSE)</f>
        <v>#N/A</v>
      </c>
      <c r="M45" s="104" t="e">
        <f t="shared" si="2"/>
        <v>#N/A</v>
      </c>
      <c r="N45" s="102" t="e">
        <f t="shared" si="0"/>
        <v>#N/A</v>
      </c>
      <c r="O45" s="102" t="e">
        <f t="shared" si="3"/>
        <v>#N/A</v>
      </c>
    </row>
    <row r="46" spans="1:15" x14ac:dyDescent="0.2">
      <c r="A46" s="95"/>
      <c r="B46" s="44" t="e">
        <f>IF(LEN(VLOOKUP(A46,'Species List'!$A:$G,2,FALSE))=0,"",VLOOKUP(A46,'Species List'!$A:$G,2,FALSE))</f>
        <v>#N/A</v>
      </c>
      <c r="C46" s="44" t="e">
        <f>IF(LEN(VLOOKUP(A46,'Species List'!$A:$G,3,FALSE))=0,"",VLOOKUP(A46,'Species List'!$A:$G,3,FALSE))</f>
        <v>#N/A</v>
      </c>
      <c r="D46" s="103" t="e">
        <f t="shared" si="4"/>
        <v>#N/A</v>
      </c>
      <c r="E46" s="44" t="e">
        <f>IF(LEN(VLOOKUP(A46,'Species List'!$A:$G,4,FALSE))=0,"",VLOOKUP(A46,'Species List'!$A:$G,4,FALSE))</f>
        <v>#N/A</v>
      </c>
      <c r="F46" s="44" t="e">
        <f>IF(LEN(VLOOKUP(A46,'Species List'!$A:$G,5,FALSE))=0,"",VLOOKUP(A46,'Species List'!$A:$G,5,FALSE))</f>
        <v>#N/A</v>
      </c>
      <c r="G46" s="44" t="e">
        <f>IF(LEN(VLOOKUP(A46,'Species List'!$A:$G,6,FALSE))=0,"",VLOOKUP(A46,'Species List'!$A:$G,6,FALSE))</f>
        <v>#N/A</v>
      </c>
      <c r="H46" s="44" t="e">
        <f>VLOOKUP(A46,'Species List'!$A:$G,7,FALSE)</f>
        <v>#N/A</v>
      </c>
      <c r="J46" s="95"/>
      <c r="K46" s="47" t="e">
        <f>VLOOKUP(J46,'Species List'!$H$1:$J$9,2,FALSE)</f>
        <v>#N/A</v>
      </c>
      <c r="L46" s="47" t="e">
        <f>VLOOKUP(K46,'Species List'!$I$1:$N$8,2,FALSE)</f>
        <v>#N/A</v>
      </c>
      <c r="M46" s="104" t="e">
        <f t="shared" si="2"/>
        <v>#N/A</v>
      </c>
      <c r="N46" s="102" t="e">
        <f t="shared" si="0"/>
        <v>#N/A</v>
      </c>
      <c r="O46" s="102" t="e">
        <f t="shared" si="3"/>
        <v>#N/A</v>
      </c>
    </row>
    <row r="47" spans="1:15" x14ac:dyDescent="0.2">
      <c r="A47" s="95"/>
      <c r="B47" s="44" t="e">
        <f>IF(LEN(VLOOKUP(A47,'Species List'!$A:$G,2,FALSE))=0,"",VLOOKUP(A47,'Species List'!$A:$G,2,FALSE))</f>
        <v>#N/A</v>
      </c>
      <c r="C47" s="44" t="e">
        <f>IF(LEN(VLOOKUP(A47,'Species List'!$A:$G,3,FALSE))=0,"",VLOOKUP(A47,'Species List'!$A:$G,3,FALSE))</f>
        <v>#N/A</v>
      </c>
      <c r="D47" s="103" t="e">
        <f t="shared" si="4"/>
        <v>#N/A</v>
      </c>
      <c r="E47" s="44" t="e">
        <f>IF(LEN(VLOOKUP(A47,'Species List'!$A:$G,4,FALSE))=0,"",VLOOKUP(A47,'Species List'!$A:$G,4,FALSE))</f>
        <v>#N/A</v>
      </c>
      <c r="F47" s="44" t="e">
        <f>IF(LEN(VLOOKUP(A47,'Species List'!$A:$G,5,FALSE))=0,"",VLOOKUP(A47,'Species List'!$A:$G,5,FALSE))</f>
        <v>#N/A</v>
      </c>
      <c r="G47" s="44" t="e">
        <f>IF(LEN(VLOOKUP(A47,'Species List'!$A:$G,6,FALSE))=0,"",VLOOKUP(A47,'Species List'!$A:$G,6,FALSE))</f>
        <v>#N/A</v>
      </c>
      <c r="H47" s="44" t="e">
        <f>VLOOKUP(A47,'Species List'!$A:$G,7,FALSE)</f>
        <v>#N/A</v>
      </c>
      <c r="J47" s="95"/>
      <c r="K47" s="47" t="e">
        <f>VLOOKUP(J47,'Species List'!$H$1:$J$9,2,FALSE)</f>
        <v>#N/A</v>
      </c>
      <c r="L47" s="47" t="e">
        <f>VLOOKUP(K47,'Species List'!$I$1:$N$8,2,FALSE)</f>
        <v>#N/A</v>
      </c>
      <c r="M47" s="104" t="e">
        <f t="shared" si="2"/>
        <v>#N/A</v>
      </c>
      <c r="N47" s="102" t="e">
        <f t="shared" si="0"/>
        <v>#N/A</v>
      </c>
      <c r="O47" s="102" t="e">
        <f t="shared" si="3"/>
        <v>#N/A</v>
      </c>
    </row>
    <row r="48" spans="1:15" x14ac:dyDescent="0.2">
      <c r="A48" s="95"/>
      <c r="B48" s="44" t="e">
        <f>IF(LEN(VLOOKUP(A48,'Species List'!$A:$G,2,FALSE))=0,"",VLOOKUP(A48,'Species List'!$A:$G,2,FALSE))</f>
        <v>#N/A</v>
      </c>
      <c r="C48" s="44" t="e">
        <f>IF(LEN(VLOOKUP(A48,'Species List'!$A:$G,3,FALSE))=0,"",VLOOKUP(A48,'Species List'!$A:$G,3,FALSE))</f>
        <v>#N/A</v>
      </c>
      <c r="D48" s="103" t="e">
        <f t="shared" si="4"/>
        <v>#N/A</v>
      </c>
      <c r="E48" s="44" t="e">
        <f>IF(LEN(VLOOKUP(A48,'Species List'!$A:$G,4,FALSE))=0,"",VLOOKUP(A48,'Species List'!$A:$G,4,FALSE))</f>
        <v>#N/A</v>
      </c>
      <c r="F48" s="44" t="e">
        <f>IF(LEN(VLOOKUP(A48,'Species List'!$A:$G,5,FALSE))=0,"",VLOOKUP(A48,'Species List'!$A:$G,5,FALSE))</f>
        <v>#N/A</v>
      </c>
      <c r="G48" s="44" t="e">
        <f>IF(LEN(VLOOKUP(A48,'Species List'!$A:$G,6,FALSE))=0,"",VLOOKUP(A48,'Species List'!$A:$G,6,FALSE))</f>
        <v>#N/A</v>
      </c>
      <c r="H48" s="44" t="e">
        <f>VLOOKUP(A48,'Species List'!$A:$G,7,FALSE)</f>
        <v>#N/A</v>
      </c>
      <c r="J48" s="95"/>
      <c r="K48" s="47" t="e">
        <f>VLOOKUP(J48,'Species List'!$H$1:$J$9,2,FALSE)</f>
        <v>#N/A</v>
      </c>
      <c r="L48" s="47" t="e">
        <f>VLOOKUP(K48,'Species List'!$I$1:$N$8,2,FALSE)</f>
        <v>#N/A</v>
      </c>
      <c r="M48" s="104" t="e">
        <f t="shared" si="2"/>
        <v>#N/A</v>
      </c>
      <c r="N48" s="102" t="e">
        <f t="shared" si="0"/>
        <v>#N/A</v>
      </c>
      <c r="O48" s="102" t="e">
        <f t="shared" si="3"/>
        <v>#N/A</v>
      </c>
    </row>
    <row r="49" spans="1:15" x14ac:dyDescent="0.2">
      <c r="A49" s="95"/>
      <c r="B49" s="44" t="e">
        <f>IF(LEN(VLOOKUP(A49,'Species List'!$A:$G,2,FALSE))=0,"",VLOOKUP(A49,'Species List'!$A:$G,2,FALSE))</f>
        <v>#N/A</v>
      </c>
      <c r="C49" s="44" t="e">
        <f>IF(LEN(VLOOKUP(A49,'Species List'!$A:$G,3,FALSE))=0,"",VLOOKUP(A49,'Species List'!$A:$G,3,FALSE))</f>
        <v>#N/A</v>
      </c>
      <c r="D49" s="103" t="e">
        <f t="shared" si="4"/>
        <v>#N/A</v>
      </c>
      <c r="E49" s="44" t="e">
        <f>IF(LEN(VLOOKUP(A49,'Species List'!$A:$G,4,FALSE))=0,"",VLOOKUP(A49,'Species List'!$A:$G,4,FALSE))</f>
        <v>#N/A</v>
      </c>
      <c r="F49" s="44" t="e">
        <f>IF(LEN(VLOOKUP(A49,'Species List'!$A:$G,5,FALSE))=0,"",VLOOKUP(A49,'Species List'!$A:$G,5,FALSE))</f>
        <v>#N/A</v>
      </c>
      <c r="G49" s="44" t="e">
        <f>IF(LEN(VLOOKUP(A49,'Species List'!$A:$G,6,FALSE))=0,"",VLOOKUP(A49,'Species List'!$A:$G,6,FALSE))</f>
        <v>#N/A</v>
      </c>
      <c r="H49" s="44" t="e">
        <f>VLOOKUP(A49,'Species List'!$A:$G,7,FALSE)</f>
        <v>#N/A</v>
      </c>
      <c r="J49" s="95"/>
      <c r="K49" s="47" t="e">
        <f>VLOOKUP(J49,'Species List'!$H$1:$J$9,2,FALSE)</f>
        <v>#N/A</v>
      </c>
      <c r="L49" s="47" t="e">
        <f>VLOOKUP(K49,'Species List'!$I$1:$N$8,2,FALSE)</f>
        <v>#N/A</v>
      </c>
      <c r="M49" s="104" t="e">
        <f t="shared" si="2"/>
        <v>#N/A</v>
      </c>
      <c r="N49" s="102" t="e">
        <f t="shared" si="0"/>
        <v>#N/A</v>
      </c>
      <c r="O49" s="102" t="e">
        <f t="shared" si="3"/>
        <v>#N/A</v>
      </c>
    </row>
    <row r="50" spans="1:15" x14ac:dyDescent="0.2">
      <c r="A50" s="95"/>
      <c r="B50" s="44" t="e">
        <f>IF(LEN(VLOOKUP(A50,'Species List'!$A:$G,2,FALSE))=0,"",VLOOKUP(A50,'Species List'!$A:$G,2,FALSE))</f>
        <v>#N/A</v>
      </c>
      <c r="C50" s="44" t="e">
        <f>IF(LEN(VLOOKUP(A50,'Species List'!$A:$G,3,FALSE))=0,"",VLOOKUP(A50,'Species List'!$A:$G,3,FALSE))</f>
        <v>#N/A</v>
      </c>
      <c r="D50" s="103" t="e">
        <f t="shared" si="4"/>
        <v>#N/A</v>
      </c>
      <c r="E50" s="44" t="e">
        <f>IF(LEN(VLOOKUP(A50,'Species List'!$A:$G,4,FALSE))=0,"",VLOOKUP(A50,'Species List'!$A:$G,4,FALSE))</f>
        <v>#N/A</v>
      </c>
      <c r="F50" s="44" t="e">
        <f>IF(LEN(VLOOKUP(A50,'Species List'!$A:$G,5,FALSE))=0,"",VLOOKUP(A50,'Species List'!$A:$G,5,FALSE))</f>
        <v>#N/A</v>
      </c>
      <c r="G50" s="44" t="e">
        <f>IF(LEN(VLOOKUP(A50,'Species List'!$A:$G,6,FALSE))=0,"",VLOOKUP(A50,'Species List'!$A:$G,6,FALSE))</f>
        <v>#N/A</v>
      </c>
      <c r="H50" s="44" t="e">
        <f>VLOOKUP(A50,'Species List'!$A:$G,7,FALSE)</f>
        <v>#N/A</v>
      </c>
      <c r="J50" s="95"/>
      <c r="K50" s="47" t="e">
        <f>VLOOKUP(J50,'Species List'!$H$1:$J$9,2,FALSE)</f>
        <v>#N/A</v>
      </c>
      <c r="L50" s="47" t="e">
        <f>VLOOKUP(K50,'Species List'!$I$1:$N$8,2,FALSE)</f>
        <v>#N/A</v>
      </c>
      <c r="M50" s="104" t="e">
        <f t="shared" si="2"/>
        <v>#N/A</v>
      </c>
      <c r="N50" s="102" t="e">
        <f t="shared" si="0"/>
        <v>#N/A</v>
      </c>
      <c r="O50" s="102" t="e">
        <f t="shared" si="3"/>
        <v>#N/A</v>
      </c>
    </row>
    <row r="51" spans="1:15" x14ac:dyDescent="0.2">
      <c r="A51" s="95"/>
      <c r="B51" s="44" t="e">
        <f>IF(LEN(VLOOKUP(A51,'Species List'!$A:$G,2,FALSE))=0,"",VLOOKUP(A51,'Species List'!$A:$G,2,FALSE))</f>
        <v>#N/A</v>
      </c>
      <c r="C51" s="44" t="e">
        <f>IF(LEN(VLOOKUP(A51,'Species List'!$A:$G,3,FALSE))=0,"",VLOOKUP(A51,'Species List'!$A:$G,3,FALSE))</f>
        <v>#N/A</v>
      </c>
      <c r="D51" s="103" t="e">
        <f t="shared" si="4"/>
        <v>#N/A</v>
      </c>
      <c r="E51" s="44" t="e">
        <f>IF(LEN(VLOOKUP(A51,'Species List'!$A:$G,4,FALSE))=0,"",VLOOKUP(A51,'Species List'!$A:$G,4,FALSE))</f>
        <v>#N/A</v>
      </c>
      <c r="F51" s="44" t="e">
        <f>IF(LEN(VLOOKUP(A51,'Species List'!$A:$G,5,FALSE))=0,"",VLOOKUP(A51,'Species List'!$A:$G,5,FALSE))</f>
        <v>#N/A</v>
      </c>
      <c r="G51" s="44" t="e">
        <f>IF(LEN(VLOOKUP(A51,'Species List'!$A:$G,6,FALSE))=0,"",VLOOKUP(A51,'Species List'!$A:$G,6,FALSE))</f>
        <v>#N/A</v>
      </c>
      <c r="H51" s="44" t="e">
        <f>VLOOKUP(A51,'Species List'!$A:$G,7,FALSE)</f>
        <v>#N/A</v>
      </c>
      <c r="J51" s="95"/>
      <c r="K51" s="47" t="e">
        <f>VLOOKUP(J51,'Species List'!$H$1:$J$9,2,FALSE)</f>
        <v>#N/A</v>
      </c>
      <c r="L51" s="47" t="e">
        <f>VLOOKUP(K51,'Species List'!$I$1:$N$8,2,FALSE)</f>
        <v>#N/A</v>
      </c>
      <c r="M51" s="104" t="e">
        <f t="shared" si="2"/>
        <v>#N/A</v>
      </c>
      <c r="N51" s="102" t="e">
        <f t="shared" si="0"/>
        <v>#N/A</v>
      </c>
      <c r="O51" s="102" t="e">
        <f t="shared" si="3"/>
        <v>#N/A</v>
      </c>
    </row>
    <row r="52" spans="1:15" x14ac:dyDescent="0.2">
      <c r="A52" s="95"/>
      <c r="B52" s="44" t="e">
        <f>IF(LEN(VLOOKUP(A52,'Species List'!$A:$G,2,FALSE))=0,"",VLOOKUP(A52,'Species List'!$A:$G,2,FALSE))</f>
        <v>#N/A</v>
      </c>
      <c r="C52" s="44" t="e">
        <f>IF(LEN(VLOOKUP(A52,'Species List'!$A:$G,3,FALSE))=0,"",VLOOKUP(A52,'Species List'!$A:$G,3,FALSE))</f>
        <v>#N/A</v>
      </c>
      <c r="D52" s="103" t="e">
        <f t="shared" si="4"/>
        <v>#N/A</v>
      </c>
      <c r="E52" s="44" t="e">
        <f>IF(LEN(VLOOKUP(A52,'Species List'!$A:$G,4,FALSE))=0,"",VLOOKUP(A52,'Species List'!$A:$G,4,FALSE))</f>
        <v>#N/A</v>
      </c>
      <c r="F52" s="44" t="e">
        <f>IF(LEN(VLOOKUP(A52,'Species List'!$A:$G,5,FALSE))=0,"",VLOOKUP(A52,'Species List'!$A:$G,5,FALSE))</f>
        <v>#N/A</v>
      </c>
      <c r="G52" s="44" t="e">
        <f>IF(LEN(VLOOKUP(A52,'Species List'!$A:$G,6,FALSE))=0,"",VLOOKUP(A52,'Species List'!$A:$G,6,FALSE))</f>
        <v>#N/A</v>
      </c>
      <c r="H52" s="44" t="e">
        <f>VLOOKUP(A52,'Species List'!$A:$G,7,FALSE)</f>
        <v>#N/A</v>
      </c>
      <c r="J52" s="95"/>
      <c r="K52" s="47" t="e">
        <f>VLOOKUP(J52,'Species List'!$H$1:$J$9,2,FALSE)</f>
        <v>#N/A</v>
      </c>
      <c r="L52" s="47" t="e">
        <f>VLOOKUP(K52,'Species List'!$I$1:$N$8,2,FALSE)</f>
        <v>#N/A</v>
      </c>
      <c r="M52" s="104" t="e">
        <f t="shared" si="2"/>
        <v>#N/A</v>
      </c>
      <c r="N52" s="102" t="e">
        <f t="shared" si="0"/>
        <v>#N/A</v>
      </c>
      <c r="O52" s="102" t="e">
        <f t="shared" si="3"/>
        <v>#N/A</v>
      </c>
    </row>
    <row r="53" spans="1:15" x14ac:dyDescent="0.2">
      <c r="A53" s="95"/>
      <c r="B53" s="44" t="e">
        <f>IF(LEN(VLOOKUP(A53,'Species List'!$A:$G,2,FALSE))=0,"",VLOOKUP(A53,'Species List'!$A:$G,2,FALSE))</f>
        <v>#N/A</v>
      </c>
      <c r="C53" s="44" t="e">
        <f>IF(LEN(VLOOKUP(A53,'Species List'!$A:$G,3,FALSE))=0,"",VLOOKUP(A53,'Species List'!$A:$G,3,FALSE))</f>
        <v>#N/A</v>
      </c>
      <c r="D53" s="103" t="e">
        <f t="shared" si="4"/>
        <v>#N/A</v>
      </c>
      <c r="E53" s="44" t="e">
        <f>IF(LEN(VLOOKUP(A53,'Species List'!$A:$G,4,FALSE))=0,"",VLOOKUP(A53,'Species List'!$A:$G,4,FALSE))</f>
        <v>#N/A</v>
      </c>
      <c r="F53" s="44" t="e">
        <f>IF(LEN(VLOOKUP(A53,'Species List'!$A:$G,5,FALSE))=0,"",VLOOKUP(A53,'Species List'!$A:$G,5,FALSE))</f>
        <v>#N/A</v>
      </c>
      <c r="G53" s="44" t="e">
        <f>IF(LEN(VLOOKUP(A53,'Species List'!$A:$G,6,FALSE))=0,"",VLOOKUP(A53,'Species List'!$A:$G,6,FALSE))</f>
        <v>#N/A</v>
      </c>
      <c r="H53" s="44" t="e">
        <f>VLOOKUP(A53,'Species List'!$A:$G,7,FALSE)</f>
        <v>#N/A</v>
      </c>
      <c r="J53" s="95"/>
      <c r="K53" s="47" t="e">
        <f>VLOOKUP(J53,'Species List'!$H$1:$J$9,2,FALSE)</f>
        <v>#N/A</v>
      </c>
      <c r="L53" s="47" t="e">
        <f>VLOOKUP(K53,'Species List'!$I$1:$N$8,2,FALSE)</f>
        <v>#N/A</v>
      </c>
      <c r="M53" s="104" t="e">
        <f t="shared" si="2"/>
        <v>#N/A</v>
      </c>
      <c r="N53" s="102" t="e">
        <f t="shared" si="0"/>
        <v>#N/A</v>
      </c>
      <c r="O53" s="102" t="e">
        <f t="shared" si="3"/>
        <v>#N/A</v>
      </c>
    </row>
    <row r="54" spans="1:15" x14ac:dyDescent="0.2">
      <c r="A54" s="95"/>
      <c r="B54" s="44" t="e">
        <f>IF(LEN(VLOOKUP(A54,'Species List'!$A:$G,2,FALSE))=0,"",VLOOKUP(A54,'Species List'!$A:$G,2,FALSE))</f>
        <v>#N/A</v>
      </c>
      <c r="C54" s="44" t="e">
        <f>IF(LEN(VLOOKUP(A54,'Species List'!$A:$G,3,FALSE))=0,"",VLOOKUP(A54,'Species List'!$A:$G,3,FALSE))</f>
        <v>#N/A</v>
      </c>
      <c r="D54" s="103" t="e">
        <f t="shared" si="4"/>
        <v>#N/A</v>
      </c>
      <c r="E54" s="44" t="e">
        <f>IF(LEN(VLOOKUP(A54,'Species List'!$A:$G,4,FALSE))=0,"",VLOOKUP(A54,'Species List'!$A:$G,4,FALSE))</f>
        <v>#N/A</v>
      </c>
      <c r="F54" s="44" t="e">
        <f>IF(LEN(VLOOKUP(A54,'Species List'!$A:$G,5,FALSE))=0,"",VLOOKUP(A54,'Species List'!$A:$G,5,FALSE))</f>
        <v>#N/A</v>
      </c>
      <c r="G54" s="44" t="e">
        <f>IF(LEN(VLOOKUP(A54,'Species List'!$A:$G,6,FALSE))=0,"",VLOOKUP(A54,'Species List'!$A:$G,6,FALSE))</f>
        <v>#N/A</v>
      </c>
      <c r="H54" s="44" t="e">
        <f>VLOOKUP(A54,'Species List'!$A:$G,7,FALSE)</f>
        <v>#N/A</v>
      </c>
      <c r="J54" s="95"/>
      <c r="K54" s="47" t="e">
        <f>VLOOKUP(J54,'Species List'!$H$1:$J$9,2,FALSE)</f>
        <v>#N/A</v>
      </c>
      <c r="L54" s="47" t="e">
        <f>VLOOKUP(K54,'Species List'!$I$1:$N$8,2,FALSE)</f>
        <v>#N/A</v>
      </c>
      <c r="M54" s="104" t="e">
        <f t="shared" si="2"/>
        <v>#N/A</v>
      </c>
      <c r="N54" s="102" t="e">
        <f t="shared" si="0"/>
        <v>#N/A</v>
      </c>
      <c r="O54" s="102" t="e">
        <f t="shared" si="3"/>
        <v>#N/A</v>
      </c>
    </row>
    <row r="55" spans="1:15" x14ac:dyDescent="0.2">
      <c r="A55" s="95"/>
      <c r="B55" s="44" t="e">
        <f>IF(LEN(VLOOKUP(A55,'Species List'!$A:$G,2,FALSE))=0,"",VLOOKUP(A55,'Species List'!$A:$G,2,FALSE))</f>
        <v>#N/A</v>
      </c>
      <c r="C55" s="44" t="e">
        <f>IF(LEN(VLOOKUP(A55,'Species List'!$A:$G,3,FALSE))=0,"",VLOOKUP(A55,'Species List'!$A:$G,3,FALSE))</f>
        <v>#N/A</v>
      </c>
      <c r="D55" s="103" t="e">
        <f t="shared" si="4"/>
        <v>#N/A</v>
      </c>
      <c r="E55" s="44" t="e">
        <f>IF(LEN(VLOOKUP(A55,'Species List'!$A:$G,4,FALSE))=0,"",VLOOKUP(A55,'Species List'!$A:$G,4,FALSE))</f>
        <v>#N/A</v>
      </c>
      <c r="F55" s="44" t="e">
        <f>IF(LEN(VLOOKUP(A55,'Species List'!$A:$G,5,FALSE))=0,"",VLOOKUP(A55,'Species List'!$A:$G,5,FALSE))</f>
        <v>#N/A</v>
      </c>
      <c r="G55" s="44" t="e">
        <f>IF(LEN(VLOOKUP(A55,'Species List'!$A:$G,6,FALSE))=0,"",VLOOKUP(A55,'Species List'!$A:$G,6,FALSE))</f>
        <v>#N/A</v>
      </c>
      <c r="H55" s="44" t="e">
        <f>VLOOKUP(A55,'Species List'!$A:$G,7,FALSE)</f>
        <v>#N/A</v>
      </c>
      <c r="J55" s="95"/>
      <c r="K55" s="47" t="e">
        <f>VLOOKUP(J55,'Species List'!$H$1:$J$9,2,FALSE)</f>
        <v>#N/A</v>
      </c>
      <c r="L55" s="47" t="e">
        <f>VLOOKUP(K55,'Species List'!$I$1:$N$8,2,FALSE)</f>
        <v>#N/A</v>
      </c>
      <c r="M55" s="104" t="e">
        <f t="shared" si="2"/>
        <v>#N/A</v>
      </c>
      <c r="N55" s="102" t="e">
        <f t="shared" si="0"/>
        <v>#N/A</v>
      </c>
      <c r="O55" s="102" t="e">
        <f t="shared" si="3"/>
        <v>#N/A</v>
      </c>
    </row>
    <row r="56" spans="1:15" x14ac:dyDescent="0.2">
      <c r="A56" s="95"/>
      <c r="B56" s="44" t="e">
        <f>IF(LEN(VLOOKUP(A56,'Species List'!$A:$G,2,FALSE))=0,"",VLOOKUP(A56,'Species List'!$A:$G,2,FALSE))</f>
        <v>#N/A</v>
      </c>
      <c r="C56" s="44" t="e">
        <f>IF(LEN(VLOOKUP(A56,'Species List'!$A:$G,3,FALSE))=0,"",VLOOKUP(A56,'Species List'!$A:$G,3,FALSE))</f>
        <v>#N/A</v>
      </c>
      <c r="D56" s="103" t="e">
        <f t="shared" si="4"/>
        <v>#N/A</v>
      </c>
      <c r="E56" s="44" t="e">
        <f>IF(LEN(VLOOKUP(A56,'Species List'!$A:$G,4,FALSE))=0,"",VLOOKUP(A56,'Species List'!$A:$G,4,FALSE))</f>
        <v>#N/A</v>
      </c>
      <c r="F56" s="44" t="e">
        <f>IF(LEN(VLOOKUP(A56,'Species List'!$A:$G,5,FALSE))=0,"",VLOOKUP(A56,'Species List'!$A:$G,5,FALSE))</f>
        <v>#N/A</v>
      </c>
      <c r="G56" s="44" t="e">
        <f>IF(LEN(VLOOKUP(A56,'Species List'!$A:$G,6,FALSE))=0,"",VLOOKUP(A56,'Species List'!$A:$G,6,FALSE))</f>
        <v>#N/A</v>
      </c>
      <c r="H56" s="44" t="e">
        <f>VLOOKUP(A56,'Species List'!$A:$G,7,FALSE)</f>
        <v>#N/A</v>
      </c>
      <c r="J56" s="95"/>
      <c r="K56" s="47" t="e">
        <f>VLOOKUP(J56,'Species List'!$H$1:$J$9,2,FALSE)</f>
        <v>#N/A</v>
      </c>
      <c r="L56" s="47" t="e">
        <f>VLOOKUP(K56,'Species List'!$I$1:$N$8,2,FALSE)</f>
        <v>#N/A</v>
      </c>
      <c r="M56" s="104" t="e">
        <f t="shared" si="2"/>
        <v>#N/A</v>
      </c>
      <c r="N56" s="102" t="e">
        <f t="shared" si="0"/>
        <v>#N/A</v>
      </c>
      <c r="O56" s="102" t="e">
        <f t="shared" si="3"/>
        <v>#N/A</v>
      </c>
    </row>
    <row r="57" spans="1:15" x14ac:dyDescent="0.2">
      <c r="A57" s="95"/>
      <c r="B57" s="44" t="e">
        <f>IF(LEN(VLOOKUP(A57,'Species List'!$A:$G,2,FALSE))=0,"",VLOOKUP(A57,'Species List'!$A:$G,2,FALSE))</f>
        <v>#N/A</v>
      </c>
      <c r="C57" s="44" t="e">
        <f>IF(LEN(VLOOKUP(A57,'Species List'!$A:$G,3,FALSE))=0,"",VLOOKUP(A57,'Species List'!$A:$G,3,FALSE))</f>
        <v>#N/A</v>
      </c>
      <c r="D57" s="103" t="e">
        <f t="shared" si="4"/>
        <v>#N/A</v>
      </c>
      <c r="E57" s="44" t="e">
        <f>IF(LEN(VLOOKUP(A57,'Species List'!$A:$G,4,FALSE))=0,"",VLOOKUP(A57,'Species List'!$A:$G,4,FALSE))</f>
        <v>#N/A</v>
      </c>
      <c r="F57" s="44" t="e">
        <f>IF(LEN(VLOOKUP(A57,'Species List'!$A:$G,5,FALSE))=0,"",VLOOKUP(A57,'Species List'!$A:$G,5,FALSE))</f>
        <v>#N/A</v>
      </c>
      <c r="G57" s="44" t="e">
        <f>IF(LEN(VLOOKUP(A57,'Species List'!$A:$G,6,FALSE))=0,"",VLOOKUP(A57,'Species List'!$A:$G,6,FALSE))</f>
        <v>#N/A</v>
      </c>
      <c r="H57" s="44" t="e">
        <f>VLOOKUP(A57,'Species List'!$A:$G,7,FALSE)</f>
        <v>#N/A</v>
      </c>
      <c r="J57" s="95"/>
      <c r="K57" s="47" t="e">
        <f>VLOOKUP(J57,'Species List'!$H$1:$J$9,2,FALSE)</f>
        <v>#N/A</v>
      </c>
      <c r="L57" s="47" t="e">
        <f>VLOOKUP(K57,'Species List'!$I$1:$N$8,2,FALSE)</f>
        <v>#N/A</v>
      </c>
      <c r="M57" s="104" t="e">
        <f t="shared" si="2"/>
        <v>#N/A</v>
      </c>
      <c r="N57" s="102" t="e">
        <f t="shared" si="0"/>
        <v>#N/A</v>
      </c>
      <c r="O57" s="102" t="e">
        <f t="shared" si="3"/>
        <v>#N/A</v>
      </c>
    </row>
    <row r="58" spans="1:15" x14ac:dyDescent="0.2">
      <c r="A58" s="95"/>
      <c r="B58" s="44" t="e">
        <f>IF(LEN(VLOOKUP(A58,'Species List'!$A:$G,2,FALSE))=0,"",VLOOKUP(A58,'Species List'!$A:$G,2,FALSE))</f>
        <v>#N/A</v>
      </c>
      <c r="C58" s="44" t="e">
        <f>IF(LEN(VLOOKUP(A58,'Species List'!$A:$G,3,FALSE))=0,"",VLOOKUP(A58,'Species List'!$A:$G,3,FALSE))</f>
        <v>#N/A</v>
      </c>
      <c r="D58" s="103" t="e">
        <f t="shared" si="4"/>
        <v>#N/A</v>
      </c>
      <c r="E58" s="44" t="e">
        <f>IF(LEN(VLOOKUP(A58,'Species List'!$A:$G,4,FALSE))=0,"",VLOOKUP(A58,'Species List'!$A:$G,4,FALSE))</f>
        <v>#N/A</v>
      </c>
      <c r="F58" s="44" t="e">
        <f>IF(LEN(VLOOKUP(A58,'Species List'!$A:$G,5,FALSE))=0,"",VLOOKUP(A58,'Species List'!$A:$G,5,FALSE))</f>
        <v>#N/A</v>
      </c>
      <c r="G58" s="44" t="e">
        <f>IF(LEN(VLOOKUP(A58,'Species List'!$A:$G,6,FALSE))=0,"",VLOOKUP(A58,'Species List'!$A:$G,6,FALSE))</f>
        <v>#N/A</v>
      </c>
      <c r="H58" s="44" t="e">
        <f>VLOOKUP(A58,'Species List'!$A:$G,7,FALSE)</f>
        <v>#N/A</v>
      </c>
      <c r="J58" s="95"/>
      <c r="K58" s="47" t="e">
        <f>VLOOKUP(J58,'Species List'!$H$1:$J$9,2,FALSE)</f>
        <v>#N/A</v>
      </c>
      <c r="L58" s="47" t="e">
        <f>VLOOKUP(K58,'Species List'!$I$1:$N$8,2,FALSE)</f>
        <v>#N/A</v>
      </c>
      <c r="M58" s="104" t="e">
        <f t="shared" si="2"/>
        <v>#N/A</v>
      </c>
      <c r="N58" s="102" t="e">
        <f t="shared" si="0"/>
        <v>#N/A</v>
      </c>
      <c r="O58" s="102" t="e">
        <f t="shared" si="3"/>
        <v>#N/A</v>
      </c>
    </row>
    <row r="59" spans="1:15" x14ac:dyDescent="0.2">
      <c r="A59" s="95"/>
      <c r="B59" s="44" t="e">
        <f>IF(LEN(VLOOKUP(A59,'Species List'!$A:$G,2,FALSE))=0,"",VLOOKUP(A59,'Species List'!$A:$G,2,FALSE))</f>
        <v>#N/A</v>
      </c>
      <c r="C59" s="44" t="e">
        <f>IF(LEN(VLOOKUP(A59,'Species List'!$A:$G,3,FALSE))=0,"",VLOOKUP(A59,'Species List'!$A:$G,3,FALSE))</f>
        <v>#N/A</v>
      </c>
      <c r="D59" s="103" t="e">
        <f t="shared" si="4"/>
        <v>#N/A</v>
      </c>
      <c r="E59" s="44" t="e">
        <f>IF(LEN(VLOOKUP(A59,'Species List'!$A:$G,4,FALSE))=0,"",VLOOKUP(A59,'Species List'!$A:$G,4,FALSE))</f>
        <v>#N/A</v>
      </c>
      <c r="F59" s="44" t="e">
        <f>IF(LEN(VLOOKUP(A59,'Species List'!$A:$G,5,FALSE))=0,"",VLOOKUP(A59,'Species List'!$A:$G,5,FALSE))</f>
        <v>#N/A</v>
      </c>
      <c r="G59" s="44" t="e">
        <f>IF(LEN(VLOOKUP(A59,'Species List'!$A:$G,6,FALSE))=0,"",VLOOKUP(A59,'Species List'!$A:$G,6,FALSE))</f>
        <v>#N/A</v>
      </c>
      <c r="H59" s="44" t="e">
        <f>VLOOKUP(A59,'Species List'!$A:$G,7,FALSE)</f>
        <v>#N/A</v>
      </c>
      <c r="J59" s="95"/>
      <c r="K59" s="47" t="e">
        <f>VLOOKUP(J59,'Species List'!$H$1:$J$9,2,FALSE)</f>
        <v>#N/A</v>
      </c>
      <c r="L59" s="47" t="e">
        <f>VLOOKUP(K59,'Species List'!$I$1:$N$8,2,FALSE)</f>
        <v>#N/A</v>
      </c>
      <c r="M59" s="104" t="e">
        <f t="shared" si="2"/>
        <v>#N/A</v>
      </c>
      <c r="N59" s="102" t="e">
        <f t="shared" si="0"/>
        <v>#N/A</v>
      </c>
      <c r="O59" s="102" t="e">
        <f t="shared" si="3"/>
        <v>#N/A</v>
      </c>
    </row>
    <row r="60" spans="1:15" x14ac:dyDescent="0.2">
      <c r="A60" s="95"/>
      <c r="B60" s="44" t="e">
        <f>IF(LEN(VLOOKUP(A60,'Species List'!$A:$G,2,FALSE))=0,"",VLOOKUP(A60,'Species List'!$A:$G,2,FALSE))</f>
        <v>#N/A</v>
      </c>
      <c r="C60" s="44" t="e">
        <f>IF(LEN(VLOOKUP(A60,'Species List'!$A:$G,3,FALSE))=0,"",VLOOKUP(A60,'Species List'!$A:$G,3,FALSE))</f>
        <v>#N/A</v>
      </c>
      <c r="D60" s="103" t="e">
        <f t="shared" si="4"/>
        <v>#N/A</v>
      </c>
      <c r="E60" s="44" t="e">
        <f>IF(LEN(VLOOKUP(A60,'Species List'!$A:$G,4,FALSE))=0,"",VLOOKUP(A60,'Species List'!$A:$G,4,FALSE))</f>
        <v>#N/A</v>
      </c>
      <c r="F60" s="44" t="e">
        <f>IF(LEN(VLOOKUP(A60,'Species List'!$A:$G,5,FALSE))=0,"",VLOOKUP(A60,'Species List'!$A:$G,5,FALSE))</f>
        <v>#N/A</v>
      </c>
      <c r="G60" s="44" t="e">
        <f>IF(LEN(VLOOKUP(A60,'Species List'!$A:$G,6,FALSE))=0,"",VLOOKUP(A60,'Species List'!$A:$G,6,FALSE))</f>
        <v>#N/A</v>
      </c>
      <c r="H60" s="44" t="e">
        <f>VLOOKUP(A60,'Species List'!$A:$G,7,FALSE)</f>
        <v>#N/A</v>
      </c>
      <c r="J60" s="95"/>
      <c r="K60" s="47" t="e">
        <f>VLOOKUP(J60,'Species List'!$H$1:$J$9,2,FALSE)</f>
        <v>#N/A</v>
      </c>
      <c r="L60" s="47" t="e">
        <f>VLOOKUP(K60,'Species List'!$I$1:$N$8,2,FALSE)</f>
        <v>#N/A</v>
      </c>
      <c r="M60" s="104" t="e">
        <f t="shared" si="2"/>
        <v>#N/A</v>
      </c>
      <c r="N60" s="102" t="e">
        <f t="shared" si="0"/>
        <v>#N/A</v>
      </c>
      <c r="O60" s="102" t="e">
        <f t="shared" si="3"/>
        <v>#N/A</v>
      </c>
    </row>
    <row r="61" spans="1:15" x14ac:dyDescent="0.2">
      <c r="A61" s="95"/>
      <c r="B61" s="44" t="e">
        <f>IF(LEN(VLOOKUP(A61,'Species List'!$A:$G,2,FALSE))=0,"",VLOOKUP(A61,'Species List'!$A:$G,2,FALSE))</f>
        <v>#N/A</v>
      </c>
      <c r="C61" s="44" t="e">
        <f>IF(LEN(VLOOKUP(A61,'Species List'!$A:$G,3,FALSE))=0,"",VLOOKUP(A61,'Species List'!$A:$G,3,FALSE))</f>
        <v>#N/A</v>
      </c>
      <c r="D61" s="103" t="e">
        <f t="shared" si="4"/>
        <v>#N/A</v>
      </c>
      <c r="E61" s="44" t="e">
        <f>IF(LEN(VLOOKUP(A61,'Species List'!$A:$G,4,FALSE))=0,"",VLOOKUP(A61,'Species List'!$A:$G,4,FALSE))</f>
        <v>#N/A</v>
      </c>
      <c r="F61" s="44" t="e">
        <f>IF(LEN(VLOOKUP(A61,'Species List'!$A:$G,5,FALSE))=0,"",VLOOKUP(A61,'Species List'!$A:$G,5,FALSE))</f>
        <v>#N/A</v>
      </c>
      <c r="G61" s="44" t="e">
        <f>IF(LEN(VLOOKUP(A61,'Species List'!$A:$G,6,FALSE))=0,"",VLOOKUP(A61,'Species List'!$A:$G,6,FALSE))</f>
        <v>#N/A</v>
      </c>
      <c r="H61" s="44" t="e">
        <f>VLOOKUP(A61,'Species List'!$A:$G,7,FALSE)</f>
        <v>#N/A</v>
      </c>
      <c r="J61" s="95"/>
      <c r="K61" s="47" t="e">
        <f>VLOOKUP(J61,'Species List'!$H$1:$J$9,2,FALSE)</f>
        <v>#N/A</v>
      </c>
      <c r="L61" s="47" t="e">
        <f>VLOOKUP(K61,'Species List'!$I$1:$N$8,2,FALSE)</f>
        <v>#N/A</v>
      </c>
      <c r="M61" s="104" t="e">
        <f t="shared" si="2"/>
        <v>#N/A</v>
      </c>
      <c r="N61" s="102" t="e">
        <f t="shared" si="0"/>
        <v>#N/A</v>
      </c>
      <c r="O61" s="102" t="e">
        <f t="shared" si="3"/>
        <v>#N/A</v>
      </c>
    </row>
    <row r="62" spans="1:15" x14ac:dyDescent="0.2">
      <c r="A62" s="95"/>
      <c r="B62" s="44" t="e">
        <f>IF(LEN(VLOOKUP(A62,'Species List'!$A:$G,2,FALSE))=0,"",VLOOKUP(A62,'Species List'!$A:$G,2,FALSE))</f>
        <v>#N/A</v>
      </c>
      <c r="C62" s="44" t="e">
        <f>IF(LEN(VLOOKUP(A62,'Species List'!$A:$G,3,FALSE))=0,"",VLOOKUP(A62,'Species List'!$A:$G,3,FALSE))</f>
        <v>#N/A</v>
      </c>
      <c r="D62" s="103" t="e">
        <f t="shared" si="4"/>
        <v>#N/A</v>
      </c>
      <c r="E62" s="44" t="e">
        <f>IF(LEN(VLOOKUP(A62,'Species List'!$A:$G,4,FALSE))=0,"",VLOOKUP(A62,'Species List'!$A:$G,4,FALSE))</f>
        <v>#N/A</v>
      </c>
      <c r="F62" s="44" t="e">
        <f>IF(LEN(VLOOKUP(A62,'Species List'!$A:$G,5,FALSE))=0,"",VLOOKUP(A62,'Species List'!$A:$G,5,FALSE))</f>
        <v>#N/A</v>
      </c>
      <c r="G62" s="44" t="e">
        <f>IF(LEN(VLOOKUP(A62,'Species List'!$A:$G,6,FALSE))=0,"",VLOOKUP(A62,'Species List'!$A:$G,6,FALSE))</f>
        <v>#N/A</v>
      </c>
      <c r="H62" s="44" t="e">
        <f>VLOOKUP(A62,'Species List'!$A:$G,7,FALSE)</f>
        <v>#N/A</v>
      </c>
      <c r="J62" s="95"/>
      <c r="K62" s="47" t="e">
        <f>VLOOKUP(J62,'Species List'!$H$1:$J$9,2,FALSE)</f>
        <v>#N/A</v>
      </c>
      <c r="L62" s="47" t="e">
        <f>VLOOKUP(K62,'Species List'!$I$1:$N$8,2,FALSE)</f>
        <v>#N/A</v>
      </c>
      <c r="M62" s="104" t="e">
        <f t="shared" si="2"/>
        <v>#N/A</v>
      </c>
      <c r="N62" s="102" t="e">
        <f t="shared" si="0"/>
        <v>#N/A</v>
      </c>
      <c r="O62" s="102" t="e">
        <f t="shared" si="3"/>
        <v>#N/A</v>
      </c>
    </row>
    <row r="63" spans="1:15" x14ac:dyDescent="0.2">
      <c r="A63" s="95"/>
      <c r="B63" s="44" t="e">
        <f>IF(LEN(VLOOKUP(A63,'Species List'!$A:$G,2,FALSE))=0,"",VLOOKUP(A63,'Species List'!$A:$G,2,FALSE))</f>
        <v>#N/A</v>
      </c>
      <c r="C63" s="44" t="e">
        <f>IF(LEN(VLOOKUP(A63,'Species List'!$A:$G,3,FALSE))=0,"",VLOOKUP(A63,'Species List'!$A:$G,3,FALSE))</f>
        <v>#N/A</v>
      </c>
      <c r="D63" s="103" t="e">
        <f t="shared" si="4"/>
        <v>#N/A</v>
      </c>
      <c r="E63" s="44" t="e">
        <f>IF(LEN(VLOOKUP(A63,'Species List'!$A:$G,4,FALSE))=0,"",VLOOKUP(A63,'Species List'!$A:$G,4,FALSE))</f>
        <v>#N/A</v>
      </c>
      <c r="F63" s="44" t="e">
        <f>IF(LEN(VLOOKUP(A63,'Species List'!$A:$G,5,FALSE))=0,"",VLOOKUP(A63,'Species List'!$A:$G,5,FALSE))</f>
        <v>#N/A</v>
      </c>
      <c r="G63" s="44" t="e">
        <f>IF(LEN(VLOOKUP(A63,'Species List'!$A:$G,6,FALSE))=0,"",VLOOKUP(A63,'Species List'!$A:$G,6,FALSE))</f>
        <v>#N/A</v>
      </c>
      <c r="H63" s="44" t="e">
        <f>VLOOKUP(A63,'Species List'!$A:$G,7,FALSE)</f>
        <v>#N/A</v>
      </c>
      <c r="J63" s="95"/>
      <c r="K63" s="47" t="e">
        <f>VLOOKUP(J63,'Species List'!$H$1:$J$9,2,FALSE)</f>
        <v>#N/A</v>
      </c>
      <c r="L63" s="47" t="e">
        <f>VLOOKUP(K63,'Species List'!$I$1:$N$8,2,FALSE)</f>
        <v>#N/A</v>
      </c>
      <c r="M63" s="104" t="e">
        <f t="shared" si="2"/>
        <v>#N/A</v>
      </c>
      <c r="N63" s="102" t="e">
        <f t="shared" si="0"/>
        <v>#N/A</v>
      </c>
      <c r="O63" s="102" t="e">
        <f t="shared" si="3"/>
        <v>#N/A</v>
      </c>
    </row>
    <row r="64" spans="1:15" x14ac:dyDescent="0.2">
      <c r="A64" s="95"/>
      <c r="B64" s="44" t="e">
        <f>IF(LEN(VLOOKUP(A64,'Species List'!$A:$G,2,FALSE))=0,"",VLOOKUP(A64,'Species List'!$A:$G,2,FALSE))</f>
        <v>#N/A</v>
      </c>
      <c r="C64" s="44" t="e">
        <f>IF(LEN(VLOOKUP(A64,'Species List'!$A:$G,3,FALSE))=0,"",VLOOKUP(A64,'Species List'!$A:$G,3,FALSE))</f>
        <v>#N/A</v>
      </c>
      <c r="D64" s="103" t="e">
        <f t="shared" si="4"/>
        <v>#N/A</v>
      </c>
      <c r="E64" s="44" t="e">
        <f>IF(LEN(VLOOKUP(A64,'Species List'!$A:$G,4,FALSE))=0,"",VLOOKUP(A64,'Species List'!$A:$G,4,FALSE))</f>
        <v>#N/A</v>
      </c>
      <c r="F64" s="44" t="e">
        <f>IF(LEN(VLOOKUP(A64,'Species List'!$A:$G,5,FALSE))=0,"",VLOOKUP(A64,'Species List'!$A:$G,5,FALSE))</f>
        <v>#N/A</v>
      </c>
      <c r="G64" s="44" t="e">
        <f>IF(LEN(VLOOKUP(A64,'Species List'!$A:$G,6,FALSE))=0,"",VLOOKUP(A64,'Species List'!$A:$G,6,FALSE))</f>
        <v>#N/A</v>
      </c>
      <c r="H64" s="44" t="e">
        <f>VLOOKUP(A64,'Species List'!$A:$G,7,FALSE)</f>
        <v>#N/A</v>
      </c>
      <c r="J64" s="95"/>
      <c r="K64" s="47" t="e">
        <f>VLOOKUP(J64,'Species List'!$H$1:$J$9,2,FALSE)</f>
        <v>#N/A</v>
      </c>
      <c r="L64" s="47" t="e">
        <f>VLOOKUP(K64,'Species List'!$I$1:$N$8,2,FALSE)</f>
        <v>#N/A</v>
      </c>
      <c r="M64" s="104" t="e">
        <f t="shared" si="2"/>
        <v>#N/A</v>
      </c>
      <c r="N64" s="102" t="e">
        <f t="shared" si="0"/>
        <v>#N/A</v>
      </c>
      <c r="O64" s="102" t="e">
        <f t="shared" si="3"/>
        <v>#N/A</v>
      </c>
    </row>
    <row r="65" spans="1:15" x14ac:dyDescent="0.2">
      <c r="A65" s="95"/>
      <c r="B65" s="44" t="e">
        <f>IF(LEN(VLOOKUP(A65,'Species List'!$A:$G,2,FALSE))=0,"",VLOOKUP(A65,'Species List'!$A:$G,2,FALSE))</f>
        <v>#N/A</v>
      </c>
      <c r="C65" s="44" t="e">
        <f>IF(LEN(VLOOKUP(A65,'Species List'!$A:$G,3,FALSE))=0,"",VLOOKUP(A65,'Species List'!$A:$G,3,FALSE))</f>
        <v>#N/A</v>
      </c>
      <c r="D65" s="103" t="e">
        <f t="shared" si="4"/>
        <v>#N/A</v>
      </c>
      <c r="E65" s="44" t="e">
        <f>IF(LEN(VLOOKUP(A65,'Species List'!$A:$G,4,FALSE))=0,"",VLOOKUP(A65,'Species List'!$A:$G,4,FALSE))</f>
        <v>#N/A</v>
      </c>
      <c r="F65" s="44" t="e">
        <f>IF(LEN(VLOOKUP(A65,'Species List'!$A:$G,5,FALSE))=0,"",VLOOKUP(A65,'Species List'!$A:$G,5,FALSE))</f>
        <v>#N/A</v>
      </c>
      <c r="G65" s="44" t="e">
        <f>IF(LEN(VLOOKUP(A65,'Species List'!$A:$G,6,FALSE))=0,"",VLOOKUP(A65,'Species List'!$A:$G,6,FALSE))</f>
        <v>#N/A</v>
      </c>
      <c r="H65" s="44" t="e">
        <f>VLOOKUP(A65,'Species List'!$A:$G,7,FALSE)</f>
        <v>#N/A</v>
      </c>
      <c r="J65" s="95"/>
      <c r="K65" s="47" t="e">
        <f>VLOOKUP(J65,'Species List'!$H$1:$J$9,2,FALSE)</f>
        <v>#N/A</v>
      </c>
      <c r="L65" s="47" t="e">
        <f>VLOOKUP(K65,'Species List'!$I$1:$N$8,2,FALSE)</f>
        <v>#N/A</v>
      </c>
      <c r="M65" s="104" t="e">
        <f t="shared" si="2"/>
        <v>#N/A</v>
      </c>
      <c r="N65" s="102" t="e">
        <f t="shared" si="0"/>
        <v>#N/A</v>
      </c>
      <c r="O65" s="102" t="e">
        <f t="shared" si="3"/>
        <v>#N/A</v>
      </c>
    </row>
    <row r="66" spans="1:15" x14ac:dyDescent="0.2">
      <c r="A66" s="95"/>
      <c r="B66" s="44" t="e">
        <f>IF(LEN(VLOOKUP(A66,'Species List'!$A:$G,2,FALSE))=0,"",VLOOKUP(A66,'Species List'!$A:$G,2,FALSE))</f>
        <v>#N/A</v>
      </c>
      <c r="C66" s="44" t="e">
        <f>IF(LEN(VLOOKUP(A66,'Species List'!$A:$G,3,FALSE))=0,"",VLOOKUP(A66,'Species List'!$A:$G,3,FALSE))</f>
        <v>#N/A</v>
      </c>
      <c r="D66" s="103" t="e">
        <f t="shared" si="4"/>
        <v>#N/A</v>
      </c>
      <c r="E66" s="44" t="e">
        <f>IF(LEN(VLOOKUP(A66,'Species List'!$A:$G,4,FALSE))=0,"",VLOOKUP(A66,'Species List'!$A:$G,4,FALSE))</f>
        <v>#N/A</v>
      </c>
      <c r="F66" s="44" t="e">
        <f>IF(LEN(VLOOKUP(A66,'Species List'!$A:$G,5,FALSE))=0,"",VLOOKUP(A66,'Species List'!$A:$G,5,FALSE))</f>
        <v>#N/A</v>
      </c>
      <c r="G66" s="44" t="e">
        <f>IF(LEN(VLOOKUP(A66,'Species List'!$A:$G,6,FALSE))=0,"",VLOOKUP(A66,'Species List'!$A:$G,6,FALSE))</f>
        <v>#N/A</v>
      </c>
      <c r="H66" s="44" t="e">
        <f>VLOOKUP(A66,'Species List'!$A:$G,7,FALSE)</f>
        <v>#N/A</v>
      </c>
      <c r="J66" s="95"/>
      <c r="K66" s="47" t="e">
        <f>VLOOKUP(J66,'Species List'!$H$1:$J$9,2,FALSE)</f>
        <v>#N/A</v>
      </c>
      <c r="L66" s="47" t="e">
        <f>VLOOKUP(K66,'Species List'!$I$1:$N$8,2,FALSE)</f>
        <v>#N/A</v>
      </c>
      <c r="M66" s="104" t="e">
        <f t="shared" si="2"/>
        <v>#N/A</v>
      </c>
      <c r="N66" s="102" t="e">
        <f t="shared" si="0"/>
        <v>#N/A</v>
      </c>
      <c r="O66" s="102" t="e">
        <f t="shared" si="3"/>
        <v>#N/A</v>
      </c>
    </row>
    <row r="67" spans="1:15" x14ac:dyDescent="0.2">
      <c r="A67" s="95"/>
      <c r="B67" s="44" t="e">
        <f>IF(LEN(VLOOKUP(A67,'Species List'!$A:$G,2,FALSE))=0,"",VLOOKUP(A67,'Species List'!$A:$G,2,FALSE))</f>
        <v>#N/A</v>
      </c>
      <c r="C67" s="44" t="e">
        <f>IF(LEN(VLOOKUP(A67,'Species List'!$A:$G,3,FALSE))=0,"",VLOOKUP(A67,'Species List'!$A:$G,3,FALSE))</f>
        <v>#N/A</v>
      </c>
      <c r="D67" s="103" t="e">
        <f t="shared" si="4"/>
        <v>#N/A</v>
      </c>
      <c r="E67" s="44" t="e">
        <f>IF(LEN(VLOOKUP(A67,'Species List'!$A:$G,4,FALSE))=0,"",VLOOKUP(A67,'Species List'!$A:$G,4,FALSE))</f>
        <v>#N/A</v>
      </c>
      <c r="F67" s="44" t="e">
        <f>IF(LEN(VLOOKUP(A67,'Species List'!$A:$G,5,FALSE))=0,"",VLOOKUP(A67,'Species List'!$A:$G,5,FALSE))</f>
        <v>#N/A</v>
      </c>
      <c r="G67" s="44" t="e">
        <f>IF(LEN(VLOOKUP(A67,'Species List'!$A:$G,6,FALSE))=0,"",VLOOKUP(A67,'Species List'!$A:$G,6,FALSE))</f>
        <v>#N/A</v>
      </c>
      <c r="H67" s="44" t="e">
        <f>VLOOKUP(A67,'Species List'!$A:$G,7,FALSE)</f>
        <v>#N/A</v>
      </c>
      <c r="J67" s="95"/>
      <c r="K67" s="47" t="e">
        <f>VLOOKUP(J67,'Species List'!$H$1:$J$9,2,FALSE)</f>
        <v>#N/A</v>
      </c>
      <c r="L67" s="47" t="e">
        <f>VLOOKUP(K67,'Species List'!$I$1:$N$8,2,FALSE)</f>
        <v>#N/A</v>
      </c>
      <c r="M67" s="104" t="e">
        <f t="shared" si="2"/>
        <v>#N/A</v>
      </c>
      <c r="N67" s="102" t="e">
        <f t="shared" si="0"/>
        <v>#N/A</v>
      </c>
      <c r="O67" s="102" t="e">
        <f t="shared" si="3"/>
        <v>#N/A</v>
      </c>
    </row>
    <row r="68" spans="1:15" x14ac:dyDescent="0.2">
      <c r="A68" s="95"/>
      <c r="B68" s="44" t="e">
        <f>IF(LEN(VLOOKUP(A68,'Species List'!$A:$G,2,FALSE))=0,"",VLOOKUP(A68,'Species List'!$A:$G,2,FALSE))</f>
        <v>#N/A</v>
      </c>
      <c r="C68" s="44" t="e">
        <f>IF(LEN(VLOOKUP(A68,'Species List'!$A:$G,3,FALSE))=0,"",VLOOKUP(A68,'Species List'!$A:$G,3,FALSE))</f>
        <v>#N/A</v>
      </c>
      <c r="D68" s="103" t="e">
        <f t="shared" si="4"/>
        <v>#N/A</v>
      </c>
      <c r="E68" s="44" t="e">
        <f>IF(LEN(VLOOKUP(A68,'Species List'!$A:$G,4,FALSE))=0,"",VLOOKUP(A68,'Species List'!$A:$G,4,FALSE))</f>
        <v>#N/A</v>
      </c>
      <c r="F68" s="44" t="e">
        <f>IF(LEN(VLOOKUP(A68,'Species List'!$A:$G,5,FALSE))=0,"",VLOOKUP(A68,'Species List'!$A:$G,5,FALSE))</f>
        <v>#N/A</v>
      </c>
      <c r="G68" s="44" t="e">
        <f>IF(LEN(VLOOKUP(A68,'Species List'!$A:$G,6,FALSE))=0,"",VLOOKUP(A68,'Species List'!$A:$G,6,FALSE))</f>
        <v>#N/A</v>
      </c>
      <c r="H68" s="44" t="e">
        <f>VLOOKUP(A68,'Species List'!$A:$G,7,FALSE)</f>
        <v>#N/A</v>
      </c>
      <c r="J68" s="95"/>
      <c r="K68" s="47" t="e">
        <f>VLOOKUP(J68,'Species List'!$H$1:$J$9,2,FALSE)</f>
        <v>#N/A</v>
      </c>
      <c r="L68" s="47" t="e">
        <f>VLOOKUP(K68,'Species List'!$I$1:$N$8,2,FALSE)</f>
        <v>#N/A</v>
      </c>
      <c r="M68" s="104" t="e">
        <f t="shared" si="2"/>
        <v>#N/A</v>
      </c>
      <c r="N68" s="102" t="e">
        <f t="shared" si="0"/>
        <v>#N/A</v>
      </c>
      <c r="O68" s="102" t="e">
        <f t="shared" si="3"/>
        <v>#N/A</v>
      </c>
    </row>
    <row r="69" spans="1:15" x14ac:dyDescent="0.2">
      <c r="A69" s="95"/>
      <c r="B69" s="44" t="e">
        <f>IF(LEN(VLOOKUP(A69,'Species List'!$A:$G,2,FALSE))=0,"",VLOOKUP(A69,'Species List'!$A:$G,2,FALSE))</f>
        <v>#N/A</v>
      </c>
      <c r="C69" s="44" t="e">
        <f>IF(LEN(VLOOKUP(A69,'Species List'!$A:$G,3,FALSE))=0,"",VLOOKUP(A69,'Species List'!$A:$G,3,FALSE))</f>
        <v>#N/A</v>
      </c>
      <c r="D69" s="103" t="e">
        <f t="shared" si="4"/>
        <v>#N/A</v>
      </c>
      <c r="E69" s="44" t="e">
        <f>IF(LEN(VLOOKUP(A69,'Species List'!$A:$G,4,FALSE))=0,"",VLOOKUP(A69,'Species List'!$A:$G,4,FALSE))</f>
        <v>#N/A</v>
      </c>
      <c r="F69" s="44" t="e">
        <f>IF(LEN(VLOOKUP(A69,'Species List'!$A:$G,5,FALSE))=0,"",VLOOKUP(A69,'Species List'!$A:$G,5,FALSE))</f>
        <v>#N/A</v>
      </c>
      <c r="G69" s="44" t="e">
        <f>IF(LEN(VLOOKUP(A69,'Species List'!$A:$G,6,FALSE))=0,"",VLOOKUP(A69,'Species List'!$A:$G,6,FALSE))</f>
        <v>#N/A</v>
      </c>
      <c r="H69" s="44" t="e">
        <f>VLOOKUP(A69,'Species List'!$A:$G,7,FALSE)</f>
        <v>#N/A</v>
      </c>
      <c r="J69" s="95"/>
      <c r="K69" s="47" t="e">
        <f>VLOOKUP(J69,'Species List'!$H$1:$J$9,2,FALSE)</f>
        <v>#N/A</v>
      </c>
      <c r="L69" s="47" t="e">
        <f>VLOOKUP(K69,'Species List'!$I$1:$N$8,2,FALSE)</f>
        <v>#N/A</v>
      </c>
      <c r="M69" s="104" t="e">
        <f t="shared" si="2"/>
        <v>#N/A</v>
      </c>
      <c r="N69" s="102" t="e">
        <f t="shared" si="0"/>
        <v>#N/A</v>
      </c>
      <c r="O69" s="102" t="e">
        <f t="shared" si="3"/>
        <v>#N/A</v>
      </c>
    </row>
    <row r="70" spans="1:15" x14ac:dyDescent="0.2">
      <c r="A70" s="95"/>
      <c r="B70" s="44" t="e">
        <f>IF(LEN(VLOOKUP(A70,'Species List'!$A:$G,2,FALSE))=0,"",VLOOKUP(A70,'Species List'!$A:$G,2,FALSE))</f>
        <v>#N/A</v>
      </c>
      <c r="C70" s="44" t="e">
        <f>IF(LEN(VLOOKUP(A70,'Species List'!$A:$G,3,FALSE))=0,"",VLOOKUP(A70,'Species List'!$A:$G,3,FALSE))</f>
        <v>#N/A</v>
      </c>
      <c r="D70" s="103" t="e">
        <f t="shared" si="4"/>
        <v>#N/A</v>
      </c>
      <c r="E70" s="44" t="e">
        <f>IF(LEN(VLOOKUP(A70,'Species List'!$A:$G,4,FALSE))=0,"",VLOOKUP(A70,'Species List'!$A:$G,4,FALSE))</f>
        <v>#N/A</v>
      </c>
      <c r="F70" s="44" t="e">
        <f>IF(LEN(VLOOKUP(A70,'Species List'!$A:$G,5,FALSE))=0,"",VLOOKUP(A70,'Species List'!$A:$G,5,FALSE))</f>
        <v>#N/A</v>
      </c>
      <c r="G70" s="44" t="e">
        <f>IF(LEN(VLOOKUP(A70,'Species List'!$A:$G,6,FALSE))=0,"",VLOOKUP(A70,'Species List'!$A:$G,6,FALSE))</f>
        <v>#N/A</v>
      </c>
      <c r="H70" s="44" t="e">
        <f>VLOOKUP(A70,'Species List'!$A:$G,7,FALSE)</f>
        <v>#N/A</v>
      </c>
      <c r="J70" s="95"/>
      <c r="K70" s="47" t="e">
        <f>VLOOKUP(J70,'Species List'!$H$1:$J$9,2,FALSE)</f>
        <v>#N/A</v>
      </c>
      <c r="L70" s="47" t="e">
        <f>VLOOKUP(K70,'Species List'!$I$1:$N$8,2,FALSE)</f>
        <v>#N/A</v>
      </c>
      <c r="M70" s="104" t="e">
        <f t="shared" si="2"/>
        <v>#N/A</v>
      </c>
      <c r="N70" s="102" t="e">
        <f t="shared" si="0"/>
        <v>#N/A</v>
      </c>
      <c r="O70" s="102" t="e">
        <f t="shared" si="3"/>
        <v>#N/A</v>
      </c>
    </row>
    <row r="71" spans="1:15" x14ac:dyDescent="0.2">
      <c r="A71" s="95"/>
      <c r="B71" s="44" t="e">
        <f>IF(LEN(VLOOKUP(A71,'Species List'!$A:$G,2,FALSE))=0,"",VLOOKUP(A71,'Species List'!$A:$G,2,FALSE))</f>
        <v>#N/A</v>
      </c>
      <c r="C71" s="44" t="e">
        <f>IF(LEN(VLOOKUP(A71,'Species List'!$A:$G,3,FALSE))=0,"",VLOOKUP(A71,'Species List'!$A:$G,3,FALSE))</f>
        <v>#N/A</v>
      </c>
      <c r="D71" s="103" t="e">
        <f t="shared" si="4"/>
        <v>#N/A</v>
      </c>
      <c r="E71" s="44" t="e">
        <f>IF(LEN(VLOOKUP(A71,'Species List'!$A:$G,4,FALSE))=0,"",VLOOKUP(A71,'Species List'!$A:$G,4,FALSE))</f>
        <v>#N/A</v>
      </c>
      <c r="F71" s="44" t="e">
        <f>IF(LEN(VLOOKUP(A71,'Species List'!$A:$G,5,FALSE))=0,"",VLOOKUP(A71,'Species List'!$A:$G,5,FALSE))</f>
        <v>#N/A</v>
      </c>
      <c r="G71" s="44" t="e">
        <f>IF(LEN(VLOOKUP(A71,'Species List'!$A:$G,6,FALSE))=0,"",VLOOKUP(A71,'Species List'!$A:$G,6,FALSE))</f>
        <v>#N/A</v>
      </c>
      <c r="H71" s="44" t="e">
        <f>VLOOKUP(A71,'Species List'!$A:$G,7,FALSE)</f>
        <v>#N/A</v>
      </c>
      <c r="J71" s="95"/>
      <c r="K71" s="47" t="e">
        <f>VLOOKUP(J71,'Species List'!$H$1:$J$9,2,FALSE)</f>
        <v>#N/A</v>
      </c>
      <c r="L71" s="47" t="e">
        <f>VLOOKUP(K71,'Species List'!$I$1:$N$8,2,FALSE)</f>
        <v>#N/A</v>
      </c>
      <c r="M71" s="104" t="e">
        <f t="shared" si="2"/>
        <v>#N/A</v>
      </c>
      <c r="N71" s="102" t="e">
        <f t="shared" si="0"/>
        <v>#N/A</v>
      </c>
      <c r="O71" s="102" t="e">
        <f t="shared" si="3"/>
        <v>#N/A</v>
      </c>
    </row>
    <row r="72" spans="1:15" x14ac:dyDescent="0.2">
      <c r="A72" s="95"/>
      <c r="B72" s="44" t="e">
        <f>IF(LEN(VLOOKUP(A72,'Species List'!$A:$G,2,FALSE))=0,"",VLOOKUP(A72,'Species List'!$A:$G,2,FALSE))</f>
        <v>#N/A</v>
      </c>
      <c r="C72" s="44" t="e">
        <f>IF(LEN(VLOOKUP(A72,'Species List'!$A:$G,3,FALSE))=0,"",VLOOKUP(A72,'Species List'!$A:$G,3,FALSE))</f>
        <v>#N/A</v>
      </c>
      <c r="D72" s="103" t="e">
        <f t="shared" si="4"/>
        <v>#N/A</v>
      </c>
      <c r="E72" s="44" t="e">
        <f>IF(LEN(VLOOKUP(A72,'Species List'!$A:$G,4,FALSE))=0,"",VLOOKUP(A72,'Species List'!$A:$G,4,FALSE))</f>
        <v>#N/A</v>
      </c>
      <c r="F72" s="44" t="e">
        <f>IF(LEN(VLOOKUP(A72,'Species List'!$A:$G,5,FALSE))=0,"",VLOOKUP(A72,'Species List'!$A:$G,5,FALSE))</f>
        <v>#N/A</v>
      </c>
      <c r="G72" s="44" t="e">
        <f>IF(LEN(VLOOKUP(A72,'Species List'!$A:$G,6,FALSE))=0,"",VLOOKUP(A72,'Species List'!$A:$G,6,FALSE))</f>
        <v>#N/A</v>
      </c>
      <c r="H72" s="44" t="e">
        <f>VLOOKUP(A72,'Species List'!$A:$G,7,FALSE)</f>
        <v>#N/A</v>
      </c>
      <c r="J72" s="95"/>
      <c r="K72" s="47" t="e">
        <f>VLOOKUP(J72,'Species List'!$H$1:$J$9,2,FALSE)</f>
        <v>#N/A</v>
      </c>
      <c r="L72" s="47" t="e">
        <f>VLOOKUP(K72,'Species List'!$I$1:$N$8,2,FALSE)</f>
        <v>#N/A</v>
      </c>
      <c r="M72" s="104" t="e">
        <f t="shared" si="2"/>
        <v>#N/A</v>
      </c>
      <c r="N72" s="102" t="e">
        <f t="shared" si="0"/>
        <v>#N/A</v>
      </c>
      <c r="O72" s="102" t="e">
        <f t="shared" si="3"/>
        <v>#N/A</v>
      </c>
    </row>
    <row r="73" spans="1:15" x14ac:dyDescent="0.2">
      <c r="A73" s="95"/>
      <c r="B73" s="44" t="e">
        <f>IF(LEN(VLOOKUP(A73,'Species List'!$A:$G,2,FALSE))=0,"",VLOOKUP(A73,'Species List'!$A:$G,2,FALSE))</f>
        <v>#N/A</v>
      </c>
      <c r="C73" s="44" t="e">
        <f>IF(LEN(VLOOKUP(A73,'Species List'!$A:$G,3,FALSE))=0,"",VLOOKUP(A73,'Species List'!$A:$G,3,FALSE))</f>
        <v>#N/A</v>
      </c>
      <c r="D73" s="103" t="e">
        <f t="shared" si="4"/>
        <v>#N/A</v>
      </c>
      <c r="E73" s="44" t="e">
        <f>IF(LEN(VLOOKUP(A73,'Species List'!$A:$G,4,FALSE))=0,"",VLOOKUP(A73,'Species List'!$A:$G,4,FALSE))</f>
        <v>#N/A</v>
      </c>
      <c r="F73" s="44" t="e">
        <f>IF(LEN(VLOOKUP(A73,'Species List'!$A:$G,5,FALSE))=0,"",VLOOKUP(A73,'Species List'!$A:$G,5,FALSE))</f>
        <v>#N/A</v>
      </c>
      <c r="G73" s="44" t="e">
        <f>IF(LEN(VLOOKUP(A73,'Species List'!$A:$G,6,FALSE))=0,"",VLOOKUP(A73,'Species List'!$A:$G,6,FALSE))</f>
        <v>#N/A</v>
      </c>
      <c r="H73" s="44" t="e">
        <f>VLOOKUP(A73,'Species List'!$A:$G,7,FALSE)</f>
        <v>#N/A</v>
      </c>
      <c r="J73" s="95"/>
      <c r="K73" s="47" t="e">
        <f>VLOOKUP(J73,'Species List'!$H$1:$J$9,2,FALSE)</f>
        <v>#N/A</v>
      </c>
      <c r="L73" s="47" t="e">
        <f>VLOOKUP(K73,'Species List'!$I$1:$N$8,2,FALSE)</f>
        <v>#N/A</v>
      </c>
      <c r="M73" s="104" t="e">
        <f t="shared" si="2"/>
        <v>#N/A</v>
      </c>
      <c r="N73" s="102" t="e">
        <f t="shared" si="0"/>
        <v>#N/A</v>
      </c>
      <c r="O73" s="102" t="e">
        <f t="shared" si="3"/>
        <v>#N/A</v>
      </c>
    </row>
    <row r="74" spans="1:15" x14ac:dyDescent="0.2">
      <c r="A74" s="95"/>
      <c r="B74" s="44" t="e">
        <f>IF(LEN(VLOOKUP(A74,'Species List'!$A:$G,2,FALSE))=0,"",VLOOKUP(A74,'Species List'!$A:$G,2,FALSE))</f>
        <v>#N/A</v>
      </c>
      <c r="C74" s="44" t="e">
        <f>IF(LEN(VLOOKUP(A74,'Species List'!$A:$G,3,FALSE))=0,"",VLOOKUP(A74,'Species List'!$A:$G,3,FALSE))</f>
        <v>#N/A</v>
      </c>
      <c r="D74" s="103" t="e">
        <f t="shared" si="4"/>
        <v>#N/A</v>
      </c>
      <c r="E74" s="44" t="e">
        <f>IF(LEN(VLOOKUP(A74,'Species List'!$A:$G,4,FALSE))=0,"",VLOOKUP(A74,'Species List'!$A:$G,4,FALSE))</f>
        <v>#N/A</v>
      </c>
      <c r="F74" s="44" t="e">
        <f>IF(LEN(VLOOKUP(A74,'Species List'!$A:$G,5,FALSE))=0,"",VLOOKUP(A74,'Species List'!$A:$G,5,FALSE))</f>
        <v>#N/A</v>
      </c>
      <c r="G74" s="44" t="e">
        <f>IF(LEN(VLOOKUP(A74,'Species List'!$A:$G,6,FALSE))=0,"",VLOOKUP(A74,'Species List'!$A:$G,6,FALSE))</f>
        <v>#N/A</v>
      </c>
      <c r="H74" s="44" t="e">
        <f>VLOOKUP(A74,'Species List'!$A:$G,7,FALSE)</f>
        <v>#N/A</v>
      </c>
      <c r="J74" s="95"/>
      <c r="K74" s="47" t="e">
        <f>VLOOKUP(J74,'Species List'!$H$1:$J$9,2,FALSE)</f>
        <v>#N/A</v>
      </c>
      <c r="L74" s="47" t="e">
        <f>VLOOKUP(K74,'Species List'!$I$1:$N$8,2,FALSE)</f>
        <v>#N/A</v>
      </c>
      <c r="M74" s="104" t="e">
        <f t="shared" si="2"/>
        <v>#N/A</v>
      </c>
      <c r="N74" s="102" t="e">
        <f t="shared" si="0"/>
        <v>#N/A</v>
      </c>
      <c r="O74" s="102" t="e">
        <f t="shared" si="3"/>
        <v>#N/A</v>
      </c>
    </row>
    <row r="75" spans="1:15" x14ac:dyDescent="0.2">
      <c r="A75" s="95"/>
      <c r="B75" s="44" t="e">
        <f>IF(LEN(VLOOKUP(A75,'Species List'!$A:$G,2,FALSE))=0,"",VLOOKUP(A75,'Species List'!$A:$G,2,FALSE))</f>
        <v>#N/A</v>
      </c>
      <c r="C75" s="44" t="e">
        <f>IF(LEN(VLOOKUP(A75,'Species List'!$A:$G,3,FALSE))=0,"",VLOOKUP(A75,'Species List'!$A:$G,3,FALSE))</f>
        <v>#N/A</v>
      </c>
      <c r="D75" s="103" t="e">
        <f t="shared" si="4"/>
        <v>#N/A</v>
      </c>
      <c r="E75" s="44" t="e">
        <f>IF(LEN(VLOOKUP(A75,'Species List'!$A:$G,4,FALSE))=0,"",VLOOKUP(A75,'Species List'!$A:$G,4,FALSE))</f>
        <v>#N/A</v>
      </c>
      <c r="F75" s="44" t="e">
        <f>IF(LEN(VLOOKUP(A75,'Species List'!$A:$G,5,FALSE))=0,"",VLOOKUP(A75,'Species List'!$A:$G,5,FALSE))</f>
        <v>#N/A</v>
      </c>
      <c r="G75" s="44" t="e">
        <f>IF(LEN(VLOOKUP(A75,'Species List'!$A:$G,6,FALSE))=0,"",VLOOKUP(A75,'Species List'!$A:$G,6,FALSE))</f>
        <v>#N/A</v>
      </c>
      <c r="H75" s="44" t="e">
        <f>VLOOKUP(A75,'Species List'!$A:$G,7,FALSE)</f>
        <v>#N/A</v>
      </c>
      <c r="J75" s="95"/>
      <c r="K75" s="47" t="e">
        <f>VLOOKUP(J75,'Species List'!$H$1:$J$9,2,FALSE)</f>
        <v>#N/A</v>
      </c>
      <c r="L75" s="47" t="e">
        <f>VLOOKUP(K75,'Species List'!$I$1:$N$8,2,FALSE)</f>
        <v>#N/A</v>
      </c>
      <c r="M75" s="104" t="e">
        <f t="shared" si="2"/>
        <v>#N/A</v>
      </c>
      <c r="N75" s="102" t="e">
        <f t="shared" si="0"/>
        <v>#N/A</v>
      </c>
      <c r="O75" s="102" t="e">
        <f t="shared" si="3"/>
        <v>#N/A</v>
      </c>
    </row>
    <row r="76" spans="1:15" x14ac:dyDescent="0.2">
      <c r="A76" s="95"/>
      <c r="B76" s="44" t="e">
        <f>IF(LEN(VLOOKUP(A76,'Species List'!$A:$G,2,FALSE))=0,"",VLOOKUP(A76,'Species List'!$A:$G,2,FALSE))</f>
        <v>#N/A</v>
      </c>
      <c r="C76" s="44" t="e">
        <f>IF(LEN(VLOOKUP(A76,'Species List'!$A:$G,3,FALSE))=0,"",VLOOKUP(A76,'Species List'!$A:$G,3,FALSE))</f>
        <v>#N/A</v>
      </c>
      <c r="D76" s="103" t="e">
        <f t="shared" si="4"/>
        <v>#N/A</v>
      </c>
      <c r="E76" s="44" t="e">
        <f>IF(LEN(VLOOKUP(A76,'Species List'!$A:$G,4,FALSE))=0,"",VLOOKUP(A76,'Species List'!$A:$G,4,FALSE))</f>
        <v>#N/A</v>
      </c>
      <c r="F76" s="44" t="e">
        <f>IF(LEN(VLOOKUP(A76,'Species List'!$A:$G,5,FALSE))=0,"",VLOOKUP(A76,'Species List'!$A:$G,5,FALSE))</f>
        <v>#N/A</v>
      </c>
      <c r="G76" s="44" t="e">
        <f>IF(LEN(VLOOKUP(A76,'Species List'!$A:$G,6,FALSE))=0,"",VLOOKUP(A76,'Species List'!$A:$G,6,FALSE))</f>
        <v>#N/A</v>
      </c>
      <c r="H76" s="44" t="e">
        <f>VLOOKUP(A76,'Species List'!$A:$G,7,FALSE)</f>
        <v>#N/A</v>
      </c>
      <c r="J76" s="95"/>
      <c r="K76" s="47" t="e">
        <f>VLOOKUP(J76,'Species List'!$H$1:$J$9,2,FALSE)</f>
        <v>#N/A</v>
      </c>
      <c r="L76" s="47" t="e">
        <f>VLOOKUP(K76,'Species List'!$I$1:$N$8,2,FALSE)</f>
        <v>#N/A</v>
      </c>
      <c r="M76" s="104" t="e">
        <f t="shared" si="2"/>
        <v>#N/A</v>
      </c>
      <c r="N76" s="102" t="e">
        <f t="shared" ref="N76:N139" si="5">L76/$L$151</f>
        <v>#N/A</v>
      </c>
      <c r="O76" s="102" t="e">
        <f t="shared" si="3"/>
        <v>#N/A</v>
      </c>
    </row>
    <row r="77" spans="1:15" x14ac:dyDescent="0.2">
      <c r="A77" s="95"/>
      <c r="B77" s="44" t="e">
        <f>IF(LEN(VLOOKUP(A77,'Species List'!$A:$G,2,FALSE))=0,"",VLOOKUP(A77,'Species List'!$A:$G,2,FALSE))</f>
        <v>#N/A</v>
      </c>
      <c r="C77" s="44" t="e">
        <f>IF(LEN(VLOOKUP(A77,'Species List'!$A:$G,3,FALSE))=0,"",VLOOKUP(A77,'Species List'!$A:$G,3,FALSE))</f>
        <v>#N/A</v>
      </c>
      <c r="D77" s="103" t="e">
        <f t="shared" ref="D77:D140" si="6">VALUE(C77)</f>
        <v>#N/A</v>
      </c>
      <c r="E77" s="44" t="e">
        <f>IF(LEN(VLOOKUP(A77,'Species List'!$A:$G,4,FALSE))=0,"",VLOOKUP(A77,'Species List'!$A:$G,4,FALSE))</f>
        <v>#N/A</v>
      </c>
      <c r="F77" s="44" t="e">
        <f>IF(LEN(VLOOKUP(A77,'Species List'!$A:$G,5,FALSE))=0,"",VLOOKUP(A77,'Species List'!$A:$G,5,FALSE))</f>
        <v>#N/A</v>
      </c>
      <c r="G77" s="44" t="e">
        <f>IF(LEN(VLOOKUP(A77,'Species List'!$A:$G,6,FALSE))=0,"",VLOOKUP(A77,'Species List'!$A:$G,6,FALSE))</f>
        <v>#N/A</v>
      </c>
      <c r="H77" s="44" t="e">
        <f>VLOOKUP(A77,'Species List'!$A:$G,7,FALSE)</f>
        <v>#N/A</v>
      </c>
      <c r="J77" s="95"/>
      <c r="K77" s="47" t="e">
        <f>VLOOKUP(J77,'Species List'!$H$1:$J$9,2,FALSE)</f>
        <v>#N/A</v>
      </c>
      <c r="L77" s="47" t="e">
        <f>VLOOKUP(K77,'Species List'!$I$1:$N$8,2,FALSE)</f>
        <v>#N/A</v>
      </c>
      <c r="M77" s="104" t="e">
        <f t="shared" ref="M77:M140" si="7">VALUE(L77)</f>
        <v>#N/A</v>
      </c>
      <c r="N77" s="102" t="e">
        <f t="shared" si="5"/>
        <v>#N/A</v>
      </c>
      <c r="O77" s="102" t="e">
        <f t="shared" ref="O77:O140" si="8">D77*N77</f>
        <v>#N/A</v>
      </c>
    </row>
    <row r="78" spans="1:15" x14ac:dyDescent="0.2">
      <c r="A78" s="95"/>
      <c r="B78" s="44" t="e">
        <f>IF(LEN(VLOOKUP(A78,'Species List'!$A:$G,2,FALSE))=0,"",VLOOKUP(A78,'Species List'!$A:$G,2,FALSE))</f>
        <v>#N/A</v>
      </c>
      <c r="C78" s="44" t="e">
        <f>IF(LEN(VLOOKUP(A78,'Species List'!$A:$G,3,FALSE))=0,"",VLOOKUP(A78,'Species List'!$A:$G,3,FALSE))</f>
        <v>#N/A</v>
      </c>
      <c r="D78" s="103" t="e">
        <f t="shared" si="6"/>
        <v>#N/A</v>
      </c>
      <c r="E78" s="44" t="e">
        <f>IF(LEN(VLOOKUP(A78,'Species List'!$A:$G,4,FALSE))=0,"",VLOOKUP(A78,'Species List'!$A:$G,4,FALSE))</f>
        <v>#N/A</v>
      </c>
      <c r="F78" s="44" t="e">
        <f>IF(LEN(VLOOKUP(A78,'Species List'!$A:$G,5,FALSE))=0,"",VLOOKUP(A78,'Species List'!$A:$G,5,FALSE))</f>
        <v>#N/A</v>
      </c>
      <c r="G78" s="44" t="e">
        <f>IF(LEN(VLOOKUP(A78,'Species List'!$A:$G,6,FALSE))=0,"",VLOOKUP(A78,'Species List'!$A:$G,6,FALSE))</f>
        <v>#N/A</v>
      </c>
      <c r="H78" s="44" t="e">
        <f>VLOOKUP(A78,'Species List'!$A:$G,7,FALSE)</f>
        <v>#N/A</v>
      </c>
      <c r="J78" s="95"/>
      <c r="K78" s="47" t="e">
        <f>VLOOKUP(J78,'Species List'!$H$1:$J$9,2,FALSE)</f>
        <v>#N/A</v>
      </c>
      <c r="L78" s="47" t="e">
        <f>VLOOKUP(K78,'Species List'!$I$1:$N$8,2,FALSE)</f>
        <v>#N/A</v>
      </c>
      <c r="M78" s="104" t="e">
        <f t="shared" si="7"/>
        <v>#N/A</v>
      </c>
      <c r="N78" s="102" t="e">
        <f t="shared" si="5"/>
        <v>#N/A</v>
      </c>
      <c r="O78" s="102" t="e">
        <f t="shared" si="8"/>
        <v>#N/A</v>
      </c>
    </row>
    <row r="79" spans="1:15" x14ac:dyDescent="0.2">
      <c r="A79" s="95"/>
      <c r="B79" s="44" t="e">
        <f>IF(LEN(VLOOKUP(A79,'Species List'!$A:$G,2,FALSE))=0,"",VLOOKUP(A79,'Species List'!$A:$G,2,FALSE))</f>
        <v>#N/A</v>
      </c>
      <c r="C79" s="44" t="e">
        <f>IF(LEN(VLOOKUP(A79,'Species List'!$A:$G,3,FALSE))=0,"",VLOOKUP(A79,'Species List'!$A:$G,3,FALSE))</f>
        <v>#N/A</v>
      </c>
      <c r="D79" s="103" t="e">
        <f t="shared" si="6"/>
        <v>#N/A</v>
      </c>
      <c r="E79" s="44" t="e">
        <f>IF(LEN(VLOOKUP(A79,'Species List'!$A:$G,4,FALSE))=0,"",VLOOKUP(A79,'Species List'!$A:$G,4,FALSE))</f>
        <v>#N/A</v>
      </c>
      <c r="F79" s="44" t="e">
        <f>IF(LEN(VLOOKUP(A79,'Species List'!$A:$G,5,FALSE))=0,"",VLOOKUP(A79,'Species List'!$A:$G,5,FALSE))</f>
        <v>#N/A</v>
      </c>
      <c r="G79" s="44" t="e">
        <f>IF(LEN(VLOOKUP(A79,'Species List'!$A:$G,6,FALSE))=0,"",VLOOKUP(A79,'Species List'!$A:$G,6,FALSE))</f>
        <v>#N/A</v>
      </c>
      <c r="H79" s="44" t="e">
        <f>VLOOKUP(A79,'Species List'!$A:$G,7,FALSE)</f>
        <v>#N/A</v>
      </c>
      <c r="J79" s="95"/>
      <c r="K79" s="47" t="e">
        <f>VLOOKUP(J79,'Species List'!$H$1:$J$9,2,FALSE)</f>
        <v>#N/A</v>
      </c>
      <c r="L79" s="47" t="e">
        <f>VLOOKUP(K79,'Species List'!$I$1:$N$8,2,FALSE)</f>
        <v>#N/A</v>
      </c>
      <c r="M79" s="104" t="e">
        <f t="shared" si="7"/>
        <v>#N/A</v>
      </c>
      <c r="N79" s="102" t="e">
        <f t="shared" si="5"/>
        <v>#N/A</v>
      </c>
      <c r="O79" s="102" t="e">
        <f t="shared" si="8"/>
        <v>#N/A</v>
      </c>
    </row>
    <row r="80" spans="1:15" x14ac:dyDescent="0.2">
      <c r="A80" s="95"/>
      <c r="B80" s="44" t="e">
        <f>IF(LEN(VLOOKUP(A80,'Species List'!$A:$G,2,FALSE))=0,"",VLOOKUP(A80,'Species List'!$A:$G,2,FALSE))</f>
        <v>#N/A</v>
      </c>
      <c r="C80" s="44" t="e">
        <f>IF(LEN(VLOOKUP(A80,'Species List'!$A:$G,3,FALSE))=0,"",VLOOKUP(A80,'Species List'!$A:$G,3,FALSE))</f>
        <v>#N/A</v>
      </c>
      <c r="D80" s="103" t="e">
        <f t="shared" si="6"/>
        <v>#N/A</v>
      </c>
      <c r="E80" s="44" t="e">
        <f>IF(LEN(VLOOKUP(A80,'Species List'!$A:$G,4,FALSE))=0,"",VLOOKUP(A80,'Species List'!$A:$G,4,FALSE))</f>
        <v>#N/A</v>
      </c>
      <c r="F80" s="44" t="e">
        <f>IF(LEN(VLOOKUP(A80,'Species List'!$A:$G,5,FALSE))=0,"",VLOOKUP(A80,'Species List'!$A:$G,5,FALSE))</f>
        <v>#N/A</v>
      </c>
      <c r="G80" s="44" t="e">
        <f>IF(LEN(VLOOKUP(A80,'Species List'!$A:$G,6,FALSE))=0,"",VLOOKUP(A80,'Species List'!$A:$G,6,FALSE))</f>
        <v>#N/A</v>
      </c>
      <c r="H80" s="44" t="e">
        <f>VLOOKUP(A80,'Species List'!$A:$G,7,FALSE)</f>
        <v>#N/A</v>
      </c>
      <c r="J80" s="95"/>
      <c r="K80" s="47" t="e">
        <f>VLOOKUP(J80,'Species List'!$H$1:$J$9,2,FALSE)</f>
        <v>#N/A</v>
      </c>
      <c r="L80" s="47" t="e">
        <f>VLOOKUP(K80,'Species List'!$I$1:$N$8,2,FALSE)</f>
        <v>#N/A</v>
      </c>
      <c r="M80" s="104" t="e">
        <f t="shared" si="7"/>
        <v>#N/A</v>
      </c>
      <c r="N80" s="102" t="e">
        <f t="shared" si="5"/>
        <v>#N/A</v>
      </c>
      <c r="O80" s="102" t="e">
        <f t="shared" si="8"/>
        <v>#N/A</v>
      </c>
    </row>
    <row r="81" spans="1:15" x14ac:dyDescent="0.2">
      <c r="A81" s="95"/>
      <c r="B81" s="44" t="e">
        <f>IF(LEN(VLOOKUP(A81,'Species List'!$A:$G,2,FALSE))=0,"",VLOOKUP(A81,'Species List'!$A:$G,2,FALSE))</f>
        <v>#N/A</v>
      </c>
      <c r="C81" s="44" t="e">
        <f>IF(LEN(VLOOKUP(A81,'Species List'!$A:$G,3,FALSE))=0,"",VLOOKUP(A81,'Species List'!$A:$G,3,FALSE))</f>
        <v>#N/A</v>
      </c>
      <c r="D81" s="103" t="e">
        <f t="shared" si="6"/>
        <v>#N/A</v>
      </c>
      <c r="E81" s="44" t="e">
        <f>IF(LEN(VLOOKUP(A81,'Species List'!$A:$G,4,FALSE))=0,"",VLOOKUP(A81,'Species List'!$A:$G,4,FALSE))</f>
        <v>#N/A</v>
      </c>
      <c r="F81" s="44" t="e">
        <f>IF(LEN(VLOOKUP(A81,'Species List'!$A:$G,5,FALSE))=0,"",VLOOKUP(A81,'Species List'!$A:$G,5,FALSE))</f>
        <v>#N/A</v>
      </c>
      <c r="G81" s="44" t="e">
        <f>IF(LEN(VLOOKUP(A81,'Species List'!$A:$G,6,FALSE))=0,"",VLOOKUP(A81,'Species List'!$A:$G,6,FALSE))</f>
        <v>#N/A</v>
      </c>
      <c r="H81" s="44" t="e">
        <f>VLOOKUP(A81,'Species List'!$A:$G,7,FALSE)</f>
        <v>#N/A</v>
      </c>
      <c r="J81" s="95"/>
      <c r="K81" s="47" t="e">
        <f>VLOOKUP(J81,'Species List'!$H$1:$J$9,2,FALSE)</f>
        <v>#N/A</v>
      </c>
      <c r="L81" s="47" t="e">
        <f>VLOOKUP(K81,'Species List'!$I$1:$N$8,2,FALSE)</f>
        <v>#N/A</v>
      </c>
      <c r="M81" s="104" t="e">
        <f t="shared" si="7"/>
        <v>#N/A</v>
      </c>
      <c r="N81" s="102" t="e">
        <f t="shared" si="5"/>
        <v>#N/A</v>
      </c>
      <c r="O81" s="102" t="e">
        <f t="shared" si="8"/>
        <v>#N/A</v>
      </c>
    </row>
    <row r="82" spans="1:15" x14ac:dyDescent="0.2">
      <c r="A82" s="95"/>
      <c r="B82" s="44" t="e">
        <f>IF(LEN(VLOOKUP(A82,'Species List'!$A:$G,2,FALSE))=0,"",VLOOKUP(A82,'Species List'!$A:$G,2,FALSE))</f>
        <v>#N/A</v>
      </c>
      <c r="C82" s="44" t="e">
        <f>IF(LEN(VLOOKUP(A82,'Species List'!$A:$G,3,FALSE))=0,"",VLOOKUP(A82,'Species List'!$A:$G,3,FALSE))</f>
        <v>#N/A</v>
      </c>
      <c r="D82" s="103" t="e">
        <f t="shared" si="6"/>
        <v>#N/A</v>
      </c>
      <c r="E82" s="44" t="e">
        <f>IF(LEN(VLOOKUP(A82,'Species List'!$A:$G,4,FALSE))=0,"",VLOOKUP(A82,'Species List'!$A:$G,4,FALSE))</f>
        <v>#N/A</v>
      </c>
      <c r="F82" s="44" t="e">
        <f>IF(LEN(VLOOKUP(A82,'Species List'!$A:$G,5,FALSE))=0,"",VLOOKUP(A82,'Species List'!$A:$G,5,FALSE))</f>
        <v>#N/A</v>
      </c>
      <c r="G82" s="44" t="e">
        <f>IF(LEN(VLOOKUP(A82,'Species List'!$A:$G,6,FALSE))=0,"",VLOOKUP(A82,'Species List'!$A:$G,6,FALSE))</f>
        <v>#N/A</v>
      </c>
      <c r="H82" s="44" t="e">
        <f>VLOOKUP(A82,'Species List'!$A:$G,7,FALSE)</f>
        <v>#N/A</v>
      </c>
      <c r="J82" s="95"/>
      <c r="K82" s="47" t="e">
        <f>VLOOKUP(J82,'Species List'!$H$1:$J$9,2,FALSE)</f>
        <v>#N/A</v>
      </c>
      <c r="L82" s="47" t="e">
        <f>VLOOKUP(K82,'Species List'!$I$1:$N$8,2,FALSE)</f>
        <v>#N/A</v>
      </c>
      <c r="M82" s="104" t="e">
        <f t="shared" si="7"/>
        <v>#N/A</v>
      </c>
      <c r="N82" s="102" t="e">
        <f t="shared" si="5"/>
        <v>#N/A</v>
      </c>
      <c r="O82" s="102" t="e">
        <f t="shared" si="8"/>
        <v>#N/A</v>
      </c>
    </row>
    <row r="83" spans="1:15" x14ac:dyDescent="0.2">
      <c r="A83" s="95"/>
      <c r="B83" s="44" t="e">
        <f>IF(LEN(VLOOKUP(A83,'Species List'!$A:$G,2,FALSE))=0,"",VLOOKUP(A83,'Species List'!$A:$G,2,FALSE))</f>
        <v>#N/A</v>
      </c>
      <c r="C83" s="44" t="e">
        <f>IF(LEN(VLOOKUP(A83,'Species List'!$A:$G,3,FALSE))=0,"",VLOOKUP(A83,'Species List'!$A:$G,3,FALSE))</f>
        <v>#N/A</v>
      </c>
      <c r="D83" s="103" t="e">
        <f t="shared" si="6"/>
        <v>#N/A</v>
      </c>
      <c r="E83" s="44" t="e">
        <f>IF(LEN(VLOOKUP(A83,'Species List'!$A:$G,4,FALSE))=0,"",VLOOKUP(A83,'Species List'!$A:$G,4,FALSE))</f>
        <v>#N/A</v>
      </c>
      <c r="F83" s="44" t="e">
        <f>IF(LEN(VLOOKUP(A83,'Species List'!$A:$G,5,FALSE))=0,"",VLOOKUP(A83,'Species List'!$A:$G,5,FALSE))</f>
        <v>#N/A</v>
      </c>
      <c r="G83" s="44" t="e">
        <f>IF(LEN(VLOOKUP(A83,'Species List'!$A:$G,6,FALSE))=0,"",VLOOKUP(A83,'Species List'!$A:$G,6,FALSE))</f>
        <v>#N/A</v>
      </c>
      <c r="H83" s="44" t="e">
        <f>VLOOKUP(A83,'Species List'!$A:$G,7,FALSE)</f>
        <v>#N/A</v>
      </c>
      <c r="J83" s="95"/>
      <c r="K83" s="47" t="e">
        <f>VLOOKUP(J83,'Species List'!$H$1:$J$9,2,FALSE)</f>
        <v>#N/A</v>
      </c>
      <c r="L83" s="47" t="e">
        <f>VLOOKUP(K83,'Species List'!$I$1:$N$8,2,FALSE)</f>
        <v>#N/A</v>
      </c>
      <c r="M83" s="104" t="e">
        <f t="shared" si="7"/>
        <v>#N/A</v>
      </c>
      <c r="N83" s="102" t="e">
        <f t="shared" si="5"/>
        <v>#N/A</v>
      </c>
      <c r="O83" s="102" t="e">
        <f t="shared" si="8"/>
        <v>#N/A</v>
      </c>
    </row>
    <row r="84" spans="1:15" x14ac:dyDescent="0.2">
      <c r="A84" s="95"/>
      <c r="B84" s="44" t="e">
        <f>IF(LEN(VLOOKUP(A84,'Species List'!$A:$G,2,FALSE))=0,"",VLOOKUP(A84,'Species List'!$A:$G,2,FALSE))</f>
        <v>#N/A</v>
      </c>
      <c r="C84" s="44" t="e">
        <f>IF(LEN(VLOOKUP(A84,'Species List'!$A:$G,3,FALSE))=0,"",VLOOKUP(A84,'Species List'!$A:$G,3,FALSE))</f>
        <v>#N/A</v>
      </c>
      <c r="D84" s="103" t="e">
        <f t="shared" si="6"/>
        <v>#N/A</v>
      </c>
      <c r="E84" s="44" t="e">
        <f>IF(LEN(VLOOKUP(A84,'Species List'!$A:$G,4,FALSE))=0,"",VLOOKUP(A84,'Species List'!$A:$G,4,FALSE))</f>
        <v>#N/A</v>
      </c>
      <c r="F84" s="44" t="e">
        <f>IF(LEN(VLOOKUP(A84,'Species List'!$A:$G,5,FALSE))=0,"",VLOOKUP(A84,'Species List'!$A:$G,5,FALSE))</f>
        <v>#N/A</v>
      </c>
      <c r="G84" s="44" t="e">
        <f>IF(LEN(VLOOKUP(A84,'Species List'!$A:$G,6,FALSE))=0,"",VLOOKUP(A84,'Species List'!$A:$G,6,FALSE))</f>
        <v>#N/A</v>
      </c>
      <c r="H84" s="44" t="e">
        <f>VLOOKUP(A84,'Species List'!$A:$G,7,FALSE)</f>
        <v>#N/A</v>
      </c>
      <c r="J84" s="95"/>
      <c r="K84" s="47" t="e">
        <f>VLOOKUP(J84,'Species List'!$H$1:$J$9,2,FALSE)</f>
        <v>#N/A</v>
      </c>
      <c r="L84" s="47" t="e">
        <f>VLOOKUP(K84,'Species List'!$I$1:$N$8,2,FALSE)</f>
        <v>#N/A</v>
      </c>
      <c r="M84" s="104" t="e">
        <f t="shared" si="7"/>
        <v>#N/A</v>
      </c>
      <c r="N84" s="102" t="e">
        <f t="shared" si="5"/>
        <v>#N/A</v>
      </c>
      <c r="O84" s="102" t="e">
        <f t="shared" si="8"/>
        <v>#N/A</v>
      </c>
    </row>
    <row r="85" spans="1:15" x14ac:dyDescent="0.2">
      <c r="A85" s="95"/>
      <c r="B85" s="44" t="e">
        <f>IF(LEN(VLOOKUP(A85,'Species List'!$A:$G,2,FALSE))=0,"",VLOOKUP(A85,'Species List'!$A:$G,2,FALSE))</f>
        <v>#N/A</v>
      </c>
      <c r="C85" s="44" t="e">
        <f>IF(LEN(VLOOKUP(A85,'Species List'!$A:$G,3,FALSE))=0,"",VLOOKUP(A85,'Species List'!$A:$G,3,FALSE))</f>
        <v>#N/A</v>
      </c>
      <c r="D85" s="103" t="e">
        <f t="shared" si="6"/>
        <v>#N/A</v>
      </c>
      <c r="E85" s="44" t="e">
        <f>IF(LEN(VLOOKUP(A85,'Species List'!$A:$G,4,FALSE))=0,"",VLOOKUP(A85,'Species List'!$A:$G,4,FALSE))</f>
        <v>#N/A</v>
      </c>
      <c r="F85" s="44" t="e">
        <f>IF(LEN(VLOOKUP(A85,'Species List'!$A:$G,5,FALSE))=0,"",VLOOKUP(A85,'Species List'!$A:$G,5,FALSE))</f>
        <v>#N/A</v>
      </c>
      <c r="G85" s="44" t="e">
        <f>IF(LEN(VLOOKUP(A85,'Species List'!$A:$G,6,FALSE))=0,"",VLOOKUP(A85,'Species List'!$A:$G,6,FALSE))</f>
        <v>#N/A</v>
      </c>
      <c r="H85" s="44" t="e">
        <f>VLOOKUP(A85,'Species List'!$A:$G,7,FALSE)</f>
        <v>#N/A</v>
      </c>
      <c r="J85" s="95"/>
      <c r="K85" s="47" t="e">
        <f>VLOOKUP(J85,'Species List'!$H$1:$J$9,2,FALSE)</f>
        <v>#N/A</v>
      </c>
      <c r="L85" s="47" t="e">
        <f>VLOOKUP(K85,'Species List'!$I$1:$N$8,2,FALSE)</f>
        <v>#N/A</v>
      </c>
      <c r="M85" s="104" t="e">
        <f t="shared" si="7"/>
        <v>#N/A</v>
      </c>
      <c r="N85" s="102" t="e">
        <f t="shared" si="5"/>
        <v>#N/A</v>
      </c>
      <c r="O85" s="102" t="e">
        <f t="shared" si="8"/>
        <v>#N/A</v>
      </c>
    </row>
    <row r="86" spans="1:15" x14ac:dyDescent="0.2">
      <c r="A86" s="95"/>
      <c r="B86" s="44" t="e">
        <f>IF(LEN(VLOOKUP(A86,'Species List'!$A:$G,2,FALSE))=0,"",VLOOKUP(A86,'Species List'!$A:$G,2,FALSE))</f>
        <v>#N/A</v>
      </c>
      <c r="C86" s="44" t="e">
        <f>IF(LEN(VLOOKUP(A86,'Species List'!$A:$G,3,FALSE))=0,"",VLOOKUP(A86,'Species List'!$A:$G,3,FALSE))</f>
        <v>#N/A</v>
      </c>
      <c r="D86" s="103" t="e">
        <f t="shared" si="6"/>
        <v>#N/A</v>
      </c>
      <c r="E86" s="44" t="e">
        <f>IF(LEN(VLOOKUP(A86,'Species List'!$A:$G,4,FALSE))=0,"",VLOOKUP(A86,'Species List'!$A:$G,4,FALSE))</f>
        <v>#N/A</v>
      </c>
      <c r="F86" s="44" t="e">
        <f>IF(LEN(VLOOKUP(A86,'Species List'!$A:$G,5,FALSE))=0,"",VLOOKUP(A86,'Species List'!$A:$G,5,FALSE))</f>
        <v>#N/A</v>
      </c>
      <c r="G86" s="44" t="e">
        <f>IF(LEN(VLOOKUP(A86,'Species List'!$A:$G,6,FALSE))=0,"",VLOOKUP(A86,'Species List'!$A:$G,6,FALSE))</f>
        <v>#N/A</v>
      </c>
      <c r="H86" s="44" t="e">
        <f>VLOOKUP(A86,'Species List'!$A:$G,7,FALSE)</f>
        <v>#N/A</v>
      </c>
      <c r="J86" s="95"/>
      <c r="K86" s="47" t="e">
        <f>VLOOKUP(J86,'Species List'!$H$1:$J$9,2,FALSE)</f>
        <v>#N/A</v>
      </c>
      <c r="L86" s="47" t="e">
        <f>VLOOKUP(K86,'Species List'!$I$1:$N$8,2,FALSE)</f>
        <v>#N/A</v>
      </c>
      <c r="M86" s="104" t="e">
        <f t="shared" si="7"/>
        <v>#N/A</v>
      </c>
      <c r="N86" s="102" t="e">
        <f t="shared" si="5"/>
        <v>#N/A</v>
      </c>
      <c r="O86" s="102" t="e">
        <f t="shared" si="8"/>
        <v>#N/A</v>
      </c>
    </row>
    <row r="87" spans="1:15" x14ac:dyDescent="0.2">
      <c r="A87" s="95"/>
      <c r="B87" s="44" t="e">
        <f>IF(LEN(VLOOKUP(A87,'Species List'!$A:$G,2,FALSE))=0,"",VLOOKUP(A87,'Species List'!$A:$G,2,FALSE))</f>
        <v>#N/A</v>
      </c>
      <c r="C87" s="44" t="e">
        <f>IF(LEN(VLOOKUP(A87,'Species List'!$A:$G,3,FALSE))=0,"",VLOOKUP(A87,'Species List'!$A:$G,3,FALSE))</f>
        <v>#N/A</v>
      </c>
      <c r="D87" s="103" t="e">
        <f t="shared" si="6"/>
        <v>#N/A</v>
      </c>
      <c r="E87" s="44" t="e">
        <f>IF(LEN(VLOOKUP(A87,'Species List'!$A:$G,4,FALSE))=0,"",VLOOKUP(A87,'Species List'!$A:$G,4,FALSE))</f>
        <v>#N/A</v>
      </c>
      <c r="F87" s="44" t="e">
        <f>IF(LEN(VLOOKUP(A87,'Species List'!$A:$G,5,FALSE))=0,"",VLOOKUP(A87,'Species List'!$A:$G,5,FALSE))</f>
        <v>#N/A</v>
      </c>
      <c r="G87" s="44" t="e">
        <f>IF(LEN(VLOOKUP(A87,'Species List'!$A:$G,6,FALSE))=0,"",VLOOKUP(A87,'Species List'!$A:$G,6,FALSE))</f>
        <v>#N/A</v>
      </c>
      <c r="H87" s="44" t="e">
        <f>VLOOKUP(A87,'Species List'!$A:$G,7,FALSE)</f>
        <v>#N/A</v>
      </c>
      <c r="J87" s="95"/>
      <c r="K87" s="47" t="e">
        <f>VLOOKUP(J87,'Species List'!$H$1:$J$9,2,FALSE)</f>
        <v>#N/A</v>
      </c>
      <c r="L87" s="47" t="e">
        <f>VLOOKUP(K87,'Species List'!$I$1:$N$8,2,FALSE)</f>
        <v>#N/A</v>
      </c>
      <c r="M87" s="104" t="e">
        <f t="shared" si="7"/>
        <v>#N/A</v>
      </c>
      <c r="N87" s="102" t="e">
        <f t="shared" si="5"/>
        <v>#N/A</v>
      </c>
      <c r="O87" s="102" t="e">
        <f t="shared" si="8"/>
        <v>#N/A</v>
      </c>
    </row>
    <row r="88" spans="1:15" x14ac:dyDescent="0.2">
      <c r="A88" s="95"/>
      <c r="B88" s="44" t="e">
        <f>IF(LEN(VLOOKUP(A88,'Species List'!$A:$G,2,FALSE))=0,"",VLOOKUP(A88,'Species List'!$A:$G,2,FALSE))</f>
        <v>#N/A</v>
      </c>
      <c r="C88" s="44" t="e">
        <f>IF(LEN(VLOOKUP(A88,'Species List'!$A:$G,3,FALSE))=0,"",VLOOKUP(A88,'Species List'!$A:$G,3,FALSE))</f>
        <v>#N/A</v>
      </c>
      <c r="D88" s="103" t="e">
        <f t="shared" si="6"/>
        <v>#N/A</v>
      </c>
      <c r="E88" s="44" t="e">
        <f>IF(LEN(VLOOKUP(A88,'Species List'!$A:$G,4,FALSE))=0,"",VLOOKUP(A88,'Species List'!$A:$G,4,FALSE))</f>
        <v>#N/A</v>
      </c>
      <c r="F88" s="44" t="e">
        <f>IF(LEN(VLOOKUP(A88,'Species List'!$A:$G,5,FALSE))=0,"",VLOOKUP(A88,'Species List'!$A:$G,5,FALSE))</f>
        <v>#N/A</v>
      </c>
      <c r="G88" s="44" t="e">
        <f>IF(LEN(VLOOKUP(A88,'Species List'!$A:$G,6,FALSE))=0,"",VLOOKUP(A88,'Species List'!$A:$G,6,FALSE))</f>
        <v>#N/A</v>
      </c>
      <c r="H88" s="44" t="e">
        <f>VLOOKUP(A88,'Species List'!$A:$G,7,FALSE)</f>
        <v>#N/A</v>
      </c>
      <c r="J88" s="95"/>
      <c r="K88" s="47" t="e">
        <f>VLOOKUP(J88,'Species List'!$H$1:$J$9,2,FALSE)</f>
        <v>#N/A</v>
      </c>
      <c r="L88" s="47" t="e">
        <f>VLOOKUP(K88,'Species List'!$I$1:$N$8,2,FALSE)</f>
        <v>#N/A</v>
      </c>
      <c r="M88" s="104" t="e">
        <f t="shared" si="7"/>
        <v>#N/A</v>
      </c>
      <c r="N88" s="102" t="e">
        <f t="shared" si="5"/>
        <v>#N/A</v>
      </c>
      <c r="O88" s="102" t="e">
        <f t="shared" si="8"/>
        <v>#N/A</v>
      </c>
    </row>
    <row r="89" spans="1:15" x14ac:dyDescent="0.2">
      <c r="A89" s="95"/>
      <c r="B89" s="44" t="e">
        <f>IF(LEN(VLOOKUP(A89,'Species List'!$A:$G,2,FALSE))=0,"",VLOOKUP(A89,'Species List'!$A:$G,2,FALSE))</f>
        <v>#N/A</v>
      </c>
      <c r="C89" s="44" t="e">
        <f>IF(LEN(VLOOKUP(A89,'Species List'!$A:$G,3,FALSE))=0,"",VLOOKUP(A89,'Species List'!$A:$G,3,FALSE))</f>
        <v>#N/A</v>
      </c>
      <c r="D89" s="103" t="e">
        <f t="shared" si="6"/>
        <v>#N/A</v>
      </c>
      <c r="E89" s="44" t="e">
        <f>IF(LEN(VLOOKUP(A89,'Species List'!$A:$G,4,FALSE))=0,"",VLOOKUP(A89,'Species List'!$A:$G,4,FALSE))</f>
        <v>#N/A</v>
      </c>
      <c r="F89" s="44" t="e">
        <f>IF(LEN(VLOOKUP(A89,'Species List'!$A:$G,5,FALSE))=0,"",VLOOKUP(A89,'Species List'!$A:$G,5,FALSE))</f>
        <v>#N/A</v>
      </c>
      <c r="G89" s="44" t="e">
        <f>IF(LEN(VLOOKUP(A89,'Species List'!$A:$G,6,FALSE))=0,"",VLOOKUP(A89,'Species List'!$A:$G,6,FALSE))</f>
        <v>#N/A</v>
      </c>
      <c r="H89" s="44" t="e">
        <f>VLOOKUP(A89,'Species List'!$A:$G,7,FALSE)</f>
        <v>#N/A</v>
      </c>
      <c r="J89" s="95"/>
      <c r="K89" s="47" t="e">
        <f>VLOOKUP(J89,'Species List'!$H$1:$J$9,2,FALSE)</f>
        <v>#N/A</v>
      </c>
      <c r="L89" s="47" t="e">
        <f>VLOOKUP(K89,'Species List'!$I$1:$N$8,2,FALSE)</f>
        <v>#N/A</v>
      </c>
      <c r="M89" s="104" t="e">
        <f t="shared" si="7"/>
        <v>#N/A</v>
      </c>
      <c r="N89" s="102" t="e">
        <f t="shared" si="5"/>
        <v>#N/A</v>
      </c>
      <c r="O89" s="102" t="e">
        <f t="shared" si="8"/>
        <v>#N/A</v>
      </c>
    </row>
    <row r="90" spans="1:15" x14ac:dyDescent="0.2">
      <c r="A90" s="95"/>
      <c r="B90" s="44" t="e">
        <f>IF(LEN(VLOOKUP(A90,'Species List'!$A:$G,2,FALSE))=0,"",VLOOKUP(A90,'Species List'!$A:$G,2,FALSE))</f>
        <v>#N/A</v>
      </c>
      <c r="C90" s="44" t="e">
        <f>IF(LEN(VLOOKUP(A90,'Species List'!$A:$G,3,FALSE))=0,"",VLOOKUP(A90,'Species List'!$A:$G,3,FALSE))</f>
        <v>#N/A</v>
      </c>
      <c r="D90" s="103" t="e">
        <f t="shared" si="6"/>
        <v>#N/A</v>
      </c>
      <c r="E90" s="44" t="e">
        <f>IF(LEN(VLOOKUP(A90,'Species List'!$A:$G,4,FALSE))=0,"",VLOOKUP(A90,'Species List'!$A:$G,4,FALSE))</f>
        <v>#N/A</v>
      </c>
      <c r="F90" s="44" t="e">
        <f>IF(LEN(VLOOKUP(A90,'Species List'!$A:$G,5,FALSE))=0,"",VLOOKUP(A90,'Species List'!$A:$G,5,FALSE))</f>
        <v>#N/A</v>
      </c>
      <c r="G90" s="44" t="e">
        <f>IF(LEN(VLOOKUP(A90,'Species List'!$A:$G,6,FALSE))=0,"",VLOOKUP(A90,'Species List'!$A:$G,6,FALSE))</f>
        <v>#N/A</v>
      </c>
      <c r="H90" s="44" t="e">
        <f>VLOOKUP(A90,'Species List'!$A:$G,7,FALSE)</f>
        <v>#N/A</v>
      </c>
      <c r="J90" s="95"/>
      <c r="K90" s="47" t="e">
        <f>VLOOKUP(J90,'Species List'!$H$1:$J$9,2,FALSE)</f>
        <v>#N/A</v>
      </c>
      <c r="L90" s="47" t="e">
        <f>VLOOKUP(K90,'Species List'!$I$1:$N$8,2,FALSE)</f>
        <v>#N/A</v>
      </c>
      <c r="M90" s="104" t="e">
        <f t="shared" si="7"/>
        <v>#N/A</v>
      </c>
      <c r="N90" s="102" t="e">
        <f t="shared" si="5"/>
        <v>#N/A</v>
      </c>
      <c r="O90" s="102" t="e">
        <f t="shared" si="8"/>
        <v>#N/A</v>
      </c>
    </row>
    <row r="91" spans="1:15" x14ac:dyDescent="0.2">
      <c r="A91" s="95"/>
      <c r="B91" s="44" t="e">
        <f>IF(LEN(VLOOKUP(A91,'Species List'!$A:$G,2,FALSE))=0,"",VLOOKUP(A91,'Species List'!$A:$G,2,FALSE))</f>
        <v>#N/A</v>
      </c>
      <c r="C91" s="44" t="e">
        <f>IF(LEN(VLOOKUP(A91,'Species List'!$A:$G,3,FALSE))=0,"",VLOOKUP(A91,'Species List'!$A:$G,3,FALSE))</f>
        <v>#N/A</v>
      </c>
      <c r="D91" s="103" t="e">
        <f t="shared" si="6"/>
        <v>#N/A</v>
      </c>
      <c r="E91" s="44" t="e">
        <f>IF(LEN(VLOOKUP(A91,'Species List'!$A:$G,4,FALSE))=0,"",VLOOKUP(A91,'Species List'!$A:$G,4,FALSE))</f>
        <v>#N/A</v>
      </c>
      <c r="F91" s="44" t="e">
        <f>IF(LEN(VLOOKUP(A91,'Species List'!$A:$G,5,FALSE))=0,"",VLOOKUP(A91,'Species List'!$A:$G,5,FALSE))</f>
        <v>#N/A</v>
      </c>
      <c r="G91" s="44" t="e">
        <f>IF(LEN(VLOOKUP(A91,'Species List'!$A:$G,6,FALSE))=0,"",VLOOKUP(A91,'Species List'!$A:$G,6,FALSE))</f>
        <v>#N/A</v>
      </c>
      <c r="H91" s="44" t="e">
        <f>VLOOKUP(A91,'Species List'!$A:$G,7,FALSE)</f>
        <v>#N/A</v>
      </c>
      <c r="J91" s="95"/>
      <c r="K91" s="47" t="e">
        <f>VLOOKUP(J91,'Species List'!$H$1:$J$9,2,FALSE)</f>
        <v>#N/A</v>
      </c>
      <c r="L91" s="47" t="e">
        <f>VLOOKUP(K91,'Species List'!$I$1:$N$8,2,FALSE)</f>
        <v>#N/A</v>
      </c>
      <c r="M91" s="104" t="e">
        <f t="shared" si="7"/>
        <v>#N/A</v>
      </c>
      <c r="N91" s="102" t="e">
        <f t="shared" si="5"/>
        <v>#N/A</v>
      </c>
      <c r="O91" s="102" t="e">
        <f t="shared" si="8"/>
        <v>#N/A</v>
      </c>
    </row>
    <row r="92" spans="1:15" x14ac:dyDescent="0.2">
      <c r="A92" s="95"/>
      <c r="B92" s="44" t="e">
        <f>IF(LEN(VLOOKUP(A92,'Species List'!$A:$G,2,FALSE))=0,"",VLOOKUP(A92,'Species List'!$A:$G,2,FALSE))</f>
        <v>#N/A</v>
      </c>
      <c r="C92" s="44" t="e">
        <f>IF(LEN(VLOOKUP(A92,'Species List'!$A:$G,3,FALSE))=0,"",VLOOKUP(A92,'Species List'!$A:$G,3,FALSE))</f>
        <v>#N/A</v>
      </c>
      <c r="D92" s="103" t="e">
        <f t="shared" si="6"/>
        <v>#N/A</v>
      </c>
      <c r="E92" s="44" t="e">
        <f>IF(LEN(VLOOKUP(A92,'Species List'!$A:$G,4,FALSE))=0,"",VLOOKUP(A92,'Species List'!$A:$G,4,FALSE))</f>
        <v>#N/A</v>
      </c>
      <c r="F92" s="44" t="e">
        <f>IF(LEN(VLOOKUP(A92,'Species List'!$A:$G,5,FALSE))=0,"",VLOOKUP(A92,'Species List'!$A:$G,5,FALSE))</f>
        <v>#N/A</v>
      </c>
      <c r="G92" s="44" t="e">
        <f>IF(LEN(VLOOKUP(A92,'Species List'!$A:$G,6,FALSE))=0,"",VLOOKUP(A92,'Species List'!$A:$G,6,FALSE))</f>
        <v>#N/A</v>
      </c>
      <c r="H92" s="44" t="e">
        <f>VLOOKUP(A92,'Species List'!$A:$G,7,FALSE)</f>
        <v>#N/A</v>
      </c>
      <c r="J92" s="95"/>
      <c r="K92" s="47" t="e">
        <f>VLOOKUP(J92,'Species List'!$H$1:$J$9,2,FALSE)</f>
        <v>#N/A</v>
      </c>
      <c r="L92" s="47" t="e">
        <f>VLOOKUP(K92,'Species List'!$I$1:$N$8,2,FALSE)</f>
        <v>#N/A</v>
      </c>
      <c r="M92" s="104" t="e">
        <f t="shared" si="7"/>
        <v>#N/A</v>
      </c>
      <c r="N92" s="102" t="e">
        <f t="shared" si="5"/>
        <v>#N/A</v>
      </c>
      <c r="O92" s="102" t="e">
        <f t="shared" si="8"/>
        <v>#N/A</v>
      </c>
    </row>
    <row r="93" spans="1:15" x14ac:dyDescent="0.2">
      <c r="A93" s="95"/>
      <c r="B93" s="44" t="e">
        <f>IF(LEN(VLOOKUP(A93,'Species List'!$A:$G,2,FALSE))=0,"",VLOOKUP(A93,'Species List'!$A:$G,2,FALSE))</f>
        <v>#N/A</v>
      </c>
      <c r="C93" s="44" t="e">
        <f>IF(LEN(VLOOKUP(A93,'Species List'!$A:$G,3,FALSE))=0,"",VLOOKUP(A93,'Species List'!$A:$G,3,FALSE))</f>
        <v>#N/A</v>
      </c>
      <c r="D93" s="103" t="e">
        <f t="shared" si="6"/>
        <v>#N/A</v>
      </c>
      <c r="E93" s="44" t="e">
        <f>IF(LEN(VLOOKUP(A93,'Species List'!$A:$G,4,FALSE))=0,"",VLOOKUP(A93,'Species List'!$A:$G,4,FALSE))</f>
        <v>#N/A</v>
      </c>
      <c r="F93" s="44" t="e">
        <f>IF(LEN(VLOOKUP(A93,'Species List'!$A:$G,5,FALSE))=0,"",VLOOKUP(A93,'Species List'!$A:$G,5,FALSE))</f>
        <v>#N/A</v>
      </c>
      <c r="G93" s="44" t="e">
        <f>IF(LEN(VLOOKUP(A93,'Species List'!$A:$G,6,FALSE))=0,"",VLOOKUP(A93,'Species List'!$A:$G,6,FALSE))</f>
        <v>#N/A</v>
      </c>
      <c r="H93" s="44" t="e">
        <f>VLOOKUP(A93,'Species List'!$A:$G,7,FALSE)</f>
        <v>#N/A</v>
      </c>
      <c r="J93" s="95"/>
      <c r="K93" s="47" t="e">
        <f>VLOOKUP(J93,'Species List'!$H$1:$J$9,2,FALSE)</f>
        <v>#N/A</v>
      </c>
      <c r="L93" s="47" t="e">
        <f>VLOOKUP(K93,'Species List'!$I$1:$N$8,2,FALSE)</f>
        <v>#N/A</v>
      </c>
      <c r="M93" s="104" t="e">
        <f t="shared" si="7"/>
        <v>#N/A</v>
      </c>
      <c r="N93" s="102" t="e">
        <f t="shared" si="5"/>
        <v>#N/A</v>
      </c>
      <c r="O93" s="102" t="e">
        <f t="shared" si="8"/>
        <v>#N/A</v>
      </c>
    </row>
    <row r="94" spans="1:15" x14ac:dyDescent="0.2">
      <c r="A94" s="95"/>
      <c r="B94" s="44" t="e">
        <f>IF(LEN(VLOOKUP(A94,'Species List'!$A:$G,2,FALSE))=0,"",VLOOKUP(A94,'Species List'!$A:$G,2,FALSE))</f>
        <v>#N/A</v>
      </c>
      <c r="C94" s="44" t="e">
        <f>IF(LEN(VLOOKUP(A94,'Species List'!$A:$G,3,FALSE))=0,"",VLOOKUP(A94,'Species List'!$A:$G,3,FALSE))</f>
        <v>#N/A</v>
      </c>
      <c r="D94" s="103" t="e">
        <f t="shared" si="6"/>
        <v>#N/A</v>
      </c>
      <c r="E94" s="44" t="e">
        <f>IF(LEN(VLOOKUP(A94,'Species List'!$A:$G,4,FALSE))=0,"",VLOOKUP(A94,'Species List'!$A:$G,4,FALSE))</f>
        <v>#N/A</v>
      </c>
      <c r="F94" s="44" t="e">
        <f>IF(LEN(VLOOKUP(A94,'Species List'!$A:$G,5,FALSE))=0,"",VLOOKUP(A94,'Species List'!$A:$G,5,FALSE))</f>
        <v>#N/A</v>
      </c>
      <c r="G94" s="44" t="e">
        <f>IF(LEN(VLOOKUP(A94,'Species List'!$A:$G,6,FALSE))=0,"",VLOOKUP(A94,'Species List'!$A:$G,6,FALSE))</f>
        <v>#N/A</v>
      </c>
      <c r="H94" s="44" t="e">
        <f>VLOOKUP(A94,'Species List'!$A:$G,7,FALSE)</f>
        <v>#N/A</v>
      </c>
      <c r="J94" s="95"/>
      <c r="K94" s="47" t="e">
        <f>VLOOKUP(J94,'Species List'!$H$1:$J$9,2,FALSE)</f>
        <v>#N/A</v>
      </c>
      <c r="L94" s="47" t="e">
        <f>VLOOKUP(K94,'Species List'!$I$1:$N$8,2,FALSE)</f>
        <v>#N/A</v>
      </c>
      <c r="M94" s="104" t="e">
        <f t="shared" si="7"/>
        <v>#N/A</v>
      </c>
      <c r="N94" s="102" t="e">
        <f t="shared" si="5"/>
        <v>#N/A</v>
      </c>
      <c r="O94" s="102" t="e">
        <f t="shared" si="8"/>
        <v>#N/A</v>
      </c>
    </row>
    <row r="95" spans="1:15" x14ac:dyDescent="0.2">
      <c r="A95" s="95"/>
      <c r="B95" s="44" t="e">
        <f>IF(LEN(VLOOKUP(A95,'Species List'!$A:$G,2,FALSE))=0,"",VLOOKUP(A95,'Species List'!$A:$G,2,FALSE))</f>
        <v>#N/A</v>
      </c>
      <c r="C95" s="44" t="e">
        <f>IF(LEN(VLOOKUP(A95,'Species List'!$A:$G,3,FALSE))=0,"",VLOOKUP(A95,'Species List'!$A:$G,3,FALSE))</f>
        <v>#N/A</v>
      </c>
      <c r="D95" s="103" t="e">
        <f t="shared" si="6"/>
        <v>#N/A</v>
      </c>
      <c r="E95" s="44" t="e">
        <f>IF(LEN(VLOOKUP(A95,'Species List'!$A:$G,4,FALSE))=0,"",VLOOKUP(A95,'Species List'!$A:$G,4,FALSE))</f>
        <v>#N/A</v>
      </c>
      <c r="F95" s="44" t="e">
        <f>IF(LEN(VLOOKUP(A95,'Species List'!$A:$G,5,FALSE))=0,"",VLOOKUP(A95,'Species List'!$A:$G,5,FALSE))</f>
        <v>#N/A</v>
      </c>
      <c r="G95" s="44" t="e">
        <f>IF(LEN(VLOOKUP(A95,'Species List'!$A:$G,6,FALSE))=0,"",VLOOKUP(A95,'Species List'!$A:$G,6,FALSE))</f>
        <v>#N/A</v>
      </c>
      <c r="H95" s="44" t="e">
        <f>VLOOKUP(A95,'Species List'!$A:$G,7,FALSE)</f>
        <v>#N/A</v>
      </c>
      <c r="J95" s="95"/>
      <c r="K95" s="47" t="e">
        <f>VLOOKUP(J95,'Species List'!$H$1:$J$9,2,FALSE)</f>
        <v>#N/A</v>
      </c>
      <c r="L95" s="47" t="e">
        <f>VLOOKUP(K95,'Species List'!$I$1:$N$8,2,FALSE)</f>
        <v>#N/A</v>
      </c>
      <c r="M95" s="104" t="e">
        <f t="shared" si="7"/>
        <v>#N/A</v>
      </c>
      <c r="N95" s="102" t="e">
        <f t="shared" si="5"/>
        <v>#N/A</v>
      </c>
      <c r="O95" s="102" t="e">
        <f t="shared" si="8"/>
        <v>#N/A</v>
      </c>
    </row>
    <row r="96" spans="1:15" x14ac:dyDescent="0.2">
      <c r="A96" s="95"/>
      <c r="B96" s="44" t="e">
        <f>IF(LEN(VLOOKUP(A96,'Species List'!$A:$G,2,FALSE))=0,"",VLOOKUP(A96,'Species List'!$A:$G,2,FALSE))</f>
        <v>#N/A</v>
      </c>
      <c r="C96" s="44" t="e">
        <f>IF(LEN(VLOOKUP(A96,'Species List'!$A:$G,3,FALSE))=0,"",VLOOKUP(A96,'Species List'!$A:$G,3,FALSE))</f>
        <v>#N/A</v>
      </c>
      <c r="D96" s="103" t="e">
        <f t="shared" si="6"/>
        <v>#N/A</v>
      </c>
      <c r="E96" s="44" t="e">
        <f>IF(LEN(VLOOKUP(A96,'Species List'!$A:$G,4,FALSE))=0,"",VLOOKUP(A96,'Species List'!$A:$G,4,FALSE))</f>
        <v>#N/A</v>
      </c>
      <c r="F96" s="44" t="e">
        <f>IF(LEN(VLOOKUP(A96,'Species List'!$A:$G,5,FALSE))=0,"",VLOOKUP(A96,'Species List'!$A:$G,5,FALSE))</f>
        <v>#N/A</v>
      </c>
      <c r="G96" s="44" t="e">
        <f>IF(LEN(VLOOKUP(A96,'Species List'!$A:$G,6,FALSE))=0,"",VLOOKUP(A96,'Species List'!$A:$G,6,FALSE))</f>
        <v>#N/A</v>
      </c>
      <c r="H96" s="44" t="e">
        <f>VLOOKUP(A96,'Species List'!$A:$G,7,FALSE)</f>
        <v>#N/A</v>
      </c>
      <c r="J96" s="95"/>
      <c r="K96" s="47" t="e">
        <f>VLOOKUP(J96,'Species List'!$H$1:$J$9,2,FALSE)</f>
        <v>#N/A</v>
      </c>
      <c r="L96" s="47" t="e">
        <f>VLOOKUP(K96,'Species List'!$I$1:$N$8,2,FALSE)</f>
        <v>#N/A</v>
      </c>
      <c r="M96" s="104" t="e">
        <f t="shared" si="7"/>
        <v>#N/A</v>
      </c>
      <c r="N96" s="102" t="e">
        <f t="shared" si="5"/>
        <v>#N/A</v>
      </c>
      <c r="O96" s="102" t="e">
        <f t="shared" si="8"/>
        <v>#N/A</v>
      </c>
    </row>
    <row r="97" spans="1:15" x14ac:dyDescent="0.2">
      <c r="A97" s="95"/>
      <c r="B97" s="44" t="e">
        <f>IF(LEN(VLOOKUP(A97,'Species List'!$A:$G,2,FALSE))=0,"",VLOOKUP(A97,'Species List'!$A:$G,2,FALSE))</f>
        <v>#N/A</v>
      </c>
      <c r="C97" s="44" t="e">
        <f>IF(LEN(VLOOKUP(A97,'Species List'!$A:$G,3,FALSE))=0,"",VLOOKUP(A97,'Species List'!$A:$G,3,FALSE))</f>
        <v>#N/A</v>
      </c>
      <c r="D97" s="103" t="e">
        <f t="shared" si="6"/>
        <v>#N/A</v>
      </c>
      <c r="E97" s="44" t="e">
        <f>IF(LEN(VLOOKUP(A97,'Species List'!$A:$G,4,FALSE))=0,"",VLOOKUP(A97,'Species List'!$A:$G,4,FALSE))</f>
        <v>#N/A</v>
      </c>
      <c r="F97" s="44" t="e">
        <f>IF(LEN(VLOOKUP(A97,'Species List'!$A:$G,5,FALSE))=0,"",VLOOKUP(A97,'Species List'!$A:$G,5,FALSE))</f>
        <v>#N/A</v>
      </c>
      <c r="G97" s="44" t="e">
        <f>IF(LEN(VLOOKUP(A97,'Species List'!$A:$G,6,FALSE))=0,"",VLOOKUP(A97,'Species List'!$A:$G,6,FALSE))</f>
        <v>#N/A</v>
      </c>
      <c r="H97" s="44" t="e">
        <f>VLOOKUP(A97,'Species List'!$A:$G,7,FALSE)</f>
        <v>#N/A</v>
      </c>
      <c r="J97" s="95"/>
      <c r="K97" s="47" t="e">
        <f>VLOOKUP(J97,'Species List'!$H$1:$J$9,2,FALSE)</f>
        <v>#N/A</v>
      </c>
      <c r="L97" s="47" t="e">
        <f>VLOOKUP(K97,'Species List'!$I$1:$N$8,2,FALSE)</f>
        <v>#N/A</v>
      </c>
      <c r="M97" s="104" t="e">
        <f t="shared" si="7"/>
        <v>#N/A</v>
      </c>
      <c r="N97" s="102" t="e">
        <f t="shared" si="5"/>
        <v>#N/A</v>
      </c>
      <c r="O97" s="102" t="e">
        <f t="shared" si="8"/>
        <v>#N/A</v>
      </c>
    </row>
    <row r="98" spans="1:15" x14ac:dyDescent="0.2">
      <c r="A98" s="95"/>
      <c r="B98" s="44" t="e">
        <f>IF(LEN(VLOOKUP(A98,'Species List'!$A:$G,2,FALSE))=0,"",VLOOKUP(A98,'Species List'!$A:$G,2,FALSE))</f>
        <v>#N/A</v>
      </c>
      <c r="C98" s="44" t="e">
        <f>IF(LEN(VLOOKUP(A98,'Species List'!$A:$G,3,FALSE))=0,"",VLOOKUP(A98,'Species List'!$A:$G,3,FALSE))</f>
        <v>#N/A</v>
      </c>
      <c r="D98" s="103" t="e">
        <f t="shared" si="6"/>
        <v>#N/A</v>
      </c>
      <c r="E98" s="44" t="e">
        <f>IF(LEN(VLOOKUP(A98,'Species List'!$A:$G,4,FALSE))=0,"",VLOOKUP(A98,'Species List'!$A:$G,4,FALSE))</f>
        <v>#N/A</v>
      </c>
      <c r="F98" s="44" t="e">
        <f>IF(LEN(VLOOKUP(A98,'Species List'!$A:$G,5,FALSE))=0,"",VLOOKUP(A98,'Species List'!$A:$G,5,FALSE))</f>
        <v>#N/A</v>
      </c>
      <c r="G98" s="44" t="e">
        <f>IF(LEN(VLOOKUP(A98,'Species List'!$A:$G,6,FALSE))=0,"",VLOOKUP(A98,'Species List'!$A:$G,6,FALSE))</f>
        <v>#N/A</v>
      </c>
      <c r="H98" s="44" t="e">
        <f>VLOOKUP(A98,'Species List'!$A:$G,7,FALSE)</f>
        <v>#N/A</v>
      </c>
      <c r="J98" s="95"/>
      <c r="K98" s="47" t="e">
        <f>VLOOKUP(J98,'Species List'!$H$1:$J$9,2,FALSE)</f>
        <v>#N/A</v>
      </c>
      <c r="L98" s="47" t="e">
        <f>VLOOKUP(K98,'Species List'!$I$1:$N$8,2,FALSE)</f>
        <v>#N/A</v>
      </c>
      <c r="M98" s="104" t="e">
        <f t="shared" si="7"/>
        <v>#N/A</v>
      </c>
      <c r="N98" s="102" t="e">
        <f t="shared" si="5"/>
        <v>#N/A</v>
      </c>
      <c r="O98" s="102" t="e">
        <f t="shared" si="8"/>
        <v>#N/A</v>
      </c>
    </row>
    <row r="99" spans="1:15" x14ac:dyDescent="0.2">
      <c r="A99" s="95"/>
      <c r="B99" s="44" t="e">
        <f>IF(LEN(VLOOKUP(A99,'Species List'!$A:$G,2,FALSE))=0,"",VLOOKUP(A99,'Species List'!$A:$G,2,FALSE))</f>
        <v>#N/A</v>
      </c>
      <c r="C99" s="44" t="e">
        <f>IF(LEN(VLOOKUP(A99,'Species List'!$A:$G,3,FALSE))=0,"",VLOOKUP(A99,'Species List'!$A:$G,3,FALSE))</f>
        <v>#N/A</v>
      </c>
      <c r="D99" s="103" t="e">
        <f t="shared" si="6"/>
        <v>#N/A</v>
      </c>
      <c r="E99" s="44" t="e">
        <f>IF(LEN(VLOOKUP(A99,'Species List'!$A:$G,4,FALSE))=0,"",VLOOKUP(A99,'Species List'!$A:$G,4,FALSE))</f>
        <v>#N/A</v>
      </c>
      <c r="F99" s="44" t="e">
        <f>IF(LEN(VLOOKUP(A99,'Species List'!$A:$G,5,FALSE))=0,"",VLOOKUP(A99,'Species List'!$A:$G,5,FALSE))</f>
        <v>#N/A</v>
      </c>
      <c r="G99" s="44" t="e">
        <f>IF(LEN(VLOOKUP(A99,'Species List'!$A:$G,6,FALSE))=0,"",VLOOKUP(A99,'Species List'!$A:$G,6,FALSE))</f>
        <v>#N/A</v>
      </c>
      <c r="H99" s="44" t="e">
        <f>VLOOKUP(A99,'Species List'!$A:$G,7,FALSE)</f>
        <v>#N/A</v>
      </c>
      <c r="J99" s="95"/>
      <c r="K99" s="47" t="e">
        <f>VLOOKUP(J99,'Species List'!$H$1:$J$9,2,FALSE)</f>
        <v>#N/A</v>
      </c>
      <c r="L99" s="47" t="e">
        <f>VLOOKUP(K99,'Species List'!$I$1:$N$8,2,FALSE)</f>
        <v>#N/A</v>
      </c>
      <c r="M99" s="104" t="e">
        <f t="shared" si="7"/>
        <v>#N/A</v>
      </c>
      <c r="N99" s="102" t="e">
        <f t="shared" si="5"/>
        <v>#N/A</v>
      </c>
      <c r="O99" s="102" t="e">
        <f t="shared" si="8"/>
        <v>#N/A</v>
      </c>
    </row>
    <row r="100" spans="1:15" x14ac:dyDescent="0.2">
      <c r="A100" s="95"/>
      <c r="B100" s="44" t="e">
        <f>IF(LEN(VLOOKUP(A100,'Species List'!$A:$G,2,FALSE))=0,"",VLOOKUP(A100,'Species List'!$A:$G,2,FALSE))</f>
        <v>#N/A</v>
      </c>
      <c r="C100" s="44" t="e">
        <f>IF(LEN(VLOOKUP(A100,'Species List'!$A:$G,3,FALSE))=0,"",VLOOKUP(A100,'Species List'!$A:$G,3,FALSE))</f>
        <v>#N/A</v>
      </c>
      <c r="D100" s="103" t="e">
        <f t="shared" si="6"/>
        <v>#N/A</v>
      </c>
      <c r="E100" s="44" t="e">
        <f>IF(LEN(VLOOKUP(A100,'Species List'!$A:$G,4,FALSE))=0,"",VLOOKUP(A100,'Species List'!$A:$G,4,FALSE))</f>
        <v>#N/A</v>
      </c>
      <c r="F100" s="44" t="e">
        <f>IF(LEN(VLOOKUP(A100,'Species List'!$A:$G,5,FALSE))=0,"",VLOOKUP(A100,'Species List'!$A:$G,5,FALSE))</f>
        <v>#N/A</v>
      </c>
      <c r="G100" s="44" t="e">
        <f>IF(LEN(VLOOKUP(A100,'Species List'!$A:$G,6,FALSE))=0,"",VLOOKUP(A100,'Species List'!$A:$G,6,FALSE))</f>
        <v>#N/A</v>
      </c>
      <c r="H100" s="44" t="e">
        <f>VLOOKUP(A100,'Species List'!$A:$G,7,FALSE)</f>
        <v>#N/A</v>
      </c>
      <c r="J100" s="95"/>
      <c r="K100" s="47" t="e">
        <f>VLOOKUP(J100,'Species List'!$H$1:$J$9,2,FALSE)</f>
        <v>#N/A</v>
      </c>
      <c r="L100" s="47" t="e">
        <f>VLOOKUP(K100,'Species List'!$I$1:$N$8,2,FALSE)</f>
        <v>#N/A</v>
      </c>
      <c r="M100" s="104" t="e">
        <f t="shared" si="7"/>
        <v>#N/A</v>
      </c>
      <c r="N100" s="102" t="e">
        <f t="shared" si="5"/>
        <v>#N/A</v>
      </c>
      <c r="O100" s="102" t="e">
        <f t="shared" si="8"/>
        <v>#N/A</v>
      </c>
    </row>
    <row r="101" spans="1:15" x14ac:dyDescent="0.2">
      <c r="A101" s="95"/>
      <c r="B101" s="44" t="e">
        <f>IF(LEN(VLOOKUP(A101,'Species List'!$A:$G,2,FALSE))=0,"",VLOOKUP(A101,'Species List'!$A:$G,2,FALSE))</f>
        <v>#N/A</v>
      </c>
      <c r="C101" s="44" t="e">
        <f>IF(LEN(VLOOKUP(A101,'Species List'!$A:$G,3,FALSE))=0,"",VLOOKUP(A101,'Species List'!$A:$G,3,FALSE))</f>
        <v>#N/A</v>
      </c>
      <c r="D101" s="103" t="e">
        <f t="shared" si="6"/>
        <v>#N/A</v>
      </c>
      <c r="E101" s="44" t="e">
        <f>IF(LEN(VLOOKUP(A101,'Species List'!$A:$G,4,FALSE))=0,"",VLOOKUP(A101,'Species List'!$A:$G,4,FALSE))</f>
        <v>#N/A</v>
      </c>
      <c r="F101" s="44" t="e">
        <f>IF(LEN(VLOOKUP(A101,'Species List'!$A:$G,5,FALSE))=0,"",VLOOKUP(A101,'Species List'!$A:$G,5,FALSE))</f>
        <v>#N/A</v>
      </c>
      <c r="G101" s="44" t="e">
        <f>IF(LEN(VLOOKUP(A101,'Species List'!$A:$G,6,FALSE))=0,"",VLOOKUP(A101,'Species List'!$A:$G,6,FALSE))</f>
        <v>#N/A</v>
      </c>
      <c r="H101" s="44" t="e">
        <f>VLOOKUP(A101,'Species List'!$A:$G,7,FALSE)</f>
        <v>#N/A</v>
      </c>
      <c r="J101" s="95"/>
      <c r="K101" s="47" t="e">
        <f>VLOOKUP(J101,'Species List'!$H$1:$J$9,2,FALSE)</f>
        <v>#N/A</v>
      </c>
      <c r="L101" s="47" t="e">
        <f>VLOOKUP(K101,'Species List'!$I$1:$N$8,2,FALSE)</f>
        <v>#N/A</v>
      </c>
      <c r="M101" s="104" t="e">
        <f t="shared" si="7"/>
        <v>#N/A</v>
      </c>
      <c r="N101" s="102" t="e">
        <f t="shared" si="5"/>
        <v>#N/A</v>
      </c>
      <c r="O101" s="102" t="e">
        <f t="shared" si="8"/>
        <v>#N/A</v>
      </c>
    </row>
    <row r="102" spans="1:15" x14ac:dyDescent="0.2">
      <c r="A102" s="95"/>
      <c r="B102" s="44" t="e">
        <f>IF(LEN(VLOOKUP(A102,'Species List'!$A:$G,2,FALSE))=0,"",VLOOKUP(A102,'Species List'!$A:$G,2,FALSE))</f>
        <v>#N/A</v>
      </c>
      <c r="C102" s="44" t="e">
        <f>IF(LEN(VLOOKUP(A102,'Species List'!$A:$G,3,FALSE))=0,"",VLOOKUP(A102,'Species List'!$A:$G,3,FALSE))</f>
        <v>#N/A</v>
      </c>
      <c r="D102" s="103" t="e">
        <f t="shared" si="6"/>
        <v>#N/A</v>
      </c>
      <c r="E102" s="44" t="e">
        <f>IF(LEN(VLOOKUP(A102,'Species List'!$A:$G,4,FALSE))=0,"",VLOOKUP(A102,'Species List'!$A:$G,4,FALSE))</f>
        <v>#N/A</v>
      </c>
      <c r="F102" s="44" t="e">
        <f>IF(LEN(VLOOKUP(A102,'Species List'!$A:$G,5,FALSE))=0,"",VLOOKUP(A102,'Species List'!$A:$G,5,FALSE))</f>
        <v>#N/A</v>
      </c>
      <c r="G102" s="44" t="e">
        <f>IF(LEN(VLOOKUP(A102,'Species List'!$A:$G,6,FALSE))=0,"",VLOOKUP(A102,'Species List'!$A:$G,6,FALSE))</f>
        <v>#N/A</v>
      </c>
      <c r="H102" s="44" t="e">
        <f>VLOOKUP(A102,'Species List'!$A:$G,7,FALSE)</f>
        <v>#N/A</v>
      </c>
      <c r="J102" s="95"/>
      <c r="K102" s="47" t="e">
        <f>VLOOKUP(J102,'Species List'!$H$1:$J$9,2,FALSE)</f>
        <v>#N/A</v>
      </c>
      <c r="L102" s="47" t="e">
        <f>VLOOKUP(K102,'Species List'!$I$1:$N$8,2,FALSE)</f>
        <v>#N/A</v>
      </c>
      <c r="M102" s="104" t="e">
        <f t="shared" si="7"/>
        <v>#N/A</v>
      </c>
      <c r="N102" s="102" t="e">
        <f t="shared" si="5"/>
        <v>#N/A</v>
      </c>
      <c r="O102" s="102" t="e">
        <f t="shared" si="8"/>
        <v>#N/A</v>
      </c>
    </row>
    <row r="103" spans="1:15" x14ac:dyDescent="0.2">
      <c r="A103" s="95"/>
      <c r="B103" s="44" t="e">
        <f>IF(LEN(VLOOKUP(A103,'Species List'!$A:$G,2,FALSE))=0,"",VLOOKUP(A103,'Species List'!$A:$G,2,FALSE))</f>
        <v>#N/A</v>
      </c>
      <c r="C103" s="44" t="e">
        <f>IF(LEN(VLOOKUP(A103,'Species List'!$A:$G,3,FALSE))=0,"",VLOOKUP(A103,'Species List'!$A:$G,3,FALSE))</f>
        <v>#N/A</v>
      </c>
      <c r="D103" s="103" t="e">
        <f t="shared" si="6"/>
        <v>#N/A</v>
      </c>
      <c r="E103" s="44" t="e">
        <f>IF(LEN(VLOOKUP(A103,'Species List'!$A:$G,4,FALSE))=0,"",VLOOKUP(A103,'Species List'!$A:$G,4,FALSE))</f>
        <v>#N/A</v>
      </c>
      <c r="F103" s="44" t="e">
        <f>IF(LEN(VLOOKUP(A103,'Species List'!$A:$G,5,FALSE))=0,"",VLOOKUP(A103,'Species List'!$A:$G,5,FALSE))</f>
        <v>#N/A</v>
      </c>
      <c r="G103" s="44" t="e">
        <f>IF(LEN(VLOOKUP(A103,'Species List'!$A:$G,6,FALSE))=0,"",VLOOKUP(A103,'Species List'!$A:$G,6,FALSE))</f>
        <v>#N/A</v>
      </c>
      <c r="H103" s="44" t="e">
        <f>VLOOKUP(A103,'Species List'!$A:$G,7,FALSE)</f>
        <v>#N/A</v>
      </c>
      <c r="J103" s="95"/>
      <c r="K103" s="47" t="e">
        <f>VLOOKUP(J103,'Species List'!$H$1:$J$9,2,FALSE)</f>
        <v>#N/A</v>
      </c>
      <c r="L103" s="47" t="e">
        <f>VLOOKUP(K103,'Species List'!$I$1:$N$8,2,FALSE)</f>
        <v>#N/A</v>
      </c>
      <c r="M103" s="104" t="e">
        <f t="shared" si="7"/>
        <v>#N/A</v>
      </c>
      <c r="N103" s="102" t="e">
        <f t="shared" si="5"/>
        <v>#N/A</v>
      </c>
      <c r="O103" s="102" t="e">
        <f t="shared" si="8"/>
        <v>#N/A</v>
      </c>
    </row>
    <row r="104" spans="1:15" x14ac:dyDescent="0.2">
      <c r="A104" s="95"/>
      <c r="B104" s="44" t="e">
        <f>IF(LEN(VLOOKUP(A104,'Species List'!$A:$G,2,FALSE))=0,"",VLOOKUP(A104,'Species List'!$A:$G,2,FALSE))</f>
        <v>#N/A</v>
      </c>
      <c r="C104" s="44" t="e">
        <f>IF(LEN(VLOOKUP(A104,'Species List'!$A:$G,3,FALSE))=0,"",VLOOKUP(A104,'Species List'!$A:$G,3,FALSE))</f>
        <v>#N/A</v>
      </c>
      <c r="D104" s="103" t="e">
        <f t="shared" si="6"/>
        <v>#N/A</v>
      </c>
      <c r="E104" s="44" t="e">
        <f>IF(LEN(VLOOKUP(A104,'Species List'!$A:$G,4,FALSE))=0,"",VLOOKUP(A104,'Species List'!$A:$G,4,FALSE))</f>
        <v>#N/A</v>
      </c>
      <c r="F104" s="44" t="e">
        <f>IF(LEN(VLOOKUP(A104,'Species List'!$A:$G,5,FALSE))=0,"",VLOOKUP(A104,'Species List'!$A:$G,5,FALSE))</f>
        <v>#N/A</v>
      </c>
      <c r="G104" s="44" t="e">
        <f>IF(LEN(VLOOKUP(A104,'Species List'!$A:$G,6,FALSE))=0,"",VLOOKUP(A104,'Species List'!$A:$G,6,FALSE))</f>
        <v>#N/A</v>
      </c>
      <c r="H104" s="44" t="e">
        <f>VLOOKUP(A104,'Species List'!$A:$G,7,FALSE)</f>
        <v>#N/A</v>
      </c>
      <c r="J104" s="95"/>
      <c r="K104" s="47" t="e">
        <f>VLOOKUP(J104,'Species List'!$H$1:$J$9,2,FALSE)</f>
        <v>#N/A</v>
      </c>
      <c r="L104" s="47" t="e">
        <f>VLOOKUP(K104,'Species List'!$I$1:$N$8,2,FALSE)</f>
        <v>#N/A</v>
      </c>
      <c r="M104" s="104" t="e">
        <f t="shared" si="7"/>
        <v>#N/A</v>
      </c>
      <c r="N104" s="102" t="e">
        <f t="shared" si="5"/>
        <v>#N/A</v>
      </c>
      <c r="O104" s="102" t="e">
        <f t="shared" si="8"/>
        <v>#N/A</v>
      </c>
    </row>
    <row r="105" spans="1:15" x14ac:dyDescent="0.2">
      <c r="A105" s="95"/>
      <c r="B105" s="44" t="e">
        <f>IF(LEN(VLOOKUP(A105,'Species List'!$A:$G,2,FALSE))=0,"",VLOOKUP(A105,'Species List'!$A:$G,2,FALSE))</f>
        <v>#N/A</v>
      </c>
      <c r="C105" s="44" t="e">
        <f>IF(LEN(VLOOKUP(A105,'Species List'!$A:$G,3,FALSE))=0,"",VLOOKUP(A105,'Species List'!$A:$G,3,FALSE))</f>
        <v>#N/A</v>
      </c>
      <c r="D105" s="103" t="e">
        <f t="shared" si="6"/>
        <v>#N/A</v>
      </c>
      <c r="E105" s="44" t="e">
        <f>IF(LEN(VLOOKUP(A105,'Species List'!$A:$G,4,FALSE))=0,"",VLOOKUP(A105,'Species List'!$A:$G,4,FALSE))</f>
        <v>#N/A</v>
      </c>
      <c r="F105" s="44" t="e">
        <f>IF(LEN(VLOOKUP(A105,'Species List'!$A:$G,5,FALSE))=0,"",VLOOKUP(A105,'Species List'!$A:$G,5,FALSE))</f>
        <v>#N/A</v>
      </c>
      <c r="G105" s="44" t="e">
        <f>IF(LEN(VLOOKUP(A105,'Species List'!$A:$G,6,FALSE))=0,"",VLOOKUP(A105,'Species List'!$A:$G,6,FALSE))</f>
        <v>#N/A</v>
      </c>
      <c r="H105" s="44" t="e">
        <f>VLOOKUP(A105,'Species List'!$A:$G,7,FALSE)</f>
        <v>#N/A</v>
      </c>
      <c r="J105" s="95"/>
      <c r="K105" s="47" t="e">
        <f>VLOOKUP(J105,'Species List'!$H$1:$J$9,2,FALSE)</f>
        <v>#N/A</v>
      </c>
      <c r="L105" s="47" t="e">
        <f>VLOOKUP(K105,'Species List'!$I$1:$N$8,2,FALSE)</f>
        <v>#N/A</v>
      </c>
      <c r="M105" s="104" t="e">
        <f t="shared" si="7"/>
        <v>#N/A</v>
      </c>
      <c r="N105" s="102" t="e">
        <f t="shared" si="5"/>
        <v>#N/A</v>
      </c>
      <c r="O105" s="102" t="e">
        <f t="shared" si="8"/>
        <v>#N/A</v>
      </c>
    </row>
    <row r="106" spans="1:15" x14ac:dyDescent="0.2">
      <c r="A106" s="95"/>
      <c r="B106" s="44" t="e">
        <f>IF(LEN(VLOOKUP(A106,'Species List'!$A:$G,2,FALSE))=0,"",VLOOKUP(A106,'Species List'!$A:$G,2,FALSE))</f>
        <v>#N/A</v>
      </c>
      <c r="C106" s="44" t="e">
        <f>IF(LEN(VLOOKUP(A106,'Species List'!$A:$G,3,FALSE))=0,"",VLOOKUP(A106,'Species List'!$A:$G,3,FALSE))</f>
        <v>#N/A</v>
      </c>
      <c r="D106" s="103" t="e">
        <f t="shared" si="6"/>
        <v>#N/A</v>
      </c>
      <c r="E106" s="44" t="e">
        <f>IF(LEN(VLOOKUP(A106,'Species List'!$A:$G,4,FALSE))=0,"",VLOOKUP(A106,'Species List'!$A:$G,4,FALSE))</f>
        <v>#N/A</v>
      </c>
      <c r="F106" s="44" t="e">
        <f>IF(LEN(VLOOKUP(A106,'Species List'!$A:$G,5,FALSE))=0,"",VLOOKUP(A106,'Species List'!$A:$G,5,FALSE))</f>
        <v>#N/A</v>
      </c>
      <c r="G106" s="44" t="e">
        <f>IF(LEN(VLOOKUP(A106,'Species List'!$A:$G,6,FALSE))=0,"",VLOOKUP(A106,'Species List'!$A:$G,6,FALSE))</f>
        <v>#N/A</v>
      </c>
      <c r="H106" s="44" t="e">
        <f>VLOOKUP(A106,'Species List'!$A:$G,7,FALSE)</f>
        <v>#N/A</v>
      </c>
      <c r="J106" s="95"/>
      <c r="K106" s="47" t="e">
        <f>VLOOKUP(J106,'Species List'!$H$1:$J$9,2,FALSE)</f>
        <v>#N/A</v>
      </c>
      <c r="L106" s="47" t="e">
        <f>VLOOKUP(K106,'Species List'!$I$1:$N$8,2,FALSE)</f>
        <v>#N/A</v>
      </c>
      <c r="M106" s="104" t="e">
        <f t="shared" si="7"/>
        <v>#N/A</v>
      </c>
      <c r="N106" s="102" t="e">
        <f t="shared" si="5"/>
        <v>#N/A</v>
      </c>
      <c r="O106" s="102" t="e">
        <f t="shared" si="8"/>
        <v>#N/A</v>
      </c>
    </row>
    <row r="107" spans="1:15" x14ac:dyDescent="0.2">
      <c r="A107" s="95"/>
      <c r="B107" s="44" t="e">
        <f>IF(LEN(VLOOKUP(A107,'Species List'!$A:$G,2,FALSE))=0,"",VLOOKUP(A107,'Species List'!$A:$G,2,FALSE))</f>
        <v>#N/A</v>
      </c>
      <c r="C107" s="44" t="e">
        <f>IF(LEN(VLOOKUP(A107,'Species List'!$A:$G,3,FALSE))=0,"",VLOOKUP(A107,'Species List'!$A:$G,3,FALSE))</f>
        <v>#N/A</v>
      </c>
      <c r="D107" s="103" t="e">
        <f t="shared" si="6"/>
        <v>#N/A</v>
      </c>
      <c r="E107" s="44" t="e">
        <f>IF(LEN(VLOOKUP(A107,'Species List'!$A:$G,4,FALSE))=0,"",VLOOKUP(A107,'Species List'!$A:$G,4,FALSE))</f>
        <v>#N/A</v>
      </c>
      <c r="F107" s="44" t="e">
        <f>IF(LEN(VLOOKUP(A107,'Species List'!$A:$G,5,FALSE))=0,"",VLOOKUP(A107,'Species List'!$A:$G,5,FALSE))</f>
        <v>#N/A</v>
      </c>
      <c r="G107" s="44" t="e">
        <f>IF(LEN(VLOOKUP(A107,'Species List'!$A:$G,6,FALSE))=0,"",VLOOKUP(A107,'Species List'!$A:$G,6,FALSE))</f>
        <v>#N/A</v>
      </c>
      <c r="H107" s="44" t="e">
        <f>VLOOKUP(A107,'Species List'!$A:$G,7,FALSE)</f>
        <v>#N/A</v>
      </c>
      <c r="J107" s="95"/>
      <c r="K107" s="47" t="e">
        <f>VLOOKUP(J107,'Species List'!$H$1:$J$9,2,FALSE)</f>
        <v>#N/A</v>
      </c>
      <c r="L107" s="47" t="e">
        <f>VLOOKUP(K107,'Species List'!$I$1:$N$8,2,FALSE)</f>
        <v>#N/A</v>
      </c>
      <c r="M107" s="104" t="e">
        <f t="shared" si="7"/>
        <v>#N/A</v>
      </c>
      <c r="N107" s="102" t="e">
        <f t="shared" si="5"/>
        <v>#N/A</v>
      </c>
      <c r="O107" s="102" t="e">
        <f t="shared" si="8"/>
        <v>#N/A</v>
      </c>
    </row>
    <row r="108" spans="1:15" x14ac:dyDescent="0.2">
      <c r="A108" s="95"/>
      <c r="B108" s="44" t="e">
        <f>IF(LEN(VLOOKUP(A108,'Species List'!$A:$G,2,FALSE))=0,"",VLOOKUP(A108,'Species List'!$A:$G,2,FALSE))</f>
        <v>#N/A</v>
      </c>
      <c r="C108" s="44" t="e">
        <f>IF(LEN(VLOOKUP(A108,'Species List'!$A:$G,3,FALSE))=0,"",VLOOKUP(A108,'Species List'!$A:$G,3,FALSE))</f>
        <v>#N/A</v>
      </c>
      <c r="D108" s="103" t="e">
        <f t="shared" si="6"/>
        <v>#N/A</v>
      </c>
      <c r="E108" s="44" t="e">
        <f>IF(LEN(VLOOKUP(A108,'Species List'!$A:$G,4,FALSE))=0,"",VLOOKUP(A108,'Species List'!$A:$G,4,FALSE))</f>
        <v>#N/A</v>
      </c>
      <c r="F108" s="44" t="e">
        <f>IF(LEN(VLOOKUP(A108,'Species List'!$A:$G,5,FALSE))=0,"",VLOOKUP(A108,'Species List'!$A:$G,5,FALSE))</f>
        <v>#N/A</v>
      </c>
      <c r="G108" s="44" t="e">
        <f>IF(LEN(VLOOKUP(A108,'Species List'!$A:$G,6,FALSE))=0,"",VLOOKUP(A108,'Species List'!$A:$G,6,FALSE))</f>
        <v>#N/A</v>
      </c>
      <c r="H108" s="44" t="e">
        <f>VLOOKUP(A108,'Species List'!$A:$G,7,FALSE)</f>
        <v>#N/A</v>
      </c>
      <c r="J108" s="95"/>
      <c r="K108" s="47" t="e">
        <f>VLOOKUP(J108,'Species List'!$H$1:$J$9,2,FALSE)</f>
        <v>#N/A</v>
      </c>
      <c r="L108" s="47" t="e">
        <f>VLOOKUP(K108,'Species List'!$I$1:$N$8,2,FALSE)</f>
        <v>#N/A</v>
      </c>
      <c r="M108" s="104" t="e">
        <f t="shared" si="7"/>
        <v>#N/A</v>
      </c>
      <c r="N108" s="102" t="e">
        <f t="shared" si="5"/>
        <v>#N/A</v>
      </c>
      <c r="O108" s="102" t="e">
        <f t="shared" si="8"/>
        <v>#N/A</v>
      </c>
    </row>
    <row r="109" spans="1:15" x14ac:dyDescent="0.2">
      <c r="A109" s="95"/>
      <c r="B109" s="44" t="e">
        <f>IF(LEN(VLOOKUP(A109,'Species List'!$A:$G,2,FALSE))=0,"",VLOOKUP(A109,'Species List'!$A:$G,2,FALSE))</f>
        <v>#N/A</v>
      </c>
      <c r="C109" s="44" t="e">
        <f>IF(LEN(VLOOKUP(A109,'Species List'!$A:$G,3,FALSE))=0,"",VLOOKUP(A109,'Species List'!$A:$G,3,FALSE))</f>
        <v>#N/A</v>
      </c>
      <c r="D109" s="103" t="e">
        <f t="shared" si="6"/>
        <v>#N/A</v>
      </c>
      <c r="E109" s="44" t="e">
        <f>IF(LEN(VLOOKUP(A109,'Species List'!$A:$G,4,FALSE))=0,"",VLOOKUP(A109,'Species List'!$A:$G,4,FALSE))</f>
        <v>#N/A</v>
      </c>
      <c r="F109" s="44" t="e">
        <f>IF(LEN(VLOOKUP(A109,'Species List'!$A:$G,5,FALSE))=0,"",VLOOKUP(A109,'Species List'!$A:$G,5,FALSE))</f>
        <v>#N/A</v>
      </c>
      <c r="G109" s="44" t="e">
        <f>IF(LEN(VLOOKUP(A109,'Species List'!$A:$G,6,FALSE))=0,"",VLOOKUP(A109,'Species List'!$A:$G,6,FALSE))</f>
        <v>#N/A</v>
      </c>
      <c r="H109" s="44" t="e">
        <f>VLOOKUP(A109,'Species List'!$A:$G,7,FALSE)</f>
        <v>#N/A</v>
      </c>
      <c r="J109" s="95"/>
      <c r="K109" s="47" t="e">
        <f>VLOOKUP(J109,'Species List'!$H$1:$J$9,2,FALSE)</f>
        <v>#N/A</v>
      </c>
      <c r="L109" s="47" t="e">
        <f>VLOOKUP(K109,'Species List'!$I$1:$N$8,2,FALSE)</f>
        <v>#N/A</v>
      </c>
      <c r="M109" s="104" t="e">
        <f t="shared" si="7"/>
        <v>#N/A</v>
      </c>
      <c r="N109" s="102" t="e">
        <f t="shared" si="5"/>
        <v>#N/A</v>
      </c>
      <c r="O109" s="102" t="e">
        <f t="shared" si="8"/>
        <v>#N/A</v>
      </c>
    </row>
    <row r="110" spans="1:15" x14ac:dyDescent="0.2">
      <c r="A110" s="95"/>
      <c r="B110" s="44" t="e">
        <f>IF(LEN(VLOOKUP(A110,'Species List'!$A:$G,2,FALSE))=0,"",VLOOKUP(A110,'Species List'!$A:$G,2,FALSE))</f>
        <v>#N/A</v>
      </c>
      <c r="C110" s="44" t="e">
        <f>IF(LEN(VLOOKUP(A110,'Species List'!$A:$G,3,FALSE))=0,"",VLOOKUP(A110,'Species List'!$A:$G,3,FALSE))</f>
        <v>#N/A</v>
      </c>
      <c r="D110" s="103" t="e">
        <f t="shared" si="6"/>
        <v>#N/A</v>
      </c>
      <c r="E110" s="44" t="e">
        <f>IF(LEN(VLOOKUP(A110,'Species List'!$A:$G,4,FALSE))=0,"",VLOOKUP(A110,'Species List'!$A:$G,4,FALSE))</f>
        <v>#N/A</v>
      </c>
      <c r="F110" s="44" t="e">
        <f>IF(LEN(VLOOKUP(A110,'Species List'!$A:$G,5,FALSE))=0,"",VLOOKUP(A110,'Species List'!$A:$G,5,FALSE))</f>
        <v>#N/A</v>
      </c>
      <c r="G110" s="44" t="e">
        <f>IF(LEN(VLOOKUP(A110,'Species List'!$A:$G,6,FALSE))=0,"",VLOOKUP(A110,'Species List'!$A:$G,6,FALSE))</f>
        <v>#N/A</v>
      </c>
      <c r="H110" s="44" t="e">
        <f>VLOOKUP(A110,'Species List'!$A:$G,7,FALSE)</f>
        <v>#N/A</v>
      </c>
      <c r="J110" s="95"/>
      <c r="K110" s="47" t="e">
        <f>VLOOKUP(J110,'Species List'!$H$1:$J$9,2,FALSE)</f>
        <v>#N/A</v>
      </c>
      <c r="L110" s="47" t="e">
        <f>VLOOKUP(K110,'Species List'!$I$1:$N$8,2,FALSE)</f>
        <v>#N/A</v>
      </c>
      <c r="M110" s="104" t="e">
        <f t="shared" si="7"/>
        <v>#N/A</v>
      </c>
      <c r="N110" s="102" t="e">
        <f t="shared" si="5"/>
        <v>#N/A</v>
      </c>
      <c r="O110" s="102" t="e">
        <f t="shared" si="8"/>
        <v>#N/A</v>
      </c>
    </row>
    <row r="111" spans="1:15" x14ac:dyDescent="0.2">
      <c r="A111" s="95"/>
      <c r="B111" s="44" t="e">
        <f>IF(LEN(VLOOKUP(A111,'Species List'!$A:$G,2,FALSE))=0,"",VLOOKUP(A111,'Species List'!$A:$G,2,FALSE))</f>
        <v>#N/A</v>
      </c>
      <c r="C111" s="44" t="e">
        <f>IF(LEN(VLOOKUP(A111,'Species List'!$A:$G,3,FALSE))=0,"",VLOOKUP(A111,'Species List'!$A:$G,3,FALSE))</f>
        <v>#N/A</v>
      </c>
      <c r="D111" s="103" t="e">
        <f t="shared" si="6"/>
        <v>#N/A</v>
      </c>
      <c r="E111" s="44" t="e">
        <f>IF(LEN(VLOOKUP(A111,'Species List'!$A:$G,4,FALSE))=0,"",VLOOKUP(A111,'Species List'!$A:$G,4,FALSE))</f>
        <v>#N/A</v>
      </c>
      <c r="F111" s="44" t="e">
        <f>IF(LEN(VLOOKUP(A111,'Species List'!$A:$G,5,FALSE))=0,"",VLOOKUP(A111,'Species List'!$A:$G,5,FALSE))</f>
        <v>#N/A</v>
      </c>
      <c r="G111" s="44" t="e">
        <f>IF(LEN(VLOOKUP(A111,'Species List'!$A:$G,6,FALSE))=0,"",VLOOKUP(A111,'Species List'!$A:$G,6,FALSE))</f>
        <v>#N/A</v>
      </c>
      <c r="H111" s="44" t="e">
        <f>VLOOKUP(A111,'Species List'!$A:$G,7,FALSE)</f>
        <v>#N/A</v>
      </c>
      <c r="J111" s="95"/>
      <c r="K111" s="47" t="e">
        <f>VLOOKUP(J111,'Species List'!$H$1:$J$9,2,FALSE)</f>
        <v>#N/A</v>
      </c>
      <c r="L111" s="47" t="e">
        <f>VLOOKUP(K111,'Species List'!$I$1:$N$8,2,FALSE)</f>
        <v>#N/A</v>
      </c>
      <c r="M111" s="104" t="e">
        <f t="shared" si="7"/>
        <v>#N/A</v>
      </c>
      <c r="N111" s="102" t="e">
        <f t="shared" si="5"/>
        <v>#N/A</v>
      </c>
      <c r="O111" s="102" t="e">
        <f t="shared" si="8"/>
        <v>#N/A</v>
      </c>
    </row>
    <row r="112" spans="1:15" x14ac:dyDescent="0.2">
      <c r="A112" s="95"/>
      <c r="B112" s="44" t="e">
        <f>IF(LEN(VLOOKUP(A112,'Species List'!$A:$G,2,FALSE))=0,"",VLOOKUP(A112,'Species List'!$A:$G,2,FALSE))</f>
        <v>#N/A</v>
      </c>
      <c r="C112" s="44" t="e">
        <f>IF(LEN(VLOOKUP(A112,'Species List'!$A:$G,3,FALSE))=0,"",VLOOKUP(A112,'Species List'!$A:$G,3,FALSE))</f>
        <v>#N/A</v>
      </c>
      <c r="D112" s="103" t="e">
        <f t="shared" si="6"/>
        <v>#N/A</v>
      </c>
      <c r="E112" s="44" t="e">
        <f>IF(LEN(VLOOKUP(A112,'Species List'!$A:$G,4,FALSE))=0,"",VLOOKUP(A112,'Species List'!$A:$G,4,FALSE))</f>
        <v>#N/A</v>
      </c>
      <c r="F112" s="44" t="e">
        <f>IF(LEN(VLOOKUP(A112,'Species List'!$A:$G,5,FALSE))=0,"",VLOOKUP(A112,'Species List'!$A:$G,5,FALSE))</f>
        <v>#N/A</v>
      </c>
      <c r="G112" s="44" t="e">
        <f>IF(LEN(VLOOKUP(A112,'Species List'!$A:$G,6,FALSE))=0,"",VLOOKUP(A112,'Species List'!$A:$G,6,FALSE))</f>
        <v>#N/A</v>
      </c>
      <c r="H112" s="44" t="e">
        <f>VLOOKUP(A112,'Species List'!$A:$G,7,FALSE)</f>
        <v>#N/A</v>
      </c>
      <c r="J112" s="95"/>
      <c r="K112" s="47" t="e">
        <f>VLOOKUP(J112,'Species List'!$H$1:$J$9,2,FALSE)</f>
        <v>#N/A</v>
      </c>
      <c r="L112" s="47" t="e">
        <f>VLOOKUP(K112,'Species List'!$I$1:$N$8,2,FALSE)</f>
        <v>#N/A</v>
      </c>
      <c r="M112" s="104" t="e">
        <f t="shared" si="7"/>
        <v>#N/A</v>
      </c>
      <c r="N112" s="102" t="e">
        <f t="shared" si="5"/>
        <v>#N/A</v>
      </c>
      <c r="O112" s="102" t="e">
        <f t="shared" si="8"/>
        <v>#N/A</v>
      </c>
    </row>
    <row r="113" spans="1:15" x14ac:dyDescent="0.2">
      <c r="A113" s="95"/>
      <c r="B113" s="44" t="e">
        <f>IF(LEN(VLOOKUP(A113,'Species List'!$A:$G,2,FALSE))=0,"",VLOOKUP(A113,'Species List'!$A:$G,2,FALSE))</f>
        <v>#N/A</v>
      </c>
      <c r="C113" s="44" t="e">
        <f>IF(LEN(VLOOKUP(A113,'Species List'!$A:$G,3,FALSE))=0,"",VLOOKUP(A113,'Species List'!$A:$G,3,FALSE))</f>
        <v>#N/A</v>
      </c>
      <c r="D113" s="103" t="e">
        <f t="shared" si="6"/>
        <v>#N/A</v>
      </c>
      <c r="E113" s="44" t="e">
        <f>IF(LEN(VLOOKUP(A113,'Species List'!$A:$G,4,FALSE))=0,"",VLOOKUP(A113,'Species List'!$A:$G,4,FALSE))</f>
        <v>#N/A</v>
      </c>
      <c r="F113" s="44" t="e">
        <f>IF(LEN(VLOOKUP(A113,'Species List'!$A:$G,5,FALSE))=0,"",VLOOKUP(A113,'Species List'!$A:$G,5,FALSE))</f>
        <v>#N/A</v>
      </c>
      <c r="G113" s="44" t="e">
        <f>IF(LEN(VLOOKUP(A113,'Species List'!$A:$G,6,FALSE))=0,"",VLOOKUP(A113,'Species List'!$A:$G,6,FALSE))</f>
        <v>#N/A</v>
      </c>
      <c r="H113" s="44" t="e">
        <f>VLOOKUP(A113,'Species List'!$A:$G,7,FALSE)</f>
        <v>#N/A</v>
      </c>
      <c r="J113" s="95"/>
      <c r="K113" s="47" t="e">
        <f>VLOOKUP(J113,'Species List'!$H$1:$J$9,2,FALSE)</f>
        <v>#N/A</v>
      </c>
      <c r="L113" s="47" t="e">
        <f>VLOOKUP(K113,'Species List'!$I$1:$N$8,2,FALSE)</f>
        <v>#N/A</v>
      </c>
      <c r="M113" s="104" t="e">
        <f t="shared" si="7"/>
        <v>#N/A</v>
      </c>
      <c r="N113" s="102" t="e">
        <f t="shared" si="5"/>
        <v>#N/A</v>
      </c>
      <c r="O113" s="102" t="e">
        <f t="shared" si="8"/>
        <v>#N/A</v>
      </c>
    </row>
    <row r="114" spans="1:15" x14ac:dyDescent="0.2">
      <c r="A114" s="95"/>
      <c r="B114" s="44" t="e">
        <f>IF(LEN(VLOOKUP(A114,'Species List'!$A:$G,2,FALSE))=0,"",VLOOKUP(A114,'Species List'!$A:$G,2,FALSE))</f>
        <v>#N/A</v>
      </c>
      <c r="C114" s="44" t="e">
        <f>IF(LEN(VLOOKUP(A114,'Species List'!$A:$G,3,FALSE))=0,"",VLOOKUP(A114,'Species List'!$A:$G,3,FALSE))</f>
        <v>#N/A</v>
      </c>
      <c r="D114" s="103" t="e">
        <f t="shared" si="6"/>
        <v>#N/A</v>
      </c>
      <c r="E114" s="44" t="e">
        <f>IF(LEN(VLOOKUP(A114,'Species List'!$A:$G,4,FALSE))=0,"",VLOOKUP(A114,'Species List'!$A:$G,4,FALSE))</f>
        <v>#N/A</v>
      </c>
      <c r="F114" s="44" t="e">
        <f>IF(LEN(VLOOKUP(A114,'Species List'!$A:$G,5,FALSE))=0,"",VLOOKUP(A114,'Species List'!$A:$G,5,FALSE))</f>
        <v>#N/A</v>
      </c>
      <c r="G114" s="44" t="e">
        <f>IF(LEN(VLOOKUP(A114,'Species List'!$A:$G,6,FALSE))=0,"",VLOOKUP(A114,'Species List'!$A:$G,6,FALSE))</f>
        <v>#N/A</v>
      </c>
      <c r="H114" s="44" t="e">
        <f>VLOOKUP(A114,'Species List'!$A:$G,7,FALSE)</f>
        <v>#N/A</v>
      </c>
      <c r="J114" s="95"/>
      <c r="K114" s="47" t="e">
        <f>VLOOKUP(J114,'Species List'!$H$1:$J$9,2,FALSE)</f>
        <v>#N/A</v>
      </c>
      <c r="L114" s="47" t="e">
        <f>VLOOKUP(K114,'Species List'!$I$1:$N$8,2,FALSE)</f>
        <v>#N/A</v>
      </c>
      <c r="M114" s="104" t="e">
        <f t="shared" si="7"/>
        <v>#N/A</v>
      </c>
      <c r="N114" s="102" t="e">
        <f t="shared" si="5"/>
        <v>#N/A</v>
      </c>
      <c r="O114" s="102" t="e">
        <f t="shared" si="8"/>
        <v>#N/A</v>
      </c>
    </row>
    <row r="115" spans="1:15" x14ac:dyDescent="0.2">
      <c r="A115" s="95"/>
      <c r="B115" s="44" t="e">
        <f>IF(LEN(VLOOKUP(A115,'Species List'!$A:$G,2,FALSE))=0,"",VLOOKUP(A115,'Species List'!$A:$G,2,FALSE))</f>
        <v>#N/A</v>
      </c>
      <c r="C115" s="44" t="e">
        <f>IF(LEN(VLOOKUP(A115,'Species List'!$A:$G,3,FALSE))=0,"",VLOOKUP(A115,'Species List'!$A:$G,3,FALSE))</f>
        <v>#N/A</v>
      </c>
      <c r="D115" s="103" t="e">
        <f t="shared" si="6"/>
        <v>#N/A</v>
      </c>
      <c r="E115" s="44" t="e">
        <f>IF(LEN(VLOOKUP(A115,'Species List'!$A:$G,4,FALSE))=0,"",VLOOKUP(A115,'Species List'!$A:$G,4,FALSE))</f>
        <v>#N/A</v>
      </c>
      <c r="F115" s="44" t="e">
        <f>IF(LEN(VLOOKUP(A115,'Species List'!$A:$G,5,FALSE))=0,"",VLOOKUP(A115,'Species List'!$A:$G,5,FALSE))</f>
        <v>#N/A</v>
      </c>
      <c r="G115" s="44" t="e">
        <f>IF(LEN(VLOOKUP(A115,'Species List'!$A:$G,6,FALSE))=0,"",VLOOKUP(A115,'Species List'!$A:$G,6,FALSE))</f>
        <v>#N/A</v>
      </c>
      <c r="H115" s="44" t="e">
        <f>VLOOKUP(A115,'Species List'!$A:$G,7,FALSE)</f>
        <v>#N/A</v>
      </c>
      <c r="J115" s="95"/>
      <c r="K115" s="47" t="e">
        <f>VLOOKUP(J115,'Species List'!$H$1:$J$9,2,FALSE)</f>
        <v>#N/A</v>
      </c>
      <c r="L115" s="47" t="e">
        <f>VLOOKUP(K115,'Species List'!$I$1:$N$8,2,FALSE)</f>
        <v>#N/A</v>
      </c>
      <c r="M115" s="104" t="e">
        <f t="shared" si="7"/>
        <v>#N/A</v>
      </c>
      <c r="N115" s="102" t="e">
        <f t="shared" si="5"/>
        <v>#N/A</v>
      </c>
      <c r="O115" s="102" t="e">
        <f t="shared" si="8"/>
        <v>#N/A</v>
      </c>
    </row>
    <row r="116" spans="1:15" x14ac:dyDescent="0.2">
      <c r="A116" s="95"/>
      <c r="B116" s="44" t="e">
        <f>IF(LEN(VLOOKUP(A116,'Species List'!$A:$G,2,FALSE))=0,"",VLOOKUP(A116,'Species List'!$A:$G,2,FALSE))</f>
        <v>#N/A</v>
      </c>
      <c r="C116" s="44" t="e">
        <f>IF(LEN(VLOOKUP(A116,'Species List'!$A:$G,3,FALSE))=0,"",VLOOKUP(A116,'Species List'!$A:$G,3,FALSE))</f>
        <v>#N/A</v>
      </c>
      <c r="D116" s="103" t="e">
        <f t="shared" si="6"/>
        <v>#N/A</v>
      </c>
      <c r="E116" s="44" t="e">
        <f>IF(LEN(VLOOKUP(A116,'Species List'!$A:$G,4,FALSE))=0,"",VLOOKUP(A116,'Species List'!$A:$G,4,FALSE))</f>
        <v>#N/A</v>
      </c>
      <c r="F116" s="44" t="e">
        <f>IF(LEN(VLOOKUP(A116,'Species List'!$A:$G,5,FALSE))=0,"",VLOOKUP(A116,'Species List'!$A:$G,5,FALSE))</f>
        <v>#N/A</v>
      </c>
      <c r="G116" s="44" t="e">
        <f>IF(LEN(VLOOKUP(A116,'Species List'!$A:$G,6,FALSE))=0,"",VLOOKUP(A116,'Species List'!$A:$G,6,FALSE))</f>
        <v>#N/A</v>
      </c>
      <c r="H116" s="44" t="e">
        <f>VLOOKUP(A116,'Species List'!$A:$G,7,FALSE)</f>
        <v>#N/A</v>
      </c>
      <c r="J116" s="95"/>
      <c r="K116" s="47" t="e">
        <f>VLOOKUP(J116,'Species List'!$H$1:$J$9,2,FALSE)</f>
        <v>#N/A</v>
      </c>
      <c r="L116" s="47" t="e">
        <f>VLOOKUP(K116,'Species List'!$I$1:$N$8,2,FALSE)</f>
        <v>#N/A</v>
      </c>
      <c r="M116" s="104" t="e">
        <f t="shared" si="7"/>
        <v>#N/A</v>
      </c>
      <c r="N116" s="102" t="e">
        <f t="shared" si="5"/>
        <v>#N/A</v>
      </c>
      <c r="O116" s="102" t="e">
        <f t="shared" si="8"/>
        <v>#N/A</v>
      </c>
    </row>
    <row r="117" spans="1:15" x14ac:dyDescent="0.2">
      <c r="A117" s="95"/>
      <c r="B117" s="44" t="e">
        <f>IF(LEN(VLOOKUP(A117,'Species List'!$A:$G,2,FALSE))=0,"",VLOOKUP(A117,'Species List'!$A:$G,2,FALSE))</f>
        <v>#N/A</v>
      </c>
      <c r="C117" s="44" t="e">
        <f>IF(LEN(VLOOKUP(A117,'Species List'!$A:$G,3,FALSE))=0,"",VLOOKUP(A117,'Species List'!$A:$G,3,FALSE))</f>
        <v>#N/A</v>
      </c>
      <c r="D117" s="103" t="e">
        <f t="shared" si="6"/>
        <v>#N/A</v>
      </c>
      <c r="E117" s="44" t="e">
        <f>IF(LEN(VLOOKUP(A117,'Species List'!$A:$G,4,FALSE))=0,"",VLOOKUP(A117,'Species List'!$A:$G,4,FALSE))</f>
        <v>#N/A</v>
      </c>
      <c r="F117" s="44" t="e">
        <f>IF(LEN(VLOOKUP(A117,'Species List'!$A:$G,5,FALSE))=0,"",VLOOKUP(A117,'Species List'!$A:$G,5,FALSE))</f>
        <v>#N/A</v>
      </c>
      <c r="G117" s="44" t="e">
        <f>IF(LEN(VLOOKUP(A117,'Species List'!$A:$G,6,FALSE))=0,"",VLOOKUP(A117,'Species List'!$A:$G,6,FALSE))</f>
        <v>#N/A</v>
      </c>
      <c r="H117" s="44" t="e">
        <f>VLOOKUP(A117,'Species List'!$A:$G,7,FALSE)</f>
        <v>#N/A</v>
      </c>
      <c r="J117" s="95"/>
      <c r="K117" s="47" t="e">
        <f>VLOOKUP(J117,'Species List'!$H$1:$J$9,2,FALSE)</f>
        <v>#N/A</v>
      </c>
      <c r="L117" s="47" t="e">
        <f>VLOOKUP(K117,'Species List'!$I$1:$N$8,2,FALSE)</f>
        <v>#N/A</v>
      </c>
      <c r="M117" s="104" t="e">
        <f t="shared" si="7"/>
        <v>#N/A</v>
      </c>
      <c r="N117" s="102" t="e">
        <f t="shared" si="5"/>
        <v>#N/A</v>
      </c>
      <c r="O117" s="102" t="e">
        <f t="shared" si="8"/>
        <v>#N/A</v>
      </c>
    </row>
    <row r="118" spans="1:15" x14ac:dyDescent="0.2">
      <c r="A118" s="95"/>
      <c r="B118" s="44" t="e">
        <f>IF(LEN(VLOOKUP(A118,'Species List'!$A:$G,2,FALSE))=0,"",VLOOKUP(A118,'Species List'!$A:$G,2,FALSE))</f>
        <v>#N/A</v>
      </c>
      <c r="C118" s="44" t="e">
        <f>IF(LEN(VLOOKUP(A118,'Species List'!$A:$G,3,FALSE))=0,"",VLOOKUP(A118,'Species List'!$A:$G,3,FALSE))</f>
        <v>#N/A</v>
      </c>
      <c r="D118" s="103" t="e">
        <f t="shared" si="6"/>
        <v>#N/A</v>
      </c>
      <c r="E118" s="44" t="e">
        <f>IF(LEN(VLOOKUP(A118,'Species List'!$A:$G,4,FALSE))=0,"",VLOOKUP(A118,'Species List'!$A:$G,4,FALSE))</f>
        <v>#N/A</v>
      </c>
      <c r="F118" s="44" t="e">
        <f>IF(LEN(VLOOKUP(A118,'Species List'!$A:$G,5,FALSE))=0,"",VLOOKUP(A118,'Species List'!$A:$G,5,FALSE))</f>
        <v>#N/A</v>
      </c>
      <c r="G118" s="44" t="e">
        <f>IF(LEN(VLOOKUP(A118,'Species List'!$A:$G,6,FALSE))=0,"",VLOOKUP(A118,'Species List'!$A:$G,6,FALSE))</f>
        <v>#N/A</v>
      </c>
      <c r="H118" s="44" t="e">
        <f>VLOOKUP(A118,'Species List'!$A:$G,7,FALSE)</f>
        <v>#N/A</v>
      </c>
      <c r="J118" s="95"/>
      <c r="K118" s="47" t="e">
        <f>VLOOKUP(J118,'Species List'!$H$1:$J$9,2,FALSE)</f>
        <v>#N/A</v>
      </c>
      <c r="L118" s="47" t="e">
        <f>VLOOKUP(K118,'Species List'!$I$1:$N$8,2,FALSE)</f>
        <v>#N/A</v>
      </c>
      <c r="M118" s="104" t="e">
        <f t="shared" si="7"/>
        <v>#N/A</v>
      </c>
      <c r="N118" s="102" t="e">
        <f t="shared" si="5"/>
        <v>#N/A</v>
      </c>
      <c r="O118" s="102" t="e">
        <f t="shared" si="8"/>
        <v>#N/A</v>
      </c>
    </row>
    <row r="119" spans="1:15" x14ac:dyDescent="0.2">
      <c r="A119" s="95"/>
      <c r="B119" s="44" t="e">
        <f>IF(LEN(VLOOKUP(A119,'Species List'!$A:$G,2,FALSE))=0,"",VLOOKUP(A119,'Species List'!$A:$G,2,FALSE))</f>
        <v>#N/A</v>
      </c>
      <c r="C119" s="44" t="e">
        <f>IF(LEN(VLOOKUP(A119,'Species List'!$A:$G,3,FALSE))=0,"",VLOOKUP(A119,'Species List'!$A:$G,3,FALSE))</f>
        <v>#N/A</v>
      </c>
      <c r="D119" s="103" t="e">
        <f t="shared" si="6"/>
        <v>#N/A</v>
      </c>
      <c r="E119" s="44" t="e">
        <f>IF(LEN(VLOOKUP(A119,'Species List'!$A:$G,4,FALSE))=0,"",VLOOKUP(A119,'Species List'!$A:$G,4,FALSE))</f>
        <v>#N/A</v>
      </c>
      <c r="F119" s="44" t="e">
        <f>IF(LEN(VLOOKUP(A119,'Species List'!$A:$G,5,FALSE))=0,"",VLOOKUP(A119,'Species List'!$A:$G,5,FALSE))</f>
        <v>#N/A</v>
      </c>
      <c r="G119" s="44" t="e">
        <f>IF(LEN(VLOOKUP(A119,'Species List'!$A:$G,6,FALSE))=0,"",VLOOKUP(A119,'Species List'!$A:$G,6,FALSE))</f>
        <v>#N/A</v>
      </c>
      <c r="H119" s="44" t="e">
        <f>VLOOKUP(A119,'Species List'!$A:$G,7,FALSE)</f>
        <v>#N/A</v>
      </c>
      <c r="J119" s="95"/>
      <c r="K119" s="47" t="e">
        <f>VLOOKUP(J119,'Species List'!$H$1:$J$9,2,FALSE)</f>
        <v>#N/A</v>
      </c>
      <c r="L119" s="47" t="e">
        <f>VLOOKUP(K119,'Species List'!$I$1:$N$8,2,FALSE)</f>
        <v>#N/A</v>
      </c>
      <c r="M119" s="104" t="e">
        <f t="shared" si="7"/>
        <v>#N/A</v>
      </c>
      <c r="N119" s="102" t="e">
        <f t="shared" si="5"/>
        <v>#N/A</v>
      </c>
      <c r="O119" s="102" t="e">
        <f t="shared" si="8"/>
        <v>#N/A</v>
      </c>
    </row>
    <row r="120" spans="1:15" x14ac:dyDescent="0.2">
      <c r="A120" s="95"/>
      <c r="B120" s="44" t="e">
        <f>IF(LEN(VLOOKUP(A120,'Species List'!$A:$G,2,FALSE))=0,"",VLOOKUP(A120,'Species List'!$A:$G,2,FALSE))</f>
        <v>#N/A</v>
      </c>
      <c r="C120" s="44" t="e">
        <f>IF(LEN(VLOOKUP(A120,'Species List'!$A:$G,3,FALSE))=0,"",VLOOKUP(A120,'Species List'!$A:$G,3,FALSE))</f>
        <v>#N/A</v>
      </c>
      <c r="D120" s="103" t="e">
        <f t="shared" si="6"/>
        <v>#N/A</v>
      </c>
      <c r="E120" s="44" t="e">
        <f>IF(LEN(VLOOKUP(A120,'Species List'!$A:$G,4,FALSE))=0,"",VLOOKUP(A120,'Species List'!$A:$G,4,FALSE))</f>
        <v>#N/A</v>
      </c>
      <c r="F120" s="44" t="e">
        <f>IF(LEN(VLOOKUP(A120,'Species List'!$A:$G,5,FALSE))=0,"",VLOOKUP(A120,'Species List'!$A:$G,5,FALSE))</f>
        <v>#N/A</v>
      </c>
      <c r="G120" s="44" t="e">
        <f>IF(LEN(VLOOKUP(A120,'Species List'!$A:$G,6,FALSE))=0,"",VLOOKUP(A120,'Species List'!$A:$G,6,FALSE))</f>
        <v>#N/A</v>
      </c>
      <c r="H120" s="44" t="e">
        <f>VLOOKUP(A120,'Species List'!$A:$G,7,FALSE)</f>
        <v>#N/A</v>
      </c>
      <c r="J120" s="95"/>
      <c r="K120" s="47" t="e">
        <f>VLOOKUP(J120,'Species List'!$H$1:$J$9,2,FALSE)</f>
        <v>#N/A</v>
      </c>
      <c r="L120" s="47" t="e">
        <f>VLOOKUP(K120,'Species List'!$I$1:$N$8,2,FALSE)</f>
        <v>#N/A</v>
      </c>
      <c r="M120" s="104" t="e">
        <f t="shared" si="7"/>
        <v>#N/A</v>
      </c>
      <c r="N120" s="102" t="e">
        <f t="shared" si="5"/>
        <v>#N/A</v>
      </c>
      <c r="O120" s="102" t="e">
        <f t="shared" si="8"/>
        <v>#N/A</v>
      </c>
    </row>
    <row r="121" spans="1:15" x14ac:dyDescent="0.2">
      <c r="A121" s="95"/>
      <c r="B121" s="44" t="e">
        <f>IF(LEN(VLOOKUP(A121,'Species List'!$A:$G,2,FALSE))=0,"",VLOOKUP(A121,'Species List'!$A:$G,2,FALSE))</f>
        <v>#N/A</v>
      </c>
      <c r="C121" s="44" t="e">
        <f>IF(LEN(VLOOKUP(A121,'Species List'!$A:$G,3,FALSE))=0,"",VLOOKUP(A121,'Species List'!$A:$G,3,FALSE))</f>
        <v>#N/A</v>
      </c>
      <c r="D121" s="103" t="e">
        <f t="shared" si="6"/>
        <v>#N/A</v>
      </c>
      <c r="E121" s="44" t="e">
        <f>IF(LEN(VLOOKUP(A121,'Species List'!$A:$G,4,FALSE))=0,"",VLOOKUP(A121,'Species List'!$A:$G,4,FALSE))</f>
        <v>#N/A</v>
      </c>
      <c r="F121" s="44" t="e">
        <f>IF(LEN(VLOOKUP(A121,'Species List'!$A:$G,5,FALSE))=0,"",VLOOKUP(A121,'Species List'!$A:$G,5,FALSE))</f>
        <v>#N/A</v>
      </c>
      <c r="G121" s="44" t="e">
        <f>IF(LEN(VLOOKUP(A121,'Species List'!$A:$G,6,FALSE))=0,"",VLOOKUP(A121,'Species List'!$A:$G,6,FALSE))</f>
        <v>#N/A</v>
      </c>
      <c r="H121" s="44" t="e">
        <f>VLOOKUP(A121,'Species List'!$A:$G,7,FALSE)</f>
        <v>#N/A</v>
      </c>
      <c r="J121" s="95"/>
      <c r="K121" s="47" t="e">
        <f>VLOOKUP(J121,'Species List'!$H$1:$J$9,2,FALSE)</f>
        <v>#N/A</v>
      </c>
      <c r="L121" s="47" t="e">
        <f>VLOOKUP(K121,'Species List'!$I$1:$N$8,2,FALSE)</f>
        <v>#N/A</v>
      </c>
      <c r="M121" s="104" t="e">
        <f t="shared" si="7"/>
        <v>#N/A</v>
      </c>
      <c r="N121" s="102" t="e">
        <f t="shared" si="5"/>
        <v>#N/A</v>
      </c>
      <c r="O121" s="102" t="e">
        <f t="shared" si="8"/>
        <v>#N/A</v>
      </c>
    </row>
    <row r="122" spans="1:15" x14ac:dyDescent="0.2">
      <c r="A122" s="95"/>
      <c r="B122" s="44" t="e">
        <f>IF(LEN(VLOOKUP(A122,'Species List'!$A:$G,2,FALSE))=0,"",VLOOKUP(A122,'Species List'!$A:$G,2,FALSE))</f>
        <v>#N/A</v>
      </c>
      <c r="C122" s="44" t="e">
        <f>IF(LEN(VLOOKUP(A122,'Species List'!$A:$G,3,FALSE))=0,"",VLOOKUP(A122,'Species List'!$A:$G,3,FALSE))</f>
        <v>#N/A</v>
      </c>
      <c r="D122" s="103" t="e">
        <f t="shared" si="6"/>
        <v>#N/A</v>
      </c>
      <c r="E122" s="44" t="e">
        <f>IF(LEN(VLOOKUP(A122,'Species List'!$A:$G,4,FALSE))=0,"",VLOOKUP(A122,'Species List'!$A:$G,4,FALSE))</f>
        <v>#N/A</v>
      </c>
      <c r="F122" s="44" t="e">
        <f>IF(LEN(VLOOKUP(A122,'Species List'!$A:$G,5,FALSE))=0,"",VLOOKUP(A122,'Species List'!$A:$G,5,FALSE))</f>
        <v>#N/A</v>
      </c>
      <c r="G122" s="44" t="e">
        <f>IF(LEN(VLOOKUP(A122,'Species List'!$A:$G,6,FALSE))=0,"",VLOOKUP(A122,'Species List'!$A:$G,6,FALSE))</f>
        <v>#N/A</v>
      </c>
      <c r="H122" s="44" t="e">
        <f>VLOOKUP(A122,'Species List'!$A:$G,7,FALSE)</f>
        <v>#N/A</v>
      </c>
      <c r="J122" s="95"/>
      <c r="K122" s="47" t="e">
        <f>VLOOKUP(J122,'Species List'!$H$1:$J$9,2,FALSE)</f>
        <v>#N/A</v>
      </c>
      <c r="L122" s="47" t="e">
        <f>VLOOKUP(K122,'Species List'!$I$1:$N$8,2,FALSE)</f>
        <v>#N/A</v>
      </c>
      <c r="M122" s="104" t="e">
        <f t="shared" si="7"/>
        <v>#N/A</v>
      </c>
      <c r="N122" s="102" t="e">
        <f t="shared" si="5"/>
        <v>#N/A</v>
      </c>
      <c r="O122" s="102" t="e">
        <f t="shared" si="8"/>
        <v>#N/A</v>
      </c>
    </row>
    <row r="123" spans="1:15" x14ac:dyDescent="0.2">
      <c r="A123" s="95"/>
      <c r="B123" s="44" t="e">
        <f>IF(LEN(VLOOKUP(A123,'Species List'!$A:$G,2,FALSE))=0,"",VLOOKUP(A123,'Species List'!$A:$G,2,FALSE))</f>
        <v>#N/A</v>
      </c>
      <c r="C123" s="44" t="e">
        <f>IF(LEN(VLOOKUP(A123,'Species List'!$A:$G,3,FALSE))=0,"",VLOOKUP(A123,'Species List'!$A:$G,3,FALSE))</f>
        <v>#N/A</v>
      </c>
      <c r="D123" s="103" t="e">
        <f t="shared" si="6"/>
        <v>#N/A</v>
      </c>
      <c r="E123" s="44" t="e">
        <f>IF(LEN(VLOOKUP(A123,'Species List'!$A:$G,4,FALSE))=0,"",VLOOKUP(A123,'Species List'!$A:$G,4,FALSE))</f>
        <v>#N/A</v>
      </c>
      <c r="F123" s="44" t="e">
        <f>IF(LEN(VLOOKUP(A123,'Species List'!$A:$G,5,FALSE))=0,"",VLOOKUP(A123,'Species List'!$A:$G,5,FALSE))</f>
        <v>#N/A</v>
      </c>
      <c r="G123" s="44" t="e">
        <f>IF(LEN(VLOOKUP(A123,'Species List'!$A:$G,6,FALSE))=0,"",VLOOKUP(A123,'Species List'!$A:$G,6,FALSE))</f>
        <v>#N/A</v>
      </c>
      <c r="H123" s="44" t="e">
        <f>VLOOKUP(A123,'Species List'!$A:$G,7,FALSE)</f>
        <v>#N/A</v>
      </c>
      <c r="J123" s="95"/>
      <c r="K123" s="47" t="e">
        <f>VLOOKUP(J123,'Species List'!$H$1:$J$9,2,FALSE)</f>
        <v>#N/A</v>
      </c>
      <c r="L123" s="47" t="e">
        <f>VLOOKUP(K123,'Species List'!$I$1:$N$8,2,FALSE)</f>
        <v>#N/A</v>
      </c>
      <c r="M123" s="104" t="e">
        <f t="shared" si="7"/>
        <v>#N/A</v>
      </c>
      <c r="N123" s="102" t="e">
        <f t="shared" si="5"/>
        <v>#N/A</v>
      </c>
      <c r="O123" s="102" t="e">
        <f t="shared" si="8"/>
        <v>#N/A</v>
      </c>
    </row>
    <row r="124" spans="1:15" x14ac:dyDescent="0.2">
      <c r="A124" s="95"/>
      <c r="B124" s="44" t="e">
        <f>IF(LEN(VLOOKUP(A124,'Species List'!$A:$G,2,FALSE))=0,"",VLOOKUP(A124,'Species List'!$A:$G,2,FALSE))</f>
        <v>#N/A</v>
      </c>
      <c r="C124" s="44" t="e">
        <f>IF(LEN(VLOOKUP(A124,'Species List'!$A:$G,3,FALSE))=0,"",VLOOKUP(A124,'Species List'!$A:$G,3,FALSE))</f>
        <v>#N/A</v>
      </c>
      <c r="D124" s="103" t="e">
        <f t="shared" si="6"/>
        <v>#N/A</v>
      </c>
      <c r="E124" s="44" t="e">
        <f>IF(LEN(VLOOKUP(A124,'Species List'!$A:$G,4,FALSE))=0,"",VLOOKUP(A124,'Species List'!$A:$G,4,FALSE))</f>
        <v>#N/A</v>
      </c>
      <c r="F124" s="44" t="e">
        <f>IF(LEN(VLOOKUP(A124,'Species List'!$A:$G,5,FALSE))=0,"",VLOOKUP(A124,'Species List'!$A:$G,5,FALSE))</f>
        <v>#N/A</v>
      </c>
      <c r="G124" s="44" t="e">
        <f>IF(LEN(VLOOKUP(A124,'Species List'!$A:$G,6,FALSE))=0,"",VLOOKUP(A124,'Species List'!$A:$G,6,FALSE))</f>
        <v>#N/A</v>
      </c>
      <c r="H124" s="44" t="e">
        <f>VLOOKUP(A124,'Species List'!$A:$G,7,FALSE)</f>
        <v>#N/A</v>
      </c>
      <c r="J124" s="95"/>
      <c r="K124" s="47" t="e">
        <f>VLOOKUP(J124,'Species List'!$H$1:$J$9,2,FALSE)</f>
        <v>#N/A</v>
      </c>
      <c r="L124" s="47" t="e">
        <f>VLOOKUP(K124,'Species List'!$I$1:$N$8,2,FALSE)</f>
        <v>#N/A</v>
      </c>
      <c r="M124" s="104" t="e">
        <f t="shared" si="7"/>
        <v>#N/A</v>
      </c>
      <c r="N124" s="102" t="e">
        <f t="shared" si="5"/>
        <v>#N/A</v>
      </c>
      <c r="O124" s="102" t="e">
        <f t="shared" si="8"/>
        <v>#N/A</v>
      </c>
    </row>
    <row r="125" spans="1:15" x14ac:dyDescent="0.2">
      <c r="A125" s="95"/>
      <c r="B125" s="44" t="e">
        <f>IF(LEN(VLOOKUP(A125,'Species List'!$A:$G,2,FALSE))=0,"",VLOOKUP(A125,'Species List'!$A:$G,2,FALSE))</f>
        <v>#N/A</v>
      </c>
      <c r="C125" s="44" t="e">
        <f>IF(LEN(VLOOKUP(A125,'Species List'!$A:$G,3,FALSE))=0,"",VLOOKUP(A125,'Species List'!$A:$G,3,FALSE))</f>
        <v>#N/A</v>
      </c>
      <c r="D125" s="103" t="e">
        <f t="shared" si="6"/>
        <v>#N/A</v>
      </c>
      <c r="E125" s="44" t="e">
        <f>IF(LEN(VLOOKUP(A125,'Species List'!$A:$G,4,FALSE))=0,"",VLOOKUP(A125,'Species List'!$A:$G,4,FALSE))</f>
        <v>#N/A</v>
      </c>
      <c r="F125" s="44" t="e">
        <f>IF(LEN(VLOOKUP(A125,'Species List'!$A:$G,5,FALSE))=0,"",VLOOKUP(A125,'Species List'!$A:$G,5,FALSE))</f>
        <v>#N/A</v>
      </c>
      <c r="G125" s="44" t="e">
        <f>IF(LEN(VLOOKUP(A125,'Species List'!$A:$G,6,FALSE))=0,"",VLOOKUP(A125,'Species List'!$A:$G,6,FALSE))</f>
        <v>#N/A</v>
      </c>
      <c r="H125" s="44" t="e">
        <f>VLOOKUP(A125,'Species List'!$A:$G,7,FALSE)</f>
        <v>#N/A</v>
      </c>
      <c r="J125" s="95"/>
      <c r="K125" s="47" t="e">
        <f>VLOOKUP(J125,'Species List'!$H$1:$J$9,2,FALSE)</f>
        <v>#N/A</v>
      </c>
      <c r="L125" s="47" t="e">
        <f>VLOOKUP(K125,'Species List'!$I$1:$N$8,2,FALSE)</f>
        <v>#N/A</v>
      </c>
      <c r="M125" s="104" t="e">
        <f t="shared" si="7"/>
        <v>#N/A</v>
      </c>
      <c r="N125" s="102" t="e">
        <f t="shared" si="5"/>
        <v>#N/A</v>
      </c>
      <c r="O125" s="102" t="e">
        <f t="shared" si="8"/>
        <v>#N/A</v>
      </c>
    </row>
    <row r="126" spans="1:15" x14ac:dyDescent="0.2">
      <c r="A126" s="95"/>
      <c r="B126" s="44" t="e">
        <f>IF(LEN(VLOOKUP(A126,'Species List'!$A:$G,2,FALSE))=0,"",VLOOKUP(A126,'Species List'!$A:$G,2,FALSE))</f>
        <v>#N/A</v>
      </c>
      <c r="C126" s="44" t="e">
        <f>IF(LEN(VLOOKUP(A126,'Species List'!$A:$G,3,FALSE))=0,"",VLOOKUP(A126,'Species List'!$A:$G,3,FALSE))</f>
        <v>#N/A</v>
      </c>
      <c r="D126" s="103" t="e">
        <f t="shared" si="6"/>
        <v>#N/A</v>
      </c>
      <c r="E126" s="44" t="e">
        <f>IF(LEN(VLOOKUP(A126,'Species List'!$A:$G,4,FALSE))=0,"",VLOOKUP(A126,'Species List'!$A:$G,4,FALSE))</f>
        <v>#N/A</v>
      </c>
      <c r="F126" s="44" t="e">
        <f>IF(LEN(VLOOKUP(A126,'Species List'!$A:$G,5,FALSE))=0,"",VLOOKUP(A126,'Species List'!$A:$G,5,FALSE))</f>
        <v>#N/A</v>
      </c>
      <c r="G126" s="44" t="e">
        <f>IF(LEN(VLOOKUP(A126,'Species List'!$A:$G,6,FALSE))=0,"",VLOOKUP(A126,'Species List'!$A:$G,6,FALSE))</f>
        <v>#N/A</v>
      </c>
      <c r="H126" s="44" t="e">
        <f>VLOOKUP(A126,'Species List'!$A:$G,7,FALSE)</f>
        <v>#N/A</v>
      </c>
      <c r="J126" s="95"/>
      <c r="K126" s="47" t="e">
        <f>VLOOKUP(J126,'Species List'!$H$1:$J$9,2,FALSE)</f>
        <v>#N/A</v>
      </c>
      <c r="L126" s="47" t="e">
        <f>VLOOKUP(K126,'Species List'!$I$1:$N$8,2,FALSE)</f>
        <v>#N/A</v>
      </c>
      <c r="M126" s="104" t="e">
        <f t="shared" si="7"/>
        <v>#N/A</v>
      </c>
      <c r="N126" s="102" t="e">
        <f t="shared" si="5"/>
        <v>#N/A</v>
      </c>
      <c r="O126" s="102" t="e">
        <f t="shared" si="8"/>
        <v>#N/A</v>
      </c>
    </row>
    <row r="127" spans="1:15" x14ac:dyDescent="0.2">
      <c r="A127" s="95"/>
      <c r="B127" s="44" t="e">
        <f>IF(LEN(VLOOKUP(A127,'Species List'!$A:$G,2,FALSE))=0,"",VLOOKUP(A127,'Species List'!$A:$G,2,FALSE))</f>
        <v>#N/A</v>
      </c>
      <c r="C127" s="44" t="e">
        <f>IF(LEN(VLOOKUP(A127,'Species List'!$A:$G,3,FALSE))=0,"",VLOOKUP(A127,'Species List'!$A:$G,3,FALSE))</f>
        <v>#N/A</v>
      </c>
      <c r="D127" s="103" t="e">
        <f t="shared" si="6"/>
        <v>#N/A</v>
      </c>
      <c r="E127" s="44" t="e">
        <f>IF(LEN(VLOOKUP(A127,'Species List'!$A:$G,4,FALSE))=0,"",VLOOKUP(A127,'Species List'!$A:$G,4,FALSE))</f>
        <v>#N/A</v>
      </c>
      <c r="F127" s="44" t="e">
        <f>IF(LEN(VLOOKUP(A127,'Species List'!$A:$G,5,FALSE))=0,"",VLOOKUP(A127,'Species List'!$A:$G,5,FALSE))</f>
        <v>#N/A</v>
      </c>
      <c r="G127" s="44" t="e">
        <f>IF(LEN(VLOOKUP(A127,'Species List'!$A:$G,6,FALSE))=0,"",VLOOKUP(A127,'Species List'!$A:$G,6,FALSE))</f>
        <v>#N/A</v>
      </c>
      <c r="H127" s="44" t="e">
        <f>VLOOKUP(A127,'Species List'!$A:$G,7,FALSE)</f>
        <v>#N/A</v>
      </c>
      <c r="J127" s="95"/>
      <c r="K127" s="47" t="e">
        <f>VLOOKUP(J127,'Species List'!$H$1:$J$9,2,FALSE)</f>
        <v>#N/A</v>
      </c>
      <c r="L127" s="47" t="e">
        <f>VLOOKUP(K127,'Species List'!$I$1:$N$8,2,FALSE)</f>
        <v>#N/A</v>
      </c>
      <c r="M127" s="104" t="e">
        <f t="shared" si="7"/>
        <v>#N/A</v>
      </c>
      <c r="N127" s="102" t="e">
        <f t="shared" si="5"/>
        <v>#N/A</v>
      </c>
      <c r="O127" s="102" t="e">
        <f t="shared" si="8"/>
        <v>#N/A</v>
      </c>
    </row>
    <row r="128" spans="1:15" x14ac:dyDescent="0.2">
      <c r="A128" s="95"/>
      <c r="B128" s="44" t="e">
        <f>IF(LEN(VLOOKUP(A128,'Species List'!$A:$G,2,FALSE))=0,"",VLOOKUP(A128,'Species List'!$A:$G,2,FALSE))</f>
        <v>#N/A</v>
      </c>
      <c r="C128" s="44" t="e">
        <f>IF(LEN(VLOOKUP(A128,'Species List'!$A:$G,3,FALSE))=0,"",VLOOKUP(A128,'Species List'!$A:$G,3,FALSE))</f>
        <v>#N/A</v>
      </c>
      <c r="D128" s="103" t="e">
        <f t="shared" si="6"/>
        <v>#N/A</v>
      </c>
      <c r="E128" s="44" t="e">
        <f>IF(LEN(VLOOKUP(A128,'Species List'!$A:$G,4,FALSE))=0,"",VLOOKUP(A128,'Species List'!$A:$G,4,FALSE))</f>
        <v>#N/A</v>
      </c>
      <c r="F128" s="44" t="e">
        <f>IF(LEN(VLOOKUP(A128,'Species List'!$A:$G,5,FALSE))=0,"",VLOOKUP(A128,'Species List'!$A:$G,5,FALSE))</f>
        <v>#N/A</v>
      </c>
      <c r="G128" s="44" t="e">
        <f>IF(LEN(VLOOKUP(A128,'Species List'!$A:$G,6,FALSE))=0,"",VLOOKUP(A128,'Species List'!$A:$G,6,FALSE))</f>
        <v>#N/A</v>
      </c>
      <c r="H128" s="44" t="e">
        <f>VLOOKUP(A128,'Species List'!$A:$G,7,FALSE)</f>
        <v>#N/A</v>
      </c>
      <c r="J128" s="95"/>
      <c r="K128" s="47" t="e">
        <f>VLOOKUP(J128,'Species List'!$H$1:$J$9,2,FALSE)</f>
        <v>#N/A</v>
      </c>
      <c r="L128" s="47" t="e">
        <f>VLOOKUP(K128,'Species List'!$I$1:$N$8,2,FALSE)</f>
        <v>#N/A</v>
      </c>
      <c r="M128" s="104" t="e">
        <f t="shared" si="7"/>
        <v>#N/A</v>
      </c>
      <c r="N128" s="102" t="e">
        <f t="shared" si="5"/>
        <v>#N/A</v>
      </c>
      <c r="O128" s="102" t="e">
        <f t="shared" si="8"/>
        <v>#N/A</v>
      </c>
    </row>
    <row r="129" spans="1:15" x14ac:dyDescent="0.2">
      <c r="A129" s="95"/>
      <c r="B129" s="44" t="e">
        <f>IF(LEN(VLOOKUP(A129,'Species List'!$A:$G,2,FALSE))=0,"",VLOOKUP(A129,'Species List'!$A:$G,2,FALSE))</f>
        <v>#N/A</v>
      </c>
      <c r="C129" s="44" t="e">
        <f>IF(LEN(VLOOKUP(A129,'Species List'!$A:$G,3,FALSE))=0,"",VLOOKUP(A129,'Species List'!$A:$G,3,FALSE))</f>
        <v>#N/A</v>
      </c>
      <c r="D129" s="103" t="e">
        <f t="shared" si="6"/>
        <v>#N/A</v>
      </c>
      <c r="E129" s="44" t="e">
        <f>IF(LEN(VLOOKUP(A129,'Species List'!$A:$G,4,FALSE))=0,"",VLOOKUP(A129,'Species List'!$A:$G,4,FALSE))</f>
        <v>#N/A</v>
      </c>
      <c r="F129" s="44" t="e">
        <f>IF(LEN(VLOOKUP(A129,'Species List'!$A:$G,5,FALSE))=0,"",VLOOKUP(A129,'Species List'!$A:$G,5,FALSE))</f>
        <v>#N/A</v>
      </c>
      <c r="G129" s="44" t="e">
        <f>IF(LEN(VLOOKUP(A129,'Species List'!$A:$G,6,FALSE))=0,"",VLOOKUP(A129,'Species List'!$A:$G,6,FALSE))</f>
        <v>#N/A</v>
      </c>
      <c r="H129" s="44" t="e">
        <f>VLOOKUP(A129,'Species List'!$A:$G,7,FALSE)</f>
        <v>#N/A</v>
      </c>
      <c r="J129" s="95"/>
      <c r="K129" s="47" t="e">
        <f>VLOOKUP(J129,'Species List'!$H$1:$J$9,2,FALSE)</f>
        <v>#N/A</v>
      </c>
      <c r="L129" s="47" t="e">
        <f>VLOOKUP(K129,'Species List'!$I$1:$N$8,2,FALSE)</f>
        <v>#N/A</v>
      </c>
      <c r="M129" s="104" t="e">
        <f t="shared" si="7"/>
        <v>#N/A</v>
      </c>
      <c r="N129" s="102" t="e">
        <f t="shared" si="5"/>
        <v>#N/A</v>
      </c>
      <c r="O129" s="102" t="e">
        <f t="shared" si="8"/>
        <v>#N/A</v>
      </c>
    </row>
    <row r="130" spans="1:15" x14ac:dyDescent="0.2">
      <c r="A130" s="95"/>
      <c r="B130" s="44" t="e">
        <f>IF(LEN(VLOOKUP(A130,'Species List'!$A:$G,2,FALSE))=0,"",VLOOKUP(A130,'Species List'!$A:$G,2,FALSE))</f>
        <v>#N/A</v>
      </c>
      <c r="C130" s="44" t="e">
        <f>IF(LEN(VLOOKUP(A130,'Species List'!$A:$G,3,FALSE))=0,"",VLOOKUP(A130,'Species List'!$A:$G,3,FALSE))</f>
        <v>#N/A</v>
      </c>
      <c r="D130" s="103" t="e">
        <f t="shared" si="6"/>
        <v>#N/A</v>
      </c>
      <c r="E130" s="44" t="e">
        <f>IF(LEN(VLOOKUP(A130,'Species List'!$A:$G,4,FALSE))=0,"",VLOOKUP(A130,'Species List'!$A:$G,4,FALSE))</f>
        <v>#N/A</v>
      </c>
      <c r="F130" s="44" t="e">
        <f>IF(LEN(VLOOKUP(A130,'Species List'!$A:$G,5,FALSE))=0,"",VLOOKUP(A130,'Species List'!$A:$G,5,FALSE))</f>
        <v>#N/A</v>
      </c>
      <c r="G130" s="44" t="e">
        <f>IF(LEN(VLOOKUP(A130,'Species List'!$A:$G,6,FALSE))=0,"",VLOOKUP(A130,'Species List'!$A:$G,6,FALSE))</f>
        <v>#N/A</v>
      </c>
      <c r="H130" s="44" t="e">
        <f>VLOOKUP(A130,'Species List'!$A:$G,7,FALSE)</f>
        <v>#N/A</v>
      </c>
      <c r="J130" s="95"/>
      <c r="K130" s="47" t="e">
        <f>VLOOKUP(J130,'Species List'!$H$1:$J$9,2,FALSE)</f>
        <v>#N/A</v>
      </c>
      <c r="L130" s="47" t="e">
        <f>VLOOKUP(K130,'Species List'!$I$1:$N$8,2,FALSE)</f>
        <v>#N/A</v>
      </c>
      <c r="M130" s="104" t="e">
        <f t="shared" si="7"/>
        <v>#N/A</v>
      </c>
      <c r="N130" s="102" t="e">
        <f t="shared" si="5"/>
        <v>#N/A</v>
      </c>
      <c r="O130" s="102" t="e">
        <f t="shared" si="8"/>
        <v>#N/A</v>
      </c>
    </row>
    <row r="131" spans="1:15" x14ac:dyDescent="0.2">
      <c r="A131" s="95"/>
      <c r="B131" s="44" t="e">
        <f>IF(LEN(VLOOKUP(A131,'Species List'!$A:$G,2,FALSE))=0,"",VLOOKUP(A131,'Species List'!$A:$G,2,FALSE))</f>
        <v>#N/A</v>
      </c>
      <c r="C131" s="44" t="e">
        <f>IF(LEN(VLOOKUP(A131,'Species List'!$A:$G,3,FALSE))=0,"",VLOOKUP(A131,'Species List'!$A:$G,3,FALSE))</f>
        <v>#N/A</v>
      </c>
      <c r="D131" s="103" t="e">
        <f t="shared" si="6"/>
        <v>#N/A</v>
      </c>
      <c r="E131" s="44" t="e">
        <f>IF(LEN(VLOOKUP(A131,'Species List'!$A:$G,4,FALSE))=0,"",VLOOKUP(A131,'Species List'!$A:$G,4,FALSE))</f>
        <v>#N/A</v>
      </c>
      <c r="F131" s="44" t="e">
        <f>IF(LEN(VLOOKUP(A131,'Species List'!$A:$G,5,FALSE))=0,"",VLOOKUP(A131,'Species List'!$A:$G,5,FALSE))</f>
        <v>#N/A</v>
      </c>
      <c r="G131" s="44" t="e">
        <f>IF(LEN(VLOOKUP(A131,'Species List'!$A:$G,6,FALSE))=0,"",VLOOKUP(A131,'Species List'!$A:$G,6,FALSE))</f>
        <v>#N/A</v>
      </c>
      <c r="H131" s="44" t="e">
        <f>VLOOKUP(A131,'Species List'!$A:$G,7,FALSE)</f>
        <v>#N/A</v>
      </c>
      <c r="J131" s="95"/>
      <c r="K131" s="47" t="e">
        <f>VLOOKUP(J131,'Species List'!$H$1:$J$9,2,FALSE)</f>
        <v>#N/A</v>
      </c>
      <c r="L131" s="47" t="e">
        <f>VLOOKUP(K131,'Species List'!$I$1:$N$8,2,FALSE)</f>
        <v>#N/A</v>
      </c>
      <c r="M131" s="104" t="e">
        <f t="shared" si="7"/>
        <v>#N/A</v>
      </c>
      <c r="N131" s="102" t="e">
        <f t="shared" si="5"/>
        <v>#N/A</v>
      </c>
      <c r="O131" s="102" t="e">
        <f t="shared" si="8"/>
        <v>#N/A</v>
      </c>
    </row>
    <row r="132" spans="1:15" x14ac:dyDescent="0.2">
      <c r="A132" s="95"/>
      <c r="B132" s="44" t="e">
        <f>IF(LEN(VLOOKUP(A132,'Species List'!$A:$G,2,FALSE))=0,"",VLOOKUP(A132,'Species List'!$A:$G,2,FALSE))</f>
        <v>#N/A</v>
      </c>
      <c r="C132" s="44" t="e">
        <f>IF(LEN(VLOOKUP(A132,'Species List'!$A:$G,3,FALSE))=0,"",VLOOKUP(A132,'Species List'!$A:$G,3,FALSE))</f>
        <v>#N/A</v>
      </c>
      <c r="D132" s="103" t="e">
        <f t="shared" si="6"/>
        <v>#N/A</v>
      </c>
      <c r="E132" s="44" t="e">
        <f>IF(LEN(VLOOKUP(A132,'Species List'!$A:$G,4,FALSE))=0,"",VLOOKUP(A132,'Species List'!$A:$G,4,FALSE))</f>
        <v>#N/A</v>
      </c>
      <c r="F132" s="44" t="e">
        <f>IF(LEN(VLOOKUP(A132,'Species List'!$A:$G,5,FALSE))=0,"",VLOOKUP(A132,'Species List'!$A:$G,5,FALSE))</f>
        <v>#N/A</v>
      </c>
      <c r="G132" s="44" t="e">
        <f>IF(LEN(VLOOKUP(A132,'Species List'!$A:$G,6,FALSE))=0,"",VLOOKUP(A132,'Species List'!$A:$G,6,FALSE))</f>
        <v>#N/A</v>
      </c>
      <c r="H132" s="44" t="e">
        <f>VLOOKUP(A132,'Species List'!$A:$G,7,FALSE)</f>
        <v>#N/A</v>
      </c>
      <c r="J132" s="95"/>
      <c r="K132" s="47" t="e">
        <f>VLOOKUP(J132,'Species List'!$H$1:$J$9,2,FALSE)</f>
        <v>#N/A</v>
      </c>
      <c r="L132" s="47" t="e">
        <f>VLOOKUP(K132,'Species List'!$I$1:$N$8,2,FALSE)</f>
        <v>#N/A</v>
      </c>
      <c r="M132" s="104" t="e">
        <f t="shared" si="7"/>
        <v>#N/A</v>
      </c>
      <c r="N132" s="102" t="e">
        <f t="shared" si="5"/>
        <v>#N/A</v>
      </c>
      <c r="O132" s="102" t="e">
        <f t="shared" si="8"/>
        <v>#N/A</v>
      </c>
    </row>
    <row r="133" spans="1:15" x14ac:dyDescent="0.2">
      <c r="A133" s="95"/>
      <c r="B133" s="44" t="e">
        <f>IF(LEN(VLOOKUP(A133,'Species List'!$A:$G,2,FALSE))=0,"",VLOOKUP(A133,'Species List'!$A:$G,2,FALSE))</f>
        <v>#N/A</v>
      </c>
      <c r="C133" s="44" t="e">
        <f>IF(LEN(VLOOKUP(A133,'Species List'!$A:$G,3,FALSE))=0,"",VLOOKUP(A133,'Species List'!$A:$G,3,FALSE))</f>
        <v>#N/A</v>
      </c>
      <c r="D133" s="103" t="e">
        <f t="shared" si="6"/>
        <v>#N/A</v>
      </c>
      <c r="E133" s="44" t="e">
        <f>IF(LEN(VLOOKUP(A133,'Species List'!$A:$G,4,FALSE))=0,"",VLOOKUP(A133,'Species List'!$A:$G,4,FALSE))</f>
        <v>#N/A</v>
      </c>
      <c r="F133" s="44" t="e">
        <f>IF(LEN(VLOOKUP(A133,'Species List'!$A:$G,5,FALSE))=0,"",VLOOKUP(A133,'Species List'!$A:$G,5,FALSE))</f>
        <v>#N/A</v>
      </c>
      <c r="G133" s="44" t="e">
        <f>IF(LEN(VLOOKUP(A133,'Species List'!$A:$G,6,FALSE))=0,"",VLOOKUP(A133,'Species List'!$A:$G,6,FALSE))</f>
        <v>#N/A</v>
      </c>
      <c r="H133" s="44" t="e">
        <f>VLOOKUP(A133,'Species List'!$A:$G,7,FALSE)</f>
        <v>#N/A</v>
      </c>
      <c r="J133" s="95"/>
      <c r="K133" s="47" t="e">
        <f>VLOOKUP(J133,'Species List'!$H$1:$J$9,2,FALSE)</f>
        <v>#N/A</v>
      </c>
      <c r="L133" s="47" t="e">
        <f>VLOOKUP(K133,'Species List'!$I$1:$N$8,2,FALSE)</f>
        <v>#N/A</v>
      </c>
      <c r="M133" s="104" t="e">
        <f t="shared" si="7"/>
        <v>#N/A</v>
      </c>
      <c r="N133" s="102" t="e">
        <f t="shared" si="5"/>
        <v>#N/A</v>
      </c>
      <c r="O133" s="102" t="e">
        <f t="shared" si="8"/>
        <v>#N/A</v>
      </c>
    </row>
    <row r="134" spans="1:15" x14ac:dyDescent="0.2">
      <c r="A134" s="95"/>
      <c r="B134" s="44" t="e">
        <f>IF(LEN(VLOOKUP(A134,'Species List'!$A:$G,2,FALSE))=0,"",VLOOKUP(A134,'Species List'!$A:$G,2,FALSE))</f>
        <v>#N/A</v>
      </c>
      <c r="C134" s="44" t="e">
        <f>IF(LEN(VLOOKUP(A134,'Species List'!$A:$G,3,FALSE))=0,"",VLOOKUP(A134,'Species List'!$A:$G,3,FALSE))</f>
        <v>#N/A</v>
      </c>
      <c r="D134" s="103" t="e">
        <f t="shared" si="6"/>
        <v>#N/A</v>
      </c>
      <c r="E134" s="44" t="e">
        <f>IF(LEN(VLOOKUP(A134,'Species List'!$A:$G,4,FALSE))=0,"",VLOOKUP(A134,'Species List'!$A:$G,4,FALSE))</f>
        <v>#N/A</v>
      </c>
      <c r="F134" s="44" t="e">
        <f>IF(LEN(VLOOKUP(A134,'Species List'!$A:$G,5,FALSE))=0,"",VLOOKUP(A134,'Species List'!$A:$G,5,FALSE))</f>
        <v>#N/A</v>
      </c>
      <c r="G134" s="44" t="e">
        <f>IF(LEN(VLOOKUP(A134,'Species List'!$A:$G,6,FALSE))=0,"",VLOOKUP(A134,'Species List'!$A:$G,6,FALSE))</f>
        <v>#N/A</v>
      </c>
      <c r="H134" s="44" t="e">
        <f>VLOOKUP(A134,'Species List'!$A:$G,7,FALSE)</f>
        <v>#N/A</v>
      </c>
      <c r="J134" s="95"/>
      <c r="K134" s="47" t="e">
        <f>VLOOKUP(J134,'Species List'!$H$1:$J$9,2,FALSE)</f>
        <v>#N/A</v>
      </c>
      <c r="L134" s="47" t="e">
        <f>VLOOKUP(K134,'Species List'!$I$1:$N$8,2,FALSE)</f>
        <v>#N/A</v>
      </c>
      <c r="M134" s="104" t="e">
        <f t="shared" si="7"/>
        <v>#N/A</v>
      </c>
      <c r="N134" s="102" t="e">
        <f t="shared" si="5"/>
        <v>#N/A</v>
      </c>
      <c r="O134" s="102" t="e">
        <f t="shared" si="8"/>
        <v>#N/A</v>
      </c>
    </row>
    <row r="135" spans="1:15" x14ac:dyDescent="0.2">
      <c r="A135" s="95"/>
      <c r="B135" s="44" t="e">
        <f>IF(LEN(VLOOKUP(A135,'Species List'!$A:$G,2,FALSE))=0,"",VLOOKUP(A135,'Species List'!$A:$G,2,FALSE))</f>
        <v>#N/A</v>
      </c>
      <c r="C135" s="44" t="e">
        <f>IF(LEN(VLOOKUP(A135,'Species List'!$A:$G,3,FALSE))=0,"",VLOOKUP(A135,'Species List'!$A:$G,3,FALSE))</f>
        <v>#N/A</v>
      </c>
      <c r="D135" s="103" t="e">
        <f t="shared" si="6"/>
        <v>#N/A</v>
      </c>
      <c r="E135" s="44" t="e">
        <f>IF(LEN(VLOOKUP(A135,'Species List'!$A:$G,4,FALSE))=0,"",VLOOKUP(A135,'Species List'!$A:$G,4,FALSE))</f>
        <v>#N/A</v>
      </c>
      <c r="F135" s="44" t="e">
        <f>IF(LEN(VLOOKUP(A135,'Species List'!$A:$G,5,FALSE))=0,"",VLOOKUP(A135,'Species List'!$A:$G,5,FALSE))</f>
        <v>#N/A</v>
      </c>
      <c r="G135" s="44" t="e">
        <f>IF(LEN(VLOOKUP(A135,'Species List'!$A:$G,6,FALSE))=0,"",VLOOKUP(A135,'Species List'!$A:$G,6,FALSE))</f>
        <v>#N/A</v>
      </c>
      <c r="H135" s="44" t="e">
        <f>VLOOKUP(A135,'Species List'!$A:$G,7,FALSE)</f>
        <v>#N/A</v>
      </c>
      <c r="J135" s="95"/>
      <c r="K135" s="47" t="e">
        <f>VLOOKUP(J135,'Species List'!$H$1:$J$9,2,FALSE)</f>
        <v>#N/A</v>
      </c>
      <c r="L135" s="47" t="e">
        <f>VLOOKUP(K135,'Species List'!$I$1:$N$8,2,FALSE)</f>
        <v>#N/A</v>
      </c>
      <c r="M135" s="104" t="e">
        <f t="shared" si="7"/>
        <v>#N/A</v>
      </c>
      <c r="N135" s="102" t="e">
        <f t="shared" si="5"/>
        <v>#N/A</v>
      </c>
      <c r="O135" s="102" t="e">
        <f t="shared" si="8"/>
        <v>#N/A</v>
      </c>
    </row>
    <row r="136" spans="1:15" x14ac:dyDescent="0.2">
      <c r="A136" s="95"/>
      <c r="B136" s="44" t="e">
        <f>IF(LEN(VLOOKUP(A136,'Species List'!$A:$G,2,FALSE))=0,"",VLOOKUP(A136,'Species List'!$A:$G,2,FALSE))</f>
        <v>#N/A</v>
      </c>
      <c r="C136" s="44" t="e">
        <f>IF(LEN(VLOOKUP(A136,'Species List'!$A:$G,3,FALSE))=0,"",VLOOKUP(A136,'Species List'!$A:$G,3,FALSE))</f>
        <v>#N/A</v>
      </c>
      <c r="D136" s="103" t="e">
        <f t="shared" si="6"/>
        <v>#N/A</v>
      </c>
      <c r="E136" s="44" t="e">
        <f>IF(LEN(VLOOKUP(A136,'Species List'!$A:$G,4,FALSE))=0,"",VLOOKUP(A136,'Species List'!$A:$G,4,FALSE))</f>
        <v>#N/A</v>
      </c>
      <c r="F136" s="44" t="e">
        <f>IF(LEN(VLOOKUP(A136,'Species List'!$A:$G,5,FALSE))=0,"",VLOOKUP(A136,'Species List'!$A:$G,5,FALSE))</f>
        <v>#N/A</v>
      </c>
      <c r="G136" s="44" t="e">
        <f>IF(LEN(VLOOKUP(A136,'Species List'!$A:$G,6,FALSE))=0,"",VLOOKUP(A136,'Species List'!$A:$G,6,FALSE))</f>
        <v>#N/A</v>
      </c>
      <c r="H136" s="44" t="e">
        <f>VLOOKUP(A136,'Species List'!$A:$G,7,FALSE)</f>
        <v>#N/A</v>
      </c>
      <c r="J136" s="95"/>
      <c r="K136" s="47" t="e">
        <f>VLOOKUP(J136,'Species List'!$H$1:$J$9,2,FALSE)</f>
        <v>#N/A</v>
      </c>
      <c r="L136" s="47" t="e">
        <f>VLOOKUP(K136,'Species List'!$I$1:$N$8,2,FALSE)</f>
        <v>#N/A</v>
      </c>
      <c r="M136" s="104" t="e">
        <f t="shared" si="7"/>
        <v>#N/A</v>
      </c>
      <c r="N136" s="102" t="e">
        <f t="shared" si="5"/>
        <v>#N/A</v>
      </c>
      <c r="O136" s="102" t="e">
        <f t="shared" si="8"/>
        <v>#N/A</v>
      </c>
    </row>
    <row r="137" spans="1:15" x14ac:dyDescent="0.2">
      <c r="A137" s="95"/>
      <c r="B137" s="44" t="e">
        <f>IF(LEN(VLOOKUP(A137,'Species List'!$A:$G,2,FALSE))=0,"",VLOOKUP(A137,'Species List'!$A:$G,2,FALSE))</f>
        <v>#N/A</v>
      </c>
      <c r="C137" s="44" t="e">
        <f>IF(LEN(VLOOKUP(A137,'Species List'!$A:$G,3,FALSE))=0,"",VLOOKUP(A137,'Species List'!$A:$G,3,FALSE))</f>
        <v>#N/A</v>
      </c>
      <c r="D137" s="103" t="e">
        <f t="shared" si="6"/>
        <v>#N/A</v>
      </c>
      <c r="E137" s="44" t="e">
        <f>IF(LEN(VLOOKUP(A137,'Species List'!$A:$G,4,FALSE))=0,"",VLOOKUP(A137,'Species List'!$A:$G,4,FALSE))</f>
        <v>#N/A</v>
      </c>
      <c r="F137" s="44" t="e">
        <f>IF(LEN(VLOOKUP(A137,'Species List'!$A:$G,5,FALSE))=0,"",VLOOKUP(A137,'Species List'!$A:$G,5,FALSE))</f>
        <v>#N/A</v>
      </c>
      <c r="G137" s="44" t="e">
        <f>IF(LEN(VLOOKUP(A137,'Species List'!$A:$G,6,FALSE))=0,"",VLOOKUP(A137,'Species List'!$A:$G,6,FALSE))</f>
        <v>#N/A</v>
      </c>
      <c r="H137" s="44" t="e">
        <f>VLOOKUP(A137,'Species List'!$A:$G,7,FALSE)</f>
        <v>#N/A</v>
      </c>
      <c r="J137" s="95"/>
      <c r="K137" s="47" t="e">
        <f>VLOOKUP(J137,'Species List'!$H$1:$J$9,2,FALSE)</f>
        <v>#N/A</v>
      </c>
      <c r="L137" s="47" t="e">
        <f>VLOOKUP(K137,'Species List'!$I$1:$N$8,2,FALSE)</f>
        <v>#N/A</v>
      </c>
      <c r="M137" s="104" t="e">
        <f t="shared" si="7"/>
        <v>#N/A</v>
      </c>
      <c r="N137" s="102" t="e">
        <f t="shared" si="5"/>
        <v>#N/A</v>
      </c>
      <c r="O137" s="102" t="e">
        <f t="shared" si="8"/>
        <v>#N/A</v>
      </c>
    </row>
    <row r="138" spans="1:15" x14ac:dyDescent="0.2">
      <c r="A138" s="95"/>
      <c r="B138" s="44" t="e">
        <f>IF(LEN(VLOOKUP(A138,'Species List'!$A:$G,2,FALSE))=0,"",VLOOKUP(A138,'Species List'!$A:$G,2,FALSE))</f>
        <v>#N/A</v>
      </c>
      <c r="C138" s="44" t="e">
        <f>IF(LEN(VLOOKUP(A138,'Species List'!$A:$G,3,FALSE))=0,"",VLOOKUP(A138,'Species List'!$A:$G,3,FALSE))</f>
        <v>#N/A</v>
      </c>
      <c r="D138" s="103" t="e">
        <f t="shared" si="6"/>
        <v>#N/A</v>
      </c>
      <c r="E138" s="44" t="e">
        <f>IF(LEN(VLOOKUP(A138,'Species List'!$A:$G,4,FALSE))=0,"",VLOOKUP(A138,'Species List'!$A:$G,4,FALSE))</f>
        <v>#N/A</v>
      </c>
      <c r="F138" s="44" t="e">
        <f>IF(LEN(VLOOKUP(A138,'Species List'!$A:$G,5,FALSE))=0,"",VLOOKUP(A138,'Species List'!$A:$G,5,FALSE))</f>
        <v>#N/A</v>
      </c>
      <c r="G138" s="44" t="e">
        <f>IF(LEN(VLOOKUP(A138,'Species List'!$A:$G,6,FALSE))=0,"",VLOOKUP(A138,'Species List'!$A:$G,6,FALSE))</f>
        <v>#N/A</v>
      </c>
      <c r="H138" s="44" t="e">
        <f>VLOOKUP(A138,'Species List'!$A:$G,7,FALSE)</f>
        <v>#N/A</v>
      </c>
      <c r="J138" s="95"/>
      <c r="K138" s="47" t="e">
        <f>VLOOKUP(J138,'Species List'!$H$1:$J$9,2,FALSE)</f>
        <v>#N/A</v>
      </c>
      <c r="L138" s="47" t="e">
        <f>VLOOKUP(K138,'Species List'!$I$1:$N$8,2,FALSE)</f>
        <v>#N/A</v>
      </c>
      <c r="M138" s="104" t="e">
        <f t="shared" si="7"/>
        <v>#N/A</v>
      </c>
      <c r="N138" s="102" t="e">
        <f t="shared" si="5"/>
        <v>#N/A</v>
      </c>
      <c r="O138" s="102" t="e">
        <f t="shared" si="8"/>
        <v>#N/A</v>
      </c>
    </row>
    <row r="139" spans="1:15" x14ac:dyDescent="0.2">
      <c r="A139" s="95"/>
      <c r="B139" s="44" t="e">
        <f>IF(LEN(VLOOKUP(A139,'Species List'!$A:$G,2,FALSE))=0,"",VLOOKUP(A139,'Species List'!$A:$G,2,FALSE))</f>
        <v>#N/A</v>
      </c>
      <c r="C139" s="44" t="e">
        <f>IF(LEN(VLOOKUP(A139,'Species List'!$A:$G,3,FALSE))=0,"",VLOOKUP(A139,'Species List'!$A:$G,3,FALSE))</f>
        <v>#N/A</v>
      </c>
      <c r="D139" s="103" t="e">
        <f t="shared" si="6"/>
        <v>#N/A</v>
      </c>
      <c r="E139" s="44" t="e">
        <f>IF(LEN(VLOOKUP(A139,'Species List'!$A:$G,4,FALSE))=0,"",VLOOKUP(A139,'Species List'!$A:$G,4,FALSE))</f>
        <v>#N/A</v>
      </c>
      <c r="F139" s="44" t="e">
        <f>IF(LEN(VLOOKUP(A139,'Species List'!$A:$G,5,FALSE))=0,"",VLOOKUP(A139,'Species List'!$A:$G,5,FALSE))</f>
        <v>#N/A</v>
      </c>
      <c r="G139" s="44" t="e">
        <f>IF(LEN(VLOOKUP(A139,'Species List'!$A:$G,6,FALSE))=0,"",VLOOKUP(A139,'Species List'!$A:$G,6,FALSE))</f>
        <v>#N/A</v>
      </c>
      <c r="H139" s="44" t="e">
        <f>VLOOKUP(A139,'Species List'!$A:$G,7,FALSE)</f>
        <v>#N/A</v>
      </c>
      <c r="J139" s="95"/>
      <c r="K139" s="47" t="e">
        <f>VLOOKUP(J139,'Species List'!$H$1:$J$9,2,FALSE)</f>
        <v>#N/A</v>
      </c>
      <c r="L139" s="47" t="e">
        <f>VLOOKUP(K139,'Species List'!$I$1:$N$8,2,FALSE)</f>
        <v>#N/A</v>
      </c>
      <c r="M139" s="104" t="e">
        <f t="shared" si="7"/>
        <v>#N/A</v>
      </c>
      <c r="N139" s="102" t="e">
        <f t="shared" si="5"/>
        <v>#N/A</v>
      </c>
      <c r="O139" s="102" t="e">
        <f t="shared" si="8"/>
        <v>#N/A</v>
      </c>
    </row>
    <row r="140" spans="1:15" x14ac:dyDescent="0.2">
      <c r="A140" s="95"/>
      <c r="B140" s="44" t="e">
        <f>IF(LEN(VLOOKUP(A140,'Species List'!$A:$G,2,FALSE))=0,"",VLOOKUP(A140,'Species List'!$A:$G,2,FALSE))</f>
        <v>#N/A</v>
      </c>
      <c r="C140" s="44" t="e">
        <f>IF(LEN(VLOOKUP(A140,'Species List'!$A:$G,3,FALSE))=0,"",VLOOKUP(A140,'Species List'!$A:$G,3,FALSE))</f>
        <v>#N/A</v>
      </c>
      <c r="D140" s="103" t="e">
        <f t="shared" si="6"/>
        <v>#N/A</v>
      </c>
      <c r="E140" s="44" t="e">
        <f>IF(LEN(VLOOKUP(A140,'Species List'!$A:$G,4,FALSE))=0,"",VLOOKUP(A140,'Species List'!$A:$G,4,FALSE))</f>
        <v>#N/A</v>
      </c>
      <c r="F140" s="44" t="e">
        <f>IF(LEN(VLOOKUP(A140,'Species List'!$A:$G,5,FALSE))=0,"",VLOOKUP(A140,'Species List'!$A:$G,5,FALSE))</f>
        <v>#N/A</v>
      </c>
      <c r="G140" s="44" t="e">
        <f>IF(LEN(VLOOKUP(A140,'Species List'!$A:$G,6,FALSE))=0,"",VLOOKUP(A140,'Species List'!$A:$G,6,FALSE))</f>
        <v>#N/A</v>
      </c>
      <c r="H140" s="44" t="e">
        <f>VLOOKUP(A140,'Species List'!$A:$G,7,FALSE)</f>
        <v>#N/A</v>
      </c>
      <c r="J140" s="95"/>
      <c r="K140" s="47" t="e">
        <f>VLOOKUP(J140,'Species List'!$H$1:$J$9,2,FALSE)</f>
        <v>#N/A</v>
      </c>
      <c r="L140" s="47" t="e">
        <f>VLOOKUP(K140,'Species List'!$I$1:$N$8,2,FALSE)</f>
        <v>#N/A</v>
      </c>
      <c r="M140" s="104" t="e">
        <f t="shared" si="7"/>
        <v>#N/A</v>
      </c>
      <c r="N140" s="102" t="e">
        <f t="shared" ref="N140:N149" si="9">L140/$L$151</f>
        <v>#N/A</v>
      </c>
      <c r="O140" s="102" t="e">
        <f t="shared" si="8"/>
        <v>#N/A</v>
      </c>
    </row>
    <row r="141" spans="1:15" x14ac:dyDescent="0.2">
      <c r="A141" s="95"/>
      <c r="B141" s="44" t="e">
        <f>IF(LEN(VLOOKUP(A141,'Species List'!$A:$G,2,FALSE))=0,"",VLOOKUP(A141,'Species List'!$A:$G,2,FALSE))</f>
        <v>#N/A</v>
      </c>
      <c r="C141" s="44" t="e">
        <f>IF(LEN(VLOOKUP(A141,'Species List'!$A:$G,3,FALSE))=0,"",VLOOKUP(A141,'Species List'!$A:$G,3,FALSE))</f>
        <v>#N/A</v>
      </c>
      <c r="D141" s="103" t="e">
        <f t="shared" ref="D141:D150" si="10">VALUE(C141)</f>
        <v>#N/A</v>
      </c>
      <c r="E141" s="44" t="e">
        <f>IF(LEN(VLOOKUP(A141,'Species List'!$A:$G,4,FALSE))=0,"",VLOOKUP(A141,'Species List'!$A:$G,4,FALSE))</f>
        <v>#N/A</v>
      </c>
      <c r="F141" s="44" t="e">
        <f>IF(LEN(VLOOKUP(A141,'Species List'!$A:$G,5,FALSE))=0,"",VLOOKUP(A141,'Species List'!$A:$G,5,FALSE))</f>
        <v>#N/A</v>
      </c>
      <c r="G141" s="44" t="e">
        <f>IF(LEN(VLOOKUP(A141,'Species List'!$A:$G,6,FALSE))=0,"",VLOOKUP(A141,'Species List'!$A:$G,6,FALSE))</f>
        <v>#N/A</v>
      </c>
      <c r="H141" s="44" t="e">
        <f>VLOOKUP(A141,'Species List'!$A:$G,7,FALSE)</f>
        <v>#N/A</v>
      </c>
      <c r="J141" s="95"/>
      <c r="K141" s="47" t="e">
        <f>VLOOKUP(J141,'Species List'!$H$1:$J$9,2,FALSE)</f>
        <v>#N/A</v>
      </c>
      <c r="L141" s="47" t="e">
        <f>VLOOKUP(K141,'Species List'!$I$1:$N$8,2,FALSE)</f>
        <v>#N/A</v>
      </c>
      <c r="M141" s="104" t="e">
        <f t="shared" ref="M141:M150" si="11">VALUE(L141)</f>
        <v>#N/A</v>
      </c>
      <c r="N141" s="102" t="e">
        <f t="shared" si="9"/>
        <v>#N/A</v>
      </c>
      <c r="O141" s="102" t="e">
        <f t="shared" ref="O141:O150" si="12">D141*N141</f>
        <v>#N/A</v>
      </c>
    </row>
    <row r="142" spans="1:15" x14ac:dyDescent="0.2">
      <c r="A142" s="95"/>
      <c r="B142" s="44" t="e">
        <f>IF(LEN(VLOOKUP(A142,'Species List'!$A:$G,2,FALSE))=0,"",VLOOKUP(A142,'Species List'!$A:$G,2,FALSE))</f>
        <v>#N/A</v>
      </c>
      <c r="C142" s="44" t="e">
        <f>IF(LEN(VLOOKUP(A142,'Species List'!$A:$G,3,FALSE))=0,"",VLOOKUP(A142,'Species List'!$A:$G,3,FALSE))</f>
        <v>#N/A</v>
      </c>
      <c r="D142" s="103" t="e">
        <f t="shared" si="10"/>
        <v>#N/A</v>
      </c>
      <c r="E142" s="44" t="e">
        <f>IF(LEN(VLOOKUP(A142,'Species List'!$A:$G,4,FALSE))=0,"",VLOOKUP(A142,'Species List'!$A:$G,4,FALSE))</f>
        <v>#N/A</v>
      </c>
      <c r="F142" s="44" t="e">
        <f>IF(LEN(VLOOKUP(A142,'Species List'!$A:$G,5,FALSE))=0,"",VLOOKUP(A142,'Species List'!$A:$G,5,FALSE))</f>
        <v>#N/A</v>
      </c>
      <c r="G142" s="44" t="e">
        <f>IF(LEN(VLOOKUP(A142,'Species List'!$A:$G,6,FALSE))=0,"",VLOOKUP(A142,'Species List'!$A:$G,6,FALSE))</f>
        <v>#N/A</v>
      </c>
      <c r="H142" s="44" t="e">
        <f>VLOOKUP(A142,'Species List'!$A:$G,7,FALSE)</f>
        <v>#N/A</v>
      </c>
      <c r="J142" s="95"/>
      <c r="K142" s="47" t="e">
        <f>VLOOKUP(J142,'Species List'!$H$1:$J$9,2,FALSE)</f>
        <v>#N/A</v>
      </c>
      <c r="L142" s="47" t="e">
        <f>VLOOKUP(K142,'Species List'!$I$1:$N$8,2,FALSE)</f>
        <v>#N/A</v>
      </c>
      <c r="M142" s="104" t="e">
        <f t="shared" si="11"/>
        <v>#N/A</v>
      </c>
      <c r="N142" s="102" t="e">
        <f t="shared" si="9"/>
        <v>#N/A</v>
      </c>
      <c r="O142" s="102" t="e">
        <f t="shared" si="12"/>
        <v>#N/A</v>
      </c>
    </row>
    <row r="143" spans="1:15" x14ac:dyDescent="0.2">
      <c r="A143" s="95"/>
      <c r="B143" s="44" t="e">
        <f>IF(LEN(VLOOKUP(A143,'Species List'!$A:$G,2,FALSE))=0,"",VLOOKUP(A143,'Species List'!$A:$G,2,FALSE))</f>
        <v>#N/A</v>
      </c>
      <c r="C143" s="44" t="e">
        <f>IF(LEN(VLOOKUP(A143,'Species List'!$A:$G,3,FALSE))=0,"",VLOOKUP(A143,'Species List'!$A:$G,3,FALSE))</f>
        <v>#N/A</v>
      </c>
      <c r="D143" s="103" t="e">
        <f t="shared" si="10"/>
        <v>#N/A</v>
      </c>
      <c r="E143" s="44" t="e">
        <f>IF(LEN(VLOOKUP(A143,'Species List'!$A:$G,4,FALSE))=0,"",VLOOKUP(A143,'Species List'!$A:$G,4,FALSE))</f>
        <v>#N/A</v>
      </c>
      <c r="F143" s="44" t="e">
        <f>IF(LEN(VLOOKUP(A143,'Species List'!$A:$G,5,FALSE))=0,"",VLOOKUP(A143,'Species List'!$A:$G,5,FALSE))</f>
        <v>#N/A</v>
      </c>
      <c r="G143" s="44" t="e">
        <f>IF(LEN(VLOOKUP(A143,'Species List'!$A:$G,6,FALSE))=0,"",VLOOKUP(A143,'Species List'!$A:$G,6,FALSE))</f>
        <v>#N/A</v>
      </c>
      <c r="H143" s="44" t="e">
        <f>VLOOKUP(A143,'Species List'!$A:$G,7,FALSE)</f>
        <v>#N/A</v>
      </c>
      <c r="J143" s="95"/>
      <c r="K143" s="47" t="e">
        <f>VLOOKUP(J143,'Species List'!$H$1:$J$9,2,FALSE)</f>
        <v>#N/A</v>
      </c>
      <c r="L143" s="47" t="e">
        <f>VLOOKUP(K143,'Species List'!$I$1:$N$8,2,FALSE)</f>
        <v>#N/A</v>
      </c>
      <c r="M143" s="104" t="e">
        <f t="shared" si="11"/>
        <v>#N/A</v>
      </c>
      <c r="N143" s="102" t="e">
        <f t="shared" si="9"/>
        <v>#N/A</v>
      </c>
      <c r="O143" s="102" t="e">
        <f t="shared" si="12"/>
        <v>#N/A</v>
      </c>
    </row>
    <row r="144" spans="1:15" x14ac:dyDescent="0.2">
      <c r="A144" s="95"/>
      <c r="B144" s="44" t="e">
        <f>IF(LEN(VLOOKUP(A144,'Species List'!$A:$G,2,FALSE))=0,"",VLOOKUP(A144,'Species List'!$A:$G,2,FALSE))</f>
        <v>#N/A</v>
      </c>
      <c r="C144" s="44" t="e">
        <f>IF(LEN(VLOOKUP(A144,'Species List'!$A:$G,3,FALSE))=0,"",VLOOKUP(A144,'Species List'!$A:$G,3,FALSE))</f>
        <v>#N/A</v>
      </c>
      <c r="D144" s="103" t="e">
        <f t="shared" si="10"/>
        <v>#N/A</v>
      </c>
      <c r="E144" s="44" t="e">
        <f>IF(LEN(VLOOKUP(A144,'Species List'!$A:$G,4,FALSE))=0,"",VLOOKUP(A144,'Species List'!$A:$G,4,FALSE))</f>
        <v>#N/A</v>
      </c>
      <c r="F144" s="44" t="e">
        <f>IF(LEN(VLOOKUP(A144,'Species List'!$A:$G,5,FALSE))=0,"",VLOOKUP(A144,'Species List'!$A:$G,5,FALSE))</f>
        <v>#N/A</v>
      </c>
      <c r="G144" s="44" t="e">
        <f>IF(LEN(VLOOKUP(A144,'Species List'!$A:$G,6,FALSE))=0,"",VLOOKUP(A144,'Species List'!$A:$G,6,FALSE))</f>
        <v>#N/A</v>
      </c>
      <c r="H144" s="44" t="e">
        <f>VLOOKUP(A144,'Species List'!$A:$G,7,FALSE)</f>
        <v>#N/A</v>
      </c>
      <c r="J144" s="95"/>
      <c r="K144" s="47" t="e">
        <f>VLOOKUP(J144,'Species List'!$H$1:$J$9,2,FALSE)</f>
        <v>#N/A</v>
      </c>
      <c r="L144" s="47" t="e">
        <f>VLOOKUP(K144,'Species List'!$I$1:$N$8,2,FALSE)</f>
        <v>#N/A</v>
      </c>
      <c r="M144" s="104" t="e">
        <f t="shared" si="11"/>
        <v>#N/A</v>
      </c>
      <c r="N144" s="102" t="e">
        <f t="shared" si="9"/>
        <v>#N/A</v>
      </c>
      <c r="O144" s="102" t="e">
        <f t="shared" si="12"/>
        <v>#N/A</v>
      </c>
    </row>
    <row r="145" spans="1:15" x14ac:dyDescent="0.2">
      <c r="A145" s="95"/>
      <c r="B145" s="44" t="e">
        <f>IF(LEN(VLOOKUP(A145,'Species List'!$A:$G,2,FALSE))=0,"",VLOOKUP(A145,'Species List'!$A:$G,2,FALSE))</f>
        <v>#N/A</v>
      </c>
      <c r="C145" s="44" t="e">
        <f>IF(LEN(VLOOKUP(A145,'Species List'!$A:$G,3,FALSE))=0,"",VLOOKUP(A145,'Species List'!$A:$G,3,FALSE))</f>
        <v>#N/A</v>
      </c>
      <c r="D145" s="103" t="e">
        <f t="shared" si="10"/>
        <v>#N/A</v>
      </c>
      <c r="E145" s="44" t="e">
        <f>IF(LEN(VLOOKUP(A145,'Species List'!$A:$G,4,FALSE))=0,"",VLOOKUP(A145,'Species List'!$A:$G,4,FALSE))</f>
        <v>#N/A</v>
      </c>
      <c r="F145" s="44" t="e">
        <f>IF(LEN(VLOOKUP(A145,'Species List'!$A:$G,5,FALSE))=0,"",VLOOKUP(A145,'Species List'!$A:$G,5,FALSE))</f>
        <v>#N/A</v>
      </c>
      <c r="G145" s="44" t="e">
        <f>IF(LEN(VLOOKUP(A145,'Species List'!$A:$G,6,FALSE))=0,"",VLOOKUP(A145,'Species List'!$A:$G,6,FALSE))</f>
        <v>#N/A</v>
      </c>
      <c r="H145" s="44" t="e">
        <f>VLOOKUP(A145,'Species List'!$A:$G,7,FALSE)</f>
        <v>#N/A</v>
      </c>
      <c r="J145" s="95"/>
      <c r="K145" s="47" t="e">
        <f>VLOOKUP(J145,'Species List'!$H$1:$J$9,2,FALSE)</f>
        <v>#N/A</v>
      </c>
      <c r="L145" s="47" t="e">
        <f>VLOOKUP(K145,'Species List'!$I$1:$N$8,2,FALSE)</f>
        <v>#N/A</v>
      </c>
      <c r="M145" s="104" t="e">
        <f t="shared" si="11"/>
        <v>#N/A</v>
      </c>
      <c r="N145" s="102" t="e">
        <f t="shared" si="9"/>
        <v>#N/A</v>
      </c>
      <c r="O145" s="102" t="e">
        <f t="shared" si="12"/>
        <v>#N/A</v>
      </c>
    </row>
    <row r="146" spans="1:15" x14ac:dyDescent="0.2">
      <c r="A146" s="95"/>
      <c r="B146" s="44" t="e">
        <f>IF(LEN(VLOOKUP(A146,'Species List'!$A:$G,2,FALSE))=0,"",VLOOKUP(A146,'Species List'!$A:$G,2,FALSE))</f>
        <v>#N/A</v>
      </c>
      <c r="C146" s="44" t="e">
        <f>IF(LEN(VLOOKUP(A146,'Species List'!$A:$G,3,FALSE))=0,"",VLOOKUP(A146,'Species List'!$A:$G,3,FALSE))</f>
        <v>#N/A</v>
      </c>
      <c r="D146" s="103" t="e">
        <f t="shared" si="10"/>
        <v>#N/A</v>
      </c>
      <c r="E146" s="44" t="e">
        <f>IF(LEN(VLOOKUP(A146,'Species List'!$A:$G,4,FALSE))=0,"",VLOOKUP(A146,'Species List'!$A:$G,4,FALSE))</f>
        <v>#N/A</v>
      </c>
      <c r="F146" s="44" t="e">
        <f>IF(LEN(VLOOKUP(A146,'Species List'!$A:$G,5,FALSE))=0,"",VLOOKUP(A146,'Species List'!$A:$G,5,FALSE))</f>
        <v>#N/A</v>
      </c>
      <c r="G146" s="44" t="e">
        <f>IF(LEN(VLOOKUP(A146,'Species List'!$A:$G,6,FALSE))=0,"",VLOOKUP(A146,'Species List'!$A:$G,6,FALSE))</f>
        <v>#N/A</v>
      </c>
      <c r="H146" s="44" t="e">
        <f>VLOOKUP(A146,'Species List'!$A:$G,7,FALSE)</f>
        <v>#N/A</v>
      </c>
      <c r="J146" s="95"/>
      <c r="K146" s="47" t="e">
        <f>VLOOKUP(J146,'Species List'!$H$1:$J$9,2,FALSE)</f>
        <v>#N/A</v>
      </c>
      <c r="L146" s="47" t="e">
        <f>VLOOKUP(K146,'Species List'!$I$1:$N$8,2,FALSE)</f>
        <v>#N/A</v>
      </c>
      <c r="M146" s="104" t="e">
        <f t="shared" si="11"/>
        <v>#N/A</v>
      </c>
      <c r="N146" s="102" t="e">
        <f t="shared" si="9"/>
        <v>#N/A</v>
      </c>
      <c r="O146" s="102" t="e">
        <f t="shared" si="12"/>
        <v>#N/A</v>
      </c>
    </row>
    <row r="147" spans="1:15" x14ac:dyDescent="0.2">
      <c r="A147" s="95"/>
      <c r="B147" s="44" t="e">
        <f>IF(LEN(VLOOKUP(A147,'Species List'!$A:$G,2,FALSE))=0,"",VLOOKUP(A147,'Species List'!$A:$G,2,FALSE))</f>
        <v>#N/A</v>
      </c>
      <c r="C147" s="44" t="e">
        <f>IF(LEN(VLOOKUP(A147,'Species List'!$A:$G,3,FALSE))=0,"",VLOOKUP(A147,'Species List'!$A:$G,3,FALSE))</f>
        <v>#N/A</v>
      </c>
      <c r="D147" s="103" t="e">
        <f t="shared" si="10"/>
        <v>#N/A</v>
      </c>
      <c r="E147" s="44" t="e">
        <f>IF(LEN(VLOOKUP(A147,'Species List'!$A:$G,4,FALSE))=0,"",VLOOKUP(A147,'Species List'!$A:$G,4,FALSE))</f>
        <v>#N/A</v>
      </c>
      <c r="F147" s="44" t="e">
        <f>IF(LEN(VLOOKUP(A147,'Species List'!$A:$G,5,FALSE))=0,"",VLOOKUP(A147,'Species List'!$A:$G,5,FALSE))</f>
        <v>#N/A</v>
      </c>
      <c r="G147" s="44" t="e">
        <f>IF(LEN(VLOOKUP(A147,'Species List'!$A:$G,6,FALSE))=0,"",VLOOKUP(A147,'Species List'!$A:$G,6,FALSE))</f>
        <v>#N/A</v>
      </c>
      <c r="H147" s="44" t="e">
        <f>VLOOKUP(A147,'Species List'!$A:$G,7,FALSE)</f>
        <v>#N/A</v>
      </c>
      <c r="J147" s="95"/>
      <c r="K147" s="47" t="e">
        <f>VLOOKUP(J147,'Species List'!$H$1:$J$9,2,FALSE)</f>
        <v>#N/A</v>
      </c>
      <c r="L147" s="47" t="e">
        <f>VLOOKUP(K147,'Species List'!$I$1:$N$8,2,FALSE)</f>
        <v>#N/A</v>
      </c>
      <c r="M147" s="104" t="e">
        <f t="shared" si="11"/>
        <v>#N/A</v>
      </c>
      <c r="N147" s="102" t="e">
        <f t="shared" si="9"/>
        <v>#N/A</v>
      </c>
      <c r="O147" s="102" t="e">
        <f t="shared" si="12"/>
        <v>#N/A</v>
      </c>
    </row>
    <row r="148" spans="1:15" x14ac:dyDescent="0.2">
      <c r="A148" s="95"/>
      <c r="B148" s="44" t="e">
        <f>IF(LEN(VLOOKUP(A148,'Species List'!$A:$G,2,FALSE))=0,"",VLOOKUP(A148,'Species List'!$A:$G,2,FALSE))</f>
        <v>#N/A</v>
      </c>
      <c r="C148" s="44" t="e">
        <f>IF(LEN(VLOOKUP(A148,'Species List'!$A:$G,3,FALSE))=0,"",VLOOKUP(A148,'Species List'!$A:$G,3,FALSE))</f>
        <v>#N/A</v>
      </c>
      <c r="D148" s="103" t="e">
        <f t="shared" si="10"/>
        <v>#N/A</v>
      </c>
      <c r="E148" s="44" t="e">
        <f>IF(LEN(VLOOKUP(A148,'Species List'!$A:$G,4,FALSE))=0,"",VLOOKUP(A148,'Species List'!$A:$G,4,FALSE))</f>
        <v>#N/A</v>
      </c>
      <c r="F148" s="44" t="e">
        <f>IF(LEN(VLOOKUP(A148,'Species List'!$A:$G,5,FALSE))=0,"",VLOOKUP(A148,'Species List'!$A:$G,5,FALSE))</f>
        <v>#N/A</v>
      </c>
      <c r="G148" s="44" t="e">
        <f>IF(LEN(VLOOKUP(A148,'Species List'!$A:$G,6,FALSE))=0,"",VLOOKUP(A148,'Species List'!$A:$G,6,FALSE))</f>
        <v>#N/A</v>
      </c>
      <c r="H148" s="44" t="e">
        <f>VLOOKUP(A148,'Species List'!$A:$G,7,FALSE)</f>
        <v>#N/A</v>
      </c>
      <c r="J148" s="95"/>
      <c r="K148" s="47" t="e">
        <f>VLOOKUP(J148,'Species List'!$H$1:$J$9,2,FALSE)</f>
        <v>#N/A</v>
      </c>
      <c r="L148" s="47" t="e">
        <f>VLOOKUP(K148,'Species List'!$I$1:$N$8,2,FALSE)</f>
        <v>#N/A</v>
      </c>
      <c r="M148" s="104" t="e">
        <f t="shared" si="11"/>
        <v>#N/A</v>
      </c>
      <c r="N148" s="102" t="e">
        <f t="shared" si="9"/>
        <v>#N/A</v>
      </c>
      <c r="O148" s="102" t="e">
        <f t="shared" si="12"/>
        <v>#N/A</v>
      </c>
    </row>
    <row r="149" spans="1:15" x14ac:dyDescent="0.2">
      <c r="A149" s="95"/>
      <c r="B149" s="44" t="e">
        <f>IF(LEN(VLOOKUP(A149,'Species List'!$A:$G,2,FALSE))=0,"",VLOOKUP(A149,'Species List'!$A:$G,2,FALSE))</f>
        <v>#N/A</v>
      </c>
      <c r="C149" s="44" t="e">
        <f>IF(LEN(VLOOKUP(A149,'Species List'!$A:$G,3,FALSE))=0,"",VLOOKUP(A149,'Species List'!$A:$G,3,FALSE))</f>
        <v>#N/A</v>
      </c>
      <c r="D149" s="103" t="e">
        <f t="shared" si="10"/>
        <v>#N/A</v>
      </c>
      <c r="E149" s="44" t="e">
        <f>IF(LEN(VLOOKUP(A149,'Species List'!$A:$G,4,FALSE))=0,"",VLOOKUP(A149,'Species List'!$A:$G,4,FALSE))</f>
        <v>#N/A</v>
      </c>
      <c r="F149" s="44" t="e">
        <f>IF(LEN(VLOOKUP(A149,'Species List'!$A:$G,5,FALSE))=0,"",VLOOKUP(A149,'Species List'!$A:$G,5,FALSE))</f>
        <v>#N/A</v>
      </c>
      <c r="G149" s="44" t="e">
        <f>IF(LEN(VLOOKUP(A149,'Species List'!$A:$G,6,FALSE))=0,"",VLOOKUP(A149,'Species List'!$A:$G,6,FALSE))</f>
        <v>#N/A</v>
      </c>
      <c r="H149" s="44" t="e">
        <f>VLOOKUP(A149,'Species List'!$A:$G,7,FALSE)</f>
        <v>#N/A</v>
      </c>
      <c r="J149" s="95"/>
      <c r="K149" s="47" t="e">
        <f>VLOOKUP(J149,'Species List'!$H$1:$J$9,2,FALSE)</f>
        <v>#N/A</v>
      </c>
      <c r="L149" s="47" t="e">
        <f>VLOOKUP(K149,'Species List'!$I$1:$N$8,2,FALSE)</f>
        <v>#N/A</v>
      </c>
      <c r="M149" s="104" t="e">
        <f t="shared" si="11"/>
        <v>#N/A</v>
      </c>
      <c r="N149" s="102" t="e">
        <f t="shared" si="9"/>
        <v>#N/A</v>
      </c>
      <c r="O149" s="102" t="e">
        <f t="shared" si="12"/>
        <v>#N/A</v>
      </c>
    </row>
    <row r="150" spans="1:15" ht="13.2" thickBot="1" x14ac:dyDescent="0.25">
      <c r="A150" s="96"/>
      <c r="B150" s="62" t="e">
        <f>IF(LEN(VLOOKUP(A150,'Species List'!$A:$G,2,FALSE))=0,"",VLOOKUP(A150,'Species List'!$A:$G,2,FALSE))</f>
        <v>#N/A</v>
      </c>
      <c r="C150" s="62" t="e">
        <f>IF(LEN(VLOOKUP(A150,'Species List'!$A:$G,3,FALSE))=0,"",VLOOKUP(A150,'Species List'!$A:$G,3,FALSE))</f>
        <v>#N/A</v>
      </c>
      <c r="D150" s="103" t="e">
        <f t="shared" si="10"/>
        <v>#N/A</v>
      </c>
      <c r="E150" s="62" t="e">
        <f>IF(LEN(VLOOKUP(A150,'Species List'!$A:$G,4,FALSE))=0,"",VLOOKUP(A150,'Species List'!$A:$G,4,FALSE))</f>
        <v>#N/A</v>
      </c>
      <c r="F150" s="62" t="e">
        <f>IF(LEN(VLOOKUP(A150,'Species List'!$A:$G,5,FALSE))=0,"",VLOOKUP(A150,'Species List'!$A:$G,5,FALSE))</f>
        <v>#N/A</v>
      </c>
      <c r="G150" s="62" t="e">
        <f>IF(LEN(VLOOKUP(A150,'Species List'!$A:$G,6,FALSE))=0,"",VLOOKUP(A150,'Species List'!$A:$G,6,FALSE))</f>
        <v>#N/A</v>
      </c>
      <c r="H150" s="62" t="e">
        <f>VLOOKUP(A150,'Species List'!$A:$G,7,FALSE)</f>
        <v>#N/A</v>
      </c>
      <c r="I150" s="45"/>
      <c r="J150" s="96"/>
      <c r="K150" s="64" t="e">
        <f>VLOOKUP(J150,'Species List'!$H$1:$J$9,2,FALSE)</f>
        <v>#N/A</v>
      </c>
      <c r="L150" s="64" t="e">
        <f>VLOOKUP(K150,'Species List'!$I$1:$N$8,2,FALSE)</f>
        <v>#N/A</v>
      </c>
      <c r="M150" s="104" t="e">
        <f t="shared" si="11"/>
        <v>#N/A</v>
      </c>
      <c r="N150" s="102" t="e">
        <f>L150/$L$151</f>
        <v>#N/A</v>
      </c>
      <c r="O150" s="102" t="e">
        <f t="shared" si="12"/>
        <v>#N/A</v>
      </c>
    </row>
    <row r="151" spans="1:15" ht="13.8" thickTop="1" thickBot="1" x14ac:dyDescent="0.25">
      <c r="I151" s="141" t="s">
        <v>5387</v>
      </c>
      <c r="J151" s="142"/>
      <c r="K151" s="143"/>
      <c r="L151" s="63">
        <f>SUMIF(L10:L150,"&gt;=0")</f>
        <v>1</v>
      </c>
      <c r="M151" s="81"/>
    </row>
  </sheetData>
  <protectedRanges>
    <protectedRange password="EBBA" sqref="B9" name="Range1"/>
    <protectedRange password="EBBA" sqref="K10:K150" name="Range2"/>
  </protectedRanges>
  <dataConsolidate/>
  <mergeCells count="3">
    <mergeCell ref="B7:E7"/>
    <mergeCell ref="A1:O1"/>
    <mergeCell ref="I151:K15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'Species List'!$O$1:$O$52</xm:f>
          </x14:formula1>
          <xm:sqref>B7</xm:sqref>
        </x14:dataValidation>
        <x14:dataValidation type="list" allowBlank="1" showInputMessage="1" showErrorMessage="1" xr:uid="{00000000-0002-0000-0300-000001000000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00000000-0002-0000-0300-000002000000}">
          <x14:formula1>
            <xm:f>'Species List'!$H$1:$H$10</xm:f>
          </x14:formula1>
          <xm:sqref>J10:J150</xm:sqref>
        </x14:dataValidation>
        <x14:dataValidation type="list" allowBlank="1" showInputMessage="1" showErrorMessage="1" xr:uid="{A890D081-9DB1-49AC-848D-2C1413A23458}">
          <x14:formula1>
            <xm:f>'Species List'!#REF!</xm:f>
          </x14:formula1>
          <xm:sqref>A11</xm:sqref>
        </x14:dataValidation>
        <x14:dataValidation type="list" allowBlank="1" showInputMessage="1" showErrorMessage="1" xr:uid="{00000000-0002-0000-0300-000003000000}">
          <x14:formula1>
            <xm:f>'Species List'!$A:$A</xm:f>
          </x14:formula1>
          <xm:sqref>B10 A12:A150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9"/>
  <sheetViews>
    <sheetView workbookViewId="0">
      <selection activeCell="B7" sqref="B7"/>
    </sheetView>
  </sheetViews>
  <sheetFormatPr defaultRowHeight="12.6" x14ac:dyDescent="0.2"/>
  <cols>
    <col min="1" max="1" width="41.6328125" customWidth="1"/>
    <col min="2" max="2" width="10.90625" style="88" bestFit="1" customWidth="1"/>
    <col min="3" max="3" width="10.90625" style="88" customWidth="1"/>
    <col min="4" max="4" width="11.90625" style="88" bestFit="1" customWidth="1"/>
    <col min="5" max="5" width="10.90625" style="88" customWidth="1"/>
    <col min="6" max="6" width="11.90625" bestFit="1" customWidth="1"/>
  </cols>
  <sheetData>
    <row r="1" spans="1:6" ht="28.8" thickBot="1" x14ac:dyDescent="0.5">
      <c r="A1" s="144" t="s">
        <v>4840</v>
      </c>
      <c r="B1" s="144"/>
      <c r="C1" s="144"/>
      <c r="D1" s="144"/>
      <c r="E1" s="144"/>
      <c r="F1" s="144"/>
    </row>
    <row r="2" spans="1:6" s="31" customFormat="1" ht="24" customHeight="1" thickTop="1" thickBot="1" x14ac:dyDescent="0.5">
      <c r="A2" s="55"/>
      <c r="B2" s="56" t="s">
        <v>5430</v>
      </c>
      <c r="C2" s="56" t="s">
        <v>5426</v>
      </c>
      <c r="D2" s="56" t="s">
        <v>5427</v>
      </c>
      <c r="E2" s="56" t="s">
        <v>5428</v>
      </c>
      <c r="F2" s="56" t="s">
        <v>5429</v>
      </c>
    </row>
    <row r="3" spans="1:6" ht="24" customHeight="1" thickTop="1" x14ac:dyDescent="0.3">
      <c r="A3" s="52" t="s">
        <v>4841</v>
      </c>
      <c r="B3" s="98"/>
      <c r="C3" s="98"/>
      <c r="D3" s="98"/>
      <c r="E3" s="98"/>
      <c r="F3" s="99"/>
    </row>
    <row r="4" spans="1:6" ht="17.399999999999999" x14ac:dyDescent="0.3">
      <c r="A4" s="53" t="s">
        <v>5421</v>
      </c>
      <c r="B4" s="106">
        <f>COUNTIF(Woody!$F$10:$F$133,"Native")</f>
        <v>17</v>
      </c>
      <c r="C4" s="106">
        <f>COUNTIF(Forbs!$F$10:$F$148,"Native")</f>
        <v>23</v>
      </c>
      <c r="D4" s="106">
        <f>COUNTIF(Grasses!$F$10:$F$149,"Native")</f>
        <v>2</v>
      </c>
      <c r="E4" s="106">
        <f>AVERAGE(B4:D4)</f>
        <v>14</v>
      </c>
      <c r="F4" s="106">
        <f>SUM(B4:D4)</f>
        <v>42</v>
      </c>
    </row>
    <row r="5" spans="1:6" ht="17.399999999999999" x14ac:dyDescent="0.3">
      <c r="A5" s="53" t="s">
        <v>4845</v>
      </c>
      <c r="B5" s="106">
        <f>COUNTIF(Woody!$F10:$F183,"Introduced")</f>
        <v>3</v>
      </c>
      <c r="C5" s="106">
        <f>COUNTIF(Forbs!$F10:$F199,"Introduced")</f>
        <v>2</v>
      </c>
      <c r="D5" s="106">
        <f>COUNTIF(Grasses!$F10:$F199,"Introduced")</f>
        <v>0</v>
      </c>
      <c r="E5" s="106">
        <f t="shared" ref="E5:E6" si="0">AVERAGE(B5:D5)</f>
        <v>1.6666666666666667</v>
      </c>
      <c r="F5" s="106">
        <f>SUM(B5:D5)</f>
        <v>5</v>
      </c>
    </row>
    <row r="6" spans="1:6" s="83" customFormat="1" ht="19.8" x14ac:dyDescent="0.4">
      <c r="A6" s="53" t="s">
        <v>5422</v>
      </c>
      <c r="B6" s="106">
        <f>SUM(B4:B5)</f>
        <v>20</v>
      </c>
      <c r="C6" s="106">
        <f>SUM(C4:C5)</f>
        <v>25</v>
      </c>
      <c r="D6" s="106">
        <f>SUM(D4:D5)</f>
        <v>2</v>
      </c>
      <c r="E6" s="106">
        <f t="shared" si="0"/>
        <v>15.666666666666666</v>
      </c>
      <c r="F6" s="106">
        <f>SUM(B6:D6)</f>
        <v>47</v>
      </c>
    </row>
    <row r="7" spans="1:6" ht="17.399999999999999" x14ac:dyDescent="0.3">
      <c r="A7" s="53" t="s">
        <v>4846</v>
      </c>
      <c r="B7" s="106">
        <f>AVERAGEIF(Woody!D12:D134,"&gt;0")</f>
        <v>3.2941176470588234</v>
      </c>
      <c r="C7" s="106">
        <f>AVERAGEIF(Forbs!D12:D150,"&gt;0")</f>
        <v>3.2083333333333335</v>
      </c>
      <c r="D7" s="106">
        <f>AVERAGEIF(Grasses!D12:D150,"&gt;0")</f>
        <v>5</v>
      </c>
      <c r="E7" s="106">
        <f>AVERAGE(B7:D7)</f>
        <v>3.8341503267973853</v>
      </c>
      <c r="F7" s="106">
        <f>(SUMIF(Woody!D12:D134,"&gt;0")+SUMIF(Forbs!D12:D150,"&gt;0")+SUMIF(Grasses!D12:D150,"&gt;0"))/(COUNTIF(Woody!D12:D134,"&gt;0")+COUNTIF(Forbs!D12:D150,"&gt;0")+COUNTIF(Grasses!D12:D150,"&gt;0"))</f>
        <v>3.3255813953488373</v>
      </c>
    </row>
    <row r="8" spans="1:6" s="31" customFormat="1" ht="19.8" x14ac:dyDescent="0.4">
      <c r="A8" s="53" t="s">
        <v>5423</v>
      </c>
      <c r="B8" s="106">
        <f>AVERAGEIF(Woody!D12:D134,"&gt;=0")</f>
        <v>2.8</v>
      </c>
      <c r="C8" s="106">
        <f>AVERAGEIF(Forbs!D12:D150,"&gt;=0")</f>
        <v>2.9615384615384617</v>
      </c>
      <c r="D8" s="106">
        <f>AVERAGEIF(Grasses!D12:D150,"&gt;=0")</f>
        <v>5</v>
      </c>
      <c r="E8" s="106">
        <f>AVERAGE(B8:D8)</f>
        <v>3.5871794871794869</v>
      </c>
      <c r="F8" s="106">
        <f>(SUMIF(Woody!D12:D134,"&gt;=0")+SUMIF(Forbs!D12:D150,"&gt;=0")+SUMIF(Grasses!D12:D150,"&gt;=0"))/(COUNTIF(Woody!D12:D134,"&gt;=0")+COUNTIF(Forbs!D12:D150,"&gt;=0")+COUNTIF(Grasses!D12:D150,"&gt;=0"))</f>
        <v>2.9791666666666665</v>
      </c>
    </row>
    <row r="9" spans="1:6" ht="17.399999999999999" x14ac:dyDescent="0.3">
      <c r="A9" s="53" t="s">
        <v>4839</v>
      </c>
      <c r="B9" s="106">
        <f>SQRT(B4)*B7</f>
        <v>13.581995002034645</v>
      </c>
      <c r="C9" s="106">
        <f>SQRT(C4)*C7</f>
        <v>15.386626137294975</v>
      </c>
      <c r="D9" s="106">
        <f>SQRT(D4)*D7</f>
        <v>7.0710678118654755</v>
      </c>
      <c r="E9" s="106">
        <f>SQRT(E4)*E7</f>
        <v>14.346076892263158</v>
      </c>
      <c r="F9" s="106">
        <f>SQRT(F4)*F7</f>
        <v>21.552230694705212</v>
      </c>
    </row>
    <row r="10" spans="1:6" s="84" customFormat="1" ht="19.8" x14ac:dyDescent="0.4">
      <c r="A10" s="53" t="s">
        <v>5424</v>
      </c>
      <c r="B10" s="106">
        <f>SQRT(B6)*B8</f>
        <v>12.521980673998822</v>
      </c>
      <c r="C10" s="106">
        <f>SQRT(C6)*C8</f>
        <v>14.807692307692308</v>
      </c>
      <c r="D10" s="106">
        <f>SQRT(D6)*D8</f>
        <v>7.0710678118654755</v>
      </c>
      <c r="E10" s="106">
        <f>SQRT(E6)*E8</f>
        <v>14.198465452791492</v>
      </c>
      <c r="F10" s="106">
        <f>SQRT(F6)*F8</f>
        <v>20.424137663694776</v>
      </c>
    </row>
    <row r="11" spans="1:6" ht="17.399999999999999" x14ac:dyDescent="0.3">
      <c r="A11" s="53" t="s">
        <v>4847</v>
      </c>
      <c r="B11" s="106">
        <f>SUMIF(Woody!$M$10:$M$134,"&gt;=0")</f>
        <v>222</v>
      </c>
      <c r="C11" s="106">
        <f>SUMIF(Forbs!$M$10:$M$151,"&gt;=0")</f>
        <v>82.5</v>
      </c>
      <c r="D11" s="106">
        <f>SUMIF(Grasses!$M$10:$M$150,"&gt;=0")</f>
        <v>1</v>
      </c>
      <c r="E11" s="106">
        <f>AVERAGE(B11:D11)</f>
        <v>101.83333333333333</v>
      </c>
      <c r="F11" s="106">
        <f>SUM(B11:D11)</f>
        <v>305.5</v>
      </c>
    </row>
    <row r="12" spans="1:6" ht="17.399999999999999" x14ac:dyDescent="0.3">
      <c r="A12" s="53" t="s">
        <v>5388</v>
      </c>
      <c r="B12" s="106">
        <f>SUMIF(Woody!$F$10:$F$134,"Introduced",Woody!$L$10:$L$134)</f>
        <v>6.5</v>
      </c>
      <c r="C12" s="106">
        <f>SUMIF(Forbs!$F$10:$F$151,"Introduced",Forbs!$L$10:$L$151)</f>
        <v>6</v>
      </c>
      <c r="D12" s="106">
        <f>SUMIF(Grasses!$F$10:$F$150,"Introduced",Grasses!$L$10:$L$150)</f>
        <v>0</v>
      </c>
      <c r="E12" s="106">
        <f>AVERAGE(B12:D12)</f>
        <v>4.166666666666667</v>
      </c>
      <c r="F12" s="106">
        <f>SUM(B12:D12)</f>
        <v>12.5</v>
      </c>
    </row>
    <row r="13" spans="1:6" ht="18" thickBot="1" x14ac:dyDescent="0.35">
      <c r="A13" s="54" t="s">
        <v>4848</v>
      </c>
      <c r="B13" s="107">
        <f>B12/B11</f>
        <v>2.9279279279279279E-2</v>
      </c>
      <c r="C13" s="107">
        <f>C12/C11</f>
        <v>7.2727272727272724E-2</v>
      </c>
      <c r="D13" s="107">
        <f>D12/D11</f>
        <v>0</v>
      </c>
      <c r="E13" s="107">
        <f>E12/E11</f>
        <v>4.0916530278232409E-2</v>
      </c>
      <c r="F13" s="107">
        <f>F12/F11</f>
        <v>4.0916530278232409E-2</v>
      </c>
    </row>
    <row r="14" spans="1:6" ht="18" thickTop="1" x14ac:dyDescent="0.3">
      <c r="A14" s="52"/>
      <c r="B14" s="98"/>
      <c r="C14" s="98"/>
      <c r="D14" s="98"/>
      <c r="E14" s="98"/>
      <c r="F14" s="98"/>
    </row>
    <row r="15" spans="1:6" ht="17.399999999999999" x14ac:dyDescent="0.3">
      <c r="A15" s="53" t="s">
        <v>4842</v>
      </c>
      <c r="B15" s="105">
        <f>SUMIF(Woody!$O$10:$O$134,"&gt;=0")</f>
        <v>2.5563063063063058</v>
      </c>
      <c r="C15" s="105">
        <f>SUMIF(Forbs!$O$10:$O$150,"&gt;=0")</f>
        <v>2.6727272727272724</v>
      </c>
      <c r="D15" s="105">
        <f>SUMIF(Grasses!$O$10:$O$150,"&gt;=0")</f>
        <v>5</v>
      </c>
      <c r="E15" s="105">
        <f>AVERAGE(B15:D15)</f>
        <v>3.4096778596778594</v>
      </c>
      <c r="F15" s="106">
        <f>SUM(B15:D15)</f>
        <v>10.229033579033578</v>
      </c>
    </row>
    <row r="16" spans="1:6" s="31" customFormat="1" ht="17.399999999999999" x14ac:dyDescent="0.3">
      <c r="A16" s="53"/>
      <c r="B16" s="100"/>
      <c r="C16" s="100"/>
      <c r="D16" s="100"/>
      <c r="E16" s="100"/>
      <c r="F16" s="100"/>
    </row>
    <row r="17" spans="1:6" ht="17.399999999999999" x14ac:dyDescent="0.3">
      <c r="A17" s="53" t="s">
        <v>4843</v>
      </c>
      <c r="B17" s="100"/>
      <c r="C17" s="100"/>
      <c r="D17" s="100"/>
      <c r="E17" s="100"/>
      <c r="F17" s="100"/>
    </row>
    <row r="18" spans="1:6" ht="18" thickBot="1" x14ac:dyDescent="0.35">
      <c r="A18" s="54" t="s">
        <v>4844</v>
      </c>
      <c r="B18" s="101"/>
      <c r="C18" s="101"/>
      <c r="D18" s="101"/>
      <c r="E18" s="101"/>
      <c r="F18" s="101"/>
    </row>
    <row r="19" spans="1:6" ht="13.2" thickTop="1" x14ac:dyDescent="0.2"/>
  </sheetData>
  <mergeCells count="1">
    <mergeCell ref="A1:F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'Species List'!$O$1:$O$52</xm:f>
          </x14:formula1>
          <xm:sqref>F3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 Data Sheet</vt:lpstr>
      <vt:lpstr>Vegetation Sheet</vt:lpstr>
      <vt:lpstr>Species List</vt:lpstr>
      <vt:lpstr>Woody</vt:lpstr>
      <vt:lpstr>Forbs</vt:lpstr>
      <vt:lpstr>Grasses</vt:lpstr>
      <vt:lpstr>Overall Site Assessment</vt:lpstr>
    </vt:vector>
  </TitlesOfParts>
  <Company>Friends of the Mississippi River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Walton</dc:creator>
  <cp:lastModifiedBy>Sciamanda, Marianne</cp:lastModifiedBy>
  <cp:lastPrinted>2017-08-08T19:30:22Z</cp:lastPrinted>
  <dcterms:created xsi:type="dcterms:W3CDTF">2014-04-10T15:29:40Z</dcterms:created>
  <dcterms:modified xsi:type="dcterms:W3CDTF">2022-02-03T19:46:18Z</dcterms:modified>
</cp:coreProperties>
</file>