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A58C4032-DC30-4C96-93B3-483C9815DB47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0" i="6" l="1"/>
  <c r="K150" i="6"/>
  <c r="H150" i="6"/>
  <c r="G150" i="6"/>
  <c r="F150" i="6"/>
  <c r="E150" i="6"/>
  <c r="C150" i="6"/>
  <c r="D150" i="6" s="1"/>
  <c r="B150" i="6"/>
  <c r="K149" i="6"/>
  <c r="L149" i="6" s="1"/>
  <c r="H149" i="6"/>
  <c r="G149" i="6"/>
  <c r="F149" i="6"/>
  <c r="E149" i="6"/>
  <c r="D149" i="6"/>
  <c r="C149" i="6"/>
  <c r="B149" i="6"/>
  <c r="L148" i="6"/>
  <c r="K148" i="6"/>
  <c r="H148" i="6"/>
  <c r="G148" i="6"/>
  <c r="F148" i="6"/>
  <c r="E148" i="6"/>
  <c r="C148" i="6"/>
  <c r="D148" i="6" s="1"/>
  <c r="B148" i="6"/>
  <c r="M147" i="6"/>
  <c r="L147" i="6"/>
  <c r="K147" i="6"/>
  <c r="H147" i="6"/>
  <c r="G147" i="6"/>
  <c r="F147" i="6"/>
  <c r="E147" i="6"/>
  <c r="D147" i="6"/>
  <c r="C147" i="6"/>
  <c r="B147" i="6"/>
  <c r="L146" i="6"/>
  <c r="K146" i="6"/>
  <c r="H146" i="6"/>
  <c r="G146" i="6"/>
  <c r="F146" i="6"/>
  <c r="E146" i="6"/>
  <c r="C146" i="6"/>
  <c r="D146" i="6" s="1"/>
  <c r="B146" i="6"/>
  <c r="M145" i="6"/>
  <c r="L145" i="6"/>
  <c r="K145" i="6"/>
  <c r="H145" i="6"/>
  <c r="G145" i="6"/>
  <c r="F145" i="6"/>
  <c r="E145" i="6"/>
  <c r="D145" i="6"/>
  <c r="C145" i="6"/>
  <c r="B145" i="6"/>
  <c r="L144" i="6"/>
  <c r="K144" i="6"/>
  <c r="H144" i="6"/>
  <c r="G144" i="6"/>
  <c r="F144" i="6"/>
  <c r="E144" i="6"/>
  <c r="C144" i="6"/>
  <c r="D144" i="6" s="1"/>
  <c r="B144" i="6"/>
  <c r="M143" i="6"/>
  <c r="L143" i="6"/>
  <c r="K143" i="6"/>
  <c r="H143" i="6"/>
  <c r="G143" i="6"/>
  <c r="F143" i="6"/>
  <c r="E143" i="6"/>
  <c r="D143" i="6"/>
  <c r="C143" i="6"/>
  <c r="B143" i="6"/>
  <c r="L142" i="6"/>
  <c r="K142" i="6"/>
  <c r="H142" i="6"/>
  <c r="G142" i="6"/>
  <c r="F142" i="6"/>
  <c r="E142" i="6"/>
  <c r="C142" i="6"/>
  <c r="D142" i="6" s="1"/>
  <c r="B142" i="6"/>
  <c r="M141" i="6"/>
  <c r="L141" i="6"/>
  <c r="K141" i="6"/>
  <c r="H141" i="6"/>
  <c r="G141" i="6"/>
  <c r="F141" i="6"/>
  <c r="E141" i="6"/>
  <c r="D141" i="6"/>
  <c r="C141" i="6"/>
  <c r="B141" i="6"/>
  <c r="L140" i="6"/>
  <c r="K140" i="6"/>
  <c r="H140" i="6"/>
  <c r="G140" i="6"/>
  <c r="F140" i="6"/>
  <c r="E140" i="6"/>
  <c r="C140" i="6"/>
  <c r="D140" i="6" s="1"/>
  <c r="B140" i="6"/>
  <c r="M139" i="6"/>
  <c r="L139" i="6"/>
  <c r="K139" i="6"/>
  <c r="H139" i="6"/>
  <c r="G139" i="6"/>
  <c r="F139" i="6"/>
  <c r="E139" i="6"/>
  <c r="D139" i="6"/>
  <c r="C139" i="6"/>
  <c r="B139" i="6"/>
  <c r="L138" i="6"/>
  <c r="K138" i="6"/>
  <c r="H138" i="6"/>
  <c r="G138" i="6"/>
  <c r="F138" i="6"/>
  <c r="E138" i="6"/>
  <c r="C138" i="6"/>
  <c r="D138" i="6" s="1"/>
  <c r="B138" i="6"/>
  <c r="M137" i="6"/>
  <c r="L137" i="6"/>
  <c r="K137" i="6"/>
  <c r="H137" i="6"/>
  <c r="G137" i="6"/>
  <c r="F137" i="6"/>
  <c r="E137" i="6"/>
  <c r="D137" i="6"/>
  <c r="C137" i="6"/>
  <c r="B137" i="6"/>
  <c r="L136" i="6"/>
  <c r="K136" i="6"/>
  <c r="H136" i="6"/>
  <c r="G136" i="6"/>
  <c r="F136" i="6"/>
  <c r="E136" i="6"/>
  <c r="C136" i="6"/>
  <c r="D136" i="6" s="1"/>
  <c r="B136" i="6"/>
  <c r="M135" i="6"/>
  <c r="L135" i="6"/>
  <c r="K135" i="6"/>
  <c r="H135" i="6"/>
  <c r="G135" i="6"/>
  <c r="F135" i="6"/>
  <c r="E135" i="6"/>
  <c r="C135" i="6"/>
  <c r="D135" i="6" s="1"/>
  <c r="B135" i="6"/>
  <c r="L134" i="6"/>
  <c r="K134" i="6"/>
  <c r="H134" i="6"/>
  <c r="G134" i="6"/>
  <c r="F134" i="6"/>
  <c r="E134" i="6"/>
  <c r="C134" i="6"/>
  <c r="D134" i="6" s="1"/>
  <c r="B134" i="6"/>
  <c r="L133" i="6"/>
  <c r="K133" i="6"/>
  <c r="H133" i="6"/>
  <c r="G133" i="6"/>
  <c r="F133" i="6"/>
  <c r="E133" i="6"/>
  <c r="C133" i="6"/>
  <c r="D133" i="6" s="1"/>
  <c r="B133" i="6"/>
  <c r="M132" i="6"/>
  <c r="L132" i="6"/>
  <c r="K132" i="6"/>
  <c r="H132" i="6"/>
  <c r="G132" i="6"/>
  <c r="F132" i="6"/>
  <c r="E132" i="6"/>
  <c r="C132" i="6"/>
  <c r="D132" i="6" s="1"/>
  <c r="B132" i="6"/>
  <c r="M131" i="6"/>
  <c r="L131" i="6"/>
  <c r="K131" i="6"/>
  <c r="H131" i="6"/>
  <c r="G131" i="6"/>
  <c r="F131" i="6"/>
  <c r="E131" i="6"/>
  <c r="C131" i="6"/>
  <c r="D131" i="6" s="1"/>
  <c r="B131" i="6"/>
  <c r="L130" i="6"/>
  <c r="K130" i="6"/>
  <c r="H130" i="6"/>
  <c r="G130" i="6"/>
  <c r="F130" i="6"/>
  <c r="E130" i="6"/>
  <c r="C130" i="6"/>
  <c r="D130" i="6" s="1"/>
  <c r="B130" i="6"/>
  <c r="L129" i="6"/>
  <c r="K129" i="6"/>
  <c r="H129" i="6"/>
  <c r="G129" i="6"/>
  <c r="F129" i="6"/>
  <c r="E129" i="6"/>
  <c r="C129" i="6"/>
  <c r="D129" i="6" s="1"/>
  <c r="B129" i="6"/>
  <c r="L128" i="6"/>
  <c r="K128" i="6"/>
  <c r="H128" i="6"/>
  <c r="G128" i="6"/>
  <c r="F128" i="6"/>
  <c r="E128" i="6"/>
  <c r="C128" i="6"/>
  <c r="D128" i="6" s="1"/>
  <c r="B128" i="6"/>
  <c r="M127" i="6"/>
  <c r="L127" i="6"/>
  <c r="K127" i="6"/>
  <c r="H127" i="6"/>
  <c r="G127" i="6"/>
  <c r="F127" i="6"/>
  <c r="E127" i="6"/>
  <c r="C127" i="6"/>
  <c r="D127" i="6" s="1"/>
  <c r="B127" i="6"/>
  <c r="M126" i="6"/>
  <c r="L126" i="6"/>
  <c r="K126" i="6"/>
  <c r="H126" i="6"/>
  <c r="G126" i="6"/>
  <c r="F126" i="6"/>
  <c r="E126" i="6"/>
  <c r="C126" i="6"/>
  <c r="D126" i="6" s="1"/>
  <c r="B126" i="6"/>
  <c r="L125" i="6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M123" i="6"/>
  <c r="L123" i="6"/>
  <c r="K123" i="6"/>
  <c r="H123" i="6"/>
  <c r="G123" i="6"/>
  <c r="F123" i="6"/>
  <c r="E123" i="6"/>
  <c r="C123" i="6"/>
  <c r="D123" i="6" s="1"/>
  <c r="B123" i="6"/>
  <c r="L122" i="6"/>
  <c r="K122" i="6"/>
  <c r="H122" i="6"/>
  <c r="G122" i="6"/>
  <c r="F122" i="6"/>
  <c r="E122" i="6"/>
  <c r="C122" i="6"/>
  <c r="D122" i="6" s="1"/>
  <c r="B122" i="6"/>
  <c r="L121" i="6"/>
  <c r="K121" i="6"/>
  <c r="H121" i="6"/>
  <c r="G121" i="6"/>
  <c r="F121" i="6"/>
  <c r="E121" i="6"/>
  <c r="C121" i="6"/>
  <c r="D121" i="6" s="1"/>
  <c r="B121" i="6"/>
  <c r="L120" i="6"/>
  <c r="K120" i="6"/>
  <c r="H120" i="6"/>
  <c r="G120" i="6"/>
  <c r="F120" i="6"/>
  <c r="E120" i="6"/>
  <c r="C120" i="6"/>
  <c r="D120" i="6" s="1"/>
  <c r="B120" i="6"/>
  <c r="K119" i="6"/>
  <c r="L119" i="6" s="1"/>
  <c r="H119" i="6"/>
  <c r="G119" i="6"/>
  <c r="F119" i="6"/>
  <c r="E119" i="6"/>
  <c r="D119" i="6"/>
  <c r="C119" i="6"/>
  <c r="B119" i="6"/>
  <c r="L118" i="6"/>
  <c r="M118" i="6" s="1"/>
  <c r="K118" i="6"/>
  <c r="H118" i="6"/>
  <c r="G118" i="6"/>
  <c r="F118" i="6"/>
  <c r="E118" i="6"/>
  <c r="D118" i="6"/>
  <c r="C118" i="6"/>
  <c r="B118" i="6"/>
  <c r="K117" i="6"/>
  <c r="L117" i="6" s="1"/>
  <c r="H117" i="6"/>
  <c r="G117" i="6"/>
  <c r="F117" i="6"/>
  <c r="E117" i="6"/>
  <c r="C117" i="6"/>
  <c r="D117" i="6" s="1"/>
  <c r="B117" i="6"/>
  <c r="M116" i="6"/>
  <c r="L116" i="6"/>
  <c r="K116" i="6"/>
  <c r="H116" i="6"/>
  <c r="G116" i="6"/>
  <c r="F116" i="6"/>
  <c r="E116" i="6"/>
  <c r="D116" i="6"/>
  <c r="C116" i="6"/>
  <c r="B116" i="6"/>
  <c r="L115" i="6"/>
  <c r="K115" i="6"/>
  <c r="H115" i="6"/>
  <c r="G115" i="6"/>
  <c r="F115" i="6"/>
  <c r="E115" i="6"/>
  <c r="D115" i="6"/>
  <c r="C115" i="6"/>
  <c r="B115" i="6"/>
  <c r="M114" i="6"/>
  <c r="L114" i="6"/>
  <c r="K114" i="6"/>
  <c r="H114" i="6"/>
  <c r="G114" i="6"/>
  <c r="F114" i="6"/>
  <c r="E114" i="6"/>
  <c r="C114" i="6"/>
  <c r="D114" i="6" s="1"/>
  <c r="B114" i="6"/>
  <c r="K113" i="6"/>
  <c r="L113" i="6" s="1"/>
  <c r="H113" i="6"/>
  <c r="G113" i="6"/>
  <c r="F113" i="6"/>
  <c r="E113" i="6"/>
  <c r="C113" i="6"/>
  <c r="D113" i="6" s="1"/>
  <c r="B113" i="6"/>
  <c r="L112" i="6"/>
  <c r="K112" i="6"/>
  <c r="H112" i="6"/>
  <c r="G112" i="6"/>
  <c r="F112" i="6"/>
  <c r="E112" i="6"/>
  <c r="C112" i="6"/>
  <c r="D112" i="6" s="1"/>
  <c r="B112" i="6"/>
  <c r="L111" i="6"/>
  <c r="M111" i="6" s="1"/>
  <c r="K111" i="6"/>
  <c r="H111" i="6"/>
  <c r="G111" i="6"/>
  <c r="F111" i="6"/>
  <c r="E111" i="6"/>
  <c r="D111" i="6"/>
  <c r="C111" i="6"/>
  <c r="B111" i="6"/>
  <c r="L110" i="6"/>
  <c r="M110" i="6" s="1"/>
  <c r="K110" i="6"/>
  <c r="H110" i="6"/>
  <c r="G110" i="6"/>
  <c r="F110" i="6"/>
  <c r="E110" i="6"/>
  <c r="D110" i="6"/>
  <c r="C110" i="6"/>
  <c r="B110" i="6"/>
  <c r="K109" i="6"/>
  <c r="L109" i="6" s="1"/>
  <c r="M109" i="6" s="1"/>
  <c r="H109" i="6"/>
  <c r="G109" i="6"/>
  <c r="F109" i="6"/>
  <c r="E109" i="6"/>
  <c r="D109" i="6"/>
  <c r="C109" i="6"/>
  <c r="B109" i="6"/>
  <c r="M108" i="6"/>
  <c r="L108" i="6"/>
  <c r="K108" i="6"/>
  <c r="H108" i="6"/>
  <c r="G108" i="6"/>
  <c r="F108" i="6"/>
  <c r="E108" i="6"/>
  <c r="C108" i="6"/>
  <c r="D108" i="6" s="1"/>
  <c r="B108" i="6"/>
  <c r="M107" i="6"/>
  <c r="L107" i="6"/>
  <c r="K107" i="6"/>
  <c r="H107" i="6"/>
  <c r="G107" i="6"/>
  <c r="F107" i="6"/>
  <c r="E107" i="6"/>
  <c r="C107" i="6"/>
  <c r="D107" i="6" s="1"/>
  <c r="B107" i="6"/>
  <c r="L106" i="6"/>
  <c r="K106" i="6"/>
  <c r="H106" i="6"/>
  <c r="G106" i="6"/>
  <c r="F106" i="6"/>
  <c r="E106" i="6"/>
  <c r="D106" i="6"/>
  <c r="C106" i="6"/>
  <c r="B106" i="6"/>
  <c r="L105" i="6"/>
  <c r="K105" i="6"/>
  <c r="H105" i="6"/>
  <c r="G105" i="6"/>
  <c r="F105" i="6"/>
  <c r="E105" i="6"/>
  <c r="C105" i="6"/>
  <c r="D105" i="6" s="1"/>
  <c r="B105" i="6"/>
  <c r="M104" i="6"/>
  <c r="L104" i="6"/>
  <c r="K104" i="6"/>
  <c r="H104" i="6"/>
  <c r="G104" i="6"/>
  <c r="F104" i="6"/>
  <c r="E104" i="6"/>
  <c r="C104" i="6"/>
  <c r="D104" i="6" s="1"/>
  <c r="B104" i="6"/>
  <c r="K103" i="6"/>
  <c r="L103" i="6" s="1"/>
  <c r="H103" i="6"/>
  <c r="G103" i="6"/>
  <c r="F103" i="6"/>
  <c r="E103" i="6"/>
  <c r="D103" i="6"/>
  <c r="C103" i="6"/>
  <c r="B103" i="6"/>
  <c r="L102" i="6"/>
  <c r="M102" i="6" s="1"/>
  <c r="K102" i="6"/>
  <c r="H102" i="6"/>
  <c r="G102" i="6"/>
  <c r="F102" i="6"/>
  <c r="E102" i="6"/>
  <c r="D102" i="6"/>
  <c r="C102" i="6"/>
  <c r="B102" i="6"/>
  <c r="K101" i="6"/>
  <c r="L101" i="6" s="1"/>
  <c r="H101" i="6"/>
  <c r="G101" i="6"/>
  <c r="F101" i="6"/>
  <c r="E101" i="6"/>
  <c r="C101" i="6"/>
  <c r="D101" i="6" s="1"/>
  <c r="B101" i="6"/>
  <c r="M100" i="6"/>
  <c r="L100" i="6"/>
  <c r="K100" i="6"/>
  <c r="H100" i="6"/>
  <c r="G100" i="6"/>
  <c r="F100" i="6"/>
  <c r="E100" i="6"/>
  <c r="D100" i="6"/>
  <c r="C100" i="6"/>
  <c r="B100" i="6"/>
  <c r="L99" i="6"/>
  <c r="K99" i="6"/>
  <c r="H99" i="6"/>
  <c r="G99" i="6"/>
  <c r="F99" i="6"/>
  <c r="E99" i="6"/>
  <c r="D99" i="6"/>
  <c r="C99" i="6"/>
  <c r="B99" i="6"/>
  <c r="M98" i="6"/>
  <c r="L98" i="6"/>
  <c r="K98" i="6"/>
  <c r="H98" i="6"/>
  <c r="G98" i="6"/>
  <c r="F98" i="6"/>
  <c r="E98" i="6"/>
  <c r="C98" i="6"/>
  <c r="D98" i="6" s="1"/>
  <c r="B98" i="6"/>
  <c r="K97" i="6"/>
  <c r="L97" i="6" s="1"/>
  <c r="H97" i="6"/>
  <c r="G97" i="6"/>
  <c r="F97" i="6"/>
  <c r="E97" i="6"/>
  <c r="C97" i="6"/>
  <c r="D97" i="6" s="1"/>
  <c r="B97" i="6"/>
  <c r="L96" i="6"/>
  <c r="K96" i="6"/>
  <c r="H96" i="6"/>
  <c r="G96" i="6"/>
  <c r="F96" i="6"/>
  <c r="E96" i="6"/>
  <c r="C96" i="6"/>
  <c r="D96" i="6" s="1"/>
  <c r="B96" i="6"/>
  <c r="L95" i="6"/>
  <c r="M95" i="6" s="1"/>
  <c r="K95" i="6"/>
  <c r="H95" i="6"/>
  <c r="G95" i="6"/>
  <c r="F95" i="6"/>
  <c r="E95" i="6"/>
  <c r="D95" i="6"/>
  <c r="C95" i="6"/>
  <c r="B95" i="6"/>
  <c r="L94" i="6"/>
  <c r="M94" i="6" s="1"/>
  <c r="K94" i="6"/>
  <c r="H94" i="6"/>
  <c r="G94" i="6"/>
  <c r="F94" i="6"/>
  <c r="E94" i="6"/>
  <c r="D94" i="6"/>
  <c r="C94" i="6"/>
  <c r="B94" i="6"/>
  <c r="K93" i="6"/>
  <c r="L93" i="6" s="1"/>
  <c r="H93" i="6"/>
  <c r="G93" i="6"/>
  <c r="F93" i="6"/>
  <c r="E93" i="6"/>
  <c r="D93" i="6"/>
  <c r="C93" i="6"/>
  <c r="B93" i="6"/>
  <c r="M92" i="6"/>
  <c r="L92" i="6"/>
  <c r="K92" i="6"/>
  <c r="H92" i="6"/>
  <c r="G92" i="6"/>
  <c r="F92" i="6"/>
  <c r="E92" i="6"/>
  <c r="C92" i="6"/>
  <c r="D92" i="6" s="1"/>
  <c r="B92" i="6"/>
  <c r="M91" i="6"/>
  <c r="L91" i="6"/>
  <c r="K91" i="6"/>
  <c r="H91" i="6"/>
  <c r="G91" i="6"/>
  <c r="F91" i="6"/>
  <c r="E91" i="6"/>
  <c r="C91" i="6"/>
  <c r="D91" i="6" s="1"/>
  <c r="B91" i="6"/>
  <c r="L90" i="6"/>
  <c r="K90" i="6"/>
  <c r="H90" i="6"/>
  <c r="G90" i="6"/>
  <c r="F90" i="6"/>
  <c r="E90" i="6"/>
  <c r="D90" i="6"/>
  <c r="C90" i="6"/>
  <c r="B90" i="6"/>
  <c r="L89" i="6"/>
  <c r="K89" i="6"/>
  <c r="H89" i="6"/>
  <c r="G89" i="6"/>
  <c r="F89" i="6"/>
  <c r="E89" i="6"/>
  <c r="C89" i="6"/>
  <c r="D89" i="6" s="1"/>
  <c r="B89" i="6"/>
  <c r="M88" i="6"/>
  <c r="L88" i="6"/>
  <c r="K88" i="6"/>
  <c r="H88" i="6"/>
  <c r="G88" i="6"/>
  <c r="F88" i="6"/>
  <c r="E88" i="6"/>
  <c r="C88" i="6"/>
  <c r="D88" i="6" s="1"/>
  <c r="B88" i="6"/>
  <c r="K87" i="6"/>
  <c r="L87" i="6" s="1"/>
  <c r="H87" i="6"/>
  <c r="G87" i="6"/>
  <c r="F87" i="6"/>
  <c r="E87" i="6"/>
  <c r="D87" i="6"/>
  <c r="C87" i="6"/>
  <c r="B87" i="6"/>
  <c r="L86" i="6"/>
  <c r="M86" i="6" s="1"/>
  <c r="K86" i="6"/>
  <c r="H86" i="6"/>
  <c r="G86" i="6"/>
  <c r="F86" i="6"/>
  <c r="E86" i="6"/>
  <c r="D86" i="6"/>
  <c r="C86" i="6"/>
  <c r="B86" i="6"/>
  <c r="K85" i="6"/>
  <c r="L85" i="6" s="1"/>
  <c r="H85" i="6"/>
  <c r="G85" i="6"/>
  <c r="F85" i="6"/>
  <c r="E85" i="6"/>
  <c r="C85" i="6"/>
  <c r="D85" i="6" s="1"/>
  <c r="B85" i="6"/>
  <c r="M84" i="6"/>
  <c r="L84" i="6"/>
  <c r="K84" i="6"/>
  <c r="H84" i="6"/>
  <c r="G84" i="6"/>
  <c r="F84" i="6"/>
  <c r="E84" i="6"/>
  <c r="D84" i="6"/>
  <c r="C84" i="6"/>
  <c r="B84" i="6"/>
  <c r="L83" i="6"/>
  <c r="K83" i="6"/>
  <c r="H83" i="6"/>
  <c r="G83" i="6"/>
  <c r="F83" i="6"/>
  <c r="E83" i="6"/>
  <c r="D83" i="6"/>
  <c r="C83" i="6"/>
  <c r="B83" i="6"/>
  <c r="M82" i="6"/>
  <c r="L82" i="6"/>
  <c r="K82" i="6"/>
  <c r="H82" i="6"/>
  <c r="G82" i="6"/>
  <c r="F82" i="6"/>
  <c r="E82" i="6"/>
  <c r="C82" i="6"/>
  <c r="D82" i="6" s="1"/>
  <c r="B82" i="6"/>
  <c r="K81" i="6"/>
  <c r="L81" i="6" s="1"/>
  <c r="H81" i="6"/>
  <c r="G81" i="6"/>
  <c r="F81" i="6"/>
  <c r="E81" i="6"/>
  <c r="C81" i="6"/>
  <c r="D81" i="6" s="1"/>
  <c r="B81" i="6"/>
  <c r="L80" i="6"/>
  <c r="K80" i="6"/>
  <c r="H80" i="6"/>
  <c r="G80" i="6"/>
  <c r="F80" i="6"/>
  <c r="E80" i="6"/>
  <c r="C80" i="6"/>
  <c r="D80" i="6" s="1"/>
  <c r="B80" i="6"/>
  <c r="L79" i="6"/>
  <c r="M79" i="6" s="1"/>
  <c r="K79" i="6"/>
  <c r="H79" i="6"/>
  <c r="G79" i="6"/>
  <c r="F79" i="6"/>
  <c r="E79" i="6"/>
  <c r="D79" i="6"/>
  <c r="C79" i="6"/>
  <c r="B79" i="6"/>
  <c r="L78" i="6"/>
  <c r="M78" i="6" s="1"/>
  <c r="K78" i="6"/>
  <c r="H78" i="6"/>
  <c r="G78" i="6"/>
  <c r="F78" i="6"/>
  <c r="E78" i="6"/>
  <c r="D78" i="6"/>
  <c r="C78" i="6"/>
  <c r="B78" i="6"/>
  <c r="K77" i="6"/>
  <c r="L77" i="6" s="1"/>
  <c r="M77" i="6" s="1"/>
  <c r="H77" i="6"/>
  <c r="G77" i="6"/>
  <c r="F77" i="6"/>
  <c r="E77" i="6"/>
  <c r="D77" i="6"/>
  <c r="C77" i="6"/>
  <c r="B77" i="6"/>
  <c r="M76" i="6"/>
  <c r="L76" i="6"/>
  <c r="K76" i="6"/>
  <c r="H76" i="6"/>
  <c r="G76" i="6"/>
  <c r="F76" i="6"/>
  <c r="E76" i="6"/>
  <c r="C76" i="6"/>
  <c r="D76" i="6" s="1"/>
  <c r="B76" i="6"/>
  <c r="M75" i="6"/>
  <c r="L75" i="6"/>
  <c r="K75" i="6"/>
  <c r="H75" i="6"/>
  <c r="G75" i="6"/>
  <c r="F75" i="6"/>
  <c r="E75" i="6"/>
  <c r="C75" i="6"/>
  <c r="D75" i="6" s="1"/>
  <c r="B75" i="6"/>
  <c r="L74" i="6"/>
  <c r="K74" i="6"/>
  <c r="H74" i="6"/>
  <c r="G74" i="6"/>
  <c r="F74" i="6"/>
  <c r="E74" i="6"/>
  <c r="D74" i="6"/>
  <c r="C74" i="6"/>
  <c r="B74" i="6"/>
  <c r="L73" i="6"/>
  <c r="K73" i="6"/>
  <c r="H73" i="6"/>
  <c r="G73" i="6"/>
  <c r="F73" i="6"/>
  <c r="E73" i="6"/>
  <c r="C73" i="6"/>
  <c r="D73" i="6" s="1"/>
  <c r="B73" i="6"/>
  <c r="M72" i="6"/>
  <c r="L72" i="6"/>
  <c r="K72" i="6"/>
  <c r="H72" i="6"/>
  <c r="G72" i="6"/>
  <c r="F72" i="6"/>
  <c r="E72" i="6"/>
  <c r="C72" i="6"/>
  <c r="D72" i="6" s="1"/>
  <c r="B72" i="6"/>
  <c r="K71" i="6"/>
  <c r="L71" i="6" s="1"/>
  <c r="H71" i="6"/>
  <c r="G71" i="6"/>
  <c r="F71" i="6"/>
  <c r="E71" i="6"/>
  <c r="D71" i="6"/>
  <c r="C71" i="6"/>
  <c r="B71" i="6"/>
  <c r="L70" i="6"/>
  <c r="M70" i="6" s="1"/>
  <c r="K70" i="6"/>
  <c r="H70" i="6"/>
  <c r="G70" i="6"/>
  <c r="F70" i="6"/>
  <c r="E70" i="6"/>
  <c r="D70" i="6"/>
  <c r="C70" i="6"/>
  <c r="B70" i="6"/>
  <c r="K69" i="6"/>
  <c r="L69" i="6" s="1"/>
  <c r="H69" i="6"/>
  <c r="G69" i="6"/>
  <c r="F69" i="6"/>
  <c r="E69" i="6"/>
  <c r="C69" i="6"/>
  <c r="D69" i="6" s="1"/>
  <c r="B69" i="6"/>
  <c r="M68" i="6"/>
  <c r="L68" i="6"/>
  <c r="K68" i="6"/>
  <c r="H68" i="6"/>
  <c r="G68" i="6"/>
  <c r="F68" i="6"/>
  <c r="E68" i="6"/>
  <c r="D68" i="6"/>
  <c r="C68" i="6"/>
  <c r="B68" i="6"/>
  <c r="L67" i="6"/>
  <c r="K67" i="6"/>
  <c r="H67" i="6"/>
  <c r="G67" i="6"/>
  <c r="F67" i="6"/>
  <c r="E67" i="6"/>
  <c r="D67" i="6"/>
  <c r="C67" i="6"/>
  <c r="B67" i="6"/>
  <c r="M66" i="6"/>
  <c r="L66" i="6"/>
  <c r="K66" i="6"/>
  <c r="H66" i="6"/>
  <c r="G66" i="6"/>
  <c r="F66" i="6"/>
  <c r="E66" i="6"/>
  <c r="C66" i="6"/>
  <c r="D66" i="6" s="1"/>
  <c r="B66" i="6"/>
  <c r="K65" i="6"/>
  <c r="L65" i="6" s="1"/>
  <c r="H65" i="6"/>
  <c r="G65" i="6"/>
  <c r="F65" i="6"/>
  <c r="E65" i="6"/>
  <c r="C65" i="6"/>
  <c r="D65" i="6" s="1"/>
  <c r="B65" i="6"/>
  <c r="L64" i="6"/>
  <c r="K64" i="6"/>
  <c r="H64" i="6"/>
  <c r="G64" i="6"/>
  <c r="F64" i="6"/>
  <c r="E64" i="6"/>
  <c r="C64" i="6"/>
  <c r="D64" i="6" s="1"/>
  <c r="B64" i="6"/>
  <c r="L63" i="6"/>
  <c r="M63" i="6" s="1"/>
  <c r="K63" i="6"/>
  <c r="H63" i="6"/>
  <c r="G63" i="6"/>
  <c r="F63" i="6"/>
  <c r="E63" i="6"/>
  <c r="D63" i="6"/>
  <c r="C63" i="6"/>
  <c r="B63" i="6"/>
  <c r="L62" i="6"/>
  <c r="M62" i="6" s="1"/>
  <c r="K62" i="6"/>
  <c r="H62" i="6"/>
  <c r="G62" i="6"/>
  <c r="F62" i="6"/>
  <c r="E62" i="6"/>
  <c r="D62" i="6"/>
  <c r="C62" i="6"/>
  <c r="B62" i="6"/>
  <c r="K61" i="6"/>
  <c r="L61" i="6" s="1"/>
  <c r="H61" i="6"/>
  <c r="G61" i="6"/>
  <c r="F61" i="6"/>
  <c r="E61" i="6"/>
  <c r="D61" i="6"/>
  <c r="C61" i="6"/>
  <c r="B61" i="6"/>
  <c r="M60" i="6"/>
  <c r="L60" i="6"/>
  <c r="K60" i="6"/>
  <c r="H60" i="6"/>
  <c r="G60" i="6"/>
  <c r="F60" i="6"/>
  <c r="E60" i="6"/>
  <c r="C60" i="6"/>
  <c r="D60" i="6" s="1"/>
  <c r="B60" i="6"/>
  <c r="M59" i="6"/>
  <c r="L59" i="6"/>
  <c r="K59" i="6"/>
  <c r="H59" i="6"/>
  <c r="G59" i="6"/>
  <c r="F59" i="6"/>
  <c r="E59" i="6"/>
  <c r="C59" i="6"/>
  <c r="D59" i="6" s="1"/>
  <c r="B59" i="6"/>
  <c r="L58" i="6"/>
  <c r="K58" i="6"/>
  <c r="H58" i="6"/>
  <c r="G58" i="6"/>
  <c r="F58" i="6"/>
  <c r="E58" i="6"/>
  <c r="D58" i="6"/>
  <c r="C58" i="6"/>
  <c r="B58" i="6"/>
  <c r="L57" i="6"/>
  <c r="K57" i="6"/>
  <c r="H57" i="6"/>
  <c r="G57" i="6"/>
  <c r="F57" i="6"/>
  <c r="E57" i="6"/>
  <c r="C57" i="6"/>
  <c r="D57" i="6" s="1"/>
  <c r="B57" i="6"/>
  <c r="M56" i="6"/>
  <c r="L56" i="6"/>
  <c r="K56" i="6"/>
  <c r="H56" i="6"/>
  <c r="G56" i="6"/>
  <c r="F56" i="6"/>
  <c r="E56" i="6"/>
  <c r="C56" i="6"/>
  <c r="D56" i="6" s="1"/>
  <c r="B56" i="6"/>
  <c r="K55" i="6"/>
  <c r="L55" i="6" s="1"/>
  <c r="H55" i="6"/>
  <c r="G55" i="6"/>
  <c r="F55" i="6"/>
  <c r="E55" i="6"/>
  <c r="D55" i="6"/>
  <c r="C55" i="6"/>
  <c r="B55" i="6"/>
  <c r="L54" i="6"/>
  <c r="M54" i="6" s="1"/>
  <c r="K54" i="6"/>
  <c r="H54" i="6"/>
  <c r="G54" i="6"/>
  <c r="F54" i="6"/>
  <c r="E54" i="6"/>
  <c r="D54" i="6"/>
  <c r="C54" i="6"/>
  <c r="B54" i="6"/>
  <c r="K53" i="6"/>
  <c r="L53" i="6" s="1"/>
  <c r="H53" i="6"/>
  <c r="G53" i="6"/>
  <c r="F53" i="6"/>
  <c r="E53" i="6"/>
  <c r="C53" i="6"/>
  <c r="D53" i="6" s="1"/>
  <c r="B53" i="6"/>
  <c r="M52" i="6"/>
  <c r="L52" i="6"/>
  <c r="K52" i="6"/>
  <c r="H52" i="6"/>
  <c r="G52" i="6"/>
  <c r="F52" i="6"/>
  <c r="E52" i="6"/>
  <c r="D52" i="6"/>
  <c r="C52" i="6"/>
  <c r="B52" i="6"/>
  <c r="L51" i="6"/>
  <c r="K51" i="6"/>
  <c r="H51" i="6"/>
  <c r="G51" i="6"/>
  <c r="F51" i="6"/>
  <c r="E51" i="6"/>
  <c r="D51" i="6"/>
  <c r="C51" i="6"/>
  <c r="B51" i="6"/>
  <c r="M50" i="6"/>
  <c r="L50" i="6"/>
  <c r="K50" i="6"/>
  <c r="H50" i="6"/>
  <c r="G50" i="6"/>
  <c r="F50" i="6"/>
  <c r="E50" i="6"/>
  <c r="C50" i="6"/>
  <c r="D50" i="6" s="1"/>
  <c r="B50" i="6"/>
  <c r="K49" i="6"/>
  <c r="L49" i="6" s="1"/>
  <c r="H49" i="6"/>
  <c r="G49" i="6"/>
  <c r="F49" i="6"/>
  <c r="E49" i="6"/>
  <c r="C49" i="6"/>
  <c r="D49" i="6" s="1"/>
  <c r="B49" i="6"/>
  <c r="L48" i="6"/>
  <c r="K48" i="6"/>
  <c r="H48" i="6"/>
  <c r="G48" i="6"/>
  <c r="F48" i="6"/>
  <c r="E48" i="6"/>
  <c r="C48" i="6"/>
  <c r="D48" i="6" s="1"/>
  <c r="B48" i="6"/>
  <c r="L47" i="6"/>
  <c r="M47" i="6" s="1"/>
  <c r="K47" i="6"/>
  <c r="H47" i="6"/>
  <c r="G47" i="6"/>
  <c r="F47" i="6"/>
  <c r="E47" i="6"/>
  <c r="D47" i="6"/>
  <c r="C47" i="6"/>
  <c r="B47" i="6"/>
  <c r="L46" i="6"/>
  <c r="M46" i="6" s="1"/>
  <c r="K46" i="6"/>
  <c r="H46" i="6"/>
  <c r="G46" i="6"/>
  <c r="F46" i="6"/>
  <c r="E46" i="6"/>
  <c r="D46" i="6"/>
  <c r="C46" i="6"/>
  <c r="B46" i="6"/>
  <c r="K45" i="6"/>
  <c r="L45" i="6" s="1"/>
  <c r="M45" i="6" s="1"/>
  <c r="H45" i="6"/>
  <c r="G45" i="6"/>
  <c r="F45" i="6"/>
  <c r="E45" i="6"/>
  <c r="D45" i="6"/>
  <c r="C45" i="6"/>
  <c r="B45" i="6"/>
  <c r="M44" i="6"/>
  <c r="L44" i="6"/>
  <c r="K44" i="6"/>
  <c r="H44" i="6"/>
  <c r="G44" i="6"/>
  <c r="F44" i="6"/>
  <c r="E44" i="6"/>
  <c r="C44" i="6"/>
  <c r="D44" i="6" s="1"/>
  <c r="B44" i="6"/>
  <c r="M43" i="6"/>
  <c r="L43" i="6"/>
  <c r="K43" i="6"/>
  <c r="H43" i="6"/>
  <c r="G43" i="6"/>
  <c r="F43" i="6"/>
  <c r="E43" i="6"/>
  <c r="C43" i="6"/>
  <c r="D43" i="6" s="1"/>
  <c r="B43" i="6"/>
  <c r="L42" i="6"/>
  <c r="K42" i="6"/>
  <c r="H42" i="6"/>
  <c r="G42" i="6"/>
  <c r="F42" i="6"/>
  <c r="E42" i="6"/>
  <c r="D42" i="6"/>
  <c r="C42" i="6"/>
  <c r="B42" i="6"/>
  <c r="L41" i="6"/>
  <c r="K41" i="6"/>
  <c r="H41" i="6"/>
  <c r="G41" i="6"/>
  <c r="F41" i="6"/>
  <c r="E41" i="6"/>
  <c r="C41" i="6"/>
  <c r="D41" i="6" s="1"/>
  <c r="B41" i="6"/>
  <c r="M40" i="6"/>
  <c r="L40" i="6"/>
  <c r="K40" i="6"/>
  <c r="H40" i="6"/>
  <c r="G40" i="6"/>
  <c r="F40" i="6"/>
  <c r="E40" i="6"/>
  <c r="C40" i="6"/>
  <c r="D40" i="6" s="1"/>
  <c r="B40" i="6"/>
  <c r="K39" i="6"/>
  <c r="L39" i="6" s="1"/>
  <c r="H39" i="6"/>
  <c r="G39" i="6"/>
  <c r="F39" i="6"/>
  <c r="E39" i="6"/>
  <c r="D39" i="6"/>
  <c r="C39" i="6"/>
  <c r="B39" i="6"/>
  <c r="L38" i="6"/>
  <c r="M38" i="6" s="1"/>
  <c r="K38" i="6"/>
  <c r="H38" i="6"/>
  <c r="G38" i="6"/>
  <c r="F38" i="6"/>
  <c r="E38" i="6"/>
  <c r="D38" i="6"/>
  <c r="C38" i="6"/>
  <c r="B38" i="6"/>
  <c r="K37" i="6"/>
  <c r="L37" i="6" s="1"/>
  <c r="H37" i="6"/>
  <c r="G37" i="6"/>
  <c r="F37" i="6"/>
  <c r="E37" i="6"/>
  <c r="C37" i="6"/>
  <c r="D37" i="6" s="1"/>
  <c r="B37" i="6"/>
  <c r="M36" i="6"/>
  <c r="L36" i="6"/>
  <c r="K36" i="6"/>
  <c r="H36" i="6"/>
  <c r="G36" i="6"/>
  <c r="F36" i="6"/>
  <c r="E36" i="6"/>
  <c r="D36" i="6"/>
  <c r="C36" i="6"/>
  <c r="B36" i="6"/>
  <c r="L35" i="6"/>
  <c r="K35" i="6"/>
  <c r="H35" i="6"/>
  <c r="G35" i="6"/>
  <c r="F35" i="6"/>
  <c r="E35" i="6"/>
  <c r="D35" i="6"/>
  <c r="C35" i="6"/>
  <c r="B35" i="6"/>
  <c r="M34" i="6"/>
  <c r="L34" i="6"/>
  <c r="K34" i="6"/>
  <c r="H34" i="6"/>
  <c r="G34" i="6"/>
  <c r="F34" i="6"/>
  <c r="E34" i="6"/>
  <c r="C34" i="6"/>
  <c r="D34" i="6" s="1"/>
  <c r="B34" i="6"/>
  <c r="K33" i="6"/>
  <c r="L33" i="6" s="1"/>
  <c r="H33" i="6"/>
  <c r="G33" i="6"/>
  <c r="F33" i="6"/>
  <c r="E33" i="6"/>
  <c r="C33" i="6"/>
  <c r="D33" i="6" s="1"/>
  <c r="B33" i="6"/>
  <c r="L32" i="6"/>
  <c r="K32" i="6"/>
  <c r="H32" i="6"/>
  <c r="G32" i="6"/>
  <c r="F32" i="6"/>
  <c r="E32" i="6"/>
  <c r="C32" i="6"/>
  <c r="D32" i="6" s="1"/>
  <c r="B32" i="6"/>
  <c r="L31" i="6"/>
  <c r="M31" i="6" s="1"/>
  <c r="K31" i="6"/>
  <c r="H31" i="6"/>
  <c r="G31" i="6"/>
  <c r="F31" i="6"/>
  <c r="E31" i="6"/>
  <c r="D31" i="6"/>
  <c r="C31" i="6"/>
  <c r="B31" i="6"/>
  <c r="L30" i="6"/>
  <c r="M30" i="6" s="1"/>
  <c r="K30" i="6"/>
  <c r="H30" i="6"/>
  <c r="G30" i="6"/>
  <c r="F30" i="6"/>
  <c r="E30" i="6"/>
  <c r="D30" i="6"/>
  <c r="C30" i="6"/>
  <c r="B30" i="6"/>
  <c r="K29" i="6"/>
  <c r="L29" i="6" s="1"/>
  <c r="H29" i="6"/>
  <c r="G29" i="6"/>
  <c r="F29" i="6"/>
  <c r="E29" i="6"/>
  <c r="D29" i="6"/>
  <c r="C29" i="6"/>
  <c r="B29" i="6"/>
  <c r="M28" i="6"/>
  <c r="L28" i="6"/>
  <c r="K28" i="6"/>
  <c r="H28" i="6"/>
  <c r="G28" i="6"/>
  <c r="F28" i="6"/>
  <c r="E28" i="6"/>
  <c r="C28" i="6"/>
  <c r="D28" i="6" s="1"/>
  <c r="B28" i="6"/>
  <c r="M27" i="6"/>
  <c r="L27" i="6"/>
  <c r="K27" i="6"/>
  <c r="H27" i="6"/>
  <c r="G27" i="6"/>
  <c r="F27" i="6"/>
  <c r="E27" i="6"/>
  <c r="C27" i="6"/>
  <c r="D27" i="6" s="1"/>
  <c r="B27" i="6"/>
  <c r="L26" i="6"/>
  <c r="K26" i="6"/>
  <c r="H26" i="6"/>
  <c r="G26" i="6"/>
  <c r="F26" i="6"/>
  <c r="E26" i="6"/>
  <c r="D26" i="6"/>
  <c r="C26" i="6"/>
  <c r="B26" i="6"/>
  <c r="L25" i="6"/>
  <c r="K25" i="6"/>
  <c r="H25" i="6"/>
  <c r="G25" i="6"/>
  <c r="F25" i="6"/>
  <c r="E25" i="6"/>
  <c r="C25" i="6"/>
  <c r="D25" i="6" s="1"/>
  <c r="B25" i="6"/>
  <c r="M24" i="6"/>
  <c r="L24" i="6"/>
  <c r="K24" i="6"/>
  <c r="H24" i="6"/>
  <c r="G24" i="6"/>
  <c r="F24" i="6"/>
  <c r="E24" i="6"/>
  <c r="C24" i="6"/>
  <c r="D24" i="6" s="1"/>
  <c r="B24" i="6"/>
  <c r="K23" i="6"/>
  <c r="L23" i="6" s="1"/>
  <c r="H23" i="6"/>
  <c r="G23" i="6"/>
  <c r="F23" i="6"/>
  <c r="E23" i="6"/>
  <c r="D23" i="6"/>
  <c r="C23" i="6"/>
  <c r="B23" i="6"/>
  <c r="L22" i="6"/>
  <c r="M22" i="6" s="1"/>
  <c r="K22" i="6"/>
  <c r="H22" i="6"/>
  <c r="G22" i="6"/>
  <c r="F22" i="6"/>
  <c r="E22" i="6"/>
  <c r="D22" i="6"/>
  <c r="C22" i="6"/>
  <c r="B22" i="6"/>
  <c r="K21" i="6"/>
  <c r="L21" i="6" s="1"/>
  <c r="H21" i="6"/>
  <c r="G21" i="6"/>
  <c r="F21" i="6"/>
  <c r="E21" i="6"/>
  <c r="C21" i="6"/>
  <c r="D21" i="6" s="1"/>
  <c r="B21" i="6"/>
  <c r="M20" i="6"/>
  <c r="L20" i="6"/>
  <c r="K20" i="6"/>
  <c r="H20" i="6"/>
  <c r="G20" i="6"/>
  <c r="F20" i="6"/>
  <c r="E20" i="6"/>
  <c r="D20" i="6"/>
  <c r="C20" i="6"/>
  <c r="B20" i="6"/>
  <c r="L19" i="6"/>
  <c r="K19" i="6"/>
  <c r="H19" i="6"/>
  <c r="G19" i="6"/>
  <c r="F19" i="6"/>
  <c r="E19" i="6"/>
  <c r="D19" i="6"/>
  <c r="C19" i="6"/>
  <c r="B19" i="6"/>
  <c r="M18" i="6"/>
  <c r="L18" i="6"/>
  <c r="K18" i="6"/>
  <c r="H18" i="6"/>
  <c r="G18" i="6"/>
  <c r="F18" i="6"/>
  <c r="E18" i="6"/>
  <c r="C18" i="6"/>
  <c r="D18" i="6" s="1"/>
  <c r="B18" i="6"/>
  <c r="K17" i="6"/>
  <c r="L17" i="6" s="1"/>
  <c r="H17" i="6"/>
  <c r="G17" i="6"/>
  <c r="F17" i="6"/>
  <c r="E17" i="6"/>
  <c r="D17" i="6"/>
  <c r="B17" i="6"/>
  <c r="L16" i="6"/>
  <c r="K16" i="6"/>
  <c r="H16" i="6"/>
  <c r="G16" i="6"/>
  <c r="F16" i="6"/>
  <c r="E16" i="6"/>
  <c r="D16" i="6"/>
  <c r="C16" i="6"/>
  <c r="B16" i="6"/>
  <c r="K15" i="6"/>
  <c r="L15" i="6" s="1"/>
  <c r="H15" i="6"/>
  <c r="G15" i="6"/>
  <c r="F15" i="6"/>
  <c r="E15" i="6"/>
  <c r="C15" i="6"/>
  <c r="D15" i="6" s="1"/>
  <c r="B15" i="6"/>
  <c r="L14" i="6"/>
  <c r="K14" i="6"/>
  <c r="H14" i="6"/>
  <c r="G14" i="6"/>
  <c r="F14" i="6"/>
  <c r="E14" i="6"/>
  <c r="D14" i="6"/>
  <c r="C14" i="6"/>
  <c r="B14" i="6"/>
  <c r="L13" i="6"/>
  <c r="K13" i="6"/>
  <c r="H13" i="6"/>
  <c r="G13" i="6"/>
  <c r="F13" i="6"/>
  <c r="E13" i="6"/>
  <c r="C13" i="6"/>
  <c r="D13" i="6" s="1"/>
  <c r="B13" i="6"/>
  <c r="L12" i="6"/>
  <c r="M12" i="6" s="1"/>
  <c r="K12" i="6"/>
  <c r="H12" i="6"/>
  <c r="G12" i="6"/>
  <c r="F12" i="6"/>
  <c r="E12" i="6"/>
  <c r="D12" i="6"/>
  <c r="C12" i="6"/>
  <c r="B12" i="6"/>
  <c r="K11" i="6"/>
  <c r="L11" i="6" s="1"/>
  <c r="H11" i="6"/>
  <c r="G11" i="6"/>
  <c r="F11" i="6"/>
  <c r="E11" i="6"/>
  <c r="C11" i="6"/>
  <c r="D11" i="6" s="1"/>
  <c r="B11" i="6"/>
  <c r="M10" i="6"/>
  <c r="L10" i="6"/>
  <c r="K10" i="6"/>
  <c r="H10" i="6"/>
  <c r="G10" i="6"/>
  <c r="F10" i="6"/>
  <c r="E10" i="6"/>
  <c r="D10" i="6"/>
  <c r="C10" i="6"/>
  <c r="B10" i="6"/>
  <c r="L150" i="10"/>
  <c r="N150" i="10" s="1"/>
  <c r="K150" i="10"/>
  <c r="H150" i="10"/>
  <c r="G150" i="10"/>
  <c r="F150" i="10"/>
  <c r="E150" i="10"/>
  <c r="D150" i="10"/>
  <c r="C150" i="10"/>
  <c r="B150" i="10"/>
  <c r="M149" i="10"/>
  <c r="L149" i="10"/>
  <c r="K149" i="10"/>
  <c r="H149" i="10"/>
  <c r="G149" i="10"/>
  <c r="F149" i="10"/>
  <c r="E149" i="10"/>
  <c r="D149" i="10"/>
  <c r="C149" i="10"/>
  <c r="B149" i="10"/>
  <c r="K148" i="10"/>
  <c r="L148" i="10" s="1"/>
  <c r="H148" i="10"/>
  <c r="G148" i="10"/>
  <c r="F148" i="10"/>
  <c r="E148" i="10"/>
  <c r="C148" i="10"/>
  <c r="D148" i="10" s="1"/>
  <c r="B148" i="10"/>
  <c r="L147" i="10"/>
  <c r="K147" i="10"/>
  <c r="H147" i="10"/>
  <c r="G147" i="10"/>
  <c r="F147" i="10"/>
  <c r="E147" i="10"/>
  <c r="C147" i="10"/>
  <c r="D147" i="10" s="1"/>
  <c r="B147" i="10"/>
  <c r="L146" i="10"/>
  <c r="M146" i="10" s="1"/>
  <c r="K146" i="10"/>
  <c r="H146" i="10"/>
  <c r="G146" i="10"/>
  <c r="F146" i="10"/>
  <c r="E146" i="10"/>
  <c r="D146" i="10"/>
  <c r="C146" i="10"/>
  <c r="B146" i="10"/>
  <c r="L145" i="10"/>
  <c r="K145" i="10"/>
  <c r="H145" i="10"/>
  <c r="G145" i="10"/>
  <c r="F145" i="10"/>
  <c r="E145" i="10"/>
  <c r="D145" i="10"/>
  <c r="C145" i="10"/>
  <c r="B145" i="10"/>
  <c r="K144" i="10"/>
  <c r="L144" i="10" s="1"/>
  <c r="M144" i="10" s="1"/>
  <c r="H144" i="10"/>
  <c r="G144" i="10"/>
  <c r="F144" i="10"/>
  <c r="E144" i="10"/>
  <c r="D144" i="10"/>
  <c r="C144" i="10"/>
  <c r="B144" i="10"/>
  <c r="M143" i="10"/>
  <c r="L143" i="10"/>
  <c r="K143" i="10"/>
  <c r="H143" i="10"/>
  <c r="G143" i="10"/>
  <c r="F143" i="10"/>
  <c r="E143" i="10"/>
  <c r="C143" i="10"/>
  <c r="D143" i="10" s="1"/>
  <c r="B143" i="10"/>
  <c r="M142" i="10"/>
  <c r="L142" i="10"/>
  <c r="K142" i="10"/>
  <c r="H142" i="10"/>
  <c r="G142" i="10"/>
  <c r="F142" i="10"/>
  <c r="E142" i="10"/>
  <c r="C142" i="10"/>
  <c r="D142" i="10" s="1"/>
  <c r="B142" i="10"/>
  <c r="L141" i="10"/>
  <c r="K141" i="10"/>
  <c r="H141" i="10"/>
  <c r="G141" i="10"/>
  <c r="F141" i="10"/>
  <c r="E141" i="10"/>
  <c r="D141" i="10"/>
  <c r="C141" i="10"/>
  <c r="B141" i="10"/>
  <c r="M140" i="10"/>
  <c r="L140" i="10"/>
  <c r="K140" i="10"/>
  <c r="H140" i="10"/>
  <c r="G140" i="10"/>
  <c r="F140" i="10"/>
  <c r="E140" i="10"/>
  <c r="D140" i="10"/>
  <c r="C140" i="10"/>
  <c r="B140" i="10"/>
  <c r="L139" i="10"/>
  <c r="K139" i="10"/>
  <c r="H139" i="10"/>
  <c r="G139" i="10"/>
  <c r="F139" i="10"/>
  <c r="E139" i="10"/>
  <c r="D139" i="10"/>
  <c r="C139" i="10"/>
  <c r="B139" i="10"/>
  <c r="M138" i="10"/>
  <c r="L138" i="10"/>
  <c r="K138" i="10"/>
  <c r="H138" i="10"/>
  <c r="G138" i="10"/>
  <c r="F138" i="10"/>
  <c r="E138" i="10"/>
  <c r="C138" i="10"/>
  <c r="D138" i="10" s="1"/>
  <c r="B138" i="10"/>
  <c r="L137" i="10"/>
  <c r="K137" i="10"/>
  <c r="H137" i="10"/>
  <c r="G137" i="10"/>
  <c r="F137" i="10"/>
  <c r="E137" i="10"/>
  <c r="D137" i="10"/>
  <c r="C137" i="10"/>
  <c r="B137" i="10"/>
  <c r="M136" i="10"/>
  <c r="L136" i="10"/>
  <c r="K136" i="10"/>
  <c r="H136" i="10"/>
  <c r="G136" i="10"/>
  <c r="F136" i="10"/>
  <c r="E136" i="10"/>
  <c r="D136" i="10"/>
  <c r="C136" i="10"/>
  <c r="B136" i="10"/>
  <c r="L135" i="10"/>
  <c r="K135" i="10"/>
  <c r="H135" i="10"/>
  <c r="G135" i="10"/>
  <c r="F135" i="10"/>
  <c r="E135" i="10"/>
  <c r="C135" i="10"/>
  <c r="D135" i="10" s="1"/>
  <c r="B135" i="10"/>
  <c r="M134" i="10"/>
  <c r="L134" i="10"/>
  <c r="K134" i="10"/>
  <c r="H134" i="10"/>
  <c r="G134" i="10"/>
  <c r="F134" i="10"/>
  <c r="E134" i="10"/>
  <c r="C134" i="10"/>
  <c r="D134" i="10" s="1"/>
  <c r="B134" i="10"/>
  <c r="L133" i="10"/>
  <c r="K133" i="10"/>
  <c r="H133" i="10"/>
  <c r="G133" i="10"/>
  <c r="F133" i="10"/>
  <c r="E133" i="10"/>
  <c r="C133" i="10"/>
  <c r="D133" i="10" s="1"/>
  <c r="B133" i="10"/>
  <c r="L132" i="10"/>
  <c r="K132" i="10"/>
  <c r="H132" i="10"/>
  <c r="G132" i="10"/>
  <c r="F132" i="10"/>
  <c r="E132" i="10"/>
  <c r="D132" i="10"/>
  <c r="C132" i="10"/>
  <c r="B132" i="10"/>
  <c r="L131" i="10"/>
  <c r="K131" i="10"/>
  <c r="H131" i="10"/>
  <c r="G131" i="10"/>
  <c r="F131" i="10"/>
  <c r="E131" i="10"/>
  <c r="C131" i="10"/>
  <c r="D131" i="10" s="1"/>
  <c r="B131" i="10"/>
  <c r="M130" i="10"/>
  <c r="L130" i="10"/>
  <c r="K130" i="10"/>
  <c r="H130" i="10"/>
  <c r="G130" i="10"/>
  <c r="F130" i="10"/>
  <c r="E130" i="10"/>
  <c r="D130" i="10"/>
  <c r="C130" i="10"/>
  <c r="B130" i="10"/>
  <c r="L129" i="10"/>
  <c r="M129" i="10" s="1"/>
  <c r="K129" i="10"/>
  <c r="H129" i="10"/>
  <c r="G129" i="10"/>
  <c r="F129" i="10"/>
  <c r="E129" i="10"/>
  <c r="D129" i="10"/>
  <c r="C129" i="10"/>
  <c r="B129" i="10"/>
  <c r="L128" i="10"/>
  <c r="K128" i="10"/>
  <c r="H128" i="10"/>
  <c r="G128" i="10"/>
  <c r="F128" i="10"/>
  <c r="E128" i="10"/>
  <c r="C128" i="10"/>
  <c r="D128" i="10" s="1"/>
  <c r="B128" i="10"/>
  <c r="L127" i="10"/>
  <c r="M127" i="10" s="1"/>
  <c r="K127" i="10"/>
  <c r="H127" i="10"/>
  <c r="G127" i="10"/>
  <c r="F127" i="10"/>
  <c r="E127" i="10"/>
  <c r="D127" i="10"/>
  <c r="C127" i="10"/>
  <c r="B127" i="10"/>
  <c r="L126" i="10"/>
  <c r="K126" i="10"/>
  <c r="H126" i="10"/>
  <c r="G126" i="10"/>
  <c r="F126" i="10"/>
  <c r="E126" i="10"/>
  <c r="C126" i="10"/>
  <c r="D126" i="10" s="1"/>
  <c r="B126" i="10"/>
  <c r="L125" i="10"/>
  <c r="M125" i="10" s="1"/>
  <c r="K125" i="10"/>
  <c r="H125" i="10"/>
  <c r="G125" i="10"/>
  <c r="F125" i="10"/>
  <c r="E125" i="10"/>
  <c r="D125" i="10"/>
  <c r="C125" i="10"/>
  <c r="B125" i="10"/>
  <c r="M124" i="10"/>
  <c r="L124" i="10"/>
  <c r="K124" i="10"/>
  <c r="H124" i="10"/>
  <c r="G124" i="10"/>
  <c r="F124" i="10"/>
  <c r="E124" i="10"/>
  <c r="D124" i="10"/>
  <c r="C124" i="10"/>
  <c r="B124" i="10"/>
  <c r="L123" i="10"/>
  <c r="M123" i="10" s="1"/>
  <c r="K123" i="10"/>
  <c r="H123" i="10"/>
  <c r="G123" i="10"/>
  <c r="F123" i="10"/>
  <c r="E123" i="10"/>
  <c r="D123" i="10"/>
  <c r="C123" i="10"/>
  <c r="B123" i="10"/>
  <c r="L122" i="10"/>
  <c r="M122" i="10" s="1"/>
  <c r="K122" i="10"/>
  <c r="H122" i="10"/>
  <c r="G122" i="10"/>
  <c r="F122" i="10"/>
  <c r="E122" i="10"/>
  <c r="D122" i="10"/>
  <c r="C122" i="10"/>
  <c r="B122" i="10"/>
  <c r="L121" i="10"/>
  <c r="M121" i="10" s="1"/>
  <c r="K121" i="10"/>
  <c r="H121" i="10"/>
  <c r="G121" i="10"/>
  <c r="F121" i="10"/>
  <c r="E121" i="10"/>
  <c r="D121" i="10"/>
  <c r="C121" i="10"/>
  <c r="B121" i="10"/>
  <c r="L120" i="10"/>
  <c r="K120" i="10"/>
  <c r="H120" i="10"/>
  <c r="G120" i="10"/>
  <c r="F120" i="10"/>
  <c r="E120" i="10"/>
  <c r="D120" i="10"/>
  <c r="C120" i="10"/>
  <c r="B120" i="10"/>
  <c r="L119" i="10"/>
  <c r="M119" i="10" s="1"/>
  <c r="K119" i="10"/>
  <c r="H119" i="10"/>
  <c r="G119" i="10"/>
  <c r="F119" i="10"/>
  <c r="E119" i="10"/>
  <c r="D119" i="10"/>
  <c r="C119" i="10"/>
  <c r="B119" i="10"/>
  <c r="M118" i="10"/>
  <c r="L118" i="10"/>
  <c r="K118" i="10"/>
  <c r="H118" i="10"/>
  <c r="G118" i="10"/>
  <c r="F118" i="10"/>
  <c r="E118" i="10"/>
  <c r="C118" i="10"/>
  <c r="D118" i="10" s="1"/>
  <c r="B118" i="10"/>
  <c r="L117" i="10"/>
  <c r="M117" i="10" s="1"/>
  <c r="K117" i="10"/>
  <c r="H117" i="10"/>
  <c r="G117" i="10"/>
  <c r="F117" i="10"/>
  <c r="E117" i="10"/>
  <c r="D117" i="10"/>
  <c r="C117" i="10"/>
  <c r="B117" i="10"/>
  <c r="M116" i="10"/>
  <c r="L116" i="10"/>
  <c r="K116" i="10"/>
  <c r="H116" i="10"/>
  <c r="G116" i="10"/>
  <c r="F116" i="10"/>
  <c r="E116" i="10"/>
  <c r="C116" i="10"/>
  <c r="D116" i="10" s="1"/>
  <c r="B116" i="10"/>
  <c r="M115" i="10"/>
  <c r="L115" i="10"/>
  <c r="K115" i="10"/>
  <c r="H115" i="10"/>
  <c r="G115" i="10"/>
  <c r="F115" i="10"/>
  <c r="E115" i="10"/>
  <c r="C115" i="10"/>
  <c r="D115" i="10" s="1"/>
  <c r="B115" i="10"/>
  <c r="L114" i="10"/>
  <c r="K114" i="10"/>
  <c r="H114" i="10"/>
  <c r="G114" i="10"/>
  <c r="F114" i="10"/>
  <c r="E114" i="10"/>
  <c r="C114" i="10"/>
  <c r="D114" i="10" s="1"/>
  <c r="B114" i="10"/>
  <c r="M113" i="10"/>
  <c r="L113" i="10"/>
  <c r="K113" i="10"/>
  <c r="H113" i="10"/>
  <c r="G113" i="10"/>
  <c r="F113" i="10"/>
  <c r="E113" i="10"/>
  <c r="D113" i="10"/>
  <c r="C113" i="10"/>
  <c r="B113" i="10"/>
  <c r="M112" i="10"/>
  <c r="L112" i="10"/>
  <c r="K112" i="10"/>
  <c r="H112" i="10"/>
  <c r="G112" i="10"/>
  <c r="F112" i="10"/>
  <c r="E112" i="10"/>
  <c r="D112" i="10"/>
  <c r="C112" i="10"/>
  <c r="B112" i="10"/>
  <c r="L111" i="10"/>
  <c r="K111" i="10"/>
  <c r="H111" i="10"/>
  <c r="G111" i="10"/>
  <c r="F111" i="10"/>
  <c r="E111" i="10"/>
  <c r="C111" i="10"/>
  <c r="D111" i="10" s="1"/>
  <c r="B111" i="10"/>
  <c r="L110" i="10"/>
  <c r="K110" i="10"/>
  <c r="H110" i="10"/>
  <c r="G110" i="10"/>
  <c r="F110" i="10"/>
  <c r="E110" i="10"/>
  <c r="D110" i="10"/>
  <c r="C110" i="10"/>
  <c r="B110" i="10"/>
  <c r="K109" i="10"/>
  <c r="L109" i="10" s="1"/>
  <c r="H109" i="10"/>
  <c r="G109" i="10"/>
  <c r="F109" i="10"/>
  <c r="E109" i="10"/>
  <c r="D109" i="10"/>
  <c r="C109" i="10"/>
  <c r="B109" i="10"/>
  <c r="M108" i="10"/>
  <c r="L108" i="10"/>
  <c r="K108" i="10"/>
  <c r="H108" i="10"/>
  <c r="G108" i="10"/>
  <c r="F108" i="10"/>
  <c r="E108" i="10"/>
  <c r="D108" i="10"/>
  <c r="C108" i="10"/>
  <c r="B108" i="10"/>
  <c r="M107" i="10"/>
  <c r="L107" i="10"/>
  <c r="K107" i="10"/>
  <c r="H107" i="10"/>
  <c r="G107" i="10"/>
  <c r="F107" i="10"/>
  <c r="E107" i="10"/>
  <c r="D107" i="10"/>
  <c r="C107" i="10"/>
  <c r="B107" i="10"/>
  <c r="M106" i="10"/>
  <c r="L106" i="10"/>
  <c r="K106" i="10"/>
  <c r="H106" i="10"/>
  <c r="G106" i="10"/>
  <c r="F106" i="10"/>
  <c r="E106" i="10"/>
  <c r="C106" i="10"/>
  <c r="D106" i="10" s="1"/>
  <c r="B106" i="10"/>
  <c r="M105" i="10"/>
  <c r="L105" i="10"/>
  <c r="K105" i="10"/>
  <c r="H105" i="10"/>
  <c r="G105" i="10"/>
  <c r="F105" i="10"/>
  <c r="E105" i="10"/>
  <c r="D105" i="10"/>
  <c r="C105" i="10"/>
  <c r="B105" i="10"/>
  <c r="M104" i="10"/>
  <c r="L104" i="10"/>
  <c r="K104" i="10"/>
  <c r="H104" i="10"/>
  <c r="G104" i="10"/>
  <c r="F104" i="10"/>
  <c r="E104" i="10"/>
  <c r="C104" i="10"/>
  <c r="D104" i="10" s="1"/>
  <c r="B104" i="10"/>
  <c r="M103" i="10"/>
  <c r="L103" i="10"/>
  <c r="K103" i="10"/>
  <c r="H103" i="10"/>
  <c r="G103" i="10"/>
  <c r="F103" i="10"/>
  <c r="E103" i="10"/>
  <c r="D103" i="10"/>
  <c r="C103" i="10"/>
  <c r="B103" i="10"/>
  <c r="M102" i="10"/>
  <c r="L102" i="10"/>
  <c r="K102" i="10"/>
  <c r="H102" i="10"/>
  <c r="G102" i="10"/>
  <c r="F102" i="10"/>
  <c r="E102" i="10"/>
  <c r="C102" i="10"/>
  <c r="D102" i="10" s="1"/>
  <c r="B102" i="10"/>
  <c r="M101" i="10"/>
  <c r="L101" i="10"/>
  <c r="K101" i="10"/>
  <c r="H101" i="10"/>
  <c r="G101" i="10"/>
  <c r="F101" i="10"/>
  <c r="E101" i="10"/>
  <c r="C101" i="10"/>
  <c r="D101" i="10" s="1"/>
  <c r="B101" i="10"/>
  <c r="M100" i="10"/>
  <c r="L100" i="10"/>
  <c r="K100" i="10"/>
  <c r="H100" i="10"/>
  <c r="G100" i="10"/>
  <c r="F100" i="10"/>
  <c r="E100" i="10"/>
  <c r="C100" i="10"/>
  <c r="D100" i="10" s="1"/>
  <c r="B100" i="10"/>
  <c r="M99" i="10"/>
  <c r="L99" i="10"/>
  <c r="K99" i="10"/>
  <c r="H99" i="10"/>
  <c r="G99" i="10"/>
  <c r="F99" i="10"/>
  <c r="E99" i="10"/>
  <c r="D99" i="10"/>
  <c r="C99" i="10"/>
  <c r="B99" i="10"/>
  <c r="M98" i="10"/>
  <c r="L98" i="10"/>
  <c r="K98" i="10"/>
  <c r="H98" i="10"/>
  <c r="G98" i="10"/>
  <c r="F98" i="10"/>
  <c r="E98" i="10"/>
  <c r="C98" i="10"/>
  <c r="D98" i="10" s="1"/>
  <c r="B98" i="10"/>
  <c r="M97" i="10"/>
  <c r="L97" i="10"/>
  <c r="K97" i="10"/>
  <c r="H97" i="10"/>
  <c r="G97" i="10"/>
  <c r="F97" i="10"/>
  <c r="E97" i="10"/>
  <c r="C97" i="10"/>
  <c r="D97" i="10" s="1"/>
  <c r="B97" i="10"/>
  <c r="M96" i="10"/>
  <c r="L96" i="10"/>
  <c r="K96" i="10"/>
  <c r="H96" i="10"/>
  <c r="G96" i="10"/>
  <c r="F96" i="10"/>
  <c r="E96" i="10"/>
  <c r="C96" i="10"/>
  <c r="D96" i="10" s="1"/>
  <c r="B96" i="10"/>
  <c r="M95" i="10"/>
  <c r="L95" i="10"/>
  <c r="K95" i="10"/>
  <c r="H95" i="10"/>
  <c r="G95" i="10"/>
  <c r="F95" i="10"/>
  <c r="E95" i="10"/>
  <c r="D95" i="10"/>
  <c r="C95" i="10"/>
  <c r="B95" i="10"/>
  <c r="M94" i="10"/>
  <c r="L94" i="10"/>
  <c r="K94" i="10"/>
  <c r="H94" i="10"/>
  <c r="G94" i="10"/>
  <c r="F94" i="10"/>
  <c r="E94" i="10"/>
  <c r="C94" i="10"/>
  <c r="D94" i="10" s="1"/>
  <c r="B94" i="10"/>
  <c r="M93" i="10"/>
  <c r="L93" i="10"/>
  <c r="K93" i="10"/>
  <c r="H93" i="10"/>
  <c r="G93" i="10"/>
  <c r="F93" i="10"/>
  <c r="E93" i="10"/>
  <c r="C93" i="10"/>
  <c r="D93" i="10" s="1"/>
  <c r="B93" i="10"/>
  <c r="M92" i="10"/>
  <c r="L92" i="10"/>
  <c r="K92" i="10"/>
  <c r="H92" i="10"/>
  <c r="G92" i="10"/>
  <c r="F92" i="10"/>
  <c r="E92" i="10"/>
  <c r="C92" i="10"/>
  <c r="D92" i="10" s="1"/>
  <c r="B92" i="10"/>
  <c r="M91" i="10"/>
  <c r="L91" i="10"/>
  <c r="K91" i="10"/>
  <c r="H91" i="10"/>
  <c r="G91" i="10"/>
  <c r="F91" i="10"/>
  <c r="E91" i="10"/>
  <c r="D91" i="10"/>
  <c r="C91" i="10"/>
  <c r="B91" i="10"/>
  <c r="M90" i="10"/>
  <c r="L90" i="10"/>
  <c r="K90" i="10"/>
  <c r="H90" i="10"/>
  <c r="G90" i="10"/>
  <c r="F90" i="10"/>
  <c r="E90" i="10"/>
  <c r="C90" i="10"/>
  <c r="D90" i="10" s="1"/>
  <c r="B90" i="10"/>
  <c r="M89" i="10"/>
  <c r="L89" i="10"/>
  <c r="K89" i="10"/>
  <c r="H89" i="10"/>
  <c r="G89" i="10"/>
  <c r="F89" i="10"/>
  <c r="E89" i="10"/>
  <c r="C89" i="10"/>
  <c r="D89" i="10" s="1"/>
  <c r="B89" i="10"/>
  <c r="M88" i="10"/>
  <c r="L88" i="10"/>
  <c r="K88" i="10"/>
  <c r="H88" i="10"/>
  <c r="G88" i="10"/>
  <c r="F88" i="10"/>
  <c r="E88" i="10"/>
  <c r="C88" i="10"/>
  <c r="D88" i="10" s="1"/>
  <c r="B88" i="10"/>
  <c r="M87" i="10"/>
  <c r="L87" i="10"/>
  <c r="K87" i="10"/>
  <c r="H87" i="10"/>
  <c r="G87" i="10"/>
  <c r="F87" i="10"/>
  <c r="E87" i="10"/>
  <c r="D87" i="10"/>
  <c r="C87" i="10"/>
  <c r="B87" i="10"/>
  <c r="M86" i="10"/>
  <c r="L86" i="10"/>
  <c r="K86" i="10"/>
  <c r="H86" i="10"/>
  <c r="G86" i="10"/>
  <c r="F86" i="10"/>
  <c r="E86" i="10"/>
  <c r="C86" i="10"/>
  <c r="D86" i="10" s="1"/>
  <c r="B86" i="10"/>
  <c r="M85" i="10"/>
  <c r="L85" i="10"/>
  <c r="K85" i="10"/>
  <c r="H85" i="10"/>
  <c r="G85" i="10"/>
  <c r="F85" i="10"/>
  <c r="E85" i="10"/>
  <c r="C85" i="10"/>
  <c r="D85" i="10" s="1"/>
  <c r="B85" i="10"/>
  <c r="M84" i="10"/>
  <c r="L84" i="10"/>
  <c r="K84" i="10"/>
  <c r="H84" i="10"/>
  <c r="G84" i="10"/>
  <c r="F84" i="10"/>
  <c r="E84" i="10"/>
  <c r="C84" i="10"/>
  <c r="D84" i="10" s="1"/>
  <c r="B84" i="10"/>
  <c r="M83" i="10"/>
  <c r="L83" i="10"/>
  <c r="K83" i="10"/>
  <c r="H83" i="10"/>
  <c r="G83" i="10"/>
  <c r="F83" i="10"/>
  <c r="E83" i="10"/>
  <c r="D83" i="10"/>
  <c r="C83" i="10"/>
  <c r="B83" i="10"/>
  <c r="M82" i="10"/>
  <c r="L82" i="10"/>
  <c r="K82" i="10"/>
  <c r="H82" i="10"/>
  <c r="G82" i="10"/>
  <c r="F82" i="10"/>
  <c r="E82" i="10"/>
  <c r="C82" i="10"/>
  <c r="D82" i="10" s="1"/>
  <c r="B82" i="10"/>
  <c r="M81" i="10"/>
  <c r="L81" i="10"/>
  <c r="K81" i="10"/>
  <c r="H81" i="10"/>
  <c r="G81" i="10"/>
  <c r="F81" i="10"/>
  <c r="E81" i="10"/>
  <c r="C81" i="10"/>
  <c r="D81" i="10" s="1"/>
  <c r="B81" i="10"/>
  <c r="M80" i="10"/>
  <c r="L80" i="10"/>
  <c r="K80" i="10"/>
  <c r="H80" i="10"/>
  <c r="G80" i="10"/>
  <c r="F80" i="10"/>
  <c r="E80" i="10"/>
  <c r="C80" i="10"/>
  <c r="D80" i="10" s="1"/>
  <c r="B80" i="10"/>
  <c r="M79" i="10"/>
  <c r="L79" i="10"/>
  <c r="K79" i="10"/>
  <c r="H79" i="10"/>
  <c r="G79" i="10"/>
  <c r="F79" i="10"/>
  <c r="E79" i="10"/>
  <c r="D79" i="10"/>
  <c r="C79" i="10"/>
  <c r="B79" i="10"/>
  <c r="M78" i="10"/>
  <c r="L78" i="10"/>
  <c r="K78" i="10"/>
  <c r="H78" i="10"/>
  <c r="G78" i="10"/>
  <c r="F78" i="10"/>
  <c r="E78" i="10"/>
  <c r="C78" i="10"/>
  <c r="D78" i="10" s="1"/>
  <c r="B78" i="10"/>
  <c r="L77" i="10"/>
  <c r="K77" i="10"/>
  <c r="H77" i="10"/>
  <c r="G77" i="10"/>
  <c r="F77" i="10"/>
  <c r="E77" i="10"/>
  <c r="C77" i="10"/>
  <c r="D77" i="10" s="1"/>
  <c r="B77" i="10"/>
  <c r="L76" i="10"/>
  <c r="K76" i="10"/>
  <c r="H76" i="10"/>
  <c r="G76" i="10"/>
  <c r="F76" i="10"/>
  <c r="E76" i="10"/>
  <c r="C76" i="10"/>
  <c r="D76" i="10" s="1"/>
  <c r="B76" i="10"/>
  <c r="M75" i="10"/>
  <c r="L75" i="10"/>
  <c r="K75" i="10"/>
  <c r="H75" i="10"/>
  <c r="G75" i="10"/>
  <c r="F75" i="10"/>
  <c r="E75" i="10"/>
  <c r="D75" i="10"/>
  <c r="C75" i="10"/>
  <c r="B75" i="10"/>
  <c r="M74" i="10"/>
  <c r="L74" i="10"/>
  <c r="K74" i="10"/>
  <c r="H74" i="10"/>
  <c r="G74" i="10"/>
  <c r="F74" i="10"/>
  <c r="E74" i="10"/>
  <c r="C74" i="10"/>
  <c r="D74" i="10" s="1"/>
  <c r="B74" i="10"/>
  <c r="L73" i="10"/>
  <c r="K73" i="10"/>
  <c r="H73" i="10"/>
  <c r="G73" i="10"/>
  <c r="F73" i="10"/>
  <c r="E73" i="10"/>
  <c r="C73" i="10"/>
  <c r="D73" i="10" s="1"/>
  <c r="B73" i="10"/>
  <c r="L72" i="10"/>
  <c r="K72" i="10"/>
  <c r="H72" i="10"/>
  <c r="G72" i="10"/>
  <c r="F72" i="10"/>
  <c r="E72" i="10"/>
  <c r="C72" i="10"/>
  <c r="D72" i="10" s="1"/>
  <c r="B72" i="10"/>
  <c r="M71" i="10"/>
  <c r="L71" i="10"/>
  <c r="K71" i="10"/>
  <c r="H71" i="10"/>
  <c r="G71" i="10"/>
  <c r="F71" i="10"/>
  <c r="E71" i="10"/>
  <c r="D71" i="10"/>
  <c r="C71" i="10"/>
  <c r="B71" i="10"/>
  <c r="M70" i="10"/>
  <c r="L70" i="10"/>
  <c r="K70" i="10"/>
  <c r="H70" i="10"/>
  <c r="G70" i="10"/>
  <c r="F70" i="10"/>
  <c r="E70" i="10"/>
  <c r="C70" i="10"/>
  <c r="D70" i="10" s="1"/>
  <c r="B70" i="10"/>
  <c r="L69" i="10"/>
  <c r="K69" i="10"/>
  <c r="H69" i="10"/>
  <c r="G69" i="10"/>
  <c r="F69" i="10"/>
  <c r="E69" i="10"/>
  <c r="C69" i="10"/>
  <c r="D69" i="10" s="1"/>
  <c r="B69" i="10"/>
  <c r="L68" i="10"/>
  <c r="K68" i="10"/>
  <c r="H68" i="10"/>
  <c r="G68" i="10"/>
  <c r="F68" i="10"/>
  <c r="E68" i="10"/>
  <c r="C68" i="10"/>
  <c r="D68" i="10" s="1"/>
  <c r="B68" i="10"/>
  <c r="L67" i="10"/>
  <c r="M67" i="10" s="1"/>
  <c r="K67" i="10"/>
  <c r="H67" i="10"/>
  <c r="G67" i="10"/>
  <c r="F67" i="10"/>
  <c r="E67" i="10"/>
  <c r="D67" i="10"/>
  <c r="C67" i="10"/>
  <c r="B67" i="10"/>
  <c r="K66" i="10"/>
  <c r="L66" i="10" s="1"/>
  <c r="H66" i="10"/>
  <c r="G66" i="10"/>
  <c r="F66" i="10"/>
  <c r="E66" i="10"/>
  <c r="C66" i="10"/>
  <c r="D66" i="10" s="1"/>
  <c r="B66" i="10"/>
  <c r="L65" i="10"/>
  <c r="K65" i="10"/>
  <c r="H65" i="10"/>
  <c r="G65" i="10"/>
  <c r="F65" i="10"/>
  <c r="E65" i="10"/>
  <c r="D65" i="10"/>
  <c r="C65" i="10"/>
  <c r="B65" i="10"/>
  <c r="M64" i="10"/>
  <c r="L64" i="10"/>
  <c r="K64" i="10"/>
  <c r="H64" i="10"/>
  <c r="G64" i="10"/>
  <c r="F64" i="10"/>
  <c r="E64" i="10"/>
  <c r="C64" i="10"/>
  <c r="D64" i="10" s="1"/>
  <c r="B64" i="10"/>
  <c r="L63" i="10"/>
  <c r="K63" i="10"/>
  <c r="H63" i="10"/>
  <c r="G63" i="10"/>
  <c r="F63" i="10"/>
  <c r="E63" i="10"/>
  <c r="C63" i="10"/>
  <c r="D63" i="10" s="1"/>
  <c r="B63" i="10"/>
  <c r="K62" i="10"/>
  <c r="L62" i="10" s="1"/>
  <c r="H62" i="10"/>
  <c r="G62" i="10"/>
  <c r="F62" i="10"/>
  <c r="E62" i="10"/>
  <c r="C62" i="10"/>
  <c r="D62" i="10" s="1"/>
  <c r="B62" i="10"/>
  <c r="K61" i="10"/>
  <c r="L61" i="10" s="1"/>
  <c r="H61" i="10"/>
  <c r="G61" i="10"/>
  <c r="F61" i="10"/>
  <c r="E61" i="10"/>
  <c r="D61" i="10"/>
  <c r="C61" i="10"/>
  <c r="B61" i="10"/>
  <c r="K60" i="10"/>
  <c r="L60" i="10" s="1"/>
  <c r="H60" i="10"/>
  <c r="G60" i="10"/>
  <c r="F60" i="10"/>
  <c r="E60" i="10"/>
  <c r="C60" i="10"/>
  <c r="D60" i="10" s="1"/>
  <c r="B60" i="10"/>
  <c r="M59" i="10"/>
  <c r="L59" i="10"/>
  <c r="K59" i="10"/>
  <c r="H59" i="10"/>
  <c r="G59" i="10"/>
  <c r="F59" i="10"/>
  <c r="E59" i="10"/>
  <c r="C59" i="10"/>
  <c r="D59" i="10" s="1"/>
  <c r="B59" i="10"/>
  <c r="K58" i="10"/>
  <c r="L58" i="10" s="1"/>
  <c r="H58" i="10"/>
  <c r="G58" i="10"/>
  <c r="F58" i="10"/>
  <c r="E58" i="10"/>
  <c r="C58" i="10"/>
  <c r="D58" i="10" s="1"/>
  <c r="B58" i="10"/>
  <c r="M57" i="10"/>
  <c r="L57" i="10"/>
  <c r="K57" i="10"/>
  <c r="H57" i="10"/>
  <c r="G57" i="10"/>
  <c r="F57" i="10"/>
  <c r="E57" i="10"/>
  <c r="C57" i="10"/>
  <c r="D57" i="10" s="1"/>
  <c r="B57" i="10"/>
  <c r="K56" i="10"/>
  <c r="L56" i="10" s="1"/>
  <c r="H56" i="10"/>
  <c r="G56" i="10"/>
  <c r="F56" i="10"/>
  <c r="E56" i="10"/>
  <c r="C56" i="10"/>
  <c r="D56" i="10" s="1"/>
  <c r="B56" i="10"/>
  <c r="M55" i="10"/>
  <c r="L55" i="10"/>
  <c r="K55" i="10"/>
  <c r="H55" i="10"/>
  <c r="G55" i="10"/>
  <c r="F55" i="10"/>
  <c r="E55" i="10"/>
  <c r="C55" i="10"/>
  <c r="D55" i="10" s="1"/>
  <c r="B55" i="10"/>
  <c r="K54" i="10"/>
  <c r="L54" i="10" s="1"/>
  <c r="H54" i="10"/>
  <c r="G54" i="10"/>
  <c r="F54" i="10"/>
  <c r="E54" i="10"/>
  <c r="C54" i="10"/>
  <c r="D54" i="10" s="1"/>
  <c r="B54" i="10"/>
  <c r="M53" i="10"/>
  <c r="L53" i="10"/>
  <c r="K53" i="10"/>
  <c r="H53" i="10"/>
  <c r="G53" i="10"/>
  <c r="F53" i="10"/>
  <c r="E53" i="10"/>
  <c r="C53" i="10"/>
  <c r="D53" i="10" s="1"/>
  <c r="B53" i="10"/>
  <c r="K52" i="10"/>
  <c r="L52" i="10" s="1"/>
  <c r="H52" i="10"/>
  <c r="G52" i="10"/>
  <c r="F52" i="10"/>
  <c r="E52" i="10"/>
  <c r="C52" i="10"/>
  <c r="D52" i="10" s="1"/>
  <c r="B52" i="10"/>
  <c r="M51" i="10"/>
  <c r="L51" i="10"/>
  <c r="K51" i="10"/>
  <c r="H51" i="10"/>
  <c r="G51" i="10"/>
  <c r="F51" i="10"/>
  <c r="E51" i="10"/>
  <c r="C51" i="10"/>
  <c r="D51" i="10" s="1"/>
  <c r="B51" i="10"/>
  <c r="K50" i="10"/>
  <c r="L50" i="10" s="1"/>
  <c r="H50" i="10"/>
  <c r="G50" i="10"/>
  <c r="F50" i="10"/>
  <c r="E50" i="10"/>
  <c r="C50" i="10"/>
  <c r="D50" i="10" s="1"/>
  <c r="B50" i="10"/>
  <c r="M49" i="10"/>
  <c r="L49" i="10"/>
  <c r="K49" i="10"/>
  <c r="H49" i="10"/>
  <c r="G49" i="10"/>
  <c r="F49" i="10"/>
  <c r="E49" i="10"/>
  <c r="C49" i="10"/>
  <c r="D49" i="10" s="1"/>
  <c r="B49" i="10"/>
  <c r="K48" i="10"/>
  <c r="L48" i="10" s="1"/>
  <c r="H48" i="10"/>
  <c r="G48" i="10"/>
  <c r="F48" i="10"/>
  <c r="E48" i="10"/>
  <c r="C48" i="10"/>
  <c r="D48" i="10" s="1"/>
  <c r="B48" i="10"/>
  <c r="L47" i="10"/>
  <c r="K47" i="10"/>
  <c r="H47" i="10"/>
  <c r="G47" i="10"/>
  <c r="F47" i="10"/>
  <c r="E47" i="10"/>
  <c r="C47" i="10"/>
  <c r="D47" i="10" s="1"/>
  <c r="B47" i="10"/>
  <c r="K46" i="10"/>
  <c r="L46" i="10" s="1"/>
  <c r="H46" i="10"/>
  <c r="G46" i="10"/>
  <c r="F46" i="10"/>
  <c r="E46" i="10"/>
  <c r="C46" i="10"/>
  <c r="D46" i="10" s="1"/>
  <c r="B46" i="10"/>
  <c r="L45" i="10"/>
  <c r="K45" i="10"/>
  <c r="H45" i="10"/>
  <c r="G45" i="10"/>
  <c r="F45" i="10"/>
  <c r="E45" i="10"/>
  <c r="C45" i="10"/>
  <c r="D45" i="10" s="1"/>
  <c r="B45" i="10"/>
  <c r="K44" i="10"/>
  <c r="L44" i="10" s="1"/>
  <c r="H44" i="10"/>
  <c r="G44" i="10"/>
  <c r="F44" i="10"/>
  <c r="E44" i="10"/>
  <c r="C44" i="10"/>
  <c r="D44" i="10" s="1"/>
  <c r="B44" i="10"/>
  <c r="L43" i="10"/>
  <c r="K43" i="10"/>
  <c r="H43" i="10"/>
  <c r="G43" i="10"/>
  <c r="F43" i="10"/>
  <c r="E43" i="10"/>
  <c r="C43" i="10"/>
  <c r="D43" i="10" s="1"/>
  <c r="B43" i="10"/>
  <c r="K42" i="10"/>
  <c r="L42" i="10" s="1"/>
  <c r="H42" i="10"/>
  <c r="G42" i="10"/>
  <c r="F42" i="10"/>
  <c r="E42" i="10"/>
  <c r="C42" i="10"/>
  <c r="D42" i="10" s="1"/>
  <c r="B42" i="10"/>
  <c r="L41" i="10"/>
  <c r="K41" i="10"/>
  <c r="H41" i="10"/>
  <c r="G41" i="10"/>
  <c r="F41" i="10"/>
  <c r="E41" i="10"/>
  <c r="C41" i="10"/>
  <c r="D41" i="10" s="1"/>
  <c r="B41" i="10"/>
  <c r="K40" i="10"/>
  <c r="L40" i="10" s="1"/>
  <c r="H40" i="10"/>
  <c r="G40" i="10"/>
  <c r="F40" i="10"/>
  <c r="E40" i="10"/>
  <c r="C40" i="10"/>
  <c r="D40" i="10" s="1"/>
  <c r="B40" i="10"/>
  <c r="L39" i="10"/>
  <c r="K39" i="10"/>
  <c r="H39" i="10"/>
  <c r="G39" i="10"/>
  <c r="F39" i="10"/>
  <c r="E39" i="10"/>
  <c r="C39" i="10"/>
  <c r="D39" i="10" s="1"/>
  <c r="B39" i="10"/>
  <c r="K38" i="10"/>
  <c r="L38" i="10" s="1"/>
  <c r="H38" i="10"/>
  <c r="G38" i="10"/>
  <c r="F38" i="10"/>
  <c r="E38" i="10"/>
  <c r="C38" i="10"/>
  <c r="D38" i="10" s="1"/>
  <c r="B38" i="10"/>
  <c r="L37" i="10"/>
  <c r="K37" i="10"/>
  <c r="H37" i="10"/>
  <c r="G37" i="10"/>
  <c r="F37" i="10"/>
  <c r="E37" i="10"/>
  <c r="C37" i="10"/>
  <c r="D37" i="10" s="1"/>
  <c r="B37" i="10"/>
  <c r="K36" i="10"/>
  <c r="L36" i="10" s="1"/>
  <c r="H36" i="10"/>
  <c r="G36" i="10"/>
  <c r="F36" i="10"/>
  <c r="E36" i="10"/>
  <c r="C36" i="10"/>
  <c r="D36" i="10" s="1"/>
  <c r="B36" i="10"/>
  <c r="M35" i="10"/>
  <c r="L35" i="10"/>
  <c r="K35" i="10"/>
  <c r="H35" i="10"/>
  <c r="G35" i="10"/>
  <c r="F35" i="10"/>
  <c r="E35" i="10"/>
  <c r="C35" i="10"/>
  <c r="D35" i="10" s="1"/>
  <c r="B35" i="10"/>
  <c r="K34" i="10"/>
  <c r="L34" i="10" s="1"/>
  <c r="H34" i="10"/>
  <c r="G34" i="10"/>
  <c r="F34" i="10"/>
  <c r="E34" i="10"/>
  <c r="C34" i="10"/>
  <c r="D34" i="10" s="1"/>
  <c r="B34" i="10"/>
  <c r="M33" i="10"/>
  <c r="L33" i="10"/>
  <c r="K33" i="10"/>
  <c r="H33" i="10"/>
  <c r="G33" i="10"/>
  <c r="F33" i="10"/>
  <c r="E33" i="10"/>
  <c r="C33" i="10"/>
  <c r="D33" i="10" s="1"/>
  <c r="B33" i="10"/>
  <c r="K32" i="10"/>
  <c r="L32" i="10" s="1"/>
  <c r="H32" i="10"/>
  <c r="G32" i="10"/>
  <c r="F32" i="10"/>
  <c r="E32" i="10"/>
  <c r="C32" i="10"/>
  <c r="D32" i="10" s="1"/>
  <c r="B32" i="10"/>
  <c r="M31" i="10"/>
  <c r="L31" i="10"/>
  <c r="K31" i="10"/>
  <c r="H31" i="10"/>
  <c r="G31" i="10"/>
  <c r="F31" i="10"/>
  <c r="E31" i="10"/>
  <c r="C31" i="10"/>
  <c r="D31" i="10" s="1"/>
  <c r="B31" i="10"/>
  <c r="K30" i="10"/>
  <c r="L30" i="10" s="1"/>
  <c r="H30" i="10"/>
  <c r="G30" i="10"/>
  <c r="F30" i="10"/>
  <c r="E30" i="10"/>
  <c r="C30" i="10"/>
  <c r="D30" i="10" s="1"/>
  <c r="B30" i="10"/>
  <c r="M29" i="10"/>
  <c r="L29" i="10"/>
  <c r="K29" i="10"/>
  <c r="H29" i="10"/>
  <c r="G29" i="10"/>
  <c r="F29" i="10"/>
  <c r="E29" i="10"/>
  <c r="C29" i="10"/>
  <c r="D29" i="10" s="1"/>
  <c r="B29" i="10"/>
  <c r="K28" i="10"/>
  <c r="L28" i="10" s="1"/>
  <c r="H28" i="10"/>
  <c r="G28" i="10"/>
  <c r="F28" i="10"/>
  <c r="E28" i="10"/>
  <c r="C28" i="10"/>
  <c r="D28" i="10" s="1"/>
  <c r="B28" i="10"/>
  <c r="M27" i="10"/>
  <c r="L27" i="10"/>
  <c r="K27" i="10"/>
  <c r="H27" i="10"/>
  <c r="G27" i="10"/>
  <c r="F27" i="10"/>
  <c r="E27" i="10"/>
  <c r="C27" i="10"/>
  <c r="D27" i="10" s="1"/>
  <c r="B27" i="10"/>
  <c r="K26" i="10"/>
  <c r="L26" i="10" s="1"/>
  <c r="H26" i="10"/>
  <c r="G26" i="10"/>
  <c r="F26" i="10"/>
  <c r="E26" i="10"/>
  <c r="C26" i="10"/>
  <c r="D26" i="10" s="1"/>
  <c r="B26" i="10"/>
  <c r="M25" i="10"/>
  <c r="L25" i="10"/>
  <c r="K25" i="10"/>
  <c r="H25" i="10"/>
  <c r="G25" i="10"/>
  <c r="F25" i="10"/>
  <c r="E25" i="10"/>
  <c r="C25" i="10"/>
  <c r="D25" i="10" s="1"/>
  <c r="B25" i="10"/>
  <c r="K24" i="10"/>
  <c r="L24" i="10" s="1"/>
  <c r="H24" i="10"/>
  <c r="G24" i="10"/>
  <c r="F24" i="10"/>
  <c r="E24" i="10"/>
  <c r="C24" i="10"/>
  <c r="D24" i="10" s="1"/>
  <c r="B24" i="10"/>
  <c r="M23" i="10"/>
  <c r="L23" i="10"/>
  <c r="K23" i="10"/>
  <c r="H23" i="10"/>
  <c r="G23" i="10"/>
  <c r="F23" i="10"/>
  <c r="E23" i="10"/>
  <c r="C23" i="10"/>
  <c r="D23" i="10" s="1"/>
  <c r="B23" i="10"/>
  <c r="K22" i="10"/>
  <c r="L22" i="10" s="1"/>
  <c r="H22" i="10"/>
  <c r="G22" i="10"/>
  <c r="D22" i="10"/>
  <c r="B22" i="10"/>
  <c r="L21" i="10"/>
  <c r="K21" i="10"/>
  <c r="H21" i="10"/>
  <c r="G21" i="10"/>
  <c r="F21" i="10"/>
  <c r="E21" i="10"/>
  <c r="C21" i="10"/>
  <c r="D21" i="10" s="1"/>
  <c r="B21" i="10"/>
  <c r="M20" i="10"/>
  <c r="L20" i="10"/>
  <c r="K20" i="10"/>
  <c r="H20" i="10"/>
  <c r="G20" i="10"/>
  <c r="F20" i="10"/>
  <c r="E20" i="10"/>
  <c r="D20" i="10"/>
  <c r="C20" i="10"/>
  <c r="B20" i="10"/>
  <c r="L19" i="10"/>
  <c r="K19" i="10"/>
  <c r="H19" i="10"/>
  <c r="G19" i="10"/>
  <c r="F19" i="10"/>
  <c r="E19" i="10"/>
  <c r="C19" i="10"/>
  <c r="D19" i="10" s="1"/>
  <c r="B19" i="10"/>
  <c r="M18" i="10"/>
  <c r="L18" i="10"/>
  <c r="K18" i="10"/>
  <c r="H18" i="10"/>
  <c r="G18" i="10"/>
  <c r="F18" i="10"/>
  <c r="E18" i="10"/>
  <c r="D18" i="10"/>
  <c r="C18" i="10"/>
  <c r="B18" i="10"/>
  <c r="L17" i="10"/>
  <c r="K17" i="10"/>
  <c r="H17" i="10"/>
  <c r="G17" i="10"/>
  <c r="F17" i="10"/>
  <c r="E17" i="10"/>
  <c r="C17" i="10"/>
  <c r="D17" i="10" s="1"/>
  <c r="B17" i="10"/>
  <c r="M16" i="10"/>
  <c r="L16" i="10"/>
  <c r="K16" i="10"/>
  <c r="H16" i="10"/>
  <c r="G16" i="10"/>
  <c r="F16" i="10"/>
  <c r="E16" i="10"/>
  <c r="D16" i="10"/>
  <c r="C16" i="10"/>
  <c r="B16" i="10"/>
  <c r="L15" i="10"/>
  <c r="K15" i="10"/>
  <c r="H15" i="10"/>
  <c r="G15" i="10"/>
  <c r="F15" i="10"/>
  <c r="E15" i="10"/>
  <c r="C15" i="10"/>
  <c r="D15" i="10" s="1"/>
  <c r="B15" i="10"/>
  <c r="M14" i="10"/>
  <c r="L14" i="10"/>
  <c r="K14" i="10"/>
  <c r="H14" i="10"/>
  <c r="G14" i="10"/>
  <c r="F14" i="10"/>
  <c r="E14" i="10"/>
  <c r="D14" i="10"/>
  <c r="C14" i="10"/>
  <c r="B14" i="10"/>
  <c r="L13" i="10"/>
  <c r="K13" i="10"/>
  <c r="H13" i="10"/>
  <c r="G13" i="10"/>
  <c r="F13" i="10"/>
  <c r="E13" i="10"/>
  <c r="C13" i="10"/>
  <c r="D13" i="10" s="1"/>
  <c r="B13" i="10"/>
  <c r="M12" i="10"/>
  <c r="L12" i="10"/>
  <c r="K12" i="10"/>
  <c r="H12" i="10"/>
  <c r="G12" i="10"/>
  <c r="F12" i="10"/>
  <c r="E12" i="10"/>
  <c r="D12" i="10"/>
  <c r="C12" i="10"/>
  <c r="B12" i="10"/>
  <c r="L11" i="10"/>
  <c r="K11" i="10"/>
  <c r="H11" i="10"/>
  <c r="G11" i="10"/>
  <c r="F11" i="10"/>
  <c r="E11" i="10"/>
  <c r="C11" i="10"/>
  <c r="D11" i="10" s="1"/>
  <c r="B11" i="10"/>
  <c r="M10" i="10"/>
  <c r="L10" i="10"/>
  <c r="K10" i="10"/>
  <c r="H10" i="10"/>
  <c r="G10" i="10"/>
  <c r="F10" i="10"/>
  <c r="E10" i="10"/>
  <c r="C10" i="10"/>
  <c r="D10" i="10" s="1"/>
  <c r="B10" i="10"/>
  <c r="K150" i="9"/>
  <c r="L150" i="9" s="1"/>
  <c r="H150" i="9"/>
  <c r="G150" i="9"/>
  <c r="F150" i="9"/>
  <c r="E150" i="9"/>
  <c r="C150" i="9"/>
  <c r="D150" i="9" s="1"/>
  <c r="B150" i="9"/>
  <c r="K149" i="9"/>
  <c r="L149" i="9" s="1"/>
  <c r="M149" i="9" s="1"/>
  <c r="H149" i="9"/>
  <c r="G149" i="9"/>
  <c r="F149" i="9"/>
  <c r="E149" i="9"/>
  <c r="D149" i="9"/>
  <c r="C149" i="9"/>
  <c r="B149" i="9"/>
  <c r="M148" i="9"/>
  <c r="K148" i="9"/>
  <c r="L148" i="9" s="1"/>
  <c r="H148" i="9"/>
  <c r="G148" i="9"/>
  <c r="F148" i="9"/>
  <c r="E148" i="9"/>
  <c r="C148" i="9"/>
  <c r="D148" i="9" s="1"/>
  <c r="B148" i="9"/>
  <c r="K147" i="9"/>
  <c r="L147" i="9" s="1"/>
  <c r="M147" i="9" s="1"/>
  <c r="H147" i="9"/>
  <c r="G147" i="9"/>
  <c r="F147" i="9"/>
  <c r="E147" i="9"/>
  <c r="D147" i="9"/>
  <c r="C147" i="9"/>
  <c r="B147" i="9"/>
  <c r="K146" i="9"/>
  <c r="L146" i="9" s="1"/>
  <c r="H146" i="9"/>
  <c r="G146" i="9"/>
  <c r="F146" i="9"/>
  <c r="E146" i="9"/>
  <c r="C146" i="9"/>
  <c r="D146" i="9" s="1"/>
  <c r="B146" i="9"/>
  <c r="K145" i="9"/>
  <c r="L145" i="9" s="1"/>
  <c r="M145" i="9" s="1"/>
  <c r="H145" i="9"/>
  <c r="G145" i="9"/>
  <c r="F145" i="9"/>
  <c r="E145" i="9"/>
  <c r="D145" i="9"/>
  <c r="C145" i="9"/>
  <c r="B145" i="9"/>
  <c r="M144" i="9"/>
  <c r="K144" i="9"/>
  <c r="L144" i="9" s="1"/>
  <c r="H144" i="9"/>
  <c r="G144" i="9"/>
  <c r="F144" i="9"/>
  <c r="E144" i="9"/>
  <c r="C144" i="9"/>
  <c r="D144" i="9" s="1"/>
  <c r="B144" i="9"/>
  <c r="K143" i="9"/>
  <c r="L143" i="9" s="1"/>
  <c r="M143" i="9" s="1"/>
  <c r="H143" i="9"/>
  <c r="G143" i="9"/>
  <c r="F143" i="9"/>
  <c r="E143" i="9"/>
  <c r="D143" i="9"/>
  <c r="C143" i="9"/>
  <c r="B143" i="9"/>
  <c r="K142" i="9"/>
  <c r="L142" i="9" s="1"/>
  <c r="H142" i="9"/>
  <c r="G142" i="9"/>
  <c r="F142" i="9"/>
  <c r="E142" i="9"/>
  <c r="C142" i="9"/>
  <c r="D142" i="9" s="1"/>
  <c r="B142" i="9"/>
  <c r="K141" i="9"/>
  <c r="L141" i="9" s="1"/>
  <c r="M141" i="9" s="1"/>
  <c r="H141" i="9"/>
  <c r="G141" i="9"/>
  <c r="F141" i="9"/>
  <c r="E141" i="9"/>
  <c r="D141" i="9"/>
  <c r="C141" i="9"/>
  <c r="B141" i="9"/>
  <c r="M140" i="9"/>
  <c r="K140" i="9"/>
  <c r="L140" i="9" s="1"/>
  <c r="H140" i="9"/>
  <c r="G140" i="9"/>
  <c r="F140" i="9"/>
  <c r="E140" i="9"/>
  <c r="C140" i="9"/>
  <c r="D140" i="9" s="1"/>
  <c r="B140" i="9"/>
  <c r="K139" i="9"/>
  <c r="L139" i="9" s="1"/>
  <c r="M139" i="9" s="1"/>
  <c r="H139" i="9"/>
  <c r="G139" i="9"/>
  <c r="F139" i="9"/>
  <c r="E139" i="9"/>
  <c r="D139" i="9"/>
  <c r="C139" i="9"/>
  <c r="B139" i="9"/>
  <c r="K138" i="9"/>
  <c r="L138" i="9" s="1"/>
  <c r="H138" i="9"/>
  <c r="G138" i="9"/>
  <c r="F138" i="9"/>
  <c r="E138" i="9"/>
  <c r="C138" i="9"/>
  <c r="D138" i="9" s="1"/>
  <c r="B138" i="9"/>
  <c r="K137" i="9"/>
  <c r="L137" i="9" s="1"/>
  <c r="M137" i="9" s="1"/>
  <c r="H137" i="9"/>
  <c r="G137" i="9"/>
  <c r="F137" i="9"/>
  <c r="E137" i="9"/>
  <c r="D137" i="9"/>
  <c r="C137" i="9"/>
  <c r="B137" i="9"/>
  <c r="M136" i="9"/>
  <c r="K136" i="9"/>
  <c r="L136" i="9" s="1"/>
  <c r="H136" i="9"/>
  <c r="G136" i="9"/>
  <c r="F136" i="9"/>
  <c r="E136" i="9"/>
  <c r="C136" i="9"/>
  <c r="D136" i="9" s="1"/>
  <c r="B136" i="9"/>
  <c r="K135" i="9"/>
  <c r="L135" i="9" s="1"/>
  <c r="M135" i="9" s="1"/>
  <c r="H135" i="9"/>
  <c r="G135" i="9"/>
  <c r="F135" i="9"/>
  <c r="E135" i="9"/>
  <c r="D135" i="9"/>
  <c r="C135" i="9"/>
  <c r="B135" i="9"/>
  <c r="M134" i="9"/>
  <c r="K134" i="9"/>
  <c r="L134" i="9" s="1"/>
  <c r="H134" i="9"/>
  <c r="G134" i="9"/>
  <c r="F134" i="9"/>
  <c r="E134" i="9"/>
  <c r="C134" i="9"/>
  <c r="D134" i="9" s="1"/>
  <c r="B134" i="9"/>
  <c r="K133" i="9"/>
  <c r="L133" i="9" s="1"/>
  <c r="M133" i="9" s="1"/>
  <c r="H133" i="9"/>
  <c r="G133" i="9"/>
  <c r="F133" i="9"/>
  <c r="E133" i="9"/>
  <c r="D133" i="9"/>
  <c r="C133" i="9"/>
  <c r="B133" i="9"/>
  <c r="K132" i="9"/>
  <c r="L132" i="9" s="1"/>
  <c r="H132" i="9"/>
  <c r="G132" i="9"/>
  <c r="F132" i="9"/>
  <c r="E132" i="9"/>
  <c r="C132" i="9"/>
  <c r="D132" i="9" s="1"/>
  <c r="B132" i="9"/>
  <c r="K131" i="9"/>
  <c r="L131" i="9" s="1"/>
  <c r="M131" i="9" s="1"/>
  <c r="H131" i="9"/>
  <c r="G131" i="9"/>
  <c r="F131" i="9"/>
  <c r="E131" i="9"/>
  <c r="D131" i="9"/>
  <c r="C131" i="9"/>
  <c r="B131" i="9"/>
  <c r="M130" i="9"/>
  <c r="K130" i="9"/>
  <c r="L130" i="9" s="1"/>
  <c r="H130" i="9"/>
  <c r="G130" i="9"/>
  <c r="F130" i="9"/>
  <c r="E130" i="9"/>
  <c r="C130" i="9"/>
  <c r="D130" i="9" s="1"/>
  <c r="B130" i="9"/>
  <c r="K129" i="9"/>
  <c r="L129" i="9" s="1"/>
  <c r="M129" i="9" s="1"/>
  <c r="H129" i="9"/>
  <c r="G129" i="9"/>
  <c r="F129" i="9"/>
  <c r="E129" i="9"/>
  <c r="D129" i="9"/>
  <c r="C129" i="9"/>
  <c r="B129" i="9"/>
  <c r="K128" i="9"/>
  <c r="L128" i="9" s="1"/>
  <c r="H128" i="9"/>
  <c r="G128" i="9"/>
  <c r="F128" i="9"/>
  <c r="E128" i="9"/>
  <c r="C128" i="9"/>
  <c r="D128" i="9" s="1"/>
  <c r="B128" i="9"/>
  <c r="K127" i="9"/>
  <c r="L127" i="9" s="1"/>
  <c r="M127" i="9" s="1"/>
  <c r="H127" i="9"/>
  <c r="G127" i="9"/>
  <c r="F127" i="9"/>
  <c r="E127" i="9"/>
  <c r="D127" i="9"/>
  <c r="C127" i="9"/>
  <c r="B127" i="9"/>
  <c r="M126" i="9"/>
  <c r="K126" i="9"/>
  <c r="L126" i="9" s="1"/>
  <c r="H126" i="9"/>
  <c r="G126" i="9"/>
  <c r="F126" i="9"/>
  <c r="E126" i="9"/>
  <c r="C126" i="9"/>
  <c r="D126" i="9" s="1"/>
  <c r="B126" i="9"/>
  <c r="K125" i="9"/>
  <c r="L125" i="9" s="1"/>
  <c r="M125" i="9" s="1"/>
  <c r="H125" i="9"/>
  <c r="G125" i="9"/>
  <c r="F125" i="9"/>
  <c r="E125" i="9"/>
  <c r="D125" i="9"/>
  <c r="C125" i="9"/>
  <c r="B125" i="9"/>
  <c r="K124" i="9"/>
  <c r="L124" i="9" s="1"/>
  <c r="H124" i="9"/>
  <c r="G124" i="9"/>
  <c r="F124" i="9"/>
  <c r="E124" i="9"/>
  <c r="C124" i="9"/>
  <c r="D124" i="9" s="1"/>
  <c r="B124" i="9"/>
  <c r="K123" i="9"/>
  <c r="L123" i="9" s="1"/>
  <c r="M123" i="9" s="1"/>
  <c r="H123" i="9"/>
  <c r="G123" i="9"/>
  <c r="F123" i="9"/>
  <c r="E123" i="9"/>
  <c r="D123" i="9"/>
  <c r="C123" i="9"/>
  <c r="B123" i="9"/>
  <c r="M122" i="9"/>
  <c r="K122" i="9"/>
  <c r="L122" i="9" s="1"/>
  <c r="H122" i="9"/>
  <c r="G122" i="9"/>
  <c r="F122" i="9"/>
  <c r="E122" i="9"/>
  <c r="C122" i="9"/>
  <c r="D122" i="9" s="1"/>
  <c r="B122" i="9"/>
  <c r="K121" i="9"/>
  <c r="L121" i="9" s="1"/>
  <c r="M121" i="9" s="1"/>
  <c r="H121" i="9"/>
  <c r="G121" i="9"/>
  <c r="F121" i="9"/>
  <c r="E121" i="9"/>
  <c r="D121" i="9"/>
  <c r="C121" i="9"/>
  <c r="B121" i="9"/>
  <c r="K120" i="9"/>
  <c r="L120" i="9" s="1"/>
  <c r="H120" i="9"/>
  <c r="G120" i="9"/>
  <c r="F120" i="9"/>
  <c r="E120" i="9"/>
  <c r="C120" i="9"/>
  <c r="D120" i="9" s="1"/>
  <c r="B120" i="9"/>
  <c r="K119" i="9"/>
  <c r="L119" i="9" s="1"/>
  <c r="M119" i="9" s="1"/>
  <c r="H119" i="9"/>
  <c r="G119" i="9"/>
  <c r="F119" i="9"/>
  <c r="E119" i="9"/>
  <c r="D119" i="9"/>
  <c r="C119" i="9"/>
  <c r="B119" i="9"/>
  <c r="M118" i="9"/>
  <c r="K118" i="9"/>
  <c r="L118" i="9" s="1"/>
  <c r="H118" i="9"/>
  <c r="G118" i="9"/>
  <c r="F118" i="9"/>
  <c r="E118" i="9"/>
  <c r="C118" i="9"/>
  <c r="D118" i="9" s="1"/>
  <c r="B118" i="9"/>
  <c r="M117" i="9"/>
  <c r="K117" i="9"/>
  <c r="L117" i="9" s="1"/>
  <c r="H117" i="9"/>
  <c r="G117" i="9"/>
  <c r="F117" i="9"/>
  <c r="E117" i="9"/>
  <c r="D117" i="9"/>
  <c r="C117" i="9"/>
  <c r="B117" i="9"/>
  <c r="M116" i="9"/>
  <c r="K116" i="9"/>
  <c r="L116" i="9" s="1"/>
  <c r="H116" i="9"/>
  <c r="G116" i="9"/>
  <c r="F116" i="9"/>
  <c r="E116" i="9"/>
  <c r="D116" i="9"/>
  <c r="C116" i="9"/>
  <c r="B116" i="9"/>
  <c r="M115" i="9"/>
  <c r="K115" i="9"/>
  <c r="L115" i="9" s="1"/>
  <c r="H115" i="9"/>
  <c r="G115" i="9"/>
  <c r="F115" i="9"/>
  <c r="E115" i="9"/>
  <c r="C115" i="9"/>
  <c r="D115" i="9" s="1"/>
  <c r="B115" i="9"/>
  <c r="K114" i="9"/>
  <c r="L114" i="9" s="1"/>
  <c r="M114" i="9" s="1"/>
  <c r="H114" i="9"/>
  <c r="G114" i="9"/>
  <c r="F114" i="9"/>
  <c r="E114" i="9"/>
  <c r="D114" i="9"/>
  <c r="C114" i="9"/>
  <c r="B114" i="9"/>
  <c r="M113" i="9"/>
  <c r="K113" i="9"/>
  <c r="L113" i="9" s="1"/>
  <c r="H113" i="9"/>
  <c r="G113" i="9"/>
  <c r="F113" i="9"/>
  <c r="E113" i="9"/>
  <c r="D113" i="9"/>
  <c r="C113" i="9"/>
  <c r="B113" i="9"/>
  <c r="K112" i="9"/>
  <c r="L112" i="9" s="1"/>
  <c r="H112" i="9"/>
  <c r="G112" i="9"/>
  <c r="F112" i="9"/>
  <c r="E112" i="9"/>
  <c r="D112" i="9"/>
  <c r="C112" i="9"/>
  <c r="B112" i="9"/>
  <c r="K111" i="9"/>
  <c r="L111" i="9" s="1"/>
  <c r="M111" i="9" s="1"/>
  <c r="H111" i="9"/>
  <c r="G111" i="9"/>
  <c r="F111" i="9"/>
  <c r="E111" i="9"/>
  <c r="D111" i="9"/>
  <c r="C111" i="9"/>
  <c r="B111" i="9"/>
  <c r="M110" i="9"/>
  <c r="K110" i="9"/>
  <c r="L110" i="9" s="1"/>
  <c r="H110" i="9"/>
  <c r="G110" i="9"/>
  <c r="F110" i="9"/>
  <c r="E110" i="9"/>
  <c r="D110" i="9"/>
  <c r="C110" i="9"/>
  <c r="B110" i="9"/>
  <c r="M109" i="9"/>
  <c r="K109" i="9"/>
  <c r="L109" i="9" s="1"/>
  <c r="H109" i="9"/>
  <c r="G109" i="9"/>
  <c r="F109" i="9"/>
  <c r="E109" i="9"/>
  <c r="C109" i="9"/>
  <c r="D109" i="9" s="1"/>
  <c r="B109" i="9"/>
  <c r="M108" i="9"/>
  <c r="K108" i="9"/>
  <c r="L108" i="9" s="1"/>
  <c r="H108" i="9"/>
  <c r="G108" i="9"/>
  <c r="F108" i="9"/>
  <c r="E108" i="9"/>
  <c r="D108" i="9"/>
  <c r="C108" i="9"/>
  <c r="B108" i="9"/>
  <c r="K107" i="9"/>
  <c r="L107" i="9" s="1"/>
  <c r="M107" i="9" s="1"/>
  <c r="H107" i="9"/>
  <c r="G107" i="9"/>
  <c r="F107" i="9"/>
  <c r="E107" i="9"/>
  <c r="C107" i="9"/>
  <c r="D107" i="9" s="1"/>
  <c r="B107" i="9"/>
  <c r="M106" i="9"/>
  <c r="K106" i="9"/>
  <c r="L106" i="9" s="1"/>
  <c r="H106" i="9"/>
  <c r="G106" i="9"/>
  <c r="F106" i="9"/>
  <c r="E106" i="9"/>
  <c r="C106" i="9"/>
  <c r="D106" i="9" s="1"/>
  <c r="B106" i="9"/>
  <c r="K105" i="9"/>
  <c r="L105" i="9" s="1"/>
  <c r="H105" i="9"/>
  <c r="G105" i="9"/>
  <c r="F105" i="9"/>
  <c r="E105" i="9"/>
  <c r="C105" i="9"/>
  <c r="D105" i="9" s="1"/>
  <c r="B105" i="9"/>
  <c r="K104" i="9"/>
  <c r="L104" i="9" s="1"/>
  <c r="H104" i="9"/>
  <c r="G104" i="9"/>
  <c r="F104" i="9"/>
  <c r="E104" i="9"/>
  <c r="D104" i="9"/>
  <c r="C104" i="9"/>
  <c r="B104" i="9"/>
  <c r="K103" i="9"/>
  <c r="L103" i="9" s="1"/>
  <c r="M103" i="9" s="1"/>
  <c r="H103" i="9"/>
  <c r="G103" i="9"/>
  <c r="F103" i="9"/>
  <c r="E103" i="9"/>
  <c r="D103" i="9"/>
  <c r="C103" i="9"/>
  <c r="B103" i="9"/>
  <c r="M102" i="9"/>
  <c r="K102" i="9"/>
  <c r="L102" i="9" s="1"/>
  <c r="H102" i="9"/>
  <c r="G102" i="9"/>
  <c r="F102" i="9"/>
  <c r="E102" i="9"/>
  <c r="D102" i="9"/>
  <c r="C102" i="9"/>
  <c r="B102" i="9"/>
  <c r="M101" i="9"/>
  <c r="K101" i="9"/>
  <c r="L101" i="9" s="1"/>
  <c r="H101" i="9"/>
  <c r="G101" i="9"/>
  <c r="F101" i="9"/>
  <c r="E101" i="9"/>
  <c r="C101" i="9"/>
  <c r="D101" i="9" s="1"/>
  <c r="B101" i="9"/>
  <c r="M100" i="9"/>
  <c r="K100" i="9"/>
  <c r="L100" i="9" s="1"/>
  <c r="H100" i="9"/>
  <c r="G100" i="9"/>
  <c r="F100" i="9"/>
  <c r="E100" i="9"/>
  <c r="D100" i="9"/>
  <c r="C100" i="9"/>
  <c r="B100" i="9"/>
  <c r="K99" i="9"/>
  <c r="L99" i="9" s="1"/>
  <c r="M99" i="9" s="1"/>
  <c r="H99" i="9"/>
  <c r="G99" i="9"/>
  <c r="F99" i="9"/>
  <c r="E99" i="9"/>
  <c r="C99" i="9"/>
  <c r="D99" i="9" s="1"/>
  <c r="B99" i="9"/>
  <c r="M98" i="9"/>
  <c r="K98" i="9"/>
  <c r="L98" i="9" s="1"/>
  <c r="H98" i="9"/>
  <c r="G98" i="9"/>
  <c r="F98" i="9"/>
  <c r="E98" i="9"/>
  <c r="C98" i="9"/>
  <c r="D98" i="9" s="1"/>
  <c r="B98" i="9"/>
  <c r="K97" i="9"/>
  <c r="L97" i="9" s="1"/>
  <c r="H97" i="9"/>
  <c r="G97" i="9"/>
  <c r="F97" i="9"/>
  <c r="E97" i="9"/>
  <c r="C97" i="9"/>
  <c r="D97" i="9" s="1"/>
  <c r="B97" i="9"/>
  <c r="K96" i="9"/>
  <c r="L96" i="9" s="1"/>
  <c r="H96" i="9"/>
  <c r="G96" i="9"/>
  <c r="F96" i="9"/>
  <c r="E96" i="9"/>
  <c r="D96" i="9"/>
  <c r="C96" i="9"/>
  <c r="B96" i="9"/>
  <c r="L95" i="9"/>
  <c r="M95" i="9" s="1"/>
  <c r="K95" i="9"/>
  <c r="H95" i="9"/>
  <c r="G95" i="9"/>
  <c r="F95" i="9"/>
  <c r="E95" i="9"/>
  <c r="D95" i="9"/>
  <c r="C95" i="9"/>
  <c r="B95" i="9"/>
  <c r="K94" i="9"/>
  <c r="L94" i="9" s="1"/>
  <c r="H94" i="9"/>
  <c r="G94" i="9"/>
  <c r="F94" i="9"/>
  <c r="E94" i="9"/>
  <c r="D94" i="9"/>
  <c r="C94" i="9"/>
  <c r="B94" i="9"/>
  <c r="L93" i="9"/>
  <c r="M93" i="9" s="1"/>
  <c r="K93" i="9"/>
  <c r="H93" i="9"/>
  <c r="G93" i="9"/>
  <c r="F93" i="9"/>
  <c r="E93" i="9"/>
  <c r="D93" i="9"/>
  <c r="C93" i="9"/>
  <c r="B93" i="9"/>
  <c r="K92" i="9"/>
  <c r="L92" i="9" s="1"/>
  <c r="H92" i="9"/>
  <c r="G92" i="9"/>
  <c r="F92" i="9"/>
  <c r="E92" i="9"/>
  <c r="D92" i="9"/>
  <c r="C92" i="9"/>
  <c r="B92" i="9"/>
  <c r="L91" i="9"/>
  <c r="M91" i="9" s="1"/>
  <c r="K91" i="9"/>
  <c r="H91" i="9"/>
  <c r="G91" i="9"/>
  <c r="F91" i="9"/>
  <c r="E91" i="9"/>
  <c r="D91" i="9"/>
  <c r="C91" i="9"/>
  <c r="B91" i="9"/>
  <c r="K90" i="9"/>
  <c r="L90" i="9" s="1"/>
  <c r="H90" i="9"/>
  <c r="G90" i="9"/>
  <c r="F90" i="9"/>
  <c r="E90" i="9"/>
  <c r="D90" i="9"/>
  <c r="C90" i="9"/>
  <c r="B90" i="9"/>
  <c r="L89" i="9"/>
  <c r="M89" i="9" s="1"/>
  <c r="K89" i="9"/>
  <c r="H89" i="9"/>
  <c r="G89" i="9"/>
  <c r="F89" i="9"/>
  <c r="E89" i="9"/>
  <c r="D89" i="9"/>
  <c r="C89" i="9"/>
  <c r="B89" i="9"/>
  <c r="K88" i="9"/>
  <c r="L88" i="9" s="1"/>
  <c r="H88" i="9"/>
  <c r="G88" i="9"/>
  <c r="F88" i="9"/>
  <c r="E88" i="9"/>
  <c r="D88" i="9"/>
  <c r="C88" i="9"/>
  <c r="B88" i="9"/>
  <c r="L87" i="9"/>
  <c r="M87" i="9" s="1"/>
  <c r="K87" i="9"/>
  <c r="H87" i="9"/>
  <c r="G87" i="9"/>
  <c r="F87" i="9"/>
  <c r="E87" i="9"/>
  <c r="D87" i="9"/>
  <c r="C87" i="9"/>
  <c r="B87" i="9"/>
  <c r="K86" i="9"/>
  <c r="L86" i="9" s="1"/>
  <c r="H86" i="9"/>
  <c r="G86" i="9"/>
  <c r="F86" i="9"/>
  <c r="E86" i="9"/>
  <c r="D86" i="9"/>
  <c r="C86" i="9"/>
  <c r="B86" i="9"/>
  <c r="L85" i="9"/>
  <c r="M85" i="9" s="1"/>
  <c r="K85" i="9"/>
  <c r="H85" i="9"/>
  <c r="G85" i="9"/>
  <c r="F85" i="9"/>
  <c r="E85" i="9"/>
  <c r="D85" i="9"/>
  <c r="C85" i="9"/>
  <c r="B85" i="9"/>
  <c r="K84" i="9"/>
  <c r="L84" i="9" s="1"/>
  <c r="H84" i="9"/>
  <c r="G84" i="9"/>
  <c r="F84" i="9"/>
  <c r="E84" i="9"/>
  <c r="D84" i="9"/>
  <c r="C84" i="9"/>
  <c r="B84" i="9"/>
  <c r="L83" i="9"/>
  <c r="M83" i="9" s="1"/>
  <c r="K83" i="9"/>
  <c r="H83" i="9"/>
  <c r="G83" i="9"/>
  <c r="F83" i="9"/>
  <c r="E83" i="9"/>
  <c r="D83" i="9"/>
  <c r="C83" i="9"/>
  <c r="B83" i="9"/>
  <c r="K82" i="9"/>
  <c r="L82" i="9" s="1"/>
  <c r="H82" i="9"/>
  <c r="G82" i="9"/>
  <c r="F82" i="9"/>
  <c r="E82" i="9"/>
  <c r="D82" i="9"/>
  <c r="C82" i="9"/>
  <c r="B82" i="9"/>
  <c r="L81" i="9"/>
  <c r="M81" i="9" s="1"/>
  <c r="K81" i="9"/>
  <c r="H81" i="9"/>
  <c r="G81" i="9"/>
  <c r="F81" i="9"/>
  <c r="E81" i="9"/>
  <c r="D81" i="9"/>
  <c r="C81" i="9"/>
  <c r="B81" i="9"/>
  <c r="K80" i="9"/>
  <c r="L80" i="9" s="1"/>
  <c r="H80" i="9"/>
  <c r="G80" i="9"/>
  <c r="F80" i="9"/>
  <c r="E80" i="9"/>
  <c r="D80" i="9"/>
  <c r="C80" i="9"/>
  <c r="B80" i="9"/>
  <c r="L79" i="9"/>
  <c r="M79" i="9" s="1"/>
  <c r="K79" i="9"/>
  <c r="H79" i="9"/>
  <c r="G79" i="9"/>
  <c r="F79" i="9"/>
  <c r="E79" i="9"/>
  <c r="D79" i="9"/>
  <c r="C79" i="9"/>
  <c r="B79" i="9"/>
  <c r="K78" i="9"/>
  <c r="L78" i="9" s="1"/>
  <c r="H78" i="9"/>
  <c r="G78" i="9"/>
  <c r="F78" i="9"/>
  <c r="E78" i="9"/>
  <c r="D78" i="9"/>
  <c r="C78" i="9"/>
  <c r="B78" i="9"/>
  <c r="L77" i="9"/>
  <c r="M77" i="9" s="1"/>
  <c r="K77" i="9"/>
  <c r="H77" i="9"/>
  <c r="G77" i="9"/>
  <c r="F77" i="9"/>
  <c r="E77" i="9"/>
  <c r="D77" i="9"/>
  <c r="C77" i="9"/>
  <c r="B77" i="9"/>
  <c r="K76" i="9"/>
  <c r="L76" i="9" s="1"/>
  <c r="H76" i="9"/>
  <c r="G76" i="9"/>
  <c r="F76" i="9"/>
  <c r="E76" i="9"/>
  <c r="D76" i="9"/>
  <c r="C76" i="9"/>
  <c r="B76" i="9"/>
  <c r="L75" i="9"/>
  <c r="M75" i="9" s="1"/>
  <c r="K75" i="9"/>
  <c r="H75" i="9"/>
  <c r="G75" i="9"/>
  <c r="F75" i="9"/>
  <c r="E75" i="9"/>
  <c r="D75" i="9"/>
  <c r="C75" i="9"/>
  <c r="B75" i="9"/>
  <c r="K74" i="9"/>
  <c r="L74" i="9" s="1"/>
  <c r="H74" i="9"/>
  <c r="G74" i="9"/>
  <c r="F74" i="9"/>
  <c r="E74" i="9"/>
  <c r="D74" i="9"/>
  <c r="C74" i="9"/>
  <c r="B74" i="9"/>
  <c r="L73" i="9"/>
  <c r="M73" i="9" s="1"/>
  <c r="K73" i="9"/>
  <c r="H73" i="9"/>
  <c r="G73" i="9"/>
  <c r="F73" i="9"/>
  <c r="E73" i="9"/>
  <c r="D73" i="9"/>
  <c r="C73" i="9"/>
  <c r="B73" i="9"/>
  <c r="K72" i="9"/>
  <c r="L72" i="9" s="1"/>
  <c r="H72" i="9"/>
  <c r="G72" i="9"/>
  <c r="F72" i="9"/>
  <c r="E72" i="9"/>
  <c r="D72" i="9"/>
  <c r="C72" i="9"/>
  <c r="B72" i="9"/>
  <c r="L71" i="9"/>
  <c r="M71" i="9" s="1"/>
  <c r="K71" i="9"/>
  <c r="H71" i="9"/>
  <c r="G71" i="9"/>
  <c r="F71" i="9"/>
  <c r="E71" i="9"/>
  <c r="D71" i="9"/>
  <c r="C71" i="9"/>
  <c r="B71" i="9"/>
  <c r="K70" i="9"/>
  <c r="L70" i="9" s="1"/>
  <c r="H70" i="9"/>
  <c r="G70" i="9"/>
  <c r="F70" i="9"/>
  <c r="E70" i="9"/>
  <c r="D70" i="9"/>
  <c r="C70" i="9"/>
  <c r="B70" i="9"/>
  <c r="L69" i="9"/>
  <c r="M69" i="9" s="1"/>
  <c r="K69" i="9"/>
  <c r="H69" i="9"/>
  <c r="G69" i="9"/>
  <c r="F69" i="9"/>
  <c r="E69" i="9"/>
  <c r="D69" i="9"/>
  <c r="C69" i="9"/>
  <c r="B69" i="9"/>
  <c r="K68" i="9"/>
  <c r="L68" i="9" s="1"/>
  <c r="H68" i="9"/>
  <c r="G68" i="9"/>
  <c r="F68" i="9"/>
  <c r="E68" i="9"/>
  <c r="D68" i="9"/>
  <c r="C68" i="9"/>
  <c r="B68" i="9"/>
  <c r="L67" i="9"/>
  <c r="M67" i="9" s="1"/>
  <c r="K67" i="9"/>
  <c r="H67" i="9"/>
  <c r="G67" i="9"/>
  <c r="F67" i="9"/>
  <c r="E67" i="9"/>
  <c r="D67" i="9"/>
  <c r="C67" i="9"/>
  <c r="B67" i="9"/>
  <c r="K66" i="9"/>
  <c r="L66" i="9" s="1"/>
  <c r="H66" i="9"/>
  <c r="G66" i="9"/>
  <c r="F66" i="9"/>
  <c r="E66" i="9"/>
  <c r="D66" i="9"/>
  <c r="C66" i="9"/>
  <c r="B66" i="9"/>
  <c r="L65" i="9"/>
  <c r="K65" i="9"/>
  <c r="H65" i="9"/>
  <c r="G65" i="9"/>
  <c r="F65" i="9"/>
  <c r="E65" i="9"/>
  <c r="D65" i="9"/>
  <c r="C65" i="9"/>
  <c r="B65" i="9"/>
  <c r="K64" i="9"/>
  <c r="L64" i="9" s="1"/>
  <c r="H64" i="9"/>
  <c r="G64" i="9"/>
  <c r="F64" i="9"/>
  <c r="E64" i="9"/>
  <c r="D64" i="9"/>
  <c r="C64" i="9"/>
  <c r="B64" i="9"/>
  <c r="L63" i="9"/>
  <c r="K63" i="9"/>
  <c r="H63" i="9"/>
  <c r="G63" i="9"/>
  <c r="F63" i="9"/>
  <c r="E63" i="9"/>
  <c r="D63" i="9"/>
  <c r="C63" i="9"/>
  <c r="B63" i="9"/>
  <c r="K62" i="9"/>
  <c r="L62" i="9" s="1"/>
  <c r="H62" i="9"/>
  <c r="G62" i="9"/>
  <c r="F62" i="9"/>
  <c r="E62" i="9"/>
  <c r="D62" i="9"/>
  <c r="C62" i="9"/>
  <c r="B62" i="9"/>
  <c r="L61" i="9"/>
  <c r="K61" i="9"/>
  <c r="H61" i="9"/>
  <c r="G61" i="9"/>
  <c r="F61" i="9"/>
  <c r="E61" i="9"/>
  <c r="D61" i="9"/>
  <c r="C61" i="9"/>
  <c r="B61" i="9"/>
  <c r="K60" i="9"/>
  <c r="L60" i="9" s="1"/>
  <c r="H60" i="9"/>
  <c r="G60" i="9"/>
  <c r="F60" i="9"/>
  <c r="E60" i="9"/>
  <c r="D60" i="9"/>
  <c r="C60" i="9"/>
  <c r="B60" i="9"/>
  <c r="L59" i="9"/>
  <c r="K59" i="9"/>
  <c r="H59" i="9"/>
  <c r="G59" i="9"/>
  <c r="F59" i="9"/>
  <c r="E59" i="9"/>
  <c r="D59" i="9"/>
  <c r="C59" i="9"/>
  <c r="B59" i="9"/>
  <c r="K58" i="9"/>
  <c r="L58" i="9" s="1"/>
  <c r="H58" i="9"/>
  <c r="G58" i="9"/>
  <c r="F58" i="9"/>
  <c r="E58" i="9"/>
  <c r="D58" i="9"/>
  <c r="C58" i="9"/>
  <c r="B58" i="9"/>
  <c r="L57" i="9"/>
  <c r="K57" i="9"/>
  <c r="H57" i="9"/>
  <c r="G57" i="9"/>
  <c r="F57" i="9"/>
  <c r="E57" i="9"/>
  <c r="D57" i="9"/>
  <c r="C57" i="9"/>
  <c r="B57" i="9"/>
  <c r="K56" i="9"/>
  <c r="L56" i="9" s="1"/>
  <c r="H56" i="9"/>
  <c r="G56" i="9"/>
  <c r="F56" i="9"/>
  <c r="E56" i="9"/>
  <c r="D56" i="9"/>
  <c r="C56" i="9"/>
  <c r="B56" i="9"/>
  <c r="L55" i="9"/>
  <c r="K55" i="9"/>
  <c r="H55" i="9"/>
  <c r="G55" i="9"/>
  <c r="F55" i="9"/>
  <c r="E55" i="9"/>
  <c r="D55" i="9"/>
  <c r="C55" i="9"/>
  <c r="B55" i="9"/>
  <c r="K54" i="9"/>
  <c r="L54" i="9" s="1"/>
  <c r="H54" i="9"/>
  <c r="G54" i="9"/>
  <c r="F54" i="9"/>
  <c r="E54" i="9"/>
  <c r="D54" i="9"/>
  <c r="C54" i="9"/>
  <c r="B54" i="9"/>
  <c r="L53" i="9"/>
  <c r="K53" i="9"/>
  <c r="H53" i="9"/>
  <c r="G53" i="9"/>
  <c r="F53" i="9"/>
  <c r="E53" i="9"/>
  <c r="D53" i="9"/>
  <c r="C53" i="9"/>
  <c r="B53" i="9"/>
  <c r="K52" i="9"/>
  <c r="L52" i="9" s="1"/>
  <c r="H52" i="9"/>
  <c r="G52" i="9"/>
  <c r="F52" i="9"/>
  <c r="E52" i="9"/>
  <c r="D52" i="9"/>
  <c r="C52" i="9"/>
  <c r="B52" i="9"/>
  <c r="L51" i="9"/>
  <c r="K51" i="9"/>
  <c r="H51" i="9"/>
  <c r="G51" i="9"/>
  <c r="F51" i="9"/>
  <c r="E51" i="9"/>
  <c r="D51" i="9"/>
  <c r="C51" i="9"/>
  <c r="B51" i="9"/>
  <c r="K50" i="9"/>
  <c r="L50" i="9" s="1"/>
  <c r="H50" i="9"/>
  <c r="G50" i="9"/>
  <c r="F50" i="9"/>
  <c r="E50" i="9"/>
  <c r="D50" i="9"/>
  <c r="C50" i="9"/>
  <c r="B50" i="9"/>
  <c r="L49" i="9"/>
  <c r="K49" i="9"/>
  <c r="H49" i="9"/>
  <c r="G49" i="9"/>
  <c r="F49" i="9"/>
  <c r="E49" i="9"/>
  <c r="D49" i="9"/>
  <c r="C49" i="9"/>
  <c r="B49" i="9"/>
  <c r="K48" i="9"/>
  <c r="L48" i="9" s="1"/>
  <c r="H48" i="9"/>
  <c r="G48" i="9"/>
  <c r="F48" i="9"/>
  <c r="E48" i="9"/>
  <c r="D48" i="9"/>
  <c r="C48" i="9"/>
  <c r="B48" i="9"/>
  <c r="L47" i="9"/>
  <c r="K47" i="9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D46" i="9"/>
  <c r="C46" i="9"/>
  <c r="B46" i="9"/>
  <c r="L45" i="9"/>
  <c r="K45" i="9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D44" i="9"/>
  <c r="C44" i="9"/>
  <c r="B44" i="9"/>
  <c r="L43" i="9"/>
  <c r="K43" i="9"/>
  <c r="H43" i="9"/>
  <c r="G43" i="9"/>
  <c r="F43" i="9"/>
  <c r="E43" i="9"/>
  <c r="C43" i="9"/>
  <c r="D43" i="9" s="1"/>
  <c r="B43" i="9"/>
  <c r="K42" i="9"/>
  <c r="L42" i="9" s="1"/>
  <c r="H42" i="9"/>
  <c r="G42" i="9"/>
  <c r="F42" i="9"/>
  <c r="E42" i="9"/>
  <c r="D42" i="9"/>
  <c r="C42" i="9"/>
  <c r="B42" i="9"/>
  <c r="L41" i="9"/>
  <c r="K41" i="9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D40" i="9"/>
  <c r="C40" i="9"/>
  <c r="B40" i="9"/>
  <c r="M39" i="9"/>
  <c r="L39" i="9"/>
  <c r="K39" i="9"/>
  <c r="H39" i="9"/>
  <c r="G39" i="9"/>
  <c r="F39" i="9"/>
  <c r="E39" i="9"/>
  <c r="C39" i="9"/>
  <c r="D39" i="9" s="1"/>
  <c r="B39" i="9"/>
  <c r="K38" i="9"/>
  <c r="L38" i="9" s="1"/>
  <c r="H38" i="9"/>
  <c r="G38" i="9"/>
  <c r="F38" i="9"/>
  <c r="E38" i="9"/>
  <c r="D38" i="9"/>
  <c r="C38" i="9"/>
  <c r="B38" i="9"/>
  <c r="M37" i="9"/>
  <c r="L37" i="9"/>
  <c r="K37" i="9"/>
  <c r="H37" i="9"/>
  <c r="G37" i="9"/>
  <c r="F37" i="9"/>
  <c r="E37" i="9"/>
  <c r="C37" i="9"/>
  <c r="D37" i="9" s="1"/>
  <c r="B37" i="9"/>
  <c r="K36" i="9"/>
  <c r="L36" i="9" s="1"/>
  <c r="H36" i="9"/>
  <c r="G36" i="9"/>
  <c r="F36" i="9"/>
  <c r="E36" i="9"/>
  <c r="D36" i="9"/>
  <c r="C36" i="9"/>
  <c r="B36" i="9"/>
  <c r="M35" i="9"/>
  <c r="L35" i="9"/>
  <c r="K35" i="9"/>
  <c r="H35" i="9"/>
  <c r="G35" i="9"/>
  <c r="F35" i="9"/>
  <c r="E35" i="9"/>
  <c r="C35" i="9"/>
  <c r="D35" i="9" s="1"/>
  <c r="B35" i="9"/>
  <c r="K34" i="9"/>
  <c r="L34" i="9" s="1"/>
  <c r="H34" i="9"/>
  <c r="G34" i="9"/>
  <c r="F34" i="9"/>
  <c r="E34" i="9"/>
  <c r="D34" i="9"/>
  <c r="C34" i="9"/>
  <c r="B34" i="9"/>
  <c r="M33" i="9"/>
  <c r="L33" i="9"/>
  <c r="K33" i="9"/>
  <c r="H33" i="9"/>
  <c r="G33" i="9"/>
  <c r="F33" i="9"/>
  <c r="E33" i="9"/>
  <c r="C33" i="9"/>
  <c r="D33" i="9" s="1"/>
  <c r="B33" i="9"/>
  <c r="K32" i="9"/>
  <c r="L32" i="9" s="1"/>
  <c r="H32" i="9"/>
  <c r="G32" i="9"/>
  <c r="F32" i="9"/>
  <c r="E32" i="9"/>
  <c r="D32" i="9"/>
  <c r="C32" i="9"/>
  <c r="B32" i="9"/>
  <c r="M31" i="9"/>
  <c r="L31" i="9"/>
  <c r="K31" i="9"/>
  <c r="H31" i="9"/>
  <c r="G31" i="9"/>
  <c r="F31" i="9"/>
  <c r="E31" i="9"/>
  <c r="C31" i="9"/>
  <c r="D31" i="9" s="1"/>
  <c r="B31" i="9"/>
  <c r="K30" i="9"/>
  <c r="L30" i="9" s="1"/>
  <c r="H30" i="9"/>
  <c r="G30" i="9"/>
  <c r="F30" i="9"/>
  <c r="E30" i="9"/>
  <c r="D30" i="9"/>
  <c r="C30" i="9"/>
  <c r="B30" i="9"/>
  <c r="M29" i="9"/>
  <c r="L29" i="9"/>
  <c r="K29" i="9"/>
  <c r="H29" i="9"/>
  <c r="G29" i="9"/>
  <c r="F29" i="9"/>
  <c r="E29" i="9"/>
  <c r="C29" i="9"/>
  <c r="D29" i="9" s="1"/>
  <c r="B29" i="9"/>
  <c r="K28" i="9"/>
  <c r="L28" i="9" s="1"/>
  <c r="H28" i="9"/>
  <c r="G28" i="9"/>
  <c r="F28" i="9"/>
  <c r="E28" i="9"/>
  <c r="C28" i="9"/>
  <c r="D28" i="9" s="1"/>
  <c r="B28" i="9"/>
  <c r="M27" i="9"/>
  <c r="L27" i="9"/>
  <c r="K27" i="9"/>
  <c r="H27" i="9"/>
  <c r="G27" i="9"/>
  <c r="F27" i="9"/>
  <c r="E27" i="9"/>
  <c r="C27" i="9"/>
  <c r="D27" i="9" s="1"/>
  <c r="B27" i="9"/>
  <c r="K26" i="9"/>
  <c r="L26" i="9" s="1"/>
  <c r="H26" i="9"/>
  <c r="G26" i="9"/>
  <c r="F26" i="9"/>
  <c r="E26" i="9"/>
  <c r="C26" i="9"/>
  <c r="D26" i="9" s="1"/>
  <c r="B26" i="9"/>
  <c r="L25" i="9"/>
  <c r="K25" i="9"/>
  <c r="H25" i="9"/>
  <c r="G25" i="9"/>
  <c r="F25" i="9"/>
  <c r="E25" i="9"/>
  <c r="C25" i="9"/>
  <c r="D25" i="9" s="1"/>
  <c r="B25" i="9"/>
  <c r="L24" i="9"/>
  <c r="K24" i="9"/>
  <c r="H24" i="9"/>
  <c r="G24" i="9"/>
  <c r="D24" i="9"/>
  <c r="B24" i="9"/>
  <c r="M23" i="9"/>
  <c r="L23" i="9"/>
  <c r="K23" i="9"/>
  <c r="H23" i="9"/>
  <c r="G23" i="9"/>
  <c r="F23" i="9"/>
  <c r="E23" i="9"/>
  <c r="C23" i="9"/>
  <c r="D23" i="9" s="1"/>
  <c r="B23" i="9"/>
  <c r="K22" i="9"/>
  <c r="L22" i="9" s="1"/>
  <c r="H22" i="9"/>
  <c r="G22" i="9"/>
  <c r="D22" i="9"/>
  <c r="B22" i="9"/>
  <c r="K21" i="9"/>
  <c r="L21" i="9" s="1"/>
  <c r="M21" i="9" s="1"/>
  <c r="H21" i="9"/>
  <c r="G21" i="9"/>
  <c r="D21" i="9"/>
  <c r="B21" i="9"/>
  <c r="K20" i="9"/>
  <c r="L20" i="9" s="1"/>
  <c r="H20" i="9"/>
  <c r="G20" i="9"/>
  <c r="F20" i="9"/>
  <c r="E20" i="9"/>
  <c r="C20" i="9"/>
  <c r="D20" i="9" s="1"/>
  <c r="B20" i="9"/>
  <c r="K19" i="9"/>
  <c r="L19" i="9" s="1"/>
  <c r="H19" i="9"/>
  <c r="G19" i="9"/>
  <c r="F19" i="9"/>
  <c r="E19" i="9"/>
  <c r="D19" i="9"/>
  <c r="C19" i="9"/>
  <c r="B19" i="9"/>
  <c r="K18" i="9"/>
  <c r="L18" i="9" s="1"/>
  <c r="H18" i="9"/>
  <c r="G18" i="9"/>
  <c r="F18" i="9"/>
  <c r="E18" i="9"/>
  <c r="C18" i="9"/>
  <c r="D18" i="9" s="1"/>
  <c r="B18" i="9"/>
  <c r="L17" i="9"/>
  <c r="M17" i="9" s="1"/>
  <c r="K17" i="9"/>
  <c r="H17" i="9"/>
  <c r="G17" i="9"/>
  <c r="F17" i="9"/>
  <c r="E17" i="9"/>
  <c r="D17" i="9"/>
  <c r="C17" i="9"/>
  <c r="B17" i="9"/>
  <c r="L16" i="9"/>
  <c r="K16" i="9"/>
  <c r="H16" i="9"/>
  <c r="G16" i="9"/>
  <c r="F16" i="9"/>
  <c r="E16" i="9"/>
  <c r="C16" i="9"/>
  <c r="D16" i="9" s="1"/>
  <c r="B16" i="9"/>
  <c r="L15" i="9"/>
  <c r="M15" i="9" s="1"/>
  <c r="K15" i="9"/>
  <c r="H15" i="9"/>
  <c r="G15" i="9"/>
  <c r="F15" i="9"/>
  <c r="E15" i="9"/>
  <c r="D15" i="9"/>
  <c r="C15" i="9"/>
  <c r="B15" i="9"/>
  <c r="K14" i="9"/>
  <c r="L14" i="9" s="1"/>
  <c r="H14" i="9"/>
  <c r="G14" i="9"/>
  <c r="F14" i="9"/>
  <c r="E14" i="9"/>
  <c r="C14" i="9"/>
  <c r="D14" i="9" s="1"/>
  <c r="B14" i="9"/>
  <c r="L13" i="9"/>
  <c r="M13" i="9" s="1"/>
  <c r="K13" i="9"/>
  <c r="H13" i="9"/>
  <c r="G13" i="9"/>
  <c r="C13" i="9"/>
  <c r="B13" i="9"/>
  <c r="M12" i="9"/>
  <c r="L12" i="9"/>
  <c r="K12" i="9"/>
  <c r="H12" i="9"/>
  <c r="G12" i="9"/>
  <c r="F12" i="9"/>
  <c r="E12" i="9"/>
  <c r="C12" i="9"/>
  <c r="D12" i="9" s="1"/>
  <c r="B12" i="9"/>
  <c r="K11" i="9"/>
  <c r="L11" i="9" s="1"/>
  <c r="H11" i="9"/>
  <c r="G11" i="9"/>
  <c r="F11" i="9"/>
  <c r="E11" i="9"/>
  <c r="D11" i="9"/>
  <c r="C11" i="9"/>
  <c r="B11" i="9"/>
  <c r="L10" i="9"/>
  <c r="K10" i="9"/>
  <c r="H10" i="9"/>
  <c r="G10" i="9"/>
  <c r="F10" i="9"/>
  <c r="E10" i="9"/>
  <c r="C10" i="9"/>
  <c r="D10" i="9" s="1"/>
  <c r="B10" i="9"/>
  <c r="M19" i="9" l="1"/>
  <c r="M11" i="9"/>
  <c r="M14" i="9"/>
  <c r="B8" i="7"/>
  <c r="F7" i="7"/>
  <c r="F8" i="7"/>
  <c r="B7" i="7"/>
  <c r="N33" i="9"/>
  <c r="O33" i="9" s="1"/>
  <c r="M60" i="9"/>
  <c r="M68" i="9"/>
  <c r="M112" i="9"/>
  <c r="N115" i="9"/>
  <c r="O115" i="9" s="1"/>
  <c r="M76" i="10"/>
  <c r="M18" i="9"/>
  <c r="M42" i="9"/>
  <c r="N43" i="9"/>
  <c r="O43" i="9" s="1"/>
  <c r="N116" i="9"/>
  <c r="O116" i="9" s="1"/>
  <c r="O49" i="10"/>
  <c r="M68" i="10"/>
  <c r="N69" i="10"/>
  <c r="O69" i="10" s="1"/>
  <c r="M76" i="9"/>
  <c r="N126" i="9"/>
  <c r="O126" i="9" s="1"/>
  <c r="L151" i="9"/>
  <c r="N18" i="9" s="1"/>
  <c r="O18" i="9" s="1"/>
  <c r="M22" i="9"/>
  <c r="N24" i="9"/>
  <c r="O24" i="9" s="1"/>
  <c r="M24" i="9"/>
  <c r="M34" i="9"/>
  <c r="N35" i="9"/>
  <c r="O35" i="9" s="1"/>
  <c r="N44" i="9"/>
  <c r="M44" i="9"/>
  <c r="N45" i="9"/>
  <c r="O45" i="9" s="1"/>
  <c r="M54" i="9"/>
  <c r="M62" i="9"/>
  <c r="N70" i="9"/>
  <c r="O70" i="9" s="1"/>
  <c r="M70" i="9"/>
  <c r="M78" i="9"/>
  <c r="M86" i="9"/>
  <c r="M94" i="9"/>
  <c r="N117" i="9"/>
  <c r="O117" i="9" s="1"/>
  <c r="N118" i="9"/>
  <c r="O130" i="9"/>
  <c r="N92" i="9"/>
  <c r="O92" i="9" s="1"/>
  <c r="M92" i="9"/>
  <c r="N128" i="9"/>
  <c r="O128" i="9" s="1"/>
  <c r="N77" i="10"/>
  <c r="O77" i="10" s="1"/>
  <c r="M10" i="9"/>
  <c r="M25" i="9"/>
  <c r="N26" i="9"/>
  <c r="O26" i="9" s="1"/>
  <c r="M26" i="9"/>
  <c r="M46" i="9"/>
  <c r="N55" i="9"/>
  <c r="O55" i="9" s="1"/>
  <c r="N63" i="9"/>
  <c r="O63" i="9" s="1"/>
  <c r="N97" i="9"/>
  <c r="O97" i="9" s="1"/>
  <c r="N100" i="9"/>
  <c r="N40" i="9"/>
  <c r="O40" i="9" s="1"/>
  <c r="M40" i="9"/>
  <c r="N28" i="9"/>
  <c r="O28" i="9" s="1"/>
  <c r="M28" i="9"/>
  <c r="M36" i="9"/>
  <c r="N37" i="9"/>
  <c r="O37" i="9" s="1"/>
  <c r="M48" i="9"/>
  <c r="M56" i="9"/>
  <c r="M64" i="9"/>
  <c r="N72" i="9"/>
  <c r="M72" i="9"/>
  <c r="M80" i="9"/>
  <c r="M88" i="9"/>
  <c r="M96" i="9"/>
  <c r="N102" i="9"/>
  <c r="O102" i="9" s="1"/>
  <c r="M32" i="9"/>
  <c r="N20" i="9"/>
  <c r="O20" i="9" s="1"/>
  <c r="M20" i="9"/>
  <c r="B5" i="7"/>
  <c r="B12" i="7"/>
  <c r="B4" i="7"/>
  <c r="O44" i="9"/>
  <c r="N108" i="9"/>
  <c r="O108" i="9" s="1"/>
  <c r="O118" i="9"/>
  <c r="N150" i="9"/>
  <c r="O150" i="9" s="1"/>
  <c r="M150" i="9"/>
  <c r="N113" i="9"/>
  <c r="O113" i="9" s="1"/>
  <c r="M16" i="9"/>
  <c r="N30" i="9"/>
  <c r="O30" i="9" s="1"/>
  <c r="M30" i="9"/>
  <c r="N31" i="9"/>
  <c r="O31" i="9" s="1"/>
  <c r="M38" i="9"/>
  <c r="N39" i="9"/>
  <c r="O39" i="9" s="1"/>
  <c r="M50" i="9"/>
  <c r="M58" i="9"/>
  <c r="M66" i="9"/>
  <c r="N74" i="9"/>
  <c r="O74" i="9" s="1"/>
  <c r="M74" i="9"/>
  <c r="M82" i="9"/>
  <c r="M90" i="9"/>
  <c r="O100" i="9"/>
  <c r="M104" i="9"/>
  <c r="N134" i="9"/>
  <c r="O134" i="9" s="1"/>
  <c r="M142" i="9"/>
  <c r="N22" i="10"/>
  <c r="M22" i="10"/>
  <c r="N52" i="9"/>
  <c r="O52" i="9" s="1"/>
  <c r="M52" i="9"/>
  <c r="M84" i="9"/>
  <c r="N12" i="9"/>
  <c r="O12" i="9" s="1"/>
  <c r="N59" i="9"/>
  <c r="O59" i="9" s="1"/>
  <c r="O72" i="9"/>
  <c r="N130" i="9"/>
  <c r="C8" i="7"/>
  <c r="C7" i="7"/>
  <c r="M19" i="10"/>
  <c r="N50" i="10"/>
  <c r="O50" i="10" s="1"/>
  <c r="M50" i="10"/>
  <c r="N51" i="10"/>
  <c r="O51" i="10" s="1"/>
  <c r="M24" i="10"/>
  <c r="N25" i="10"/>
  <c r="O25" i="10" s="1"/>
  <c r="N52" i="10"/>
  <c r="O52" i="10" s="1"/>
  <c r="M52" i="10"/>
  <c r="N53" i="10"/>
  <c r="O53" i="10" s="1"/>
  <c r="M71" i="6"/>
  <c r="N123" i="9"/>
  <c r="O123" i="9" s="1"/>
  <c r="N135" i="9"/>
  <c r="O135" i="9" s="1"/>
  <c r="N136" i="9"/>
  <c r="M15" i="10"/>
  <c r="C11" i="7" s="1"/>
  <c r="M26" i="10"/>
  <c r="N27" i="10"/>
  <c r="O27" i="10" s="1"/>
  <c r="O42" i="10"/>
  <c r="N54" i="10"/>
  <c r="O54" i="10" s="1"/>
  <c r="M54" i="10"/>
  <c r="N21" i="10"/>
  <c r="O21" i="10" s="1"/>
  <c r="M21" i="10"/>
  <c r="M28" i="10"/>
  <c r="N29" i="10"/>
  <c r="O29" i="10" s="1"/>
  <c r="N56" i="10"/>
  <c r="O56" i="10" s="1"/>
  <c r="M56" i="10"/>
  <c r="M97" i="9"/>
  <c r="M105" i="9"/>
  <c r="M120" i="9"/>
  <c r="M124" i="9"/>
  <c r="M128" i="9"/>
  <c r="M132" i="9"/>
  <c r="N137" i="9"/>
  <c r="O137" i="9" s="1"/>
  <c r="N146" i="9"/>
  <c r="N11" i="10"/>
  <c r="M11" i="10"/>
  <c r="N30" i="10"/>
  <c r="O30" i="10" s="1"/>
  <c r="M30" i="10"/>
  <c r="N58" i="10"/>
  <c r="O58" i="10" s="1"/>
  <c r="M58" i="10"/>
  <c r="N62" i="10"/>
  <c r="N72" i="10"/>
  <c r="M72" i="10"/>
  <c r="N80" i="10"/>
  <c r="N96" i="10"/>
  <c r="O136" i="9"/>
  <c r="M138" i="9"/>
  <c r="M146" i="9"/>
  <c r="M17" i="10"/>
  <c r="O22" i="10"/>
  <c r="M32" i="10"/>
  <c r="N33" i="10"/>
  <c r="O33" i="10" s="1"/>
  <c r="N60" i="10"/>
  <c r="O60" i="10" s="1"/>
  <c r="M60" i="10"/>
  <c r="N61" i="10"/>
  <c r="O61" i="10" s="1"/>
  <c r="M61" i="10"/>
  <c r="M62" i="10"/>
  <c r="N63" i="10"/>
  <c r="O63" i="10" s="1"/>
  <c r="M41" i="9"/>
  <c r="M43" i="9"/>
  <c r="M45" i="9"/>
  <c r="M47" i="9"/>
  <c r="M49" i="9"/>
  <c r="M51" i="9"/>
  <c r="M53" i="9"/>
  <c r="M55" i="9"/>
  <c r="M57" i="9"/>
  <c r="M59" i="9"/>
  <c r="M61" i="9"/>
  <c r="M63" i="9"/>
  <c r="M65" i="9"/>
  <c r="N121" i="9"/>
  <c r="O121" i="9" s="1"/>
  <c r="N129" i="9"/>
  <c r="O129" i="9" s="1"/>
  <c r="N139" i="9"/>
  <c r="O139" i="9" s="1"/>
  <c r="C5" i="7"/>
  <c r="C12" i="7"/>
  <c r="C4" i="7"/>
  <c r="O11" i="10"/>
  <c r="N34" i="10"/>
  <c r="O34" i="10" s="1"/>
  <c r="M34" i="10"/>
  <c r="N66" i="10"/>
  <c r="O66" i="10" s="1"/>
  <c r="M66" i="10"/>
  <c r="N92" i="10"/>
  <c r="O92" i="10" s="1"/>
  <c r="O146" i="9"/>
  <c r="N13" i="10"/>
  <c r="O13" i="10" s="1"/>
  <c r="M13" i="10"/>
  <c r="M36" i="10"/>
  <c r="N37" i="10"/>
  <c r="O37" i="10" s="1"/>
  <c r="M38" i="10"/>
  <c r="N40" i="10"/>
  <c r="O40" i="10" s="1"/>
  <c r="M40" i="10"/>
  <c r="N42" i="10"/>
  <c r="M42" i="10"/>
  <c r="N44" i="10"/>
  <c r="O44" i="10" s="1"/>
  <c r="M44" i="10"/>
  <c r="N45" i="10"/>
  <c r="O45" i="10" s="1"/>
  <c r="M46" i="10"/>
  <c r="N47" i="10"/>
  <c r="O47" i="10" s="1"/>
  <c r="N48" i="10"/>
  <c r="O48" i="10" s="1"/>
  <c r="M48" i="10"/>
  <c r="N49" i="10"/>
  <c r="O62" i="10"/>
  <c r="N65" i="10"/>
  <c r="O65" i="10" s="1"/>
  <c r="M65" i="10"/>
  <c r="M148" i="10"/>
  <c r="O72" i="10"/>
  <c r="O80" i="10"/>
  <c r="O96" i="10"/>
  <c r="M109" i="10"/>
  <c r="N147" i="10"/>
  <c r="O147" i="10" s="1"/>
  <c r="M147" i="10"/>
  <c r="O59" i="6"/>
  <c r="M61" i="6"/>
  <c r="M63" i="10"/>
  <c r="M69" i="10"/>
  <c r="M73" i="10"/>
  <c r="M77" i="10"/>
  <c r="N110" i="10"/>
  <c r="O110" i="10" s="1"/>
  <c r="M110" i="10"/>
  <c r="N132" i="10"/>
  <c r="O132" i="10" s="1"/>
  <c r="M132" i="10"/>
  <c r="N23" i="6"/>
  <c r="M23" i="6"/>
  <c r="M103" i="6"/>
  <c r="L151" i="10"/>
  <c r="N84" i="10" s="1"/>
  <c r="O84" i="10" s="1"/>
  <c r="N70" i="10"/>
  <c r="O70" i="10" s="1"/>
  <c r="N82" i="10"/>
  <c r="O82" i="10" s="1"/>
  <c r="N86" i="10"/>
  <c r="O86" i="10" s="1"/>
  <c r="N94" i="10"/>
  <c r="O94" i="10" s="1"/>
  <c r="N98" i="10"/>
  <c r="N51" i="6"/>
  <c r="O51" i="6" s="1"/>
  <c r="N39" i="6"/>
  <c r="O39" i="6" s="1"/>
  <c r="M39" i="6"/>
  <c r="M93" i="6"/>
  <c r="N93" i="6"/>
  <c r="M37" i="10"/>
  <c r="M39" i="10"/>
  <c r="M41" i="10"/>
  <c r="M43" i="10"/>
  <c r="M45" i="10"/>
  <c r="M47" i="10"/>
  <c r="O98" i="10"/>
  <c r="N126" i="10"/>
  <c r="O126" i="10" s="1"/>
  <c r="N128" i="10"/>
  <c r="O128" i="10" s="1"/>
  <c r="M128" i="10"/>
  <c r="M13" i="6"/>
  <c r="M29" i="6"/>
  <c r="N29" i="6"/>
  <c r="O29" i="6" s="1"/>
  <c r="N141" i="10"/>
  <c r="N15" i="6"/>
  <c r="O15" i="6" s="1"/>
  <c r="M15" i="6"/>
  <c r="N21" i="6"/>
  <c r="O21" i="6" s="1"/>
  <c r="M21" i="6"/>
  <c r="O37" i="6"/>
  <c r="N41" i="6"/>
  <c r="M41" i="6"/>
  <c r="O60" i="6"/>
  <c r="M73" i="6"/>
  <c r="O92" i="6"/>
  <c r="N105" i="6"/>
  <c r="O105" i="6" s="1"/>
  <c r="M105" i="6"/>
  <c r="O113" i="6"/>
  <c r="N133" i="10"/>
  <c r="O133" i="10" s="1"/>
  <c r="M17" i="6"/>
  <c r="N33" i="6"/>
  <c r="O33" i="6" s="1"/>
  <c r="M33" i="6"/>
  <c r="N34" i="6"/>
  <c r="O34" i="6" s="1"/>
  <c r="N42" i="6"/>
  <c r="O42" i="6" s="1"/>
  <c r="M53" i="6"/>
  <c r="N65" i="6"/>
  <c r="O65" i="6" s="1"/>
  <c r="M65" i="6"/>
  <c r="N66" i="6"/>
  <c r="N74" i="6"/>
  <c r="O74" i="6" s="1"/>
  <c r="M85" i="6"/>
  <c r="N97" i="6"/>
  <c r="M97" i="6"/>
  <c r="N98" i="6"/>
  <c r="N106" i="6"/>
  <c r="O106" i="6" s="1"/>
  <c r="M117" i="6"/>
  <c r="O131" i="6"/>
  <c r="M133" i="6"/>
  <c r="O141" i="10"/>
  <c r="N16" i="6"/>
  <c r="O16" i="6" s="1"/>
  <c r="M16" i="6"/>
  <c r="M32" i="6"/>
  <c r="O41" i="6"/>
  <c r="N44" i="6"/>
  <c r="O44" i="6" s="1"/>
  <c r="M64" i="6"/>
  <c r="O93" i="6"/>
  <c r="M96" i="6"/>
  <c r="N108" i="6"/>
  <c r="O108" i="6" s="1"/>
  <c r="M111" i="10"/>
  <c r="M126" i="10"/>
  <c r="N143" i="10"/>
  <c r="O143" i="10" s="1"/>
  <c r="N35" i="6"/>
  <c r="O35" i="6" s="1"/>
  <c r="M55" i="6"/>
  <c r="O66" i="6"/>
  <c r="N67" i="6"/>
  <c r="O67" i="6" s="1"/>
  <c r="M87" i="6"/>
  <c r="O98" i="6"/>
  <c r="N99" i="6"/>
  <c r="M119" i="6"/>
  <c r="M114" i="10"/>
  <c r="M120" i="10"/>
  <c r="N135" i="10"/>
  <c r="O135" i="10" s="1"/>
  <c r="N139" i="10"/>
  <c r="O139" i="10" s="1"/>
  <c r="M25" i="6"/>
  <c r="N45" i="6"/>
  <c r="N57" i="6"/>
  <c r="O57" i="6" s="1"/>
  <c r="M57" i="6"/>
  <c r="N77" i="6"/>
  <c r="O77" i="6" s="1"/>
  <c r="M89" i="6"/>
  <c r="O97" i="6"/>
  <c r="N11" i="6"/>
  <c r="O11" i="6" s="1"/>
  <c r="M11" i="6"/>
  <c r="D11" i="7" s="1"/>
  <c r="N26" i="6"/>
  <c r="O26" i="6" s="1"/>
  <c r="N27" i="6"/>
  <c r="O27" i="6" s="1"/>
  <c r="N37" i="6"/>
  <c r="M37" i="6"/>
  <c r="N49" i="6"/>
  <c r="O49" i="6" s="1"/>
  <c r="M49" i="6"/>
  <c r="N58" i="6"/>
  <c r="O58" i="6" s="1"/>
  <c r="N59" i="6"/>
  <c r="N69" i="6"/>
  <c r="O69" i="6" s="1"/>
  <c r="M69" i="6"/>
  <c r="N81" i="6"/>
  <c r="O81" i="6" s="1"/>
  <c r="M81" i="6"/>
  <c r="N90" i="6"/>
  <c r="O90" i="6" s="1"/>
  <c r="N91" i="6"/>
  <c r="O91" i="6" s="1"/>
  <c r="N101" i="6"/>
  <c r="O101" i="6" s="1"/>
  <c r="M101" i="6"/>
  <c r="N113" i="6"/>
  <c r="M113" i="6"/>
  <c r="N125" i="6"/>
  <c r="O125" i="6" s="1"/>
  <c r="M125" i="6"/>
  <c r="N131" i="10"/>
  <c r="O131" i="10" s="1"/>
  <c r="N145" i="10"/>
  <c r="O145" i="10" s="1"/>
  <c r="M145" i="10"/>
  <c r="D8" i="7"/>
  <c r="D7" i="7"/>
  <c r="O45" i="6"/>
  <c r="N48" i="6"/>
  <c r="O48" i="6" s="1"/>
  <c r="M48" i="6"/>
  <c r="N60" i="6"/>
  <c r="M80" i="6"/>
  <c r="N92" i="6"/>
  <c r="N112" i="6"/>
  <c r="O112" i="6" s="1"/>
  <c r="M112" i="6"/>
  <c r="N126" i="6"/>
  <c r="N134" i="6"/>
  <c r="N142" i="6"/>
  <c r="O148" i="6"/>
  <c r="N127" i="6"/>
  <c r="M134" i="6"/>
  <c r="D12" i="7"/>
  <c r="D4" i="7"/>
  <c r="D5" i="7"/>
  <c r="O23" i="6"/>
  <c r="N120" i="6"/>
  <c r="O126" i="6"/>
  <c r="N128" i="6"/>
  <c r="O134" i="6"/>
  <c r="N136" i="6"/>
  <c r="O136" i="6" s="1"/>
  <c r="O142" i="6"/>
  <c r="N144" i="6"/>
  <c r="O144" i="6" s="1"/>
  <c r="M131" i="10"/>
  <c r="M133" i="10"/>
  <c r="M135" i="10"/>
  <c r="M137" i="10"/>
  <c r="M139" i="10"/>
  <c r="M141" i="10"/>
  <c r="M150" i="10"/>
  <c r="M14" i="6"/>
  <c r="M19" i="6"/>
  <c r="M26" i="6"/>
  <c r="M35" i="6"/>
  <c r="M42" i="6"/>
  <c r="M51" i="6"/>
  <c r="M58" i="6"/>
  <c r="M67" i="6"/>
  <c r="M74" i="6"/>
  <c r="M83" i="6"/>
  <c r="M90" i="6"/>
  <c r="M99" i="6"/>
  <c r="M106" i="6"/>
  <c r="M115" i="6"/>
  <c r="M120" i="6"/>
  <c r="N121" i="6"/>
  <c r="O127" i="6"/>
  <c r="M128" i="6"/>
  <c r="N129" i="6"/>
  <c r="O150" i="10"/>
  <c r="O99" i="6"/>
  <c r="O120" i="6"/>
  <c r="M121" i="6"/>
  <c r="N122" i="6"/>
  <c r="O128" i="6"/>
  <c r="M129" i="6"/>
  <c r="N130" i="6"/>
  <c r="N138" i="6"/>
  <c r="N146" i="6"/>
  <c r="O146" i="6" s="1"/>
  <c r="O121" i="6"/>
  <c r="M122" i="6"/>
  <c r="N123" i="6"/>
  <c r="O123" i="6" s="1"/>
  <c r="O129" i="6"/>
  <c r="M130" i="6"/>
  <c r="N131" i="6"/>
  <c r="L151" i="6"/>
  <c r="N61" i="6" s="1"/>
  <c r="O61" i="6" s="1"/>
  <c r="O122" i="6"/>
  <c r="N124" i="6"/>
  <c r="O124" i="6" s="1"/>
  <c r="O130" i="6"/>
  <c r="N132" i="6"/>
  <c r="O132" i="6" s="1"/>
  <c r="O138" i="6"/>
  <c r="N140" i="6"/>
  <c r="O140" i="6" s="1"/>
  <c r="N148" i="6"/>
  <c r="N149" i="6"/>
  <c r="O149" i="6" s="1"/>
  <c r="M149" i="6"/>
  <c r="N150" i="6"/>
  <c r="O150" i="6" s="1"/>
  <c r="M136" i="6"/>
  <c r="M138" i="6"/>
  <c r="M140" i="6"/>
  <c r="M142" i="6"/>
  <c r="M144" i="6"/>
  <c r="M146" i="6"/>
  <c r="M148" i="6"/>
  <c r="M150" i="6"/>
  <c r="C13" i="7" l="1"/>
  <c r="F5" i="7"/>
  <c r="E5" i="7"/>
  <c r="D13" i="7"/>
  <c r="B11" i="7"/>
  <c r="N89" i="6"/>
  <c r="O89" i="6" s="1"/>
  <c r="N96" i="6"/>
  <c r="O96" i="6" s="1"/>
  <c r="N133" i="6"/>
  <c r="O133" i="6" s="1"/>
  <c r="N64" i="10"/>
  <c r="O64" i="10" s="1"/>
  <c r="N90" i="10"/>
  <c r="O90" i="10" s="1"/>
  <c r="N103" i="6"/>
  <c r="O103" i="6" s="1"/>
  <c r="N111" i="10"/>
  <c r="O111" i="10" s="1"/>
  <c r="N115" i="6"/>
  <c r="O115" i="6" s="1"/>
  <c r="N43" i="10"/>
  <c r="O43" i="10" s="1"/>
  <c r="N38" i="10"/>
  <c r="O38" i="10" s="1"/>
  <c r="C6" i="7"/>
  <c r="C10" i="7" s="1"/>
  <c r="C9" i="7"/>
  <c r="N125" i="9"/>
  <c r="O125" i="9" s="1"/>
  <c r="N17" i="10"/>
  <c r="O17" i="10" s="1"/>
  <c r="N144" i="9"/>
  <c r="O144" i="9" s="1"/>
  <c r="N71" i="6"/>
  <c r="O71" i="6" s="1"/>
  <c r="N132" i="9"/>
  <c r="O132" i="9" s="1"/>
  <c r="N23" i="10"/>
  <c r="O23" i="10" s="1"/>
  <c r="N104" i="9"/>
  <c r="O104" i="9" s="1"/>
  <c r="N82" i="9"/>
  <c r="O82" i="9" s="1"/>
  <c r="N50" i="9"/>
  <c r="O50" i="9" s="1"/>
  <c r="N49" i="9"/>
  <c r="O49" i="9" s="1"/>
  <c r="N80" i="9"/>
  <c r="O80" i="9" s="1"/>
  <c r="N48" i="9"/>
  <c r="O48" i="9" s="1"/>
  <c r="N101" i="9"/>
  <c r="O101" i="9" s="1"/>
  <c r="N27" i="9"/>
  <c r="O27" i="9" s="1"/>
  <c r="N120" i="9"/>
  <c r="O120" i="9" s="1"/>
  <c r="N78" i="9"/>
  <c r="O78" i="9" s="1"/>
  <c r="N53" i="9"/>
  <c r="O53" i="9" s="1"/>
  <c r="E7" i="7"/>
  <c r="N114" i="9"/>
  <c r="O114" i="9" s="1"/>
  <c r="N111" i="9"/>
  <c r="O111" i="9" s="1"/>
  <c r="N103" i="9"/>
  <c r="O103" i="9" s="1"/>
  <c r="N95" i="9"/>
  <c r="O95" i="9" s="1"/>
  <c r="N93" i="9"/>
  <c r="O93" i="9" s="1"/>
  <c r="N91" i="9"/>
  <c r="O91" i="9" s="1"/>
  <c r="N89" i="9"/>
  <c r="O89" i="9" s="1"/>
  <c r="N87" i="9"/>
  <c r="O87" i="9" s="1"/>
  <c r="N85" i="9"/>
  <c r="O85" i="9" s="1"/>
  <c r="N83" i="9"/>
  <c r="O83" i="9" s="1"/>
  <c r="N81" i="9"/>
  <c r="O81" i="9" s="1"/>
  <c r="N79" i="9"/>
  <c r="O79" i="9" s="1"/>
  <c r="N77" i="9"/>
  <c r="O77" i="9" s="1"/>
  <c r="N75" i="9"/>
  <c r="O75" i="9" s="1"/>
  <c r="N73" i="9"/>
  <c r="O73" i="9" s="1"/>
  <c r="N71" i="9"/>
  <c r="O71" i="9" s="1"/>
  <c r="N69" i="9"/>
  <c r="O69" i="9" s="1"/>
  <c r="N67" i="9"/>
  <c r="O67" i="9" s="1"/>
  <c r="N147" i="9"/>
  <c r="O147" i="9" s="1"/>
  <c r="N107" i="9"/>
  <c r="O107" i="9" s="1"/>
  <c r="N99" i="9"/>
  <c r="O99" i="9" s="1"/>
  <c r="N143" i="9"/>
  <c r="O143" i="9" s="1"/>
  <c r="N141" i="9"/>
  <c r="O141" i="9" s="1"/>
  <c r="N13" i="9"/>
  <c r="O13" i="9" s="1"/>
  <c r="N149" i="9"/>
  <c r="O149" i="9" s="1"/>
  <c r="N106" i="9"/>
  <c r="O106" i="9" s="1"/>
  <c r="N98" i="9"/>
  <c r="O98" i="9" s="1"/>
  <c r="N68" i="10"/>
  <c r="O68" i="10" s="1"/>
  <c r="N17" i="9"/>
  <c r="O17" i="9" s="1"/>
  <c r="N112" i="9"/>
  <c r="O112" i="9" s="1"/>
  <c r="N22" i="9"/>
  <c r="O22" i="9" s="1"/>
  <c r="N80" i="6"/>
  <c r="O80" i="6" s="1"/>
  <c r="N76" i="6"/>
  <c r="O76" i="6" s="1"/>
  <c r="N117" i="6"/>
  <c r="O117" i="6" s="1"/>
  <c r="N85" i="6"/>
  <c r="O85" i="6" s="1"/>
  <c r="N53" i="6"/>
  <c r="O53" i="6" s="1"/>
  <c r="N17" i="6"/>
  <c r="O17" i="6" s="1"/>
  <c r="N73" i="6"/>
  <c r="O73" i="6" s="1"/>
  <c r="N137" i="10"/>
  <c r="O137" i="10" s="1"/>
  <c r="N120" i="10"/>
  <c r="O120" i="10" s="1"/>
  <c r="N78" i="10"/>
  <c r="O78" i="10" s="1"/>
  <c r="N148" i="10"/>
  <c r="O148" i="10" s="1"/>
  <c r="N41" i="10"/>
  <c r="O41" i="10" s="1"/>
  <c r="N36" i="10"/>
  <c r="O36" i="10" s="1"/>
  <c r="N115" i="10"/>
  <c r="O115" i="10" s="1"/>
  <c r="N35" i="10"/>
  <c r="O35" i="10" s="1"/>
  <c r="N148" i="9"/>
  <c r="O148" i="9" s="1"/>
  <c r="N32" i="10"/>
  <c r="O32" i="10" s="1"/>
  <c r="N73" i="10"/>
  <c r="O73" i="10" s="1"/>
  <c r="N31" i="10"/>
  <c r="O31" i="10" s="1"/>
  <c r="N145" i="9"/>
  <c r="O145" i="9" s="1"/>
  <c r="N28" i="10"/>
  <c r="O28" i="10" s="1"/>
  <c r="N26" i="10"/>
  <c r="O26" i="10" s="1"/>
  <c r="N131" i="9"/>
  <c r="O131" i="9" s="1"/>
  <c r="N24" i="10"/>
  <c r="O24" i="10" s="1"/>
  <c r="N19" i="10"/>
  <c r="O19" i="10" s="1"/>
  <c r="N51" i="9"/>
  <c r="O51" i="9" s="1"/>
  <c r="N84" i="9"/>
  <c r="O84" i="9" s="1"/>
  <c r="N47" i="9"/>
  <c r="O47" i="9" s="1"/>
  <c r="N76" i="10"/>
  <c r="O76" i="10" s="1"/>
  <c r="N68" i="9"/>
  <c r="O68" i="9" s="1"/>
  <c r="E8" i="7"/>
  <c r="N11" i="9"/>
  <c r="O11" i="9" s="1"/>
  <c r="N147" i="6"/>
  <c r="O147" i="6" s="1"/>
  <c r="N145" i="6"/>
  <c r="O145" i="6" s="1"/>
  <c r="N143" i="6"/>
  <c r="O143" i="6" s="1"/>
  <c r="N141" i="6"/>
  <c r="O141" i="6" s="1"/>
  <c r="N139" i="6"/>
  <c r="O139" i="6" s="1"/>
  <c r="N137" i="6"/>
  <c r="O137" i="6" s="1"/>
  <c r="N135" i="6"/>
  <c r="O135" i="6" s="1"/>
  <c r="N118" i="6"/>
  <c r="O118" i="6" s="1"/>
  <c r="N111" i="6"/>
  <c r="O111" i="6" s="1"/>
  <c r="N102" i="6"/>
  <c r="O102" i="6" s="1"/>
  <c r="N95" i="6"/>
  <c r="O95" i="6" s="1"/>
  <c r="N86" i="6"/>
  <c r="O86" i="6" s="1"/>
  <c r="N79" i="6"/>
  <c r="O79" i="6" s="1"/>
  <c r="N70" i="6"/>
  <c r="O70" i="6" s="1"/>
  <c r="N63" i="6"/>
  <c r="O63" i="6" s="1"/>
  <c r="N54" i="6"/>
  <c r="O54" i="6" s="1"/>
  <c r="N47" i="6"/>
  <c r="O47" i="6" s="1"/>
  <c r="N38" i="6"/>
  <c r="O38" i="6" s="1"/>
  <c r="N31" i="6"/>
  <c r="O31" i="6" s="1"/>
  <c r="N22" i="6"/>
  <c r="O22" i="6" s="1"/>
  <c r="N12" i="6"/>
  <c r="O12" i="6" s="1"/>
  <c r="N104" i="6"/>
  <c r="O104" i="6" s="1"/>
  <c r="N72" i="6"/>
  <c r="O72" i="6" s="1"/>
  <c r="N40" i="6"/>
  <c r="O40" i="6" s="1"/>
  <c r="N110" i="6"/>
  <c r="O110" i="6" s="1"/>
  <c r="N94" i="6"/>
  <c r="O94" i="6" s="1"/>
  <c r="N78" i="6"/>
  <c r="O78" i="6" s="1"/>
  <c r="N62" i="6"/>
  <c r="O62" i="6" s="1"/>
  <c r="N46" i="6"/>
  <c r="O46" i="6" s="1"/>
  <c r="N30" i="6"/>
  <c r="O30" i="6" s="1"/>
  <c r="N100" i="6"/>
  <c r="O100" i="6" s="1"/>
  <c r="N68" i="6"/>
  <c r="O68" i="6" s="1"/>
  <c r="N36" i="6"/>
  <c r="O36" i="6" s="1"/>
  <c r="N10" i="6"/>
  <c r="O10" i="6" s="1"/>
  <c r="N109" i="6"/>
  <c r="O109" i="6" s="1"/>
  <c r="N18" i="6"/>
  <c r="O18" i="6" s="1"/>
  <c r="N116" i="6"/>
  <c r="O116" i="6" s="1"/>
  <c r="N84" i="6"/>
  <c r="O84" i="6" s="1"/>
  <c r="N52" i="6"/>
  <c r="O52" i="6" s="1"/>
  <c r="N20" i="6"/>
  <c r="O20" i="6" s="1"/>
  <c r="D6" i="7"/>
  <c r="D10" i="7" s="1"/>
  <c r="D9" i="7"/>
  <c r="N28" i="6"/>
  <c r="O28" i="6" s="1"/>
  <c r="N114" i="6"/>
  <c r="O114" i="6" s="1"/>
  <c r="N82" i="6"/>
  <c r="O82" i="6" s="1"/>
  <c r="N50" i="6"/>
  <c r="O50" i="6" s="1"/>
  <c r="N19" i="6"/>
  <c r="O19" i="6" s="1"/>
  <c r="N88" i="6"/>
  <c r="O88" i="6" s="1"/>
  <c r="N56" i="6"/>
  <c r="O56" i="6" s="1"/>
  <c r="N24" i="6"/>
  <c r="O24" i="6" s="1"/>
  <c r="N32" i="6"/>
  <c r="O32" i="6" s="1"/>
  <c r="N107" i="6"/>
  <c r="O107" i="6" s="1"/>
  <c r="N75" i="6"/>
  <c r="O75" i="6" s="1"/>
  <c r="N43" i="6"/>
  <c r="O43" i="6" s="1"/>
  <c r="N14" i="6"/>
  <c r="O14" i="6" s="1"/>
  <c r="N74" i="10"/>
  <c r="O74" i="10" s="1"/>
  <c r="N46" i="10"/>
  <c r="O46" i="10" s="1"/>
  <c r="N114" i="10"/>
  <c r="O114" i="10" s="1"/>
  <c r="N140" i="9"/>
  <c r="O140" i="9" s="1"/>
  <c r="N138" i="9"/>
  <c r="O138" i="9" s="1"/>
  <c r="N127" i="9"/>
  <c r="O127" i="9" s="1"/>
  <c r="N142" i="9"/>
  <c r="O142" i="9" s="1"/>
  <c r="N66" i="9"/>
  <c r="O66" i="9" s="1"/>
  <c r="N38" i="9"/>
  <c r="O38" i="9" s="1"/>
  <c r="N16" i="9"/>
  <c r="O16" i="9" s="1"/>
  <c r="N109" i="9"/>
  <c r="O109" i="9" s="1"/>
  <c r="N65" i="9"/>
  <c r="O65" i="9" s="1"/>
  <c r="N15" i="9"/>
  <c r="O15" i="9" s="1"/>
  <c r="N96" i="9"/>
  <c r="O96" i="9" s="1"/>
  <c r="N64" i="9"/>
  <c r="O64" i="9" s="1"/>
  <c r="N36" i="9"/>
  <c r="O36" i="9" s="1"/>
  <c r="N23" i="9"/>
  <c r="O23" i="9" s="1"/>
  <c r="N94" i="9"/>
  <c r="O94" i="9" s="1"/>
  <c r="N62" i="9"/>
  <c r="O62" i="9" s="1"/>
  <c r="N34" i="9"/>
  <c r="O34" i="9" s="1"/>
  <c r="N42" i="9"/>
  <c r="O42" i="9" s="1"/>
  <c r="F4" i="7"/>
  <c r="F9" i="7" s="1"/>
  <c r="E4" i="7"/>
  <c r="E9" i="7" s="1"/>
  <c r="B6" i="7"/>
  <c r="B9" i="7"/>
  <c r="N32" i="9"/>
  <c r="O32" i="9" s="1"/>
  <c r="N29" i="9"/>
  <c r="O29" i="9" s="1"/>
  <c r="N46" i="9"/>
  <c r="O46" i="9" s="1"/>
  <c r="N21" i="9"/>
  <c r="O21" i="9" s="1"/>
  <c r="N25" i="9"/>
  <c r="O25" i="9" s="1"/>
  <c r="N124" i="9"/>
  <c r="O124" i="9" s="1"/>
  <c r="N60" i="9"/>
  <c r="O60" i="9" s="1"/>
  <c r="N19" i="9"/>
  <c r="O19" i="9" s="1"/>
  <c r="N25" i="6"/>
  <c r="O25" i="6" s="1"/>
  <c r="N119" i="6"/>
  <c r="O119" i="6" s="1"/>
  <c r="N87" i="6"/>
  <c r="O87" i="6" s="1"/>
  <c r="N55" i="6"/>
  <c r="O55" i="6" s="1"/>
  <c r="N64" i="6"/>
  <c r="O64" i="6" s="1"/>
  <c r="N83" i="6"/>
  <c r="O83" i="6" s="1"/>
  <c r="N13" i="6"/>
  <c r="O13" i="6" s="1"/>
  <c r="N146" i="10"/>
  <c r="O146" i="10" s="1"/>
  <c r="N130" i="10"/>
  <c r="O130" i="10" s="1"/>
  <c r="N127" i="10"/>
  <c r="O127" i="10" s="1"/>
  <c r="N144" i="10"/>
  <c r="O144" i="10" s="1"/>
  <c r="N117" i="10"/>
  <c r="O117" i="10" s="1"/>
  <c r="N134" i="10"/>
  <c r="O134" i="10" s="1"/>
  <c r="N123" i="10"/>
  <c r="O123" i="10" s="1"/>
  <c r="N142" i="10"/>
  <c r="O142" i="10" s="1"/>
  <c r="N138" i="10"/>
  <c r="O138" i="10" s="1"/>
  <c r="N129" i="10"/>
  <c r="O129" i="10" s="1"/>
  <c r="N116" i="10"/>
  <c r="O116" i="10" s="1"/>
  <c r="N106" i="10"/>
  <c r="O106" i="10" s="1"/>
  <c r="N104" i="10"/>
  <c r="O104" i="10" s="1"/>
  <c r="N102" i="10"/>
  <c r="O102" i="10" s="1"/>
  <c r="N100" i="10"/>
  <c r="O100" i="10" s="1"/>
  <c r="N149" i="10"/>
  <c r="O149" i="10" s="1"/>
  <c r="N122" i="10"/>
  <c r="O122" i="10" s="1"/>
  <c r="N119" i="10"/>
  <c r="O119" i="10" s="1"/>
  <c r="N113" i="10"/>
  <c r="O113" i="10" s="1"/>
  <c r="N108" i="10"/>
  <c r="O108" i="10" s="1"/>
  <c r="N125" i="10"/>
  <c r="O125" i="10" s="1"/>
  <c r="N136" i="10"/>
  <c r="O136" i="10" s="1"/>
  <c r="N59" i="10"/>
  <c r="O59" i="10" s="1"/>
  <c r="N57" i="10"/>
  <c r="O57" i="10" s="1"/>
  <c r="N55" i="10"/>
  <c r="O55" i="10" s="1"/>
  <c r="N112" i="10"/>
  <c r="O112" i="10" s="1"/>
  <c r="N140" i="10"/>
  <c r="O140" i="10" s="1"/>
  <c r="N124" i="10"/>
  <c r="O124" i="10" s="1"/>
  <c r="N105" i="10"/>
  <c r="O105" i="10" s="1"/>
  <c r="N101" i="10"/>
  <c r="O101" i="10" s="1"/>
  <c r="N97" i="10"/>
  <c r="O97" i="10" s="1"/>
  <c r="N93" i="10"/>
  <c r="O93" i="10" s="1"/>
  <c r="N89" i="10"/>
  <c r="O89" i="10" s="1"/>
  <c r="N85" i="10"/>
  <c r="O85" i="10" s="1"/>
  <c r="N81" i="10"/>
  <c r="O81" i="10" s="1"/>
  <c r="N107" i="10"/>
  <c r="O107" i="10" s="1"/>
  <c r="N12" i="10"/>
  <c r="O12" i="10" s="1"/>
  <c r="N121" i="10"/>
  <c r="O121" i="10" s="1"/>
  <c r="N91" i="10"/>
  <c r="O91" i="10" s="1"/>
  <c r="N16" i="10"/>
  <c r="O16" i="10" s="1"/>
  <c r="N95" i="10"/>
  <c r="O95" i="10" s="1"/>
  <c r="N79" i="10"/>
  <c r="O79" i="10" s="1"/>
  <c r="N71" i="10"/>
  <c r="O71" i="10" s="1"/>
  <c r="N10" i="10"/>
  <c r="O10" i="10" s="1"/>
  <c r="N20" i="10"/>
  <c r="O20" i="10" s="1"/>
  <c r="N99" i="10"/>
  <c r="O99" i="10" s="1"/>
  <c r="N83" i="10"/>
  <c r="O83" i="10" s="1"/>
  <c r="N14" i="10"/>
  <c r="O14" i="10" s="1"/>
  <c r="N18" i="10"/>
  <c r="O18" i="10" s="1"/>
  <c r="N87" i="10"/>
  <c r="O87" i="10" s="1"/>
  <c r="N103" i="10"/>
  <c r="O103" i="10" s="1"/>
  <c r="N75" i="10"/>
  <c r="O75" i="10" s="1"/>
  <c r="N67" i="10"/>
  <c r="O67" i="10" s="1"/>
  <c r="N118" i="10"/>
  <c r="O118" i="10" s="1"/>
  <c r="N109" i="10"/>
  <c r="O109" i="10" s="1"/>
  <c r="N39" i="10"/>
  <c r="O39" i="10" s="1"/>
  <c r="N133" i="9"/>
  <c r="O133" i="9" s="1"/>
  <c r="N15" i="10"/>
  <c r="O15" i="10" s="1"/>
  <c r="N119" i="9"/>
  <c r="O119" i="9" s="1"/>
  <c r="N88" i="10"/>
  <c r="O88" i="10" s="1"/>
  <c r="N110" i="9"/>
  <c r="O110" i="9" s="1"/>
  <c r="N90" i="9"/>
  <c r="O90" i="9" s="1"/>
  <c r="N58" i="9"/>
  <c r="O58" i="9" s="1"/>
  <c r="N105" i="9"/>
  <c r="O105" i="9" s="1"/>
  <c r="N57" i="9"/>
  <c r="O57" i="9" s="1"/>
  <c r="F12" i="7"/>
  <c r="E12" i="7"/>
  <c r="N88" i="9"/>
  <c r="O88" i="9" s="1"/>
  <c r="N56" i="9"/>
  <c r="O56" i="9" s="1"/>
  <c r="N10" i="9"/>
  <c r="O10" i="9" s="1"/>
  <c r="B15" i="7" s="1"/>
  <c r="N86" i="9"/>
  <c r="O86" i="9" s="1"/>
  <c r="N54" i="9"/>
  <c r="O54" i="9" s="1"/>
  <c r="N76" i="9"/>
  <c r="O76" i="9" s="1"/>
  <c r="N122" i="9"/>
  <c r="O122" i="9" s="1"/>
  <c r="N61" i="9"/>
  <c r="O61" i="9" s="1"/>
  <c r="N41" i="9"/>
  <c r="O41" i="9" s="1"/>
  <c r="N14" i="9"/>
  <c r="O14" i="9" s="1"/>
  <c r="D15" i="7" l="1"/>
  <c r="C15" i="7"/>
  <c r="F15" i="7" s="1"/>
  <c r="E11" i="7"/>
  <c r="E13" i="7" s="1"/>
  <c r="F11" i="7"/>
  <c r="F13" i="7"/>
  <c r="B13" i="7"/>
  <c r="B10" i="7"/>
  <c r="F6" i="7"/>
  <c r="F10" i="7" s="1"/>
  <c r="E6" i="7"/>
  <c r="E10" i="7" s="1"/>
  <c r="E15" i="7" l="1"/>
</calcChain>
</file>

<file path=xl/sharedStrings.xml><?xml version="1.0" encoding="utf-8"?>
<sst xmlns="http://schemas.openxmlformats.org/spreadsheetml/2006/main" count="13158" uniqueCount="5445">
  <si>
    <t>a</t>
    <phoneticPr fontId="7" type="noConversion"/>
  </si>
  <si>
    <t>b</t>
    <phoneticPr fontId="7" type="noConversion"/>
  </si>
  <si>
    <t>C</t>
    <phoneticPr fontId="7" type="noConversion"/>
  </si>
  <si>
    <t>E</t>
    <phoneticPr fontId="7" type="noConversion"/>
  </si>
  <si>
    <t>0.5-2m</t>
    <phoneticPr fontId="7" type="noConversion"/>
  </si>
  <si>
    <t>0.1-0.5m</t>
    <phoneticPr fontId="7" type="noConversion"/>
  </si>
  <si>
    <t>0-0.1m</t>
    <phoneticPr fontId="7" type="noConversion"/>
  </si>
  <si>
    <t>small colonies, broken mat</t>
    <phoneticPr fontId="7" type="noConversion"/>
  </si>
  <si>
    <t>large group, many plants</t>
    <phoneticPr fontId="7" type="noConversion"/>
  </si>
  <si>
    <t>small dense clumps</t>
    <phoneticPr fontId="7" type="noConversion"/>
  </si>
  <si>
    <t>growing singly</t>
    <phoneticPr fontId="7" type="noConversion"/>
  </si>
  <si>
    <t>Thatch:</t>
    <phoneticPr fontId="7" type="noConversion"/>
  </si>
  <si>
    <t>c</t>
    <phoneticPr fontId="7" type="noConversion"/>
  </si>
  <si>
    <t>i</t>
    <phoneticPr fontId="7" type="noConversion"/>
  </si>
  <si>
    <t>p</t>
    <phoneticPr fontId="7" type="noConversion"/>
  </si>
  <si>
    <t>r</t>
    <phoneticPr fontId="7" type="noConversion"/>
  </si>
  <si>
    <t>50-75%</t>
    <phoneticPr fontId="7" type="noConversion"/>
  </si>
  <si>
    <t>25-50%</t>
    <phoneticPr fontId="7" type="noConversion"/>
  </si>
  <si>
    <t>5-25%</t>
    <phoneticPr fontId="7" type="noConversion"/>
  </si>
  <si>
    <t>1-5%</t>
    <phoneticPr fontId="7" type="noConversion"/>
  </si>
  <si>
    <t>Extensive mat</t>
    <phoneticPr fontId="7" type="noConversion"/>
  </si>
  <si>
    <t>Abundance</t>
    <phoneticPr fontId="7" type="noConversion"/>
  </si>
  <si>
    <t>Group</t>
    <phoneticPr fontId="7" type="noConversion"/>
  </si>
  <si>
    <t>B</t>
    <phoneticPr fontId="7" type="noConversion"/>
  </si>
  <si>
    <t>D</t>
    <phoneticPr fontId="7" type="noConversion"/>
  </si>
  <si>
    <t>G</t>
    <phoneticPr fontId="7" type="noConversion"/>
  </si>
  <si>
    <t>H</t>
    <phoneticPr fontId="7" type="noConversion"/>
  </si>
  <si>
    <t>L</t>
    <phoneticPr fontId="7" type="noConversion"/>
  </si>
  <si>
    <t>K</t>
    <phoneticPr fontId="7" type="noConversion"/>
  </si>
  <si>
    <t>X</t>
    <phoneticPr fontId="7" type="noConversion"/>
  </si>
  <si>
    <t>Broadleaf evergreen</t>
    <phoneticPr fontId="7" type="noConversion"/>
  </si>
  <si>
    <t>Broadleaf deciduous</t>
    <phoneticPr fontId="7" type="noConversion"/>
  </si>
  <si>
    <t>Needleleaf evergreen</t>
    <phoneticPr fontId="7" type="noConversion"/>
  </si>
  <si>
    <t>Graminoids</t>
    <phoneticPr fontId="7" type="noConversion"/>
  </si>
  <si>
    <t>Forbs</t>
    <phoneticPr fontId="7" type="noConversion"/>
  </si>
  <si>
    <t>Lichens &amp; mosses</t>
    <phoneticPr fontId="7" type="noConversion"/>
  </si>
  <si>
    <t>Climbers</t>
    <phoneticPr fontId="7" type="noConversion"/>
  </si>
  <si>
    <t>Stem succulents</t>
    <phoneticPr fontId="7" type="noConversion"/>
  </si>
  <si>
    <t>Epiphytes</t>
    <phoneticPr fontId="7" type="noConversion"/>
  </si>
  <si>
    <t xml:space="preserve"> +</t>
    <phoneticPr fontId="7" type="noConversion"/>
  </si>
  <si>
    <t>&lt;5% cover, many individuals</t>
    <phoneticPr fontId="7" type="noConversion"/>
  </si>
  <si>
    <t>&lt;5% cover, few (2-20) individuals</t>
    <phoneticPr fontId="7" type="noConversion"/>
  </si>
  <si>
    <t>&lt;5% cover, single</t>
    <phoneticPr fontId="7" type="noConversion"/>
  </si>
  <si>
    <t>Life Form</t>
    <phoneticPr fontId="7" type="noConversion"/>
  </si>
  <si>
    <t>Height</t>
    <phoneticPr fontId="7" type="noConversion"/>
  </si>
  <si>
    <t>Sociability</t>
    <phoneticPr fontId="7" type="noConversion"/>
  </si>
  <si>
    <t>&gt;35m</t>
    <phoneticPr fontId="7" type="noConversion"/>
  </si>
  <si>
    <t>20-35m</t>
    <phoneticPr fontId="7" type="noConversion"/>
  </si>
  <si>
    <t>10-20m</t>
    <phoneticPr fontId="7" type="noConversion"/>
  </si>
  <si>
    <t>5-10m</t>
    <phoneticPr fontId="7" type="noConversion"/>
  </si>
  <si>
    <t>2-5m</t>
    <phoneticPr fontId="7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</si>
  <si>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</si>
  <si>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</si>
  <si>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</si>
  <si>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</si>
  <si>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</si>
  <si>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</si>
  <si>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</si>
  <si>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</si>
  <si>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</si>
  <si>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</si>
  <si>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</si>
  <si>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</si>
  <si>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</si>
  <si>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</si>
  <si>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</si>
  <si>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</si>
  <si>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</si>
  <si>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</si>
  <si>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</si>
  <si>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</si>
  <si>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</si>
  <si>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</si>
  <si>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</si>
  <si>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</si>
  <si>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</si>
  <si>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</si>
  <si>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</si>
  <si>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</si>
  <si>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</si>
  <si>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</si>
  <si>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</si>
  <si>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</si>
  <si>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</si>
  <si>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</si>
  <si>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</si>
  <si>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</si>
  <si>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</si>
  <si>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</si>
  <si>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</si>
  <si>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</si>
  <si>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</si>
  <si>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</si>
  <si>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</si>
  <si>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</si>
  <si>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</si>
  <si>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</si>
  <si>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</si>
  <si>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</si>
  <si>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</si>
  <si>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</si>
  <si>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</si>
  <si>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</si>
  <si>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</si>
  <si>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</si>
  <si>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</si>
  <si>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</si>
  <si>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</si>
  <si>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</si>
  <si>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</si>
  <si>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</si>
  <si>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</si>
  <si>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</si>
  <si>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</si>
  <si>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</si>
  <si>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</si>
  <si>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</si>
  <si>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</si>
  <si>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</si>
  <si>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</si>
  <si>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</si>
  <si>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</si>
  <si>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</si>
  <si>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</si>
  <si>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</si>
  <si>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</si>
  <si>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</si>
  <si>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</si>
  <si>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</si>
  <si>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</si>
  <si>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</si>
  <si>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</si>
  <si>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</si>
  <si>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</si>
  <si>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</si>
  <si>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</si>
  <si>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</si>
  <si>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</si>
  <si>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</si>
  <si>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</si>
  <si>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</si>
  <si>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</si>
  <si>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</si>
  <si>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</si>
  <si>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</si>
  <si>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</si>
  <si>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</si>
  <si>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</si>
  <si>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</si>
  <si>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</si>
  <si>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</si>
  <si>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</si>
  <si>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</si>
  <si>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</si>
  <si>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</si>
  <si>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</si>
  <si>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</si>
  <si>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</si>
  <si>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</si>
  <si>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</si>
  <si>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</si>
  <si>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</si>
  <si>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</si>
  <si>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</si>
  <si>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</si>
  <si>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</si>
  <si>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</si>
  <si>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</si>
  <si>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</si>
  <si>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</si>
  <si>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</si>
  <si>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</si>
  <si>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</si>
  <si>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</si>
  <si>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</si>
  <si>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</si>
  <si>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</si>
  <si>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</si>
  <si>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</si>
  <si>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</si>
  <si>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</si>
  <si>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</si>
  <si>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</si>
  <si>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</si>
  <si>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</si>
  <si>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</si>
  <si>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</si>
  <si>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</si>
  <si>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</si>
  <si>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</si>
  <si>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</si>
  <si>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</si>
  <si>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</si>
  <si>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</si>
  <si>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</si>
  <si>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</si>
  <si>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</si>
  <si>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</si>
  <si>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</si>
  <si>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</si>
  <si>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</si>
  <si>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</si>
  <si>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</si>
  <si>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</si>
  <si>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</si>
  <si>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</si>
  <si>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</si>
  <si>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</si>
  <si>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</si>
  <si>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</si>
  <si>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</si>
  <si>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</si>
  <si>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</si>
  <si>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</si>
  <si>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</si>
  <si>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</si>
  <si>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</si>
  <si>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</si>
  <si>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</si>
  <si>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</si>
  <si>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</si>
  <si>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</si>
  <si>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</si>
  <si>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</si>
  <si>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</si>
  <si>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</si>
  <si>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</si>
  <si>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</si>
  <si>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</si>
  <si>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</si>
  <si>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</si>
  <si>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</si>
  <si>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</si>
  <si>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</si>
  <si>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</si>
  <si>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</si>
  <si>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</si>
  <si>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</si>
  <si>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</si>
  <si>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</si>
  <si>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</si>
  <si>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</si>
  <si>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</si>
  <si>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</si>
  <si>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</si>
  <si>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</si>
  <si>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</si>
  <si>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</si>
  <si>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</si>
  <si>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</si>
  <si>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</si>
  <si>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</si>
  <si>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</si>
  <si>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</si>
  <si>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</si>
  <si>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</si>
  <si>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</si>
  <si>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</si>
  <si>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</si>
  <si>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</si>
  <si>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</si>
  <si>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</si>
  <si>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</si>
  <si>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</si>
  <si>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</si>
  <si>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</si>
  <si>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</si>
  <si>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</si>
  <si>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</si>
  <si>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</si>
  <si>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</si>
  <si>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</si>
  <si>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</si>
  <si>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</si>
  <si>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</si>
  <si>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</si>
  <si>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</si>
  <si>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</si>
  <si>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</si>
  <si>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</si>
  <si>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</si>
  <si>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</si>
  <si>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</si>
  <si>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</si>
  <si>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</si>
  <si>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</si>
  <si>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</si>
  <si>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</si>
  <si>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</si>
  <si>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</si>
  <si>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</si>
  <si>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</si>
  <si>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</si>
  <si>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</si>
  <si>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</si>
  <si>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</si>
  <si>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</si>
  <si>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</si>
  <si>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</si>
  <si>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</si>
  <si>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</si>
  <si>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</si>
  <si>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</si>
  <si>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</si>
  <si>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</si>
  <si>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</si>
  <si>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</si>
  <si>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</si>
  <si>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</si>
  <si>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</si>
  <si>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</si>
  <si>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</si>
  <si>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</si>
  <si>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</si>
  <si>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</si>
  <si>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</si>
  <si>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</si>
  <si>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</si>
  <si>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</si>
  <si>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</si>
  <si>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</si>
  <si>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</si>
  <si>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</si>
  <si>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</si>
  <si>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</si>
  <si>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</si>
  <si>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</si>
  <si>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</si>
  <si>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</si>
  <si>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</si>
  <si>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</si>
  <si>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</si>
  <si>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</si>
  <si>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</si>
  <si>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</si>
  <si>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</si>
  <si>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</si>
  <si>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</si>
  <si>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</si>
  <si>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</si>
  <si>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</si>
  <si>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</si>
  <si>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</si>
  <si>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</si>
  <si>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</si>
  <si>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</si>
  <si>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</si>
  <si>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</si>
  <si>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</si>
  <si>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</si>
  <si>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</si>
  <si>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</si>
  <si>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</si>
  <si>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</si>
  <si>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</si>
  <si>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</si>
  <si>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</si>
  <si>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</si>
  <si>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</si>
  <si>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</si>
  <si>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</si>
  <si>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</si>
  <si>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</si>
  <si>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</si>
  <si>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</si>
  <si>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</si>
  <si>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</si>
  <si>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</si>
  <si>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</si>
  <si>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</si>
  <si>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</si>
  <si>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</si>
  <si>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</si>
  <si>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</si>
  <si>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</si>
  <si>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</si>
  <si>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</si>
  <si>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</si>
  <si>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</si>
  <si>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</si>
  <si>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</si>
  <si>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</si>
  <si>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</si>
  <si>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</si>
  <si>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</si>
  <si>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</si>
  <si>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</si>
  <si>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</si>
  <si>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</si>
  <si>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</si>
  <si>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</si>
  <si>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</si>
  <si>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</si>
  <si>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</si>
  <si>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</si>
  <si>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</si>
  <si>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</si>
  <si>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</si>
  <si>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</si>
  <si>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</si>
  <si>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</si>
  <si>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</si>
  <si>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</si>
  <si>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</si>
  <si>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</si>
  <si>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</si>
  <si>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</si>
  <si>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</si>
  <si>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</si>
  <si>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</si>
  <si>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</si>
  <si>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</si>
  <si>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</si>
  <si>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</si>
  <si>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</si>
  <si>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</si>
  <si>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</si>
  <si>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</si>
  <si>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</si>
  <si>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</si>
  <si>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</si>
  <si>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</si>
  <si>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</si>
  <si>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</si>
  <si>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</si>
  <si>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</si>
  <si>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</si>
  <si>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</si>
  <si>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</si>
  <si>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</si>
  <si>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</si>
  <si>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</si>
  <si>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</si>
  <si>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</si>
  <si>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</si>
  <si>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</si>
  <si>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</si>
  <si>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</si>
  <si>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</si>
  <si>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</si>
  <si>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</si>
  <si>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</si>
  <si>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</si>
  <si>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</si>
  <si>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</si>
  <si>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</si>
  <si>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</si>
  <si>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</si>
  <si>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</si>
  <si>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</si>
  <si>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</si>
  <si>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</si>
  <si>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</si>
  <si>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</si>
  <si>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</si>
  <si>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</si>
  <si>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</si>
  <si>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</si>
  <si>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</si>
  <si>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</si>
  <si>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</si>
  <si>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</si>
  <si>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</si>
  <si>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</si>
  <si>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</si>
  <si>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</si>
  <si>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</si>
  <si>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</si>
  <si>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</si>
  <si>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</si>
  <si>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</si>
  <si>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</si>
  <si>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</si>
  <si>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</si>
  <si>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</si>
  <si>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</si>
  <si>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</si>
  <si>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</si>
  <si>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</si>
  <si>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</si>
  <si>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</si>
  <si>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</si>
  <si>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</si>
  <si>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</si>
  <si>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</si>
  <si>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</si>
  <si>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</si>
  <si>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</si>
  <si>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</si>
  <si>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</si>
  <si>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</si>
  <si>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</si>
  <si>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</si>
  <si>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</si>
  <si>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</si>
  <si>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</si>
  <si>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</si>
  <si>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</si>
  <si>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</si>
  <si>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</si>
  <si>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</si>
  <si>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</si>
  <si>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</si>
  <si>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</si>
  <si>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</si>
  <si>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</si>
  <si>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</si>
  <si>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</si>
  <si>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</si>
  <si>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</si>
  <si>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</si>
  <si>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</si>
  <si>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</si>
  <si>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</si>
  <si>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</si>
  <si>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</si>
  <si>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</si>
  <si>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</si>
  <si>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</si>
  <si>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</si>
  <si>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</si>
  <si>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</si>
  <si>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</si>
  <si>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</si>
  <si>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</si>
  <si>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</si>
  <si>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</si>
  <si>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</si>
  <si>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</si>
  <si>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</si>
  <si>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</si>
  <si>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</si>
  <si>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</si>
  <si>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</si>
  <si>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</si>
  <si>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</si>
  <si>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</si>
  <si>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</si>
  <si>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</si>
  <si>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</si>
  <si>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</si>
  <si>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</si>
  <si>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</si>
  <si>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</si>
  <si>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</si>
  <si>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</si>
  <si>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</si>
  <si>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</si>
  <si>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</si>
  <si>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</si>
  <si>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</si>
  <si>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</si>
  <si>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</si>
  <si>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</si>
  <si>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</si>
  <si>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</si>
  <si>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</si>
  <si>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</si>
  <si>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</si>
  <si>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</si>
  <si>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</si>
  <si>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</si>
  <si>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</si>
  <si>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</si>
  <si>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</si>
  <si>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</si>
  <si>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</si>
  <si>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</si>
  <si>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</si>
  <si>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</si>
  <si>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</si>
  <si>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</si>
  <si>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</si>
  <si>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</si>
  <si>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</si>
  <si>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</si>
  <si>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</si>
  <si>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</si>
  <si>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</si>
  <si>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</si>
  <si>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</si>
  <si>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</si>
  <si>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</si>
  <si>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</si>
  <si>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</si>
  <si>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</si>
  <si>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</si>
  <si>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</si>
  <si>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</si>
  <si>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</si>
  <si>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</si>
  <si>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</si>
  <si>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</si>
  <si>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</si>
  <si>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</si>
  <si>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</si>
  <si>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</si>
  <si>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</si>
  <si>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</si>
  <si>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</si>
  <si>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</si>
  <si>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</si>
  <si>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</si>
  <si>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</si>
  <si>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</si>
  <si>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</si>
  <si>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</si>
  <si>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</si>
  <si>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</si>
  <si>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</si>
  <si>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</si>
  <si>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</si>
  <si>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</si>
  <si>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</si>
  <si>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</si>
  <si>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</si>
  <si>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</si>
  <si>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</si>
  <si>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</si>
  <si>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</si>
  <si>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</si>
  <si>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</si>
  <si>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</si>
  <si>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</si>
  <si>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</si>
  <si>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</si>
  <si>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</si>
  <si>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</si>
  <si>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</si>
  <si>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</si>
  <si>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</si>
  <si>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</si>
  <si>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</si>
  <si>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</si>
  <si>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</si>
  <si>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</si>
  <si>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</si>
  <si>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</si>
  <si>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</si>
  <si>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</si>
  <si>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</si>
  <si>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</si>
  <si>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</si>
  <si>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</si>
  <si>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</si>
  <si>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</si>
  <si>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</si>
  <si>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</si>
  <si>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</si>
  <si>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</si>
  <si>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</si>
  <si>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</si>
  <si>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</si>
  <si>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</si>
  <si>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</si>
  <si>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</si>
  <si>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</si>
  <si>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</si>
  <si>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</si>
  <si>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</si>
  <si>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</si>
  <si>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</si>
  <si>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</si>
  <si>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</si>
  <si>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</si>
  <si>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</si>
  <si>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</si>
  <si>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</si>
  <si>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</si>
  <si>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</si>
  <si>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</si>
  <si>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</si>
  <si>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</si>
  <si>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</si>
  <si>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</si>
  <si>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</si>
  <si>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</si>
  <si>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</si>
  <si>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</si>
  <si>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</si>
  <si>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</si>
  <si>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</si>
  <si>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</si>
  <si>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</si>
  <si>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</si>
  <si>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</si>
  <si>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</si>
  <si>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</si>
  <si>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</si>
  <si>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</si>
  <si>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</si>
  <si>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</si>
  <si>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</si>
  <si>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</si>
  <si>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</si>
  <si>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</si>
  <si>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</si>
  <si>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</si>
  <si>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</si>
  <si>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</si>
  <si>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</si>
  <si>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</si>
  <si>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</si>
  <si>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</si>
  <si>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</si>
  <si>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</si>
  <si>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</si>
  <si>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</si>
  <si>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</si>
  <si>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</si>
  <si>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</si>
  <si>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</si>
  <si>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</si>
  <si>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</si>
  <si>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</si>
  <si>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</si>
  <si>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</si>
  <si>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</si>
  <si>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</si>
  <si>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</si>
  <si>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</si>
  <si>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</si>
  <si>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</si>
  <si>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</si>
  <si>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</si>
  <si>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</si>
  <si>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</si>
  <si>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</si>
  <si>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</si>
  <si>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</si>
  <si>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</si>
  <si>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</si>
  <si>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</si>
  <si>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</si>
  <si>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</si>
  <si>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</si>
  <si>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</si>
  <si>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</si>
  <si>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</si>
  <si>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</si>
  <si>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</si>
  <si>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</si>
  <si>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</si>
  <si>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</si>
  <si>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</si>
  <si>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</si>
  <si>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</si>
  <si>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</si>
  <si>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</si>
  <si>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</si>
  <si>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</si>
  <si>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</si>
  <si>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</si>
  <si>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</si>
  <si>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</si>
  <si>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</si>
  <si>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</si>
  <si>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</si>
  <si>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</si>
  <si>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</si>
  <si>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</si>
  <si>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</si>
  <si>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</si>
  <si>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</si>
  <si>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</si>
  <si>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</si>
  <si>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</si>
  <si>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</si>
  <si>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</si>
  <si>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</si>
  <si>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</si>
  <si>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</si>
  <si>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</si>
  <si>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</si>
  <si>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</si>
  <si>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</si>
  <si>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</si>
  <si>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</si>
  <si>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</si>
  <si>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</si>
  <si>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</si>
  <si>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</si>
  <si>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</si>
  <si>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</si>
  <si>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</si>
  <si>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</si>
  <si>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</si>
  <si>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</si>
  <si>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</si>
  <si>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</si>
  <si>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</si>
  <si>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</si>
  <si>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</si>
  <si>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</si>
  <si>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</si>
  <si>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</si>
  <si>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</si>
  <si>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</si>
  <si>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</si>
  <si>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</si>
  <si>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</si>
  <si>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</si>
  <si>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</si>
  <si>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</si>
  <si>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</si>
  <si>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</si>
  <si>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</si>
  <si>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</si>
  <si>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</si>
  <si>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</si>
  <si>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</si>
  <si>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</si>
  <si>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</si>
  <si>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</si>
  <si>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</si>
  <si>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</si>
  <si>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</si>
  <si>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</si>
  <si>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</si>
  <si>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</si>
  <si>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</si>
  <si>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</si>
  <si>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</si>
  <si>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</si>
  <si>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</si>
  <si>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</si>
  <si>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</si>
  <si>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</si>
  <si>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</si>
  <si>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</si>
  <si>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</si>
  <si>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</si>
  <si>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</si>
  <si>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</si>
  <si>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</si>
  <si>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</si>
  <si>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</si>
  <si>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</si>
  <si>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</si>
  <si>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</si>
  <si>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</si>
  <si>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</si>
  <si>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</si>
  <si>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</si>
  <si>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</si>
  <si>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</si>
  <si>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</si>
  <si>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</si>
  <si>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</si>
  <si>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</si>
  <si>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</si>
  <si>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</si>
  <si>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</si>
  <si>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</si>
  <si>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</si>
  <si>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</si>
  <si>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</si>
  <si>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</si>
  <si>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</si>
  <si>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</si>
  <si>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</si>
  <si>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</si>
  <si>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</si>
  <si>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</si>
  <si>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</si>
  <si>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</si>
  <si>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</si>
  <si>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</si>
  <si>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</si>
  <si>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</si>
  <si>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</si>
  <si>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</si>
  <si>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</si>
  <si>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</si>
  <si>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</si>
  <si>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</si>
  <si>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</si>
  <si>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</si>
  <si>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</si>
  <si>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</si>
  <si>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</si>
  <si>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</si>
  <si>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</si>
  <si>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</si>
  <si>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</si>
  <si>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</si>
  <si>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</si>
  <si>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</si>
  <si>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</si>
  <si>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</si>
  <si>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</si>
  <si>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</si>
  <si>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</si>
  <si>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</si>
  <si>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</si>
  <si>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</si>
  <si>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</si>
  <si>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</si>
  <si>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</si>
  <si>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</si>
  <si>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</si>
  <si>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</si>
  <si>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</si>
  <si>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</si>
  <si>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</si>
  <si>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</si>
  <si>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</si>
  <si>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</si>
  <si>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</si>
  <si>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</si>
  <si>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</si>
  <si>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</si>
  <si>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</si>
  <si>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</si>
  <si>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</si>
  <si>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</si>
  <si>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</si>
  <si>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</si>
  <si>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</si>
  <si>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</si>
  <si>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</si>
  <si>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</si>
  <si>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</si>
  <si>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</si>
  <si>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</si>
  <si>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</si>
  <si>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</si>
  <si>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</si>
  <si>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</si>
  <si>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</si>
  <si>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</si>
  <si>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</si>
  <si>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</si>
  <si>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</si>
  <si>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</si>
  <si>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</si>
  <si>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</si>
  <si>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</si>
  <si>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</si>
  <si>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</si>
  <si>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</si>
  <si>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</si>
  <si>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</si>
  <si>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</si>
  <si>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</si>
  <si>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</si>
  <si>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</si>
  <si>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</si>
  <si>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</si>
  <si>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</si>
  <si>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</si>
  <si>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</si>
  <si>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</si>
  <si>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</si>
  <si>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</si>
  <si>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</si>
  <si>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</si>
  <si>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</si>
  <si>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</si>
  <si>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</si>
  <si>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</si>
  <si>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</si>
  <si>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</si>
  <si>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</si>
  <si>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</si>
  <si>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</si>
  <si>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</si>
  <si>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</si>
  <si>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</si>
  <si>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</si>
  <si>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</si>
  <si>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</si>
  <si>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</si>
  <si>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</si>
  <si>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</si>
  <si>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</si>
  <si>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</si>
  <si>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</si>
  <si>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</si>
  <si>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</si>
  <si>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</si>
  <si>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</si>
  <si>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</si>
  <si>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</si>
  <si>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</si>
  <si>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</si>
  <si>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</si>
  <si>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</si>
  <si>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</si>
  <si>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</si>
  <si>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</si>
  <si>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</si>
  <si>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</si>
  <si>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</si>
  <si>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</si>
  <si>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</si>
  <si>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</si>
  <si>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</si>
  <si>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</si>
  <si>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</si>
  <si>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</si>
  <si>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</si>
  <si>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</si>
  <si>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</si>
  <si>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</si>
  <si>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</si>
  <si>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</si>
  <si>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</si>
  <si>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</si>
  <si>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</si>
  <si>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</si>
  <si>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</si>
  <si>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</si>
  <si>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</si>
  <si>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</si>
  <si>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</si>
  <si>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</si>
  <si>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</si>
  <si>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</si>
  <si>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</si>
  <si>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</si>
  <si>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</si>
  <si>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</si>
  <si>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</si>
  <si>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</si>
  <si>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</si>
  <si>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</si>
  <si>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</si>
  <si>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</si>
  <si>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</si>
  <si>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</si>
  <si>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</si>
  <si>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</si>
  <si>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</si>
  <si>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</si>
  <si>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</si>
  <si>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</si>
  <si>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</si>
  <si>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</si>
  <si>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</si>
  <si>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</si>
  <si>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</si>
  <si>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</si>
  <si>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</si>
  <si>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</si>
  <si>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</si>
  <si>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</si>
  <si>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</si>
  <si>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</si>
  <si>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</si>
  <si>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</si>
  <si>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</si>
  <si>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</si>
  <si>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</si>
  <si>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</si>
  <si>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</si>
  <si>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</si>
  <si>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</si>
  <si>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</si>
  <si>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</si>
  <si>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</si>
  <si>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</si>
  <si>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</si>
  <si>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</si>
  <si>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</si>
  <si>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</si>
  <si>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</si>
  <si>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</si>
  <si>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</si>
  <si>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</si>
  <si>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</si>
  <si>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</si>
  <si>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</si>
  <si>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</si>
  <si>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</si>
  <si>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</si>
  <si>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</si>
  <si>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</si>
  <si>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</si>
  <si>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</si>
  <si>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</si>
  <si>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</si>
  <si>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</si>
  <si>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</si>
  <si>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</si>
  <si>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</si>
  <si>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</si>
  <si>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</si>
  <si>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</si>
  <si>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</si>
  <si>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</si>
  <si>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</si>
  <si>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</si>
  <si>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</si>
  <si>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</si>
  <si>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</si>
  <si>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</si>
  <si>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</si>
  <si>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</si>
  <si>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</si>
  <si>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</si>
  <si>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</si>
  <si>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</si>
  <si>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</si>
  <si>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</si>
  <si>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</si>
  <si>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</si>
  <si>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</si>
  <si>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</si>
  <si>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</si>
  <si>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</si>
  <si>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</si>
  <si>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</si>
  <si>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</si>
  <si>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</si>
  <si>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</si>
  <si>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</si>
  <si>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</si>
  <si>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</si>
  <si>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</si>
  <si>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</si>
  <si>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</si>
  <si>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</si>
  <si>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</si>
  <si>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</si>
  <si>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</si>
  <si>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</si>
  <si>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</si>
  <si>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</si>
  <si>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</si>
  <si>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</si>
  <si>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</si>
  <si>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</si>
  <si>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</si>
  <si>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</si>
  <si>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</si>
  <si>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</si>
  <si>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</si>
  <si>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</si>
  <si>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</si>
  <si>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</si>
  <si>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</si>
  <si>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</si>
  <si>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</si>
  <si>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</si>
  <si>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</si>
  <si>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</si>
  <si>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</si>
  <si>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</si>
  <si>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</si>
  <si>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</si>
  <si>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</si>
  <si>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</si>
  <si>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</si>
  <si>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</si>
  <si>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</si>
  <si>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</si>
  <si>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</si>
  <si>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</si>
  <si>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</si>
  <si>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</si>
  <si>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</si>
  <si>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</si>
  <si>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</si>
  <si>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</si>
  <si>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</si>
  <si>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</si>
  <si>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</si>
  <si>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</si>
  <si>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</si>
  <si>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</si>
  <si>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</si>
  <si>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</si>
  <si>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</si>
  <si>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</si>
  <si>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</si>
  <si>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</si>
  <si>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</si>
  <si>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</si>
  <si>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</si>
  <si>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</si>
  <si>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</si>
  <si>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</si>
  <si>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</si>
  <si>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</si>
  <si>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</si>
  <si>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</si>
  <si>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</si>
  <si>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</si>
  <si>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</si>
  <si>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</si>
  <si>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</si>
  <si>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</si>
  <si>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</si>
  <si>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</si>
  <si>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</si>
  <si>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</si>
  <si>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</si>
  <si>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</si>
  <si>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</si>
  <si>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</si>
  <si>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</si>
  <si>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</si>
  <si>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</si>
  <si>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</si>
  <si>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</si>
  <si>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</si>
  <si>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</si>
  <si>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</si>
  <si>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</si>
  <si>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</si>
  <si>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</si>
  <si>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</si>
  <si>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</si>
  <si>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</si>
  <si>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</si>
  <si>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</si>
  <si>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</si>
  <si>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</si>
  <si>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</si>
  <si>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</si>
  <si>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</si>
  <si>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</si>
  <si>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</si>
  <si>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</si>
  <si>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</si>
  <si>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</si>
  <si>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</si>
  <si>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</si>
  <si>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</si>
  <si>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</si>
  <si>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</si>
  <si>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</si>
  <si>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</si>
  <si>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</si>
  <si>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</si>
  <si>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</si>
  <si>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</si>
  <si>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</si>
  <si>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</si>
  <si>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</si>
  <si>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</si>
  <si>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</si>
  <si>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</si>
  <si>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</si>
  <si>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</si>
  <si>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</si>
  <si>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</si>
  <si>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</si>
  <si>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</si>
  <si>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</si>
  <si>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</si>
  <si>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</si>
  <si>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</si>
  <si>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</si>
  <si>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</si>
  <si>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</si>
  <si>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</si>
  <si>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</si>
  <si>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</si>
  <si>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</si>
  <si>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</si>
  <si>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</si>
  <si>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</si>
  <si>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</si>
  <si>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</si>
  <si>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</si>
  <si>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</si>
  <si>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</si>
  <si>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</si>
  <si>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</si>
  <si>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</si>
  <si>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</si>
  <si>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</si>
  <si>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</si>
  <si>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</si>
  <si>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</si>
  <si>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</si>
  <si>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</si>
  <si>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</si>
  <si>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</si>
  <si>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</si>
  <si>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</si>
  <si>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</si>
  <si>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</si>
  <si>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</si>
  <si>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</si>
  <si>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</si>
  <si>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</si>
  <si>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</si>
  <si>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</si>
  <si>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</si>
  <si>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</si>
  <si>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</si>
  <si>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</si>
  <si>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</si>
  <si>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</si>
  <si>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</si>
  <si>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</si>
  <si>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</si>
  <si>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</si>
  <si>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</si>
  <si>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</si>
  <si>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</si>
  <si>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</si>
  <si>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</si>
  <si>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</si>
  <si>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</si>
  <si>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</si>
  <si>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</si>
  <si>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</si>
  <si>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</si>
  <si>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</si>
  <si>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</si>
  <si>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</si>
  <si>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</si>
  <si>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</si>
  <si>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</si>
  <si>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</si>
  <si>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</si>
  <si>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</si>
  <si>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</si>
  <si>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</si>
  <si>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</si>
  <si>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</si>
  <si>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</si>
  <si>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</si>
  <si>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</si>
  <si>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</si>
  <si>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</si>
  <si>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</si>
  <si>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</si>
  <si>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</si>
  <si>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</si>
  <si>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</si>
  <si>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</si>
  <si>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</si>
  <si>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</si>
  <si>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</si>
  <si>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</si>
  <si>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</si>
  <si>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</si>
  <si>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</si>
  <si>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</si>
  <si>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</si>
  <si>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</si>
  <si>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</si>
  <si>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</si>
  <si>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</si>
  <si>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</si>
  <si>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</si>
  <si>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</si>
  <si>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</si>
  <si>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</si>
  <si>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</si>
  <si>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</si>
  <si>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</si>
  <si>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</si>
  <si>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</si>
  <si>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</si>
  <si>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</si>
  <si>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</si>
  <si>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</si>
  <si>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</si>
  <si>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</si>
  <si>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</si>
  <si>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</si>
  <si>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</si>
  <si>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</si>
  <si>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</si>
  <si>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</si>
  <si>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</si>
  <si>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</si>
  <si>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</si>
  <si>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</si>
  <si>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</si>
  <si>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</si>
  <si>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</si>
  <si>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</si>
  <si>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</si>
  <si>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</si>
  <si>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</si>
  <si>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</si>
  <si>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</si>
  <si>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</si>
  <si>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</si>
  <si>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</si>
  <si>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</si>
  <si>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</si>
  <si>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</si>
  <si>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</si>
  <si>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</si>
  <si>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</si>
  <si>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</si>
  <si>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</si>
  <si>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</si>
  <si>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</si>
  <si>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</si>
  <si>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</si>
  <si>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</si>
  <si>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</si>
  <si>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</si>
  <si>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</si>
  <si>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</si>
  <si>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</si>
  <si>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</si>
  <si>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</si>
  <si>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</si>
  <si>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</si>
  <si>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</si>
  <si>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</si>
  <si>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</si>
  <si>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</si>
  <si>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</si>
  <si>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</si>
  <si>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</si>
  <si>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</si>
  <si>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</si>
  <si>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</si>
  <si>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</si>
  <si>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</si>
  <si>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</si>
  <si>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</si>
  <si>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</si>
  <si>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</si>
  <si>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</si>
  <si>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</si>
  <si>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</si>
  <si>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</si>
  <si>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</si>
  <si>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</si>
  <si>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</si>
  <si>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</si>
  <si>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</si>
  <si>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</si>
  <si>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</si>
  <si>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</si>
  <si>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</si>
  <si>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</si>
  <si>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</si>
  <si>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</si>
  <si>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</si>
  <si>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</si>
  <si>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</si>
  <si>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</si>
  <si>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</si>
  <si>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</si>
  <si>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</si>
  <si>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</si>
  <si>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</si>
  <si>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</si>
  <si>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</si>
  <si>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</si>
  <si>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</si>
  <si>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</si>
  <si>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</si>
  <si>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</si>
  <si>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</si>
  <si>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</si>
  <si>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</si>
  <si>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</si>
  <si>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</si>
  <si>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</si>
  <si>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</si>
  <si>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</si>
  <si>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</si>
  <si>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</si>
  <si>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</si>
  <si>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</si>
  <si>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</si>
  <si>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</si>
  <si>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</si>
  <si>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</si>
  <si>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</si>
  <si>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</si>
  <si>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</si>
  <si>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</si>
  <si>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</si>
  <si>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</si>
  <si>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</si>
  <si>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</si>
  <si>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</si>
  <si>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</si>
  <si>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</si>
  <si>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</si>
  <si>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</si>
  <si>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</si>
  <si>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</si>
  <si>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</si>
  <si>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</si>
  <si>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</si>
  <si>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</si>
  <si>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</si>
  <si>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</si>
  <si>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</si>
  <si>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</si>
  <si>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</si>
  <si>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</si>
  <si>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</si>
  <si>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</si>
  <si>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</si>
  <si>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</si>
  <si>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</si>
  <si>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</si>
  <si>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</si>
  <si>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</si>
  <si>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</si>
  <si>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</si>
  <si>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</si>
  <si>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</si>
  <si>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</si>
  <si>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</si>
  <si>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</si>
  <si>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</si>
  <si>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</si>
  <si>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</si>
  <si>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</si>
  <si>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</si>
  <si>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</si>
  <si>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</si>
  <si>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</si>
  <si>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</si>
  <si>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</si>
  <si>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</si>
  <si>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</si>
  <si>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</si>
  <si>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</si>
  <si>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</si>
  <si>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</si>
  <si>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</si>
  <si>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</si>
  <si>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</si>
  <si>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</si>
  <si>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</si>
  <si>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</si>
  <si>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</si>
  <si>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</si>
  <si>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</si>
  <si>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</si>
  <si>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</si>
  <si>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</si>
  <si>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</si>
  <si>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</si>
  <si>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</si>
  <si>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</si>
  <si>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</si>
  <si>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</si>
  <si>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</si>
  <si>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</si>
  <si>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</si>
  <si>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</si>
  <si>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</si>
  <si>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</si>
  <si>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</si>
  <si>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</si>
  <si>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</si>
  <si>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</si>
  <si>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</si>
  <si>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</si>
  <si>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</si>
  <si>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</si>
  <si>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</si>
  <si>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</si>
  <si>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</si>
  <si>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</si>
  <si>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</si>
  <si>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</si>
  <si>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</si>
  <si>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</si>
  <si>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</si>
  <si>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</si>
  <si>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</si>
  <si>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</si>
  <si>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</si>
  <si>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</si>
  <si>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</si>
  <si>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</si>
  <si>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</si>
  <si>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</si>
  <si>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</si>
  <si>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</si>
  <si>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</si>
  <si>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</si>
  <si>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</si>
  <si>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</si>
  <si>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</si>
  <si>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</si>
  <si>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</si>
  <si>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</si>
  <si>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</si>
  <si>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</si>
  <si>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</si>
  <si>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</si>
  <si>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</si>
  <si>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</si>
  <si>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</si>
  <si>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</si>
  <si>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</si>
  <si>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</si>
  <si>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</si>
  <si>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</si>
  <si>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</si>
  <si>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</si>
  <si>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</si>
  <si>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</si>
  <si>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</si>
  <si>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</si>
  <si>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</si>
  <si>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</si>
  <si>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</si>
  <si>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</si>
  <si>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</si>
  <si>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</si>
  <si>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</si>
  <si>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</si>
  <si>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</si>
  <si>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</si>
  <si>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</si>
  <si>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</si>
  <si>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</si>
  <si>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</si>
  <si>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</si>
  <si>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</si>
  <si>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</si>
  <si>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</si>
  <si>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</si>
  <si>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</si>
  <si>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</si>
  <si>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</si>
  <si>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</si>
  <si>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</si>
  <si>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</si>
  <si>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</si>
  <si>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</si>
  <si>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</si>
  <si>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</si>
  <si>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</si>
  <si>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</si>
  <si>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</si>
  <si>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</si>
  <si>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</si>
  <si>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</si>
  <si>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</si>
  <si>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</si>
  <si>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</si>
  <si>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</si>
  <si>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</si>
  <si>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</si>
  <si>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</si>
  <si>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</si>
  <si>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</si>
  <si>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</si>
  <si>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</si>
  <si>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</si>
  <si>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</si>
  <si>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</si>
  <si>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</si>
  <si>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</si>
  <si>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</si>
  <si>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</si>
  <si>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</si>
  <si>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</si>
  <si>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</si>
  <si>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</si>
  <si>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</si>
  <si>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</si>
  <si>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</si>
  <si>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</si>
  <si>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</si>
  <si>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</si>
  <si>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</si>
  <si>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</si>
  <si>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</si>
  <si>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</si>
  <si>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</si>
  <si>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</si>
  <si>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</si>
  <si>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</si>
  <si>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</si>
  <si>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</si>
  <si>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</si>
  <si>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</si>
  <si>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</si>
  <si>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</si>
  <si>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</si>
  <si>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</si>
  <si>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</si>
  <si>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</si>
  <si>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</si>
  <si>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</si>
  <si>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</si>
  <si>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</si>
  <si>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</si>
  <si>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</si>
  <si>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</si>
  <si>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</si>
  <si>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</si>
  <si>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</si>
  <si>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</si>
  <si>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</si>
  <si>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</si>
  <si>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</si>
  <si>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</si>
  <si>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</si>
  <si>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</si>
  <si>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</si>
  <si>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</si>
  <si>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</si>
  <si>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</si>
  <si>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</si>
  <si>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</si>
  <si>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</si>
  <si>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</si>
  <si>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</si>
  <si>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</si>
  <si>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</si>
  <si>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</si>
  <si>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</si>
  <si>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</si>
  <si>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</si>
  <si>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</si>
  <si>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</si>
  <si>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</si>
  <si>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</si>
  <si>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</si>
  <si>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</si>
  <si>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</si>
  <si>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</si>
  <si>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</si>
  <si>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</si>
  <si>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</si>
  <si>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</si>
  <si>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</si>
  <si>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</si>
  <si>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</si>
  <si>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</si>
  <si>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</si>
  <si>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</si>
  <si>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</si>
  <si>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</si>
  <si>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</si>
  <si>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</si>
  <si>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</si>
  <si>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</si>
  <si>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</si>
  <si>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</si>
  <si>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</si>
  <si>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</si>
  <si>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</si>
  <si>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</si>
  <si>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</si>
  <si>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</si>
  <si>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</si>
  <si>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</si>
  <si>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</si>
  <si>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</si>
  <si>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</si>
  <si>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</si>
  <si>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</si>
  <si>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</si>
  <si>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</si>
  <si>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</si>
  <si>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</si>
  <si>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</si>
  <si>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</si>
  <si>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</si>
  <si>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</si>
  <si>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</si>
  <si>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</si>
  <si>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</si>
  <si>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</si>
  <si>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</si>
  <si>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</si>
  <si>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</si>
  <si>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</si>
  <si>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</si>
  <si>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</si>
  <si>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</si>
  <si>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</si>
  <si>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</si>
  <si>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</si>
  <si>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</si>
  <si>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</si>
  <si>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</si>
  <si>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</si>
  <si>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</si>
  <si>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</si>
  <si>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</si>
  <si>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</si>
  <si>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</si>
  <si>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</si>
  <si>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</si>
  <si>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</si>
  <si>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</si>
  <si>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</si>
  <si>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</si>
  <si>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</si>
  <si>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</si>
  <si>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</si>
  <si>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</si>
  <si>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</si>
  <si>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</si>
  <si>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</si>
  <si>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</si>
  <si>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</si>
  <si>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</si>
  <si>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</si>
  <si>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</si>
  <si>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</si>
  <si>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</si>
  <si>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</si>
  <si>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</si>
  <si>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</si>
  <si>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</si>
  <si>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</si>
  <si>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</si>
  <si>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</si>
  <si>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</si>
  <si>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</si>
  <si>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</si>
  <si>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</si>
  <si>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</si>
  <si>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</si>
  <si>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</si>
  <si>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</si>
  <si>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</si>
  <si>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</si>
  <si>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</si>
  <si>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</si>
  <si>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</si>
  <si>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</si>
  <si>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</si>
  <si>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</si>
  <si>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</si>
  <si>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</si>
  <si>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</si>
  <si>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</si>
  <si>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</si>
  <si>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</si>
  <si>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</si>
  <si>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</si>
  <si>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</si>
  <si>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</si>
  <si>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</si>
  <si>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</si>
  <si>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</si>
  <si>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</si>
  <si>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</si>
  <si>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</si>
  <si>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</si>
  <si>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</si>
  <si>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</si>
  <si>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</si>
  <si>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</si>
  <si>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</si>
  <si>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</si>
  <si>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</si>
  <si>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</si>
  <si>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</si>
  <si>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</si>
  <si>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</si>
  <si>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</si>
  <si>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</si>
  <si>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</si>
  <si>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</si>
  <si>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</si>
  <si>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</si>
  <si>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</si>
  <si>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</si>
  <si>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</si>
  <si>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</si>
  <si>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</si>
  <si>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</si>
  <si>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</si>
  <si>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</si>
  <si>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</si>
  <si>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</si>
  <si>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</si>
  <si>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</si>
  <si>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</si>
  <si>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</si>
  <si>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</si>
  <si>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</si>
  <si>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</si>
  <si>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</si>
  <si>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</si>
  <si>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</si>
  <si>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</si>
  <si>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</si>
  <si>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</si>
  <si>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</si>
  <si>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</si>
  <si>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</si>
  <si>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</si>
  <si>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</si>
  <si>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</si>
  <si>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</si>
  <si>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</si>
  <si>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</si>
  <si>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</si>
  <si>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</si>
  <si>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</si>
  <si>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</si>
  <si>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</si>
  <si>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</si>
  <si>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</si>
  <si>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</si>
  <si>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</si>
  <si>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</si>
  <si>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</si>
  <si>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</si>
  <si>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</si>
  <si>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</si>
  <si>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</si>
  <si>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</si>
  <si>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</si>
  <si>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</si>
  <si>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</si>
  <si>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</si>
  <si>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</si>
  <si>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</si>
  <si>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</si>
  <si>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</si>
  <si>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</si>
  <si>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</si>
  <si>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</si>
  <si>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</si>
  <si>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</si>
  <si>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</si>
  <si>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</si>
  <si>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</si>
  <si>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</si>
  <si>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</si>
  <si>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</si>
  <si>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</si>
  <si>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</si>
  <si>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</si>
  <si>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</si>
  <si>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</si>
  <si>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</si>
  <si>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</si>
  <si>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</si>
  <si>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</si>
  <si>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</si>
  <si>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</si>
  <si>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</si>
  <si>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</si>
  <si>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</si>
  <si>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</si>
  <si>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</si>
  <si>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</si>
  <si>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</si>
  <si>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</si>
  <si>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</si>
  <si>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</si>
  <si>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</si>
  <si>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</si>
  <si>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</si>
  <si>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</si>
  <si>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</si>
  <si>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</si>
  <si>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</si>
  <si>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</si>
  <si>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</si>
  <si>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</si>
  <si>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</si>
  <si>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</si>
  <si>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</si>
  <si>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</si>
  <si>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</si>
  <si>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</si>
  <si>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</si>
  <si>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</si>
  <si>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</si>
  <si>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</si>
  <si>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</si>
  <si>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</si>
  <si>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</si>
  <si>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</si>
  <si>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</si>
  <si>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</si>
  <si>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</si>
  <si>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</si>
  <si>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</si>
  <si>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</si>
  <si>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</si>
  <si>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</si>
  <si>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</si>
  <si>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</si>
  <si>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</si>
  <si>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</si>
  <si>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</si>
  <si>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</si>
  <si>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</si>
  <si>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</si>
  <si>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</si>
  <si>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</si>
  <si>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</si>
  <si>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</si>
  <si>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</si>
  <si>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</si>
  <si>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</si>
  <si>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</si>
  <si>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</si>
  <si>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</si>
  <si>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</si>
  <si>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</si>
  <si>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</si>
  <si>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</si>
  <si>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</si>
  <si>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</si>
  <si>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</si>
  <si>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</si>
  <si>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</si>
  <si>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</si>
  <si>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</si>
  <si>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</si>
  <si>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</si>
  <si>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</si>
  <si>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</si>
  <si>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</si>
  <si>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</si>
  <si>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</si>
  <si>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</si>
  <si>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</si>
  <si>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</si>
  <si>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</si>
  <si>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</si>
  <si>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</si>
  <si>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</si>
  <si>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</si>
  <si>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</si>
  <si>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</si>
  <si>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</si>
  <si>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</si>
  <si>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</si>
  <si>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</si>
  <si>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</si>
  <si>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</si>
  <si>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</si>
  <si>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</si>
  <si>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</si>
  <si>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</si>
  <si>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</si>
  <si>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</si>
  <si>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</si>
  <si>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</si>
  <si>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</si>
  <si>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</si>
  <si>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</si>
  <si>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</si>
  <si>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</si>
  <si>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</si>
  <si>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</si>
  <si>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</si>
  <si>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</si>
  <si>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</si>
  <si>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</si>
  <si>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</si>
  <si>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</si>
  <si>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</si>
  <si>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</si>
  <si>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</si>
  <si>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</si>
  <si>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</si>
  <si>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</si>
  <si>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</si>
  <si>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</si>
  <si>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</si>
  <si>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</si>
  <si>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</si>
  <si>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</si>
  <si>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</si>
  <si>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</si>
  <si>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</si>
  <si>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</si>
  <si>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</si>
  <si>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</si>
  <si>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</si>
  <si>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</si>
  <si>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</si>
  <si>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</si>
  <si>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</si>
  <si>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</si>
  <si>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</si>
  <si>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</si>
  <si>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</si>
  <si>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</si>
  <si>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</si>
  <si>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</si>
  <si>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</si>
  <si>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</si>
  <si>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</si>
  <si>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</si>
  <si>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</si>
  <si>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</si>
  <si>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</si>
  <si>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</si>
  <si>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</si>
  <si>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</si>
  <si>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</si>
  <si>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</si>
  <si>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</si>
  <si>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</si>
  <si>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</si>
  <si>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</si>
  <si>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</si>
  <si>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</si>
  <si>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</si>
  <si>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</si>
  <si>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</si>
  <si>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</si>
  <si>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</si>
  <si>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</si>
  <si>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</si>
  <si>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</si>
  <si>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</si>
  <si>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</si>
  <si>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</si>
  <si>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</si>
  <si>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</si>
  <si>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</si>
  <si>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</si>
  <si>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</si>
  <si>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</si>
  <si>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</si>
  <si>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</si>
  <si>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</si>
  <si>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</si>
  <si>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</si>
  <si>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</si>
  <si>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</si>
  <si>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</si>
  <si>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</si>
  <si>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</si>
  <si>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</si>
  <si>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</si>
  <si>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</si>
  <si>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</si>
  <si>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</si>
  <si>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</si>
  <si>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</si>
  <si>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</si>
  <si>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</si>
  <si>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</si>
  <si>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</si>
  <si>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</si>
  <si>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</si>
  <si>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</si>
  <si>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</si>
  <si>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</si>
  <si>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</si>
  <si>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</si>
  <si>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</si>
  <si>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</si>
  <si>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</si>
  <si>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</si>
  <si>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</si>
  <si>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</si>
  <si>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</si>
  <si>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</si>
  <si>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</si>
  <si>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</si>
  <si>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</si>
  <si>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</si>
  <si>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</si>
  <si>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</si>
  <si>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</si>
  <si>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</si>
  <si>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</si>
  <si>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</si>
  <si>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</si>
  <si>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</si>
  <si>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</si>
  <si>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</si>
  <si>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</si>
  <si>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</si>
  <si>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</si>
  <si>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</si>
  <si>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</si>
  <si>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</si>
  <si>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</si>
  <si>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</si>
  <si>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</si>
  <si>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</si>
  <si>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</si>
  <si>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</si>
  <si>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</si>
  <si>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</si>
  <si>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</si>
  <si>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</si>
  <si>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</si>
  <si>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</si>
  <si>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</si>
  <si>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</si>
  <si>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</si>
  <si>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</si>
  <si>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</si>
  <si>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</si>
  <si>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</si>
  <si>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</si>
  <si>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</si>
  <si>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</si>
  <si>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</si>
  <si>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</si>
  <si>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</si>
  <si>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</si>
  <si>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</si>
  <si>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</si>
  <si>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</si>
  <si>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</si>
  <si>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</si>
  <si>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</si>
  <si>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</si>
  <si>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</si>
  <si>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</si>
  <si>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</si>
  <si>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</si>
  <si>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</si>
  <si>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</si>
  <si>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</si>
  <si>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</si>
  <si>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</si>
  <si>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</si>
  <si>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</si>
  <si>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</si>
  <si>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</si>
  <si>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</si>
  <si>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</si>
  <si>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</si>
  <si>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</si>
  <si>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</si>
  <si>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</si>
  <si>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</si>
  <si>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</si>
  <si>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</si>
  <si>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</si>
  <si>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</si>
  <si>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</si>
  <si>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</si>
  <si>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</si>
  <si>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</si>
  <si>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</si>
  <si>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</si>
  <si>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</si>
  <si>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</si>
  <si>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</si>
  <si>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</si>
  <si>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</si>
  <si>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</si>
  <si>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</si>
  <si>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</si>
  <si>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</si>
  <si>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</si>
  <si>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</si>
  <si>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</si>
  <si>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</si>
  <si>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</si>
  <si>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</si>
  <si>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</si>
  <si>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</si>
  <si>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</si>
  <si>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</si>
  <si>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</si>
  <si>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</si>
  <si>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</si>
  <si>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</si>
  <si>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</si>
  <si>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</si>
  <si>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</si>
  <si>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</si>
  <si>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</si>
  <si>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</si>
  <si>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</si>
  <si>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</si>
  <si>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</si>
  <si>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</si>
  <si>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</si>
  <si>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</si>
  <si>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</si>
  <si>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</si>
  <si>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</si>
  <si>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</si>
  <si>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</si>
  <si>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</si>
  <si>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</si>
  <si>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</si>
  <si>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</si>
  <si>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</si>
  <si>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</si>
  <si>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</si>
  <si>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</si>
  <si>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</si>
  <si>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</si>
  <si>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</si>
  <si>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</si>
  <si>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</si>
  <si>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</si>
  <si>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</si>
  <si>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</si>
  <si>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</si>
  <si>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</si>
  <si>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</si>
  <si>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</si>
  <si>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</si>
  <si>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</si>
  <si>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</si>
  <si>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</si>
  <si>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</si>
  <si>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</si>
  <si>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</si>
  <si>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</si>
  <si>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</si>
  <si>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</si>
  <si>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</si>
  <si>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</si>
  <si>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</si>
  <si>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</si>
  <si>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</si>
  <si>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</si>
  <si>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</si>
  <si>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</si>
  <si>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</si>
  <si>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</si>
  <si>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</si>
  <si>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</si>
  <si>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</si>
  <si>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</si>
  <si>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</si>
  <si>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</si>
  <si>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</si>
  <si>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</si>
  <si>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</si>
  <si>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</si>
  <si>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</si>
  <si>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</si>
  <si>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</si>
  <si>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</si>
  <si>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</si>
  <si>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</si>
  <si>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</si>
  <si>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</si>
  <si>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</si>
  <si>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</si>
  <si>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</si>
  <si>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</si>
  <si>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</si>
  <si>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</si>
  <si>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</si>
  <si>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</si>
  <si>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</si>
  <si>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</si>
  <si>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</si>
  <si>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</si>
  <si>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</si>
  <si>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</si>
  <si>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</si>
  <si>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</si>
  <si>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</si>
  <si>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</si>
  <si>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</si>
  <si>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</si>
  <si>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</si>
  <si>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</si>
  <si>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</si>
  <si>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</si>
  <si>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</si>
  <si>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</si>
  <si>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</si>
  <si>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</si>
  <si>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</si>
  <si>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</si>
  <si>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</si>
  <si>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</si>
  <si>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</si>
  <si>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</si>
  <si>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</si>
  <si>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</si>
  <si>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</si>
  <si>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</si>
  <si>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</si>
  <si>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</si>
  <si>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</si>
  <si>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</si>
  <si>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</si>
  <si>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</si>
  <si>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</si>
  <si>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</si>
  <si>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</si>
  <si>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</si>
  <si>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</si>
  <si>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</si>
  <si>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</si>
  <si>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</si>
  <si>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</si>
  <si>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</si>
  <si>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</si>
  <si>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</si>
  <si>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</si>
  <si>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</si>
  <si>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</si>
  <si>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</si>
  <si>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</si>
  <si>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</si>
  <si>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</si>
  <si>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</si>
  <si>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</si>
  <si>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</si>
  <si>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</si>
  <si>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</si>
  <si>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</si>
  <si>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</si>
  <si>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</si>
  <si>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</si>
  <si>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</si>
  <si>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</si>
  <si>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</si>
  <si>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</si>
  <si>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</si>
  <si>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</si>
  <si>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</si>
  <si>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</si>
  <si>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</si>
  <si>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</si>
  <si>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</si>
  <si>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</si>
  <si>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</si>
  <si>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</si>
  <si>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</si>
  <si>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</si>
  <si>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</si>
  <si>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</si>
  <si>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</si>
  <si>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</si>
  <si>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</si>
  <si>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</si>
  <si>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</si>
  <si>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</si>
  <si>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</si>
  <si>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</si>
  <si>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</si>
  <si>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</si>
  <si>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</si>
  <si>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</si>
  <si>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</si>
  <si>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</si>
  <si>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</si>
  <si>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</si>
  <si>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</si>
  <si>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</si>
  <si>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</si>
  <si>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</si>
  <si>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</si>
  <si>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</si>
  <si>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</si>
  <si>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</si>
  <si>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</si>
  <si>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</si>
  <si>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</si>
  <si>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</si>
  <si>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</si>
  <si>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</si>
  <si>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</si>
  <si>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</si>
  <si>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</si>
  <si>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</si>
  <si>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</si>
  <si>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</si>
  <si>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</si>
  <si>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</si>
  <si>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</si>
  <si>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</si>
  <si>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</si>
  <si>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</si>
  <si>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</si>
  <si>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</si>
  <si>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</si>
  <si>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</si>
  <si>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</si>
  <si>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</si>
  <si>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</si>
  <si>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</si>
  <si>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</si>
  <si>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</si>
  <si>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</si>
  <si>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</si>
  <si>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</si>
  <si>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</si>
  <si>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</si>
  <si>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</si>
  <si>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</si>
  <si>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</si>
  <si>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</si>
  <si>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</si>
  <si>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</si>
  <si>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</si>
  <si>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</si>
  <si>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</si>
  <si>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</si>
  <si>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</si>
  <si>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</si>
  <si>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</si>
  <si>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</si>
  <si>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</si>
  <si>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</si>
  <si>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</si>
  <si>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</si>
  <si>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</si>
  <si>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</si>
  <si>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</si>
  <si>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</si>
  <si>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</si>
  <si>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</si>
  <si>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</si>
  <si>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</si>
  <si>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</si>
  <si>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</si>
  <si>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</si>
  <si>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</si>
  <si>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</si>
  <si>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</si>
  <si>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</si>
  <si>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</si>
  <si>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</si>
  <si>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</si>
  <si>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</si>
  <si>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</si>
  <si>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</si>
  <si>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</si>
  <si>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</si>
  <si>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</si>
  <si>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</si>
  <si>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</si>
  <si>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</si>
  <si>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</si>
  <si>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</si>
  <si>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</si>
  <si>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</si>
  <si>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</si>
  <si>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</si>
  <si>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</si>
  <si>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</si>
  <si>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</si>
  <si>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</si>
  <si>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</si>
  <si>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</si>
  <si>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</si>
  <si>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</si>
  <si>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</si>
  <si>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</si>
  <si>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</si>
  <si>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</si>
  <si>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</si>
  <si>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</si>
  <si>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</si>
  <si>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</si>
  <si>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</si>
  <si>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</si>
  <si>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</si>
  <si>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</si>
  <si>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</si>
  <si>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</si>
  <si>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</si>
  <si>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</si>
  <si>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</si>
  <si>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</si>
  <si>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</si>
  <si>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</si>
  <si>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</si>
  <si>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</si>
  <si>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</si>
  <si>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</si>
  <si>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</si>
  <si>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</si>
  <si>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</si>
  <si>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</si>
  <si>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</si>
  <si>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</si>
  <si>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</si>
  <si>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</si>
  <si>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</si>
  <si>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</si>
  <si>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</si>
  <si>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</si>
  <si>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</si>
  <si>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</si>
  <si>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</si>
  <si>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</si>
  <si>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</si>
  <si>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</si>
  <si>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</si>
  <si>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</si>
  <si>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</si>
  <si>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</si>
  <si>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</si>
  <si>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</si>
  <si>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</si>
  <si>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</si>
  <si>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</si>
  <si>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</si>
  <si>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</si>
  <si>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</si>
  <si>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</si>
  <si>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</si>
  <si>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</si>
  <si>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</si>
  <si>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</si>
  <si>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</si>
  <si>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</si>
  <si>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</si>
  <si>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</si>
  <si>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</si>
  <si>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</si>
  <si>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</si>
  <si>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</si>
  <si>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</si>
  <si>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</si>
  <si>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</si>
  <si>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</si>
  <si>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</si>
  <si>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</si>
  <si>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</si>
  <si>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</si>
  <si>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</si>
  <si>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</si>
  <si>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</si>
  <si>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</si>
  <si>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</si>
  <si>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</si>
  <si>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</si>
  <si>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</si>
  <si>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</si>
  <si>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</si>
  <si>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</si>
  <si>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</si>
  <si>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</si>
  <si>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</si>
  <si>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</si>
  <si>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</si>
  <si>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</si>
  <si>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</si>
  <si>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</si>
  <si>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</si>
  <si>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</si>
  <si>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</si>
  <si>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</si>
  <si>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</si>
  <si>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</si>
  <si>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</si>
  <si>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</si>
  <si>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</si>
  <si>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</si>
  <si>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</si>
  <si>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</si>
  <si>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</si>
  <si>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</si>
  <si>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</si>
  <si>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</si>
  <si>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</si>
  <si>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</si>
  <si>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</si>
  <si>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</si>
  <si>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</si>
  <si>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</si>
  <si>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</si>
  <si>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</si>
  <si>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</si>
  <si>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</si>
  <si>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</si>
  <si>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</si>
  <si>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</si>
  <si>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</si>
  <si>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</si>
  <si>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</si>
  <si>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</si>
  <si>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</si>
  <si>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</si>
  <si>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</si>
  <si>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</si>
  <si>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</si>
  <si>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</si>
  <si>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</si>
  <si>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</si>
  <si>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</si>
  <si>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</si>
  <si>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</si>
  <si>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</si>
  <si>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</si>
  <si>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</si>
  <si>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</si>
  <si>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</si>
  <si>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</si>
  <si>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</si>
  <si>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</si>
  <si>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</si>
  <si>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</si>
  <si>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</si>
  <si>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</si>
  <si>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</si>
  <si>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</si>
  <si>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</si>
  <si>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</si>
  <si>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</si>
  <si>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</si>
  <si>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</si>
  <si>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</si>
  <si>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</si>
  <si>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</si>
  <si>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</si>
  <si>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</si>
  <si>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</si>
  <si>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</si>
  <si>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</si>
  <si>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</si>
  <si>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</si>
  <si>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</si>
  <si>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</si>
  <si>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</si>
  <si>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</si>
  <si>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</si>
  <si>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</si>
  <si>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</si>
  <si>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</si>
  <si>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</si>
  <si>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</si>
  <si>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</si>
  <si>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</si>
  <si>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</si>
  <si>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</si>
  <si>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</si>
  <si>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</si>
  <si>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</si>
  <si>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</si>
  <si>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</si>
  <si>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</si>
  <si>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</si>
  <si>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</si>
  <si>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</si>
  <si>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</si>
  <si>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</si>
  <si>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</si>
  <si>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</si>
  <si>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</si>
  <si>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</si>
  <si>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</si>
  <si>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</si>
  <si>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</si>
  <si>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</si>
  <si>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</si>
  <si>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</si>
  <si>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</si>
  <si>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</si>
  <si>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</si>
  <si>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</si>
  <si>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</si>
  <si>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</si>
  <si>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</si>
  <si>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</si>
  <si>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</si>
  <si>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</si>
  <si>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</si>
  <si>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</si>
  <si>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</si>
  <si>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</si>
  <si>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</si>
  <si>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</si>
  <si>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</si>
  <si>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</si>
  <si>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</si>
  <si>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</si>
  <si>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</si>
  <si>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</si>
  <si>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</si>
  <si>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</si>
  <si>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</si>
  <si>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</si>
  <si>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</si>
  <si>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</si>
  <si>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</si>
  <si>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</si>
  <si>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</si>
  <si>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</si>
  <si>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</si>
  <si>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</si>
  <si>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</si>
  <si>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</si>
  <si>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</si>
  <si>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</si>
  <si>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</si>
  <si>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</si>
  <si>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</si>
  <si>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</si>
  <si>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</si>
  <si>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</si>
  <si>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</si>
  <si>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</si>
  <si>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</si>
  <si>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</si>
  <si>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</si>
  <si>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</si>
  <si>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</si>
  <si>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</si>
  <si>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</si>
  <si>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</si>
  <si>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</si>
  <si>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</si>
  <si>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</si>
  <si>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</si>
  <si>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</si>
  <si>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</si>
  <si>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</si>
  <si>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</si>
  <si>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</si>
  <si>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</si>
  <si>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</si>
  <si>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</si>
  <si>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</si>
  <si>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</si>
  <si>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</si>
  <si>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</si>
  <si>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</si>
  <si>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</si>
  <si>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</si>
  <si>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</si>
  <si>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</si>
  <si>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</si>
  <si>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</si>
  <si>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</si>
  <si>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</si>
  <si>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</si>
  <si>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</si>
  <si>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</si>
  <si>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</si>
  <si>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</si>
  <si>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</si>
  <si>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</si>
  <si>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</si>
  <si>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</si>
  <si>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</si>
  <si>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</si>
  <si>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</si>
  <si>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</si>
  <si>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</si>
  <si>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</si>
  <si>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</si>
  <si>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</si>
  <si>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</si>
  <si>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</si>
  <si>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</si>
  <si>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</si>
  <si>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</si>
  <si>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</si>
  <si>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</si>
  <si>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</si>
  <si>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</si>
  <si>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</si>
  <si>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</si>
  <si>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</si>
  <si>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</si>
  <si>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</si>
  <si>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</si>
  <si>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</si>
  <si>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</si>
  <si>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</si>
  <si>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</si>
  <si>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</si>
  <si>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</si>
  <si>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</si>
  <si>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</si>
  <si>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</si>
  <si>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</si>
  <si>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</si>
  <si>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</si>
  <si>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</si>
  <si>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</si>
  <si>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</si>
  <si>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</si>
  <si>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</si>
  <si>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</si>
  <si>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</si>
  <si>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</si>
  <si>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</si>
  <si>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</si>
  <si>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</si>
  <si>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</si>
  <si>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</si>
  <si>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</si>
  <si>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</si>
  <si>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</si>
  <si>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</si>
  <si>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</si>
  <si>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</si>
  <si>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</si>
  <si>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</si>
  <si>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</si>
  <si>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</si>
  <si>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</si>
  <si>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</si>
  <si>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</si>
  <si>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</si>
  <si>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</si>
  <si>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</si>
  <si>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</si>
  <si>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</si>
  <si>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</si>
  <si>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</si>
  <si>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</si>
  <si>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</si>
  <si>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</si>
  <si>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</si>
  <si>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</si>
  <si>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</si>
  <si>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</si>
  <si>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</si>
  <si>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</si>
  <si>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</si>
  <si>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</si>
  <si>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</si>
  <si>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</si>
  <si>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</si>
  <si>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</si>
  <si>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</si>
  <si>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</si>
  <si>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</si>
  <si>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</si>
  <si>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</si>
  <si>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</si>
  <si>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</si>
  <si>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</si>
  <si>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</si>
  <si>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</si>
  <si>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</si>
  <si>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</si>
  <si>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</si>
  <si>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</si>
  <si>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</si>
  <si>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</si>
  <si>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</si>
  <si>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</si>
  <si>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</si>
  <si>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</si>
  <si>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</si>
  <si>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</si>
  <si>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</si>
  <si>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</si>
  <si>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</si>
  <si>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</si>
  <si>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</si>
  <si>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</si>
  <si>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</si>
  <si>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</si>
  <si>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</si>
  <si>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</si>
  <si>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</si>
  <si>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</si>
  <si>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</si>
  <si>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</si>
  <si>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</si>
  <si>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</si>
  <si>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</si>
  <si>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</si>
  <si>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</si>
  <si>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</si>
  <si>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</si>
  <si>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</si>
  <si>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</si>
  <si>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</si>
  <si>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</si>
  <si>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</si>
  <si>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</si>
  <si>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</si>
  <si>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</si>
  <si>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</si>
  <si>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</si>
  <si>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</si>
  <si>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</si>
  <si>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</si>
  <si>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</si>
  <si>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</si>
  <si>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</si>
  <si>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</si>
  <si>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</si>
  <si>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</si>
  <si>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</si>
  <si>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</si>
  <si>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</si>
  <si>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</si>
  <si>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</si>
  <si>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</si>
  <si>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</si>
  <si>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</si>
  <si>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</si>
  <si>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</si>
  <si>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</si>
  <si>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</si>
  <si>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</si>
  <si>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</si>
  <si>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</si>
  <si>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</si>
  <si>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</si>
  <si>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</si>
  <si>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</si>
  <si>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</si>
  <si>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</si>
  <si>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</si>
  <si>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</si>
  <si>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</si>
  <si>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</si>
  <si>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</si>
  <si>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</si>
  <si>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</si>
  <si>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</si>
  <si>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</si>
  <si>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</si>
  <si>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</si>
  <si>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</si>
  <si>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</si>
  <si>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</si>
  <si>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</si>
  <si>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</si>
  <si>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</si>
  <si>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</si>
  <si>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</si>
  <si>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</si>
  <si>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</si>
  <si>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</si>
  <si>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</si>
  <si>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</si>
  <si>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</si>
  <si>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</si>
  <si>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</si>
  <si>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</si>
  <si>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</si>
  <si>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</si>
  <si>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</si>
  <si>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</si>
  <si>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</si>
  <si>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</si>
  <si>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</si>
  <si>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</si>
  <si>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</si>
  <si>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</si>
  <si>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</si>
  <si>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</si>
  <si>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</si>
  <si>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</si>
  <si>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</si>
  <si>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</si>
  <si>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</si>
  <si>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</si>
  <si>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</si>
  <si>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</si>
  <si>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</si>
  <si>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</si>
  <si>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</si>
  <si>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</si>
  <si>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</si>
  <si>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</si>
  <si>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</si>
  <si>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</si>
  <si>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</si>
  <si>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</si>
  <si>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</si>
  <si>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</si>
  <si>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</si>
  <si>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</si>
  <si>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</si>
  <si>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</si>
  <si>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</si>
  <si>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</si>
  <si>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</si>
  <si>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</si>
  <si>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</si>
  <si>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</si>
  <si>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</si>
  <si>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</si>
  <si>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</si>
  <si>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</si>
  <si>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</si>
  <si>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</si>
  <si>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</si>
  <si>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</si>
  <si>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</si>
  <si>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</si>
  <si>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</si>
  <si>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</si>
  <si>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</si>
  <si>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</si>
  <si>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</si>
  <si>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</si>
  <si>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</si>
  <si>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</si>
  <si>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</si>
  <si>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</si>
  <si>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</si>
  <si>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</si>
  <si>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</si>
  <si>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</si>
  <si>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</si>
  <si>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</si>
  <si>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</si>
  <si>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</si>
  <si>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</si>
  <si>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</si>
  <si>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</si>
  <si>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</si>
  <si>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</si>
  <si>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</si>
  <si>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</si>
  <si>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</si>
  <si>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</si>
  <si>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</si>
  <si>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</si>
  <si>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</si>
  <si>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</si>
  <si>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</si>
  <si>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</si>
  <si>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</si>
  <si>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</si>
  <si>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</si>
  <si>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</si>
  <si>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</si>
  <si>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</si>
  <si>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</si>
  <si>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</si>
  <si>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</si>
  <si>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</si>
  <si>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</si>
  <si>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</si>
  <si>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</si>
  <si>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</si>
  <si>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</si>
  <si>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</si>
  <si>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</si>
  <si>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</si>
  <si>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</si>
  <si>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</si>
  <si>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</si>
  <si>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</si>
  <si>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</si>
  <si>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</si>
  <si>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</si>
  <si>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</si>
  <si>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</si>
  <si>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</si>
  <si>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</si>
  <si>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</si>
  <si>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</si>
  <si>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</si>
  <si>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</si>
  <si>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</si>
  <si>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</si>
  <si>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</si>
  <si>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</si>
  <si>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</si>
  <si>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</si>
  <si>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</si>
  <si>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</si>
  <si>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</si>
  <si>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</si>
  <si>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</si>
  <si>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</si>
  <si>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</si>
  <si>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</si>
  <si>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</si>
  <si>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</si>
  <si>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</si>
  <si>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</si>
  <si>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</si>
  <si>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</si>
  <si>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</si>
  <si>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</si>
  <si>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</si>
  <si>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</si>
  <si>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</si>
  <si>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</si>
  <si>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</si>
  <si>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</si>
  <si>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</si>
  <si>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</si>
  <si>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</si>
  <si>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</si>
  <si>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</si>
  <si>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</si>
  <si>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</si>
  <si>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</si>
  <si>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</si>
  <si>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</si>
  <si>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</si>
  <si>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</si>
  <si>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</si>
  <si>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</si>
  <si>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</si>
  <si>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</si>
  <si>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</si>
  <si>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</si>
  <si>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</si>
  <si>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</si>
  <si>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</si>
  <si>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</si>
  <si>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</si>
  <si>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</si>
  <si>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</si>
  <si>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</si>
  <si>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</si>
  <si>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</si>
  <si>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</si>
  <si>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</si>
  <si>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</si>
  <si>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</si>
  <si>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</si>
  <si>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</si>
  <si>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</si>
  <si>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</si>
  <si>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</si>
  <si>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</si>
  <si>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</si>
  <si>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</si>
  <si>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</si>
  <si>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</si>
  <si>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</si>
  <si>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</si>
  <si>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</si>
  <si>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</si>
  <si>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</si>
  <si>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</si>
  <si>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</si>
  <si>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</si>
  <si>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</si>
  <si>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</si>
  <si>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</si>
  <si>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</si>
  <si>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</si>
  <si>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</si>
  <si>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</si>
  <si>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</si>
  <si>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</si>
  <si>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</si>
  <si>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</si>
  <si>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</si>
  <si>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</si>
  <si>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</si>
  <si>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</si>
  <si>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</si>
  <si>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</si>
  <si>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</si>
  <si>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</si>
  <si>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</si>
  <si>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</si>
  <si>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</si>
  <si>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</si>
  <si>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</si>
  <si>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</si>
  <si>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</si>
  <si>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</si>
  <si>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</si>
  <si>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</si>
  <si>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</si>
  <si>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</si>
  <si>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</si>
  <si>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</si>
  <si>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</si>
  <si>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</si>
  <si>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</si>
  <si>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</si>
  <si>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</si>
  <si>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</si>
  <si>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</si>
  <si>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</si>
  <si>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</si>
  <si>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</si>
  <si>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</si>
  <si>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</si>
  <si>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</si>
  <si>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</si>
  <si>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</si>
  <si>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</si>
  <si>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</si>
  <si>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</si>
  <si>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</si>
  <si>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</si>
  <si>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</si>
  <si>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</si>
  <si>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</si>
  <si>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</si>
  <si>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</si>
  <si>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</si>
  <si>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</si>
  <si>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</si>
  <si>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</si>
  <si>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</si>
  <si>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</si>
  <si>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</si>
  <si>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</si>
  <si>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</si>
  <si>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</si>
  <si>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</si>
  <si>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</si>
  <si>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</si>
  <si>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</si>
  <si>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</si>
  <si>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</si>
  <si>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</si>
  <si>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</si>
  <si>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</si>
  <si>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</si>
  <si>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</si>
  <si>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</si>
  <si>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</si>
  <si>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</si>
  <si>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</si>
  <si>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</si>
  <si>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</si>
  <si>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</si>
  <si>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</si>
  <si>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</si>
  <si>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</si>
  <si>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</si>
  <si>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</si>
  <si>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</si>
  <si>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</si>
  <si>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</si>
  <si>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</si>
  <si>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</si>
  <si>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</si>
  <si>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</si>
  <si>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</si>
  <si>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</si>
  <si>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</si>
  <si>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</si>
  <si>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</si>
  <si>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</si>
  <si>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</si>
  <si>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</si>
  <si>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</si>
  <si>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</si>
  <si>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</si>
  <si>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</si>
  <si>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</si>
  <si>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</si>
  <si>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</si>
  <si>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</si>
  <si>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</si>
  <si>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</si>
  <si>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</si>
  <si>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</si>
  <si>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</si>
  <si>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</si>
  <si>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</si>
  <si>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</si>
  <si>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</si>
  <si>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</si>
  <si>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</si>
  <si>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</si>
  <si>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</si>
  <si>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</si>
  <si>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</si>
  <si>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</si>
  <si>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</si>
  <si>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</si>
  <si>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</si>
  <si>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</si>
  <si>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</si>
  <si>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</si>
  <si>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</si>
  <si>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</si>
  <si>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</si>
  <si>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</si>
  <si>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</si>
  <si>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</si>
  <si>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</si>
  <si>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</si>
  <si>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</si>
  <si>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</si>
  <si>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</si>
  <si>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</si>
  <si>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</si>
  <si>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</si>
  <si>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</si>
  <si>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</si>
  <si>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</si>
  <si>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</si>
  <si>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</si>
  <si>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</si>
  <si>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</si>
  <si>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</si>
  <si>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</si>
  <si>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</si>
  <si>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</si>
  <si>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</si>
  <si>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</si>
  <si>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</si>
  <si>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</si>
  <si>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</si>
  <si>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</si>
  <si>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</si>
  <si>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</si>
  <si>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</si>
  <si>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</si>
  <si>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</si>
  <si>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</si>
  <si>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</si>
  <si>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</si>
  <si>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</si>
  <si>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</si>
  <si>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</si>
  <si>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</si>
  <si>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</si>
  <si>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</si>
  <si>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</si>
  <si>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</si>
  <si>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</si>
  <si>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</si>
  <si>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</si>
  <si>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</si>
  <si>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</si>
  <si>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</si>
  <si>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</si>
  <si>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</si>
  <si>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</si>
  <si>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</si>
  <si>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</si>
  <si>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</si>
  <si>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</si>
  <si>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</si>
  <si>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</si>
  <si>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</si>
  <si>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</si>
  <si>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</si>
  <si>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</si>
  <si>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</si>
  <si>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</si>
  <si>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</si>
  <si>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</si>
  <si>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</si>
  <si>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</si>
  <si>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</si>
  <si>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</si>
  <si>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</si>
  <si>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</si>
  <si>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</si>
  <si>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</si>
  <si>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</si>
  <si>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</si>
  <si>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</si>
  <si>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</si>
  <si>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</si>
  <si>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</si>
  <si>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</si>
  <si>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</si>
  <si>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</si>
  <si>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</si>
  <si>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</si>
  <si>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</si>
  <si>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</si>
  <si>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</si>
  <si>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</si>
  <si>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</si>
  <si>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</si>
  <si>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</si>
  <si>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</si>
  <si>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</si>
  <si>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</si>
  <si>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</si>
  <si>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</si>
  <si>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</si>
  <si>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</si>
  <si>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</si>
  <si>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</si>
  <si>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</si>
  <si>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</si>
  <si>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</si>
  <si>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</si>
  <si>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</si>
  <si>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</si>
  <si>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</si>
  <si>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</si>
  <si>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</si>
  <si>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</si>
  <si>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</si>
  <si>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</si>
  <si>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</si>
  <si>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</si>
  <si>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</si>
  <si>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</si>
  <si>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</si>
  <si>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</si>
  <si>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</si>
  <si>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</si>
  <si>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</si>
  <si>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</si>
  <si>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</si>
  <si>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</si>
  <si>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</si>
  <si>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</si>
  <si>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</si>
  <si>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</si>
  <si>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</si>
  <si>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</si>
  <si>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</si>
  <si>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</si>
  <si>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</si>
  <si>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</si>
  <si>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</si>
  <si>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</si>
  <si>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</si>
  <si>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</si>
  <si>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</si>
  <si>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</si>
  <si>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</si>
  <si>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</si>
  <si>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</si>
  <si>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</si>
  <si>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</si>
  <si>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</si>
  <si>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</si>
  <si>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</si>
  <si>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</si>
  <si>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</si>
  <si>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</si>
  <si>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</si>
  <si>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</si>
  <si>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</si>
  <si>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</si>
  <si>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</si>
  <si>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</si>
  <si>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</si>
  <si>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</si>
  <si>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</si>
  <si>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</si>
  <si>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</si>
  <si>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</si>
  <si>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</si>
  <si>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</si>
  <si>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</si>
  <si>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</si>
  <si>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</si>
  <si>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</si>
  <si>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</si>
  <si>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</si>
  <si>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</si>
  <si>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</si>
  <si>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</si>
  <si>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</si>
  <si>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</si>
  <si>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</si>
  <si>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</si>
  <si>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</si>
  <si>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</si>
  <si>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</si>
  <si>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</si>
  <si>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</si>
  <si>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</si>
  <si>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</si>
  <si>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</si>
  <si>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</si>
  <si>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</si>
  <si>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</si>
  <si>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</si>
  <si>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</si>
  <si>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</si>
  <si>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</si>
  <si>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</si>
  <si>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</si>
  <si>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</si>
  <si>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</si>
  <si>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</si>
  <si>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</si>
  <si>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</si>
  <si>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</si>
  <si>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</si>
  <si>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</si>
  <si>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</si>
  <si>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</si>
  <si>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</si>
  <si>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</si>
  <si>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</si>
  <si>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</si>
  <si>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</si>
  <si>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</si>
  <si>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</si>
  <si>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</si>
  <si>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</si>
  <si>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</si>
  <si>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</si>
  <si>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</si>
  <si>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</si>
  <si>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</si>
  <si>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</si>
  <si>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</si>
  <si>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</si>
  <si>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</si>
  <si>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</si>
  <si>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</si>
  <si>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</si>
  <si>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</si>
  <si>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</si>
  <si>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</si>
  <si>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</si>
  <si>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</si>
  <si>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</si>
  <si>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</si>
  <si>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</si>
  <si>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</si>
  <si>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</si>
  <si>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</si>
  <si>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</si>
  <si>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</si>
  <si>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</si>
  <si>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</si>
  <si>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</si>
  <si>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</si>
  <si>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</si>
  <si>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</si>
  <si>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</si>
  <si>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</si>
  <si>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</si>
  <si>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</si>
  <si>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</si>
  <si>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</si>
  <si>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</si>
  <si>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</si>
  <si>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</si>
  <si>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</si>
  <si>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</si>
  <si>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</si>
  <si>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</si>
  <si>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</si>
  <si>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</si>
  <si>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</si>
  <si>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</si>
  <si>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</si>
  <si>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</si>
  <si>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</si>
  <si>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</si>
  <si>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</si>
  <si>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</si>
  <si>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</si>
  <si>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</si>
  <si>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</si>
  <si>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</si>
  <si>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</si>
  <si>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</si>
  <si>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</si>
  <si>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</si>
  <si>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</si>
  <si>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</si>
  <si>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</si>
  <si>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</si>
  <si>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</si>
  <si>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</si>
  <si>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</si>
  <si>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</si>
  <si>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</si>
  <si>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</si>
  <si>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</si>
  <si>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</si>
  <si>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</si>
  <si>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</si>
  <si>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</si>
  <si>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</si>
  <si>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</si>
  <si>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</si>
  <si>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</si>
  <si>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</si>
  <si>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</si>
  <si>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</si>
  <si>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</si>
  <si>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</si>
  <si>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</si>
  <si>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</si>
  <si>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</si>
  <si>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</si>
  <si>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</si>
  <si>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</si>
  <si>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</si>
  <si>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</si>
  <si>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</si>
  <si>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</si>
  <si>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</si>
  <si>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</si>
  <si>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</si>
  <si>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</si>
  <si>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</si>
  <si>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</si>
  <si>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</si>
  <si>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</si>
  <si>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</si>
  <si>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</si>
  <si>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</si>
  <si>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</si>
  <si>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</si>
  <si>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</si>
  <si>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</si>
  <si>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</si>
  <si>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</si>
  <si>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</si>
  <si>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</si>
  <si>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</si>
  <si>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</si>
  <si>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</si>
  <si>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</si>
  <si>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</si>
  <si>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</si>
  <si>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</si>
  <si>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</si>
  <si>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</si>
  <si>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</si>
  <si>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</si>
  <si>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</si>
  <si>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</si>
  <si>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</si>
  <si>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</si>
  <si>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</si>
  <si>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</si>
  <si>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</si>
  <si>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</si>
  <si>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</si>
  <si>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</si>
  <si>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</si>
  <si>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</si>
  <si>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</si>
  <si>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</si>
  <si>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</si>
  <si>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</si>
  <si>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</si>
  <si>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</si>
  <si>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</si>
  <si>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</si>
  <si>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</si>
  <si>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</si>
  <si>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</si>
  <si>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</si>
  <si>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</si>
  <si>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</si>
  <si>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</si>
  <si>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</si>
  <si>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</si>
  <si>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</si>
  <si>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</si>
  <si>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</si>
  <si>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</si>
  <si>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</si>
  <si>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</si>
  <si>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</si>
  <si>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</si>
  <si>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</si>
  <si>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</si>
  <si>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</si>
  <si>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</si>
  <si>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</si>
  <si>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</si>
  <si>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</si>
  <si>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</si>
  <si>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</si>
  <si>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</si>
  <si>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</si>
  <si>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</si>
  <si>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</si>
  <si>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</si>
  <si>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</si>
  <si>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</si>
  <si>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</si>
  <si>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</si>
  <si>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</si>
  <si>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</si>
  <si>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</si>
  <si>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</si>
  <si>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</si>
  <si>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</si>
  <si>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</si>
  <si>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</si>
  <si>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</si>
  <si>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</si>
  <si>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</si>
  <si>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</si>
  <si>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</si>
  <si>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</si>
  <si>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</si>
  <si>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</si>
  <si>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</si>
  <si>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</si>
  <si>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</si>
  <si>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</si>
  <si>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</si>
  <si>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</si>
  <si>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</si>
  <si>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</si>
  <si>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</si>
  <si>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</si>
  <si>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</si>
  <si>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</si>
  <si>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</si>
  <si>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</si>
  <si>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</si>
  <si>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</si>
  <si>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</si>
  <si>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</si>
  <si>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</si>
  <si>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</si>
  <si>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</si>
  <si>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</si>
  <si>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</si>
  <si>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</si>
  <si>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</si>
  <si>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</si>
  <si>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</si>
  <si>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</si>
  <si>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</si>
  <si>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</si>
  <si>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</si>
  <si>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</si>
  <si>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</si>
  <si>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</si>
  <si>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</si>
  <si>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</si>
  <si>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</si>
  <si>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</si>
  <si>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</si>
  <si>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</si>
  <si>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</si>
  <si>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</si>
  <si>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</si>
  <si>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</si>
  <si>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</si>
  <si>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</si>
  <si>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</si>
  <si>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</si>
  <si>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</si>
  <si>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</si>
  <si>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</si>
  <si>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</si>
  <si>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</si>
  <si>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</si>
  <si>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</si>
  <si>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</si>
  <si>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</si>
  <si>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</si>
  <si>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</si>
  <si>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</si>
  <si>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</si>
  <si>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</si>
  <si>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</si>
  <si>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</si>
  <si>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</si>
  <si>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</si>
  <si>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</si>
  <si>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</si>
  <si>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</si>
  <si>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</si>
  <si>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</si>
  <si>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</si>
  <si>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</si>
  <si>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</si>
  <si>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</si>
  <si>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</si>
  <si>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</si>
  <si>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</si>
  <si>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</si>
  <si>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</si>
  <si>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</si>
  <si>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</si>
  <si>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</si>
  <si>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</si>
  <si>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</si>
  <si>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</si>
  <si>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</si>
  <si>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</si>
  <si>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</si>
  <si>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</si>
  <si>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</si>
  <si>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</si>
  <si>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</si>
  <si>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</si>
  <si>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</si>
  <si>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</si>
  <si>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</si>
  <si>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</si>
  <si>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</si>
  <si>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</si>
  <si>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</si>
  <si>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</si>
  <si>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</si>
  <si>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</si>
  <si>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</si>
  <si>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</si>
  <si>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</si>
  <si>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</si>
  <si>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</si>
  <si>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</si>
  <si>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</si>
  <si>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</si>
  <si>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</si>
  <si>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</si>
  <si>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</si>
  <si>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</si>
  <si>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</si>
  <si>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</si>
  <si>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</si>
  <si>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</si>
  <si>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</si>
  <si>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</si>
  <si>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</si>
  <si>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</si>
  <si>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</si>
  <si>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</si>
  <si>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</si>
  <si>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</si>
  <si>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</si>
  <si>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</si>
  <si>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</si>
  <si>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</si>
  <si>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</si>
  <si>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</si>
  <si>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</si>
  <si>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</si>
  <si>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</si>
  <si>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</si>
  <si>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</si>
  <si>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</si>
  <si>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</si>
  <si>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</si>
  <si>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</si>
  <si>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</si>
  <si>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</si>
  <si>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</si>
  <si>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</si>
  <si>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</si>
  <si>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</si>
  <si>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</si>
  <si>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</si>
  <si>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</si>
  <si>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</si>
  <si>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</si>
  <si>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</si>
  <si>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</si>
  <si>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</si>
  <si>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</si>
  <si>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</si>
  <si>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</si>
  <si>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</si>
  <si>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</si>
  <si>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</si>
  <si>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</si>
  <si>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</si>
  <si>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</si>
  <si>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</si>
  <si>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</si>
  <si>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</si>
  <si>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</si>
  <si>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</si>
  <si>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</si>
  <si>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</si>
  <si>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</si>
  <si>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</si>
  <si>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</si>
  <si>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</si>
  <si>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</si>
  <si>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</si>
  <si>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</si>
  <si>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</si>
  <si>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</si>
  <si>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</si>
  <si>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</si>
  <si>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</si>
  <si>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</si>
  <si>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</si>
  <si>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</si>
  <si>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</si>
  <si>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</si>
  <si>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</si>
  <si>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</si>
  <si>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</si>
  <si>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</si>
  <si>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</si>
  <si>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</si>
  <si>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</si>
  <si>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</si>
  <si>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</si>
  <si>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</si>
  <si>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</si>
  <si>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</si>
  <si>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</si>
  <si>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</si>
  <si>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</si>
  <si>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</si>
  <si>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</si>
  <si>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</si>
  <si>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</si>
  <si>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</si>
  <si>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</si>
  <si>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</si>
  <si>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</si>
  <si>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</si>
  <si>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</si>
  <si>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</si>
  <si>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</si>
  <si>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</si>
  <si>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</si>
  <si>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</si>
  <si>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</si>
  <si>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</si>
  <si>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</si>
  <si>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</si>
  <si>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</si>
  <si>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</si>
  <si>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</si>
  <si>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</si>
  <si>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</si>
  <si>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</si>
  <si>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</si>
  <si>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</si>
  <si>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</si>
  <si>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</si>
  <si>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</si>
  <si>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</si>
  <si>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</si>
  <si>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</si>
  <si>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</si>
  <si>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</si>
  <si>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</si>
  <si>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</si>
  <si>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</si>
  <si>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</si>
  <si>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</si>
  <si>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</si>
  <si>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</si>
  <si>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</si>
  <si>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</si>
  <si>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</si>
  <si>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</si>
  <si>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</si>
  <si>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</si>
  <si>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</si>
  <si>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</si>
  <si>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</si>
  <si>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</si>
  <si>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</si>
  <si>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</si>
  <si>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</si>
  <si>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</si>
  <si>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</si>
  <si>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</si>
  <si>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</si>
  <si>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</si>
  <si>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</si>
  <si>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</si>
  <si>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</si>
  <si>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</si>
  <si>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</si>
  <si>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</si>
  <si>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</si>
  <si>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</si>
  <si>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</si>
  <si>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</si>
  <si>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</si>
  <si>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</si>
  <si>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</si>
  <si>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</si>
  <si>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</si>
  <si>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</si>
  <si>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</si>
  <si>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</si>
  <si>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</si>
  <si>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</si>
  <si>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</si>
  <si>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</si>
  <si>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</si>
  <si>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</si>
  <si>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</si>
  <si>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</si>
  <si>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</si>
  <si>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</si>
  <si>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</si>
  <si>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</si>
  <si>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</si>
  <si>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</si>
  <si>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</si>
  <si>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</si>
  <si>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</si>
  <si>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</si>
  <si>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</si>
  <si>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</si>
  <si>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</si>
  <si>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</si>
  <si>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</si>
  <si>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</si>
  <si>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</si>
  <si>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</si>
  <si>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</si>
  <si>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</si>
  <si>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</si>
  <si>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</si>
  <si>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</si>
  <si>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</si>
  <si>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</si>
  <si>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</si>
  <si>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</si>
  <si>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</si>
  <si>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</si>
  <si>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</si>
  <si>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</si>
  <si>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</si>
  <si>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</si>
  <si>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</si>
  <si>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</si>
  <si>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</si>
  <si>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</si>
  <si>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</si>
  <si>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</si>
  <si>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</si>
  <si>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</si>
  <si>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</si>
  <si>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</si>
  <si>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</si>
  <si>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</si>
  <si>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</si>
  <si>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</si>
  <si>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</si>
  <si>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</si>
  <si>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</si>
  <si>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</si>
  <si>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</si>
  <si>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</si>
  <si>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</si>
  <si>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</si>
  <si>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</si>
  <si>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</si>
  <si>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</si>
  <si>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</si>
  <si>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</si>
  <si>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</si>
  <si>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</si>
  <si>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</si>
  <si>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</si>
  <si>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</si>
  <si>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</si>
  <si>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</si>
  <si>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</si>
  <si>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</si>
  <si>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</si>
  <si>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</si>
  <si>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</si>
  <si>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</si>
  <si>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</si>
  <si>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</si>
  <si>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</si>
  <si>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</si>
  <si>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</si>
  <si>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</si>
  <si>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</si>
  <si>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</si>
  <si>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</si>
  <si>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</si>
  <si>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</si>
  <si>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</si>
  <si>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</si>
  <si>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</si>
  <si>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</si>
  <si>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</si>
  <si>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</si>
  <si>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</si>
  <si>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</si>
  <si>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</si>
  <si>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</si>
  <si>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</si>
  <si>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</si>
  <si>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</si>
  <si>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</si>
  <si>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</si>
  <si>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</si>
  <si>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</si>
  <si>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</si>
  <si>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</si>
  <si>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</si>
  <si>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</si>
  <si>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</si>
  <si>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</si>
  <si>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</si>
  <si>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</si>
  <si>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</si>
  <si>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</si>
  <si>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</si>
  <si>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</si>
  <si>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</si>
  <si>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</si>
  <si>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</si>
  <si>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</si>
  <si>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</si>
  <si>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</si>
  <si>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</si>
  <si>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</si>
  <si>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</si>
  <si>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</si>
  <si>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</si>
  <si>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</si>
  <si>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</si>
  <si>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</si>
  <si>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</si>
  <si>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</si>
  <si>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</si>
  <si>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</si>
  <si>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</si>
  <si>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</si>
  <si>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</si>
  <si>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</si>
  <si>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</si>
  <si>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</si>
  <si>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</si>
  <si>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</si>
  <si>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</si>
  <si>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</si>
  <si>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</si>
  <si>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</si>
  <si>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</si>
  <si>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</si>
  <si>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</si>
  <si>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</si>
  <si>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</si>
  <si>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</si>
  <si>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</si>
  <si>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</si>
  <si>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</si>
  <si>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</si>
  <si>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</si>
  <si>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</si>
  <si>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</si>
  <si>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</si>
  <si>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</si>
  <si>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</si>
  <si>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</si>
  <si>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</si>
  <si>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</si>
  <si>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</si>
  <si>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</si>
  <si>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</si>
  <si>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</si>
  <si>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</si>
  <si>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</si>
  <si>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</si>
  <si>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</si>
  <si>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</si>
  <si>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</si>
  <si>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</si>
  <si>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</si>
  <si>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</si>
  <si>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</si>
  <si>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</si>
  <si>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</si>
  <si>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</si>
  <si>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</si>
  <si>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</si>
  <si>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</si>
  <si>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</si>
  <si>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</si>
  <si>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</si>
  <si>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</si>
  <si>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</si>
  <si>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</si>
  <si>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</si>
  <si>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</si>
  <si>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</si>
  <si>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</si>
  <si>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</si>
  <si>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</si>
  <si>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</si>
  <si>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</si>
  <si>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</si>
  <si>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</si>
  <si>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</si>
  <si>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</si>
  <si>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</si>
  <si>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</si>
  <si>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</si>
  <si>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</si>
  <si>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</si>
  <si>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</si>
  <si>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</si>
  <si>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</si>
  <si>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</si>
  <si>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</si>
  <si>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</si>
  <si>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</si>
  <si>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</si>
  <si>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</si>
  <si>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</si>
  <si>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</si>
  <si>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</si>
  <si>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</si>
  <si>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</si>
  <si>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</si>
  <si>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</si>
  <si>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</si>
  <si>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</si>
  <si>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</si>
  <si>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</si>
  <si>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</si>
  <si>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</si>
  <si>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</si>
  <si>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</si>
  <si>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</si>
  <si>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</si>
  <si>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</si>
  <si>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</si>
  <si>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</si>
  <si>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</si>
  <si>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</si>
  <si>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</si>
  <si>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</si>
  <si>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</si>
  <si>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</si>
  <si>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</si>
  <si>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</si>
  <si>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</si>
  <si>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</si>
  <si>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</si>
  <si>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</si>
  <si>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</si>
  <si>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</si>
  <si>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</si>
  <si>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</si>
  <si>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</si>
  <si>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</si>
  <si>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</si>
  <si>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</si>
  <si>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</si>
  <si>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</si>
  <si>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</si>
  <si>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</si>
  <si>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</si>
  <si>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</si>
  <si>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</si>
  <si>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</si>
  <si>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</si>
  <si>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</si>
  <si>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</si>
  <si>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</si>
  <si>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</si>
  <si>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</si>
  <si>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</si>
  <si>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</si>
  <si>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</si>
  <si>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</si>
  <si>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</si>
  <si>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</si>
  <si>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</si>
  <si>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</si>
  <si>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</si>
  <si>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</si>
  <si>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</si>
  <si>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</si>
  <si>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</si>
  <si>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</si>
  <si>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</si>
  <si>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</si>
  <si>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</si>
  <si>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</si>
  <si>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</si>
  <si>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</si>
  <si>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</si>
  <si>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</si>
  <si>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</si>
  <si>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</si>
  <si>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</si>
  <si>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</si>
  <si>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</si>
  <si>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</si>
  <si>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</si>
  <si>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</si>
  <si>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</si>
  <si>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</si>
  <si>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</si>
  <si>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</si>
  <si>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</si>
  <si>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</si>
  <si>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</si>
  <si>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</si>
  <si>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</si>
  <si>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</si>
  <si>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</si>
  <si>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</si>
  <si>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</si>
  <si>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</si>
  <si>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</si>
  <si>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</si>
  <si>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</si>
  <si>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</si>
  <si>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</si>
  <si>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</si>
  <si>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</si>
  <si>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</si>
  <si>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</si>
  <si>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</si>
  <si>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</si>
  <si>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</si>
  <si>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</si>
  <si>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</si>
  <si>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</si>
  <si>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</si>
  <si>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</si>
  <si>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</si>
  <si>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</si>
  <si>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</si>
  <si>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</si>
  <si>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</si>
  <si>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</si>
  <si>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</si>
  <si>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</si>
  <si>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</si>
  <si>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</si>
  <si>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</si>
  <si>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</si>
  <si>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</si>
  <si>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</si>
  <si>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</si>
  <si>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</si>
  <si>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</si>
  <si>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</si>
  <si>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</si>
  <si>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</si>
  <si>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</si>
  <si>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</si>
  <si>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</si>
  <si>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</si>
  <si>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</si>
  <si>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</si>
  <si>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</si>
  <si>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</si>
  <si>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</si>
  <si>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</si>
  <si>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</si>
  <si>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</si>
  <si>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</si>
  <si>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</si>
  <si>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</si>
  <si>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</si>
  <si>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</si>
  <si>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</si>
  <si>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</si>
  <si>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</si>
  <si>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</si>
  <si>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</si>
  <si>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</si>
  <si>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</si>
  <si>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</si>
  <si>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</si>
  <si>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</si>
  <si>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</si>
  <si>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</si>
  <si>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</si>
  <si>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</si>
  <si>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</si>
  <si>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</si>
  <si>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</si>
  <si>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</si>
  <si>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</si>
  <si>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</si>
  <si>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</si>
  <si>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</si>
  <si>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</si>
  <si>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</si>
  <si>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</si>
  <si>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</si>
  <si>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</si>
  <si>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</si>
  <si>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</si>
  <si>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</si>
  <si>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</si>
  <si>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</si>
  <si>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</si>
  <si>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</si>
  <si>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</si>
  <si>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</si>
  <si>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</si>
  <si>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</si>
  <si>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</si>
  <si>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</si>
  <si>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</si>
  <si>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</si>
  <si>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</si>
  <si>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</si>
  <si>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</si>
  <si>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</si>
  <si>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</si>
  <si>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</si>
  <si>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</si>
  <si>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</si>
  <si>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</si>
  <si>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</si>
  <si>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</si>
  <si>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</si>
  <si>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</si>
  <si>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</si>
  <si>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</si>
  <si>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</si>
  <si>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</si>
  <si>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</si>
  <si>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</si>
  <si>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</si>
  <si>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</si>
  <si>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</si>
  <si>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</si>
  <si>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</si>
  <si>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</si>
  <si>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</si>
  <si>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</si>
  <si>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</si>
  <si>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</si>
  <si>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</si>
  <si>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</si>
  <si>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</si>
  <si>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</si>
  <si>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</si>
  <si>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</si>
  <si>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</si>
  <si>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</si>
  <si>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</si>
  <si>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</si>
  <si>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</si>
  <si>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</si>
  <si>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</si>
  <si>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</si>
  <si>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</si>
  <si>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</si>
  <si>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</si>
  <si>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</si>
  <si>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</si>
  <si>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</si>
  <si>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</si>
  <si>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</si>
  <si>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</si>
  <si>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</si>
  <si>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</si>
  <si>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</si>
  <si>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</si>
  <si>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</si>
  <si>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</si>
  <si>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</si>
  <si>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</si>
  <si>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</si>
  <si>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</si>
  <si>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</si>
  <si>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</si>
  <si>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</si>
  <si>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</si>
  <si>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</si>
  <si>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</si>
  <si>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</si>
  <si>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</si>
  <si>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</si>
  <si>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</si>
  <si>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</si>
  <si>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</si>
  <si>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</si>
  <si>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</si>
  <si>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</si>
  <si>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</si>
  <si>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</si>
  <si>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</si>
  <si>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</si>
  <si>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</si>
  <si>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</si>
  <si>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</si>
  <si>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</si>
  <si>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</si>
  <si>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</si>
  <si>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</si>
  <si>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</si>
  <si>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</si>
  <si>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</si>
  <si>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</si>
  <si>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</si>
  <si>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</si>
  <si>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</si>
  <si>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</si>
  <si>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</si>
  <si>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</si>
  <si>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</si>
  <si>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</si>
  <si>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</si>
  <si>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</si>
  <si>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</si>
  <si>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</si>
  <si>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</si>
  <si>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</si>
  <si>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</si>
  <si>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</si>
  <si>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</si>
  <si>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</si>
  <si>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</si>
  <si>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</si>
  <si>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</si>
  <si>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</si>
  <si>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</si>
  <si>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</si>
  <si>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</si>
  <si>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</si>
  <si>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</si>
  <si>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</si>
  <si>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</si>
  <si>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</si>
  <si>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</si>
  <si>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</si>
  <si>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</si>
  <si>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</si>
  <si>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</si>
  <si>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</si>
  <si>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</si>
  <si>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</si>
  <si>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</si>
  <si>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</si>
  <si>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</si>
  <si>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</si>
  <si>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</si>
  <si>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</si>
  <si>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</si>
  <si>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</si>
  <si>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</si>
  <si>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</si>
  <si>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</si>
  <si>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</si>
  <si>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</si>
  <si>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</si>
  <si>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</si>
  <si>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</si>
  <si>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</si>
  <si>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</si>
  <si>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</si>
  <si>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</si>
  <si>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</si>
  <si>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</si>
  <si>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</si>
  <si>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</si>
  <si>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</si>
  <si>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</si>
  <si>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</si>
  <si>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</si>
  <si>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</si>
  <si>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</si>
  <si>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</si>
  <si>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</si>
  <si>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</si>
  <si>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</si>
  <si>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</si>
  <si>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</si>
  <si>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</si>
  <si>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</si>
  <si>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</si>
  <si>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</si>
  <si>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</si>
  <si>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</si>
  <si>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</si>
  <si>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</si>
  <si>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</si>
  <si>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</si>
  <si>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</si>
  <si>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</si>
  <si>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</si>
  <si>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</si>
  <si>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</si>
  <si>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</si>
  <si>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</si>
  <si>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</si>
  <si>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</si>
  <si>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</si>
  <si>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</si>
  <si>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</si>
  <si>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</si>
  <si>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</si>
  <si>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</si>
  <si>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</si>
  <si>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</si>
  <si>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</si>
  <si>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</si>
  <si>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</si>
  <si>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</si>
  <si>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</si>
  <si>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</si>
  <si>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</si>
  <si>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</si>
  <si>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</si>
  <si>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</si>
  <si>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</si>
  <si>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</si>
  <si>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</si>
  <si>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</si>
  <si>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</si>
  <si>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</si>
  <si>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</si>
  <si>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</si>
  <si>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</si>
  <si>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</si>
  <si>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</si>
  <si>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</si>
  <si>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</si>
  <si>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</si>
  <si>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</si>
  <si>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</si>
  <si>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</si>
  <si>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</si>
  <si>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</si>
  <si>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</si>
  <si>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</si>
  <si>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</si>
  <si>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</si>
  <si>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</si>
  <si>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</si>
  <si>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</si>
  <si>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</si>
  <si>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</si>
  <si>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</si>
  <si>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</si>
  <si>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</si>
  <si>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</si>
  <si>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</si>
  <si>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</si>
  <si>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</si>
  <si>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</si>
  <si>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</si>
  <si>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</si>
  <si>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</si>
  <si>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</si>
  <si>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</si>
  <si>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</si>
  <si>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</si>
  <si>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</si>
  <si>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</si>
  <si>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</si>
  <si>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</si>
  <si>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</si>
  <si>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</si>
  <si>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</si>
  <si>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</si>
  <si>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</si>
  <si>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</si>
  <si>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</si>
  <si>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</si>
  <si>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</si>
  <si>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</si>
  <si>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</si>
  <si>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</si>
  <si>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</si>
  <si>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</si>
  <si>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</si>
  <si>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</si>
  <si>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</si>
  <si>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</si>
  <si>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</si>
  <si>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</si>
  <si>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</si>
  <si>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</si>
  <si>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</si>
  <si>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</si>
  <si>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</si>
  <si>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</si>
  <si>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</si>
  <si>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</si>
  <si>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</si>
  <si>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</si>
  <si>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</si>
  <si>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</si>
  <si>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</si>
  <si>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</si>
  <si>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</si>
  <si>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</si>
  <si>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</si>
  <si>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</si>
  <si>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</si>
  <si>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</si>
  <si>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</si>
  <si>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</si>
  <si>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</si>
  <si>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</si>
  <si>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</si>
  <si>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</si>
  <si>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</si>
  <si>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</si>
  <si>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</si>
  <si>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</si>
  <si>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</si>
  <si>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</si>
  <si>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</si>
  <si>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</si>
  <si>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</si>
  <si>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</si>
  <si>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</si>
  <si>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</si>
  <si>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</si>
  <si>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</si>
  <si>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</si>
  <si>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</si>
  <si>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</si>
  <si>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</si>
  <si>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</si>
  <si>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</si>
  <si>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</si>
  <si>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</si>
  <si>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</si>
  <si>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</si>
  <si>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</si>
  <si>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</si>
  <si>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</si>
  <si>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</si>
  <si>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</si>
  <si>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</si>
  <si>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</si>
  <si>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</si>
  <si>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</si>
  <si>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</si>
  <si>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</si>
  <si>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</si>
  <si>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</si>
  <si>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</si>
  <si>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</si>
  <si>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</si>
  <si>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</si>
  <si>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</si>
  <si>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</si>
  <si>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</si>
  <si>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</si>
  <si>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</si>
  <si>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</si>
  <si>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</si>
  <si>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</si>
  <si>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</si>
  <si>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</si>
  <si>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</si>
  <si>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</si>
  <si>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</si>
  <si>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</si>
  <si>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</si>
  <si>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</si>
  <si>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</si>
  <si>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</si>
  <si>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</si>
  <si>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</si>
  <si>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</si>
  <si>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</si>
  <si>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</si>
  <si>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</si>
  <si>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</si>
  <si>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</si>
  <si>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</si>
  <si>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</si>
  <si>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</si>
  <si>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</si>
  <si>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</si>
  <si>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</si>
  <si>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</si>
  <si>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</si>
  <si>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</si>
  <si>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</si>
  <si>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</si>
  <si>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</si>
  <si>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</si>
  <si>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</si>
  <si>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</si>
  <si>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</si>
  <si>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</si>
  <si>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</si>
  <si>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</si>
  <si>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</si>
  <si>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</si>
  <si>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</si>
  <si>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</si>
  <si>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</si>
  <si>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</si>
  <si>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</si>
  <si>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</si>
  <si>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</si>
  <si>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</si>
  <si>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</si>
  <si>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</si>
  <si>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</si>
  <si>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</si>
  <si>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</si>
  <si>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</si>
  <si>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</si>
  <si>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</si>
  <si>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</si>
  <si>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</si>
  <si>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</si>
  <si>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</si>
  <si>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</si>
  <si>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</si>
  <si>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</si>
  <si>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</si>
  <si>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</si>
  <si>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</si>
  <si>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</si>
  <si>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</si>
  <si>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</si>
  <si>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</si>
  <si>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</si>
  <si>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</si>
  <si>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</si>
  <si>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</si>
  <si>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</si>
  <si>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</si>
  <si>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</si>
  <si>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</si>
  <si>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</si>
  <si>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</si>
  <si>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</si>
  <si>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</si>
  <si>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</si>
  <si>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</si>
  <si>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</si>
  <si>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</si>
  <si>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</si>
  <si>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</si>
  <si>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</si>
  <si>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</si>
  <si>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</si>
  <si>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</si>
  <si>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</si>
  <si>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</si>
  <si>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</si>
  <si>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</si>
  <si>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</si>
  <si>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</si>
  <si>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</si>
  <si>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</si>
  <si>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</si>
  <si>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</si>
  <si>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</si>
  <si>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</si>
  <si>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</si>
  <si>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</si>
  <si>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</si>
  <si>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</si>
  <si>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</si>
  <si>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</si>
  <si>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</si>
  <si>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</si>
  <si>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</si>
  <si>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</si>
  <si>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</si>
  <si>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</si>
  <si>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</si>
  <si>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</si>
  <si>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</si>
  <si>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</si>
  <si>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</si>
  <si>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</si>
  <si>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</si>
  <si>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</si>
  <si>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</si>
  <si>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</si>
  <si>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</si>
  <si>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</si>
  <si>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</si>
  <si>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</si>
  <si>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</si>
  <si>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</si>
  <si>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</si>
  <si>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</si>
  <si>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</si>
  <si>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</si>
  <si>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</si>
  <si>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</si>
  <si>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</si>
  <si>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</si>
  <si>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</si>
  <si>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</si>
  <si>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</si>
  <si>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</si>
  <si>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</si>
  <si>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</si>
  <si>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</si>
  <si>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</si>
  <si>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</si>
  <si>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</si>
  <si>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</si>
  <si>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</si>
  <si>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</si>
  <si>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</si>
  <si>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</si>
  <si>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</si>
  <si>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</si>
  <si>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</si>
  <si>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</si>
  <si>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</si>
  <si>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</si>
  <si>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</si>
  <si>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</si>
  <si>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</si>
  <si>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</si>
  <si>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</si>
  <si>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</si>
  <si>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</si>
  <si>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</si>
  <si>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</si>
  <si>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</si>
  <si>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</si>
  <si>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</si>
  <si>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</si>
  <si>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</si>
  <si>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</si>
  <si>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</si>
  <si>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</si>
  <si>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</si>
  <si>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</si>
  <si>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</si>
  <si>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</si>
  <si>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</si>
  <si>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</si>
  <si>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</si>
  <si>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</si>
  <si>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</si>
  <si>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</si>
  <si>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</si>
  <si>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</si>
  <si>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</si>
  <si>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</si>
  <si>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</si>
  <si>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</si>
  <si>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</si>
  <si>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</si>
  <si>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</si>
  <si>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</si>
  <si>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</si>
  <si>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</si>
  <si>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</si>
  <si>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</si>
  <si>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</si>
  <si>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</si>
  <si>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</si>
  <si>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</si>
  <si>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</si>
  <si>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</si>
  <si>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</si>
  <si>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</si>
  <si>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</si>
  <si>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</si>
  <si>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</si>
  <si>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</si>
  <si>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</si>
  <si>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</si>
  <si>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</si>
  <si>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</si>
  <si>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</si>
  <si>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</si>
  <si>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</si>
  <si>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</si>
  <si>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</si>
  <si>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</si>
  <si>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</si>
  <si>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</si>
  <si>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</si>
  <si>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</si>
  <si>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</si>
  <si>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</si>
  <si>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</si>
  <si>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</si>
  <si>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</si>
  <si>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</si>
  <si>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</si>
  <si>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</si>
  <si>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</si>
  <si>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</si>
  <si>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</si>
  <si>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</si>
  <si>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</si>
  <si>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</si>
  <si>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</si>
  <si>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</si>
  <si>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</si>
  <si>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</si>
  <si>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</si>
  <si>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</si>
  <si>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</si>
  <si>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</si>
  <si>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</si>
  <si>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</si>
  <si>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</si>
  <si>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</si>
  <si>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</si>
  <si>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</si>
  <si>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</si>
  <si>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</si>
  <si>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</si>
  <si>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</si>
  <si>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</si>
  <si>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</si>
  <si>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</si>
  <si>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</si>
  <si>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</si>
  <si>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</si>
  <si>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</si>
  <si>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</si>
  <si>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</si>
  <si>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</si>
  <si>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</si>
  <si>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</si>
  <si>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</si>
  <si>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</si>
  <si>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</si>
  <si>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</si>
  <si>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</si>
  <si>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</si>
  <si>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</si>
  <si>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</si>
  <si>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</si>
  <si>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</si>
  <si>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</si>
  <si>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</si>
  <si>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</si>
  <si>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</si>
  <si>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</si>
  <si>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</si>
  <si>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</si>
  <si>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</si>
  <si>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</si>
  <si>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</si>
  <si>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</si>
  <si>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</si>
  <si>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</si>
  <si>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</si>
  <si>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</si>
  <si>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</si>
  <si>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</si>
  <si>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</si>
  <si>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</si>
  <si>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</si>
  <si>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</si>
  <si>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</si>
  <si>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</si>
  <si>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</si>
  <si>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</si>
  <si>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</si>
  <si>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</si>
  <si>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</si>
  <si>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</si>
  <si>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</si>
  <si>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</si>
  <si>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</si>
  <si>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</si>
  <si>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</si>
  <si>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</si>
  <si>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</si>
  <si>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</si>
  <si>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</si>
  <si>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</si>
  <si>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</si>
  <si>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</si>
  <si>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</si>
  <si>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</si>
  <si>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</si>
  <si>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</si>
  <si>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</si>
  <si>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</si>
  <si>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</si>
  <si>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</si>
  <si>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</si>
  <si>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</si>
  <si>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</si>
  <si>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</si>
  <si>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</si>
  <si>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</si>
  <si>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</si>
  <si>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</si>
  <si>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</si>
  <si>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</si>
  <si>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</si>
  <si>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</si>
  <si>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</si>
  <si>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</si>
  <si>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</si>
  <si>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</si>
  <si>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</si>
  <si>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</si>
  <si>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</si>
  <si>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</si>
  <si>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</si>
  <si>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</si>
  <si>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</si>
  <si>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</si>
  <si>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</si>
  <si>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</si>
  <si>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</si>
  <si>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</si>
  <si>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</si>
  <si>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</si>
  <si>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</si>
  <si>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</si>
  <si>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</si>
  <si>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</si>
  <si>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</si>
  <si>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</si>
  <si>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</si>
  <si>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</si>
  <si>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</si>
  <si>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</si>
  <si>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</si>
  <si>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</si>
  <si>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</si>
  <si>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</si>
  <si>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</si>
  <si>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</si>
  <si>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</si>
  <si>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</si>
  <si>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</si>
  <si>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</si>
  <si>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</si>
  <si>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</si>
  <si>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</si>
  <si>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</si>
  <si>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</si>
  <si>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</si>
  <si>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</si>
  <si>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</si>
  <si>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</si>
  <si>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</si>
  <si>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</si>
  <si>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</si>
  <si>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</si>
  <si>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</si>
  <si>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</si>
  <si>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</si>
  <si>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</si>
  <si>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</si>
  <si>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</si>
  <si>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</si>
  <si>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</si>
  <si>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</si>
  <si>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</si>
  <si>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</si>
  <si>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</si>
  <si>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</si>
  <si>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</si>
  <si>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</si>
  <si>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</si>
  <si>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</si>
  <si>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</si>
  <si>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</si>
  <si>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</si>
  <si>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</si>
  <si>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</si>
  <si>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</si>
  <si>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</si>
  <si>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</si>
  <si>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</si>
  <si>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</si>
  <si>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</si>
  <si>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</si>
  <si>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</si>
  <si>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</si>
  <si>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</si>
  <si>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</si>
  <si>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</si>
  <si>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</si>
  <si>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</si>
  <si>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</si>
  <si>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</si>
  <si>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</si>
  <si>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</si>
  <si>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</si>
  <si>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</si>
  <si>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</si>
  <si>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</si>
  <si>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</si>
  <si>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</si>
  <si>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</si>
  <si>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</si>
  <si>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</si>
  <si>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</si>
  <si>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</si>
  <si>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</si>
  <si>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</si>
  <si>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</si>
  <si>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</si>
  <si>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</si>
  <si>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</si>
  <si>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</si>
  <si>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</si>
  <si>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</si>
  <si>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</si>
  <si>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</si>
  <si>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</si>
  <si>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</si>
  <si>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</si>
  <si>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</si>
  <si>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</si>
  <si>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</si>
  <si>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</si>
  <si>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</si>
  <si>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</si>
  <si>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</si>
  <si>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</si>
  <si>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</si>
  <si>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</si>
  <si>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</si>
  <si>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</si>
  <si>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</si>
  <si>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</si>
  <si>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</si>
  <si>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</si>
  <si>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</si>
  <si>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</si>
  <si>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</si>
  <si>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</si>
  <si>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</si>
  <si>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</si>
  <si>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</si>
  <si>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</si>
  <si>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</si>
  <si>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</si>
  <si>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</si>
  <si>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</si>
  <si>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</si>
  <si>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</si>
  <si>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</si>
  <si>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</si>
  <si>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</si>
  <si>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</si>
  <si>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</si>
  <si>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</si>
  <si>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</si>
  <si>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</si>
  <si>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</si>
  <si>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</si>
  <si>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</si>
  <si>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</si>
  <si>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</si>
  <si>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</si>
  <si>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</si>
  <si>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</si>
  <si>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</si>
  <si>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</si>
  <si>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</si>
  <si>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</si>
  <si>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</si>
  <si>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</si>
  <si>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</si>
  <si>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</si>
  <si>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</si>
  <si>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</si>
  <si>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</si>
  <si>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</si>
  <si>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</si>
  <si>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</si>
  <si>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</si>
  <si>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</si>
  <si>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</si>
  <si>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</si>
  <si>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</si>
  <si>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</si>
  <si>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</si>
  <si>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</si>
  <si>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</si>
  <si>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</si>
  <si>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</si>
  <si>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</si>
  <si>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</si>
  <si>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</si>
  <si>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</si>
  <si>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</si>
  <si>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</si>
  <si>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</si>
  <si>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</si>
  <si>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</si>
  <si>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</si>
  <si>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</si>
  <si>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</si>
  <si>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</si>
  <si>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</si>
  <si>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</si>
  <si>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</si>
  <si>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</si>
  <si>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</si>
  <si>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</si>
  <si>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</si>
  <si>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</si>
  <si>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</si>
  <si>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</si>
  <si>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</si>
  <si>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</si>
  <si>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</si>
  <si>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</si>
  <si>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</si>
  <si>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</si>
  <si>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</si>
  <si>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</si>
  <si>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</si>
  <si>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</si>
  <si>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</si>
  <si>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</si>
  <si>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</si>
  <si>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</si>
  <si>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</si>
  <si>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</si>
  <si>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7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</si>
  <si>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</si>
  <si>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7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</si>
  <si>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</si>
  <si>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</si>
  <si>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</si>
  <si>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</si>
  <si>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7" type="noConversion"/>
  </si>
  <si>
    <t>Longitude:</t>
    <phoneticPr fontId="7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</si>
  <si>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</si>
  <si>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</si>
  <si>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</si>
  <si>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</si>
  <si>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</si>
  <si>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</si>
  <si>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</si>
  <si>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7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</si>
  <si>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</si>
  <si>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</si>
  <si>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</si>
  <si>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</si>
  <si>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</si>
  <si>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7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</si>
  <si>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</si>
  <si>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</si>
  <si>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</si>
  <si>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</si>
  <si>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</si>
  <si>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</si>
  <si>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</si>
  <si>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</si>
  <si>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</si>
  <si>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</si>
  <si>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</si>
  <si>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</si>
  <si>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</si>
  <si>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</si>
  <si>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</si>
  <si>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</si>
  <si>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</si>
  <si>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</si>
  <si>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</si>
  <si>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</si>
  <si>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</si>
  <si>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</si>
  <si>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</si>
  <si>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</si>
  <si>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</si>
  <si>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</si>
  <si>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</si>
  <si>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</si>
  <si>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Osmundastrum cinnamomeum</t>
  </si>
  <si>
    <t>LHDL2-1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</si>
</sst>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3" fillId="0" borderId="16" xfId="0" applyFont="1" applyBorder="1" applyAlignment="1">
      <alignment horizontal="center"/>
    </xf>
    <xf numFmtId="0" fontId="14" fillId="0" borderId="16" xfId="0" applyFont="1" applyBorder="1" applyAlignment="1">
      <alignment wrapText="1"/>
    </xf>
    <xf numFmtId="0" fontId="14" fillId="0" borderId="16" xfId="0" applyFont="1" applyBorder="1" applyAlignment="1">
      <alignment horizontal="left" wrapText="1"/>
    </xf>
    <xf numFmtId="0" fontId="14" fillId="0" borderId="16" xfId="0" applyFont="1" applyBorder="1" applyAlignment="1">
      <alignment horizontal="left"/>
    </xf>
    <xf numFmtId="0" fontId="14" fillId="0" borderId="16" xfId="0" applyFont="1" applyBorder="1" applyAlignment="1">
      <alignment vertical="center"/>
    </xf>
    <xf numFmtId="0" fontId="14" fillId="0" borderId="16" xfId="0" applyFont="1" applyBorder="1" applyAlignment="1">
      <alignment horizontal="center" wrapText="1"/>
    </xf>
    <xf numFmtId="0" fontId="3" fillId="0" borderId="17" xfId="0" applyFont="1" applyBorder="1"/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8" xfId="0" applyFont="1" applyBorder="1"/>
    <xf numFmtId="0" fontId="3" fillId="0" borderId="15" xfId="0" applyFont="1" applyBorder="1"/>
    <xf numFmtId="0" fontId="5" fillId="0" borderId="19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0" borderId="16" xfId="0" applyFont="1" applyBorder="1" applyAlignment="1">
      <alignment horizontal="center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1" xfId="0" applyNumberFormat="1" applyFont="1" applyFill="1" applyBorder="1"/>
    <xf numFmtId="0" fontId="15" fillId="0" borderId="22" xfId="0" applyFont="1" applyBorder="1"/>
    <xf numFmtId="0" fontId="15" fillId="0" borderId="16" xfId="0" applyFont="1" applyBorder="1"/>
    <xf numFmtId="0" fontId="15" fillId="0" borderId="21" xfId="0" applyFont="1" applyBorder="1"/>
    <xf numFmtId="0" fontId="16" fillId="0" borderId="23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2" fontId="3" fillId="0" borderId="22" xfId="0" applyNumberFormat="1" applyFont="1" applyBorder="1"/>
    <xf numFmtId="2" fontId="3" fillId="0" borderId="24" xfId="0" applyNumberFormat="1" applyFont="1" applyBorder="1" applyAlignment="1">
      <alignment horizontal="center"/>
    </xf>
    <xf numFmtId="2" fontId="3" fillId="0" borderId="21" xfId="0" applyNumberFormat="1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0" xfId="0" applyFont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5" fillId="0" borderId="14" xfId="0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81" t="s">
        <v>57</v>
      </c>
      <c r="B2" s="81"/>
      <c r="C2" s="81"/>
      <c r="D2" s="81"/>
      <c r="E2" s="81"/>
    </row>
    <row r="3" spans="1:5" x14ac:dyDescent="0.3">
      <c r="A3" s="15" t="s">
        <v>56</v>
      </c>
      <c r="B3" s="26"/>
      <c r="C3" s="14"/>
      <c r="D3" s="26"/>
      <c r="E3" s="26"/>
    </row>
    <row r="4" spans="1:5" x14ac:dyDescent="0.3">
      <c r="A4" s="15"/>
      <c r="B4" s="26"/>
      <c r="C4" s="14"/>
      <c r="D4" s="26"/>
      <c r="E4" s="26"/>
    </row>
    <row r="5" spans="1:5" x14ac:dyDescent="0.3">
      <c r="A5" s="15" t="s">
        <v>58</v>
      </c>
      <c r="B5" s="26"/>
      <c r="C5" s="26"/>
      <c r="D5" s="26"/>
      <c r="E5" s="26"/>
    </row>
    <row r="6" spans="1:5" ht="12.75" customHeight="1" x14ac:dyDescent="0.3">
      <c r="A6" s="8" t="s">
        <v>75</v>
      </c>
      <c r="B6" s="26"/>
      <c r="C6" s="14"/>
      <c r="D6" s="26"/>
      <c r="E6" s="26"/>
    </row>
    <row r="7" spans="1:5" ht="12.75" customHeight="1" x14ac:dyDescent="0.3">
      <c r="A7" s="8"/>
      <c r="B7" s="26"/>
      <c r="C7" s="26"/>
      <c r="D7" s="26"/>
      <c r="E7" s="26"/>
    </row>
    <row r="8" spans="1:5" x14ac:dyDescent="0.3">
      <c r="A8" s="8"/>
      <c r="B8" s="26"/>
      <c r="C8" s="26"/>
      <c r="D8" s="26"/>
      <c r="E8" s="26"/>
    </row>
    <row r="9" spans="1:5" x14ac:dyDescent="0.3">
      <c r="A9" s="15" t="s">
        <v>51</v>
      </c>
      <c r="B9" s="6"/>
      <c r="C9" s="26"/>
      <c r="D9" s="26"/>
      <c r="E9" s="26"/>
    </row>
    <row r="10" spans="1:5" ht="12.75" customHeight="1" x14ac:dyDescent="0.3">
      <c r="A10" s="15"/>
      <c r="B10" s="26"/>
      <c r="C10" s="26"/>
      <c r="D10" s="26"/>
      <c r="E10" s="26"/>
    </row>
    <row r="11" spans="1:5" x14ac:dyDescent="0.3">
      <c r="A11" s="15"/>
      <c r="B11" s="26"/>
      <c r="C11" s="26"/>
      <c r="D11" s="26"/>
      <c r="E11" s="26"/>
    </row>
    <row r="12" spans="1:5" x14ac:dyDescent="0.3">
      <c r="A12" s="15" t="s">
        <v>5388</v>
      </c>
      <c r="B12" s="26" t="s">
        <v>5389</v>
      </c>
      <c r="C12" s="26"/>
      <c r="D12" s="26"/>
      <c r="E12" s="26"/>
    </row>
    <row r="13" spans="1:5" x14ac:dyDescent="0.3">
      <c r="A13" s="15" t="s">
        <v>5390</v>
      </c>
      <c r="B13" s="26"/>
      <c r="C13" s="26"/>
      <c r="D13" s="26"/>
      <c r="E13" s="26"/>
    </row>
    <row r="14" spans="1:5" x14ac:dyDescent="0.3">
      <c r="A14" s="15" t="s">
        <v>5391</v>
      </c>
      <c r="B14" s="26"/>
      <c r="C14" s="26"/>
      <c r="D14" s="26"/>
      <c r="E14" s="26"/>
    </row>
    <row r="15" spans="1:5" x14ac:dyDescent="0.3">
      <c r="A15" s="15" t="s">
        <v>5392</v>
      </c>
      <c r="B15" s="26"/>
      <c r="C15" s="25"/>
      <c r="D15" s="26"/>
      <c r="E15" s="26"/>
    </row>
    <row r="16" spans="1:5" x14ac:dyDescent="0.3">
      <c r="A16" s="15" t="s">
        <v>5393</v>
      </c>
      <c r="B16" s="14"/>
      <c r="C16" s="26"/>
      <c r="D16" s="26"/>
      <c r="E16" s="26"/>
    </row>
    <row r="17" spans="1:5" x14ac:dyDescent="0.3">
      <c r="A17" s="15"/>
      <c r="B17" s="26"/>
      <c r="C17" s="25"/>
      <c r="D17" s="26"/>
      <c r="E17" s="26"/>
    </row>
    <row r="18" spans="1:5" x14ac:dyDescent="0.3">
      <c r="A18" s="15" t="s">
        <v>5394</v>
      </c>
      <c r="B18" s="26"/>
      <c r="C18" s="25"/>
      <c r="D18" s="26"/>
      <c r="E18" s="26"/>
    </row>
    <row r="19" spans="1:5" x14ac:dyDescent="0.3">
      <c r="A19" s="15" t="s">
        <v>5395</v>
      </c>
      <c r="B19" s="14"/>
      <c r="C19" s="26"/>
      <c r="D19" s="26"/>
      <c r="E19" s="26"/>
    </row>
    <row r="20" spans="1:5" x14ac:dyDescent="0.3">
      <c r="A20" s="8" t="s">
        <v>5396</v>
      </c>
      <c r="B20" s="26"/>
      <c r="C20" s="25"/>
      <c r="D20" s="26"/>
      <c r="E20" s="26"/>
    </row>
    <row r="21" spans="1:5" x14ac:dyDescent="0.3">
      <c r="A21" s="8" t="s">
        <v>5397</v>
      </c>
      <c r="B21" s="26"/>
      <c r="C21" s="26"/>
      <c r="D21" s="26"/>
      <c r="E21" s="26"/>
    </row>
    <row r="22" spans="1:5" x14ac:dyDescent="0.3">
      <c r="A22" s="83" t="s">
        <v>5398</v>
      </c>
      <c r="B22" s="83"/>
      <c r="C22" s="83"/>
      <c r="D22" s="83"/>
      <c r="E22" s="83"/>
    </row>
    <row r="23" spans="1:5" x14ac:dyDescent="0.3">
      <c r="A23" s="8"/>
      <c r="B23" s="26"/>
      <c r="C23" s="26"/>
      <c r="D23" s="26"/>
      <c r="E23" s="2"/>
    </row>
    <row r="24" spans="1:5" ht="14.25" customHeight="1" x14ac:dyDescent="0.3">
      <c r="A24" s="82" t="s">
        <v>5399</v>
      </c>
      <c r="B24" s="82"/>
      <c r="C24" s="82"/>
      <c r="D24" s="82"/>
      <c r="E24" s="82"/>
    </row>
    <row r="25" spans="1:5" ht="3" customHeight="1" x14ac:dyDescent="0.3">
      <c r="A25" s="8"/>
      <c r="B25" s="26"/>
      <c r="C25" s="26"/>
      <c r="D25" s="26"/>
      <c r="E25" s="26"/>
    </row>
    <row r="26" spans="1:5" ht="12.75" customHeight="1" x14ac:dyDescent="0.3">
      <c r="A26" s="8"/>
      <c r="B26" s="26"/>
      <c r="C26" s="26"/>
      <c r="D26" s="26"/>
      <c r="E26" s="26"/>
    </row>
    <row r="27" spans="1:5" ht="12.75" customHeight="1" x14ac:dyDescent="0.3">
      <c r="A27" s="8"/>
      <c r="B27" s="26"/>
      <c r="C27" s="7"/>
      <c r="D27" s="26"/>
      <c r="E27" s="26"/>
    </row>
    <row r="28" spans="1:5" x14ac:dyDescent="0.3">
      <c r="A28" s="15" t="s">
        <v>60</v>
      </c>
      <c r="B28" s="14"/>
      <c r="C28" s="26"/>
      <c r="D28" s="26"/>
      <c r="E28" s="26"/>
    </row>
    <row r="29" spans="1:5" x14ac:dyDescent="0.3">
      <c r="A29" s="15" t="s">
        <v>5400</v>
      </c>
      <c r="B29" s="14"/>
      <c r="C29" s="26"/>
      <c r="D29" s="26"/>
      <c r="E29" s="26"/>
    </row>
    <row r="30" spans="1:5" ht="1.5" customHeight="1" x14ac:dyDescent="0.3">
      <c r="A30" s="15"/>
      <c r="B30" s="28"/>
      <c r="C30" s="26"/>
      <c r="D30" s="26"/>
      <c r="E30" s="26"/>
    </row>
    <row r="31" spans="1:5" ht="12.75" customHeight="1" x14ac:dyDescent="0.3">
      <c r="A31" s="15"/>
      <c r="B31" s="28"/>
      <c r="C31" s="26"/>
      <c r="D31" s="26"/>
      <c r="E31" s="26"/>
    </row>
    <row r="32" spans="1:5" ht="12.75" customHeight="1" x14ac:dyDescent="0.3">
      <c r="A32" s="15"/>
      <c r="B32" s="28"/>
      <c r="C32" s="26"/>
      <c r="D32" s="26"/>
      <c r="E32" s="26"/>
    </row>
    <row r="33" spans="1:5" ht="12.75" customHeight="1" x14ac:dyDescent="0.3">
      <c r="A33" s="15"/>
      <c r="B33" s="28"/>
      <c r="C33" s="26"/>
      <c r="D33" s="26"/>
      <c r="E33" s="26"/>
    </row>
    <row r="34" spans="1:5" ht="12.75" customHeight="1" x14ac:dyDescent="0.3">
      <c r="A34" s="15"/>
      <c r="B34" s="28"/>
      <c r="C34" s="26"/>
      <c r="D34" s="26"/>
      <c r="E34" s="26"/>
    </row>
    <row r="35" spans="1:5" ht="12.75" customHeight="1" x14ac:dyDescent="0.3">
      <c r="A35" s="15"/>
      <c r="B35" s="14"/>
      <c r="C35" s="26"/>
      <c r="D35" s="26"/>
      <c r="E35" s="26"/>
    </row>
    <row r="36" spans="1:5" x14ac:dyDescent="0.3">
      <c r="A36" s="15" t="s">
        <v>5401</v>
      </c>
      <c r="B36" s="14"/>
      <c r="C36" s="25"/>
      <c r="D36" s="26"/>
      <c r="E36" s="26"/>
    </row>
    <row r="37" spans="1:5" x14ac:dyDescent="0.3">
      <c r="A37" s="15" t="s">
        <v>59</v>
      </c>
      <c r="B37" s="14"/>
      <c r="C37" s="26"/>
      <c r="D37" s="26"/>
      <c r="E37" s="26"/>
    </row>
    <row r="38" spans="1:5" x14ac:dyDescent="0.3">
      <c r="A38" s="15" t="s">
        <v>5402</v>
      </c>
      <c r="B38" s="14"/>
      <c r="C38" s="26"/>
      <c r="D38" s="26"/>
      <c r="E38" s="26"/>
    </row>
    <row r="39" spans="1:5" ht="14.25" customHeight="1" x14ac:dyDescent="0.3">
      <c r="A39" s="82" t="s">
        <v>61</v>
      </c>
      <c r="B39" s="82"/>
      <c r="C39" s="82"/>
      <c r="D39" s="82"/>
      <c r="E39" s="82"/>
    </row>
    <row r="40" spans="1:5" x14ac:dyDescent="0.3">
      <c r="A40" s="15" t="s">
        <v>5403</v>
      </c>
      <c r="B40" s="14"/>
      <c r="C40" s="14"/>
      <c r="D40" s="14"/>
      <c r="E40" s="26"/>
    </row>
    <row r="41" spans="1:5" x14ac:dyDescent="0.3">
      <c r="A41" s="15" t="s">
        <v>63</v>
      </c>
      <c r="B41" s="26"/>
      <c r="C41" s="26"/>
      <c r="D41" s="26"/>
      <c r="E41" s="26"/>
    </row>
    <row r="42" spans="1:5" x14ac:dyDescent="0.3">
      <c r="A42" s="15" t="s">
        <v>74</v>
      </c>
      <c r="B42" s="26" t="s">
        <v>53</v>
      </c>
      <c r="C42" s="26"/>
      <c r="D42" s="26"/>
      <c r="E42" s="26"/>
    </row>
    <row r="43" spans="1:5" x14ac:dyDescent="0.3">
      <c r="A43" s="15" t="s">
        <v>73</v>
      </c>
      <c r="B43" s="26"/>
      <c r="C43" s="26"/>
      <c r="D43" s="26"/>
      <c r="E43" s="26"/>
    </row>
    <row r="44" spans="1:5" x14ac:dyDescent="0.3">
      <c r="A44" s="15" t="s">
        <v>5404</v>
      </c>
      <c r="B44" s="14"/>
      <c r="C44" s="14"/>
      <c r="D44" s="14"/>
      <c r="E44" s="14"/>
    </row>
    <row r="45" spans="1:5" ht="12" customHeight="1" x14ac:dyDescent="0.3">
      <c r="A45" s="82" t="s">
        <v>62</v>
      </c>
      <c r="B45" s="82"/>
      <c r="C45" s="82"/>
      <c r="D45" s="82"/>
      <c r="E45" s="82"/>
    </row>
    <row r="46" spans="1:5" ht="12.75" customHeight="1" x14ac:dyDescent="0.3">
      <c r="A46" s="8"/>
      <c r="B46" s="26"/>
      <c r="C46" s="26"/>
      <c r="D46" s="26"/>
      <c r="E46" s="26"/>
    </row>
    <row r="47" spans="1:5" ht="12.75" customHeight="1" x14ac:dyDescent="0.3">
      <c r="A47" s="8"/>
      <c r="B47" s="26"/>
      <c r="C47" s="26"/>
      <c r="D47" s="26"/>
      <c r="E47" s="26"/>
    </row>
    <row r="48" spans="1:5" ht="12.75" customHeight="1" x14ac:dyDescent="0.3">
      <c r="A48" s="8"/>
      <c r="B48" s="26"/>
      <c r="C48" s="26"/>
      <c r="D48" s="26"/>
      <c r="E48" s="26"/>
    </row>
    <row r="49" spans="1:5" ht="12.75" customHeight="1" x14ac:dyDescent="0.3">
      <c r="A49" s="8"/>
      <c r="B49" s="26"/>
      <c r="C49" s="26"/>
      <c r="D49" s="26"/>
      <c r="E49" s="26"/>
    </row>
    <row r="50" spans="1:5" ht="12.75" customHeight="1" x14ac:dyDescent="0.3">
      <c r="A50" s="8"/>
      <c r="B50" s="26"/>
      <c r="C50" s="26"/>
      <c r="D50" s="26"/>
      <c r="E50" s="26"/>
    </row>
    <row r="51" spans="1:5" ht="12.75" customHeight="1" x14ac:dyDescent="0.3">
      <c r="A51" s="8"/>
      <c r="B51" s="26"/>
      <c r="C51" s="26"/>
      <c r="D51" s="26"/>
      <c r="E51" s="26"/>
    </row>
    <row r="52" spans="1:5" ht="12.75" customHeight="1" x14ac:dyDescent="0.3">
      <c r="A52" s="8"/>
      <c r="B52" s="26"/>
      <c r="C52" s="26"/>
      <c r="D52" s="26"/>
      <c r="E52" s="26"/>
    </row>
    <row r="53" spans="1:5" ht="14.25" customHeight="1" x14ac:dyDescent="0.3">
      <c r="A53" s="15" t="s">
        <v>5405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5406</v>
      </c>
      <c r="B55" s="14"/>
      <c r="C55" s="14"/>
      <c r="D55" s="14"/>
      <c r="E55" s="14"/>
    </row>
    <row r="56" spans="1:5" x14ac:dyDescent="0.3">
      <c r="A56" s="8"/>
      <c r="B56" s="26"/>
      <c r="C56" s="26"/>
      <c r="D56" s="26"/>
      <c r="E56" s="26"/>
    </row>
    <row r="57" spans="1:5" x14ac:dyDescent="0.3">
      <c r="A57" s="15" t="s">
        <v>5407</v>
      </c>
      <c r="B57" s="14"/>
      <c r="C57" s="8"/>
      <c r="D57" s="26"/>
      <c r="E57" s="26"/>
    </row>
    <row r="58" spans="1:5" x14ac:dyDescent="0.3">
      <c r="A58" s="15" t="s">
        <v>11</v>
      </c>
      <c r="B58" s="14"/>
      <c r="C58" s="26"/>
      <c r="D58" s="26"/>
      <c r="E58" s="26"/>
    </row>
    <row r="59" spans="1:5" x14ac:dyDescent="0.3">
      <c r="A59" s="15" t="s">
        <v>64</v>
      </c>
      <c r="B59" s="26"/>
      <c r="C59" s="26"/>
      <c r="D59" s="26"/>
      <c r="E59" s="26"/>
    </row>
    <row r="60" spans="1:5" ht="0.75" customHeight="1" x14ac:dyDescent="0.3">
      <c r="A60" s="15"/>
      <c r="B60" s="26"/>
      <c r="C60" s="26"/>
      <c r="D60" s="26"/>
      <c r="E60" s="26"/>
    </row>
    <row r="61" spans="1:5" ht="12.75" customHeight="1" x14ac:dyDescent="0.3">
      <c r="A61" s="15"/>
      <c r="B61" s="26"/>
      <c r="C61" s="26"/>
      <c r="D61" s="26"/>
      <c r="E61" s="26"/>
    </row>
    <row r="62" spans="1:5" ht="12.75" customHeight="1" x14ac:dyDescent="0.3">
      <c r="A62" s="15"/>
      <c r="B62" s="26"/>
      <c r="C62" s="26"/>
      <c r="D62" s="26"/>
      <c r="E62" s="26"/>
    </row>
    <row r="63" spans="1:5" ht="12.75" customHeight="1" x14ac:dyDescent="0.3">
      <c r="A63" s="15"/>
      <c r="B63" s="26"/>
      <c r="C63" s="26"/>
      <c r="D63" s="26"/>
      <c r="E63" s="26"/>
    </row>
    <row r="64" spans="1:5" ht="12.75" customHeight="1" x14ac:dyDescent="0.3">
      <c r="A64" s="15"/>
      <c r="B64" s="26"/>
      <c r="C64" s="26"/>
      <c r="D64" s="26"/>
      <c r="E64" s="26"/>
    </row>
    <row r="65" spans="1:5" ht="12.75" customHeight="1" x14ac:dyDescent="0.3">
      <c r="A65" s="15"/>
      <c r="B65" s="26"/>
      <c r="C65" s="26"/>
      <c r="D65" s="26"/>
      <c r="E65" s="26"/>
    </row>
    <row r="66" spans="1:5" ht="12.75" customHeight="1" x14ac:dyDescent="0.3">
      <c r="A66" s="15"/>
      <c r="B66" s="26"/>
      <c r="C66" s="26"/>
      <c r="D66" s="26"/>
      <c r="E66" s="26"/>
    </row>
    <row r="67" spans="1:5" ht="12.75" customHeight="1" x14ac:dyDescent="0.3">
      <c r="A67" s="15" t="s">
        <v>5408</v>
      </c>
      <c r="B67" s="26"/>
      <c r="C67" s="26"/>
      <c r="D67" s="26"/>
      <c r="E67" s="26"/>
    </row>
    <row r="68" spans="1:5" ht="12.75" customHeight="1" x14ac:dyDescent="0.3">
      <c r="A68" s="15"/>
      <c r="B68" s="26"/>
      <c r="C68" s="26"/>
      <c r="D68" s="26"/>
      <c r="E68" s="26"/>
    </row>
    <row r="69" spans="1:5" ht="12.75" customHeight="1" x14ac:dyDescent="0.3">
      <c r="A69" s="15"/>
      <c r="B69" s="26"/>
      <c r="C69" s="26"/>
      <c r="D69" s="26"/>
      <c r="E69" s="26"/>
    </row>
    <row r="70" spans="1:5" ht="12.75" customHeight="1" x14ac:dyDescent="0.3">
      <c r="A70" s="15"/>
      <c r="B70" s="26"/>
      <c r="C70" s="26"/>
      <c r="D70" s="26"/>
      <c r="E70" s="26"/>
    </row>
    <row r="71" spans="1:5" ht="12.75" customHeight="1" x14ac:dyDescent="0.3">
      <c r="A71" s="15"/>
      <c r="B71" s="26"/>
      <c r="C71" s="26"/>
      <c r="D71" s="26"/>
      <c r="E71" s="26"/>
    </row>
    <row r="72" spans="1:5" ht="12.75" customHeight="1" x14ac:dyDescent="0.3">
      <c r="A72" s="15"/>
      <c r="B72" s="26"/>
      <c r="C72" s="26"/>
      <c r="D72" s="26"/>
      <c r="E72" s="26"/>
    </row>
    <row r="73" spans="1:5" ht="12.75" customHeight="1" x14ac:dyDescent="0.3">
      <c r="A73" s="15"/>
      <c r="B73" s="26"/>
      <c r="C73" s="26"/>
      <c r="D73" s="26"/>
      <c r="E73" s="26"/>
    </row>
    <row r="74" spans="1:5" ht="12.75" customHeight="1" x14ac:dyDescent="0.3">
      <c r="A74" s="15"/>
      <c r="B74" s="26"/>
      <c r="C74" s="26"/>
      <c r="D74" s="26"/>
      <c r="E74" s="26"/>
    </row>
    <row r="75" spans="1:5" x14ac:dyDescent="0.3">
      <c r="A75" s="15" t="s">
        <v>5409</v>
      </c>
      <c r="B75" s="26" t="s">
        <v>5410</v>
      </c>
      <c r="C75" s="26"/>
      <c r="D75" s="26"/>
      <c r="E75" s="26"/>
    </row>
    <row r="76" spans="1:5" x14ac:dyDescent="0.3">
      <c r="A76" s="15" t="s">
        <v>5411</v>
      </c>
      <c r="B76" s="26" t="s">
        <v>5410</v>
      </c>
      <c r="C76" s="26"/>
      <c r="D76" s="26"/>
      <c r="E76" s="26"/>
    </row>
    <row r="77" spans="1:5" ht="12.75" customHeight="1" x14ac:dyDescent="0.3">
      <c r="A77" s="15"/>
      <c r="B77" s="26"/>
      <c r="C77" s="26"/>
      <c r="D77" s="26"/>
      <c r="E77" s="26"/>
    </row>
    <row r="78" spans="1:5" ht="12.75" customHeight="1" x14ac:dyDescent="0.3">
      <c r="A78" s="15"/>
      <c r="B78" s="26"/>
      <c r="C78" s="26"/>
      <c r="D78" s="26"/>
      <c r="E78" s="26"/>
    </row>
    <row r="79" spans="1:5" x14ac:dyDescent="0.3">
      <c r="A79" s="15" t="s">
        <v>5412</v>
      </c>
      <c r="B79" s="26" t="s">
        <v>5413</v>
      </c>
      <c r="C79" s="26"/>
      <c r="D79" s="26"/>
      <c r="E79" s="26"/>
    </row>
    <row r="80" spans="1:5" x14ac:dyDescent="0.3">
      <c r="A80" s="15" t="s">
        <v>5414</v>
      </c>
      <c r="B80" s="26"/>
      <c r="C80" s="26"/>
      <c r="D80" s="26"/>
      <c r="E80" s="26"/>
    </row>
    <row r="81" spans="1:5" ht="1.5" customHeight="1" x14ac:dyDescent="0.3">
      <c r="A81" s="8"/>
      <c r="B81" s="26"/>
      <c r="C81" s="26"/>
      <c r="D81" s="26"/>
      <c r="E81" s="26"/>
    </row>
    <row r="82" spans="1:5" ht="12.75" customHeight="1" x14ac:dyDescent="0.3">
      <c r="A82" s="8"/>
      <c r="B82" s="26"/>
      <c r="C82" s="26"/>
      <c r="D82" s="26"/>
      <c r="E82" s="26"/>
    </row>
    <row r="83" spans="1:5" ht="12.75" customHeight="1" x14ac:dyDescent="0.3">
      <c r="A83" s="8"/>
      <c r="B83" s="26"/>
      <c r="C83" s="26"/>
      <c r="D83" s="26"/>
      <c r="E83" s="26"/>
    </row>
    <row r="84" spans="1:5" ht="12.75" customHeight="1" x14ac:dyDescent="0.3">
      <c r="A84" s="8"/>
      <c r="B84" s="26"/>
      <c r="C84" s="26"/>
      <c r="D84" s="26"/>
      <c r="E84" s="26"/>
    </row>
    <row r="85" spans="1:5" ht="12.75" customHeight="1" x14ac:dyDescent="0.3">
      <c r="A85" s="8"/>
      <c r="B85" s="26"/>
      <c r="C85" s="26"/>
      <c r="D85" s="26"/>
      <c r="E85" s="26"/>
    </row>
    <row r="86" spans="1:5" ht="12.75" customHeight="1" x14ac:dyDescent="0.3">
      <c r="A86" s="8"/>
      <c r="B86" s="26"/>
      <c r="C86" s="26"/>
      <c r="D86" s="26"/>
      <c r="E86" s="26"/>
    </row>
    <row r="87" spans="1:5" ht="12.75" customHeight="1" x14ac:dyDescent="0.3">
      <c r="A87" s="8"/>
      <c r="B87" s="26"/>
      <c r="C87" s="26"/>
      <c r="D87" s="26"/>
      <c r="E87" s="26"/>
    </row>
    <row r="88" spans="1:5" ht="12.75" customHeight="1" x14ac:dyDescent="0.3">
      <c r="A88" s="8"/>
      <c r="B88" s="26"/>
      <c r="C88" s="26"/>
      <c r="D88" s="26"/>
      <c r="E88" s="26"/>
    </row>
    <row r="89" spans="1:5" ht="12.75" customHeight="1" x14ac:dyDescent="0.3">
      <c r="A89" s="8"/>
      <c r="B89" s="26"/>
      <c r="C89" s="26"/>
      <c r="D89" s="26"/>
      <c r="E89" s="26"/>
    </row>
    <row r="90" spans="1:5" ht="12.75" customHeight="1" x14ac:dyDescent="0.3">
      <c r="A90" s="8"/>
      <c r="B90" s="26"/>
      <c r="C90" s="26"/>
      <c r="D90" s="26"/>
      <c r="E90" s="26"/>
    </row>
    <row r="91" spans="1:5" x14ac:dyDescent="0.3">
      <c r="A91" s="15" t="s">
        <v>54</v>
      </c>
      <c r="B91" s="26"/>
      <c r="C91" s="26"/>
      <c r="D91" s="26"/>
      <c r="E91" s="26"/>
    </row>
    <row r="92" spans="1:5" ht="85.5" customHeight="1" x14ac:dyDescent="0.3">
      <c r="B92" s="25"/>
      <c r="C92" s="25"/>
      <c r="D92" s="25"/>
      <c r="E92" s="25"/>
    </row>
    <row r="93" spans="1:5" ht="13.5" customHeight="1" x14ac:dyDescent="0.3">
      <c r="A93" s="77" t="s">
        <v>43</v>
      </c>
      <c r="B93" s="78"/>
      <c r="C93" s="80"/>
      <c r="D93" s="84" t="s">
        <v>44</v>
      </c>
      <c r="E93" s="79"/>
    </row>
    <row r="94" spans="1:5" x14ac:dyDescent="0.3">
      <c r="A94" s="18" t="s">
        <v>23</v>
      </c>
      <c r="B94" s="75" t="s">
        <v>30</v>
      </c>
      <c r="C94" s="76"/>
      <c r="D94" s="9" t="s">
        <v>46</v>
      </c>
      <c r="E94" s="24">
        <v>8</v>
      </c>
    </row>
    <row r="95" spans="1:5" x14ac:dyDescent="0.3">
      <c r="A95" s="18" t="s">
        <v>24</v>
      </c>
      <c r="B95" s="71" t="s">
        <v>31</v>
      </c>
      <c r="C95" s="72"/>
      <c r="D95" s="9" t="s">
        <v>47</v>
      </c>
      <c r="E95" s="24">
        <v>7</v>
      </c>
    </row>
    <row r="96" spans="1:5" x14ac:dyDescent="0.3">
      <c r="A96" s="18" t="s">
        <v>3</v>
      </c>
      <c r="B96" s="71" t="s">
        <v>32</v>
      </c>
      <c r="C96" s="72"/>
      <c r="D96" s="9" t="s">
        <v>48</v>
      </c>
      <c r="E96" s="24">
        <v>6</v>
      </c>
    </row>
    <row r="97" spans="1:5" x14ac:dyDescent="0.3">
      <c r="A97" s="18" t="s">
        <v>25</v>
      </c>
      <c r="B97" s="71" t="s">
        <v>33</v>
      </c>
      <c r="C97" s="72"/>
      <c r="D97" s="9" t="s">
        <v>49</v>
      </c>
      <c r="E97" s="24">
        <v>5</v>
      </c>
    </row>
    <row r="98" spans="1:5" x14ac:dyDescent="0.3">
      <c r="A98" s="18" t="s">
        <v>26</v>
      </c>
      <c r="B98" s="71" t="s">
        <v>34</v>
      </c>
      <c r="C98" s="72"/>
      <c r="D98" s="9" t="s">
        <v>50</v>
      </c>
      <c r="E98" s="24">
        <v>4</v>
      </c>
    </row>
    <row r="99" spans="1:5" x14ac:dyDescent="0.3">
      <c r="A99" s="18" t="s">
        <v>27</v>
      </c>
      <c r="B99" s="71" t="s">
        <v>35</v>
      </c>
      <c r="C99" s="72"/>
      <c r="D99" s="9" t="s">
        <v>4</v>
      </c>
      <c r="E99" s="24">
        <v>3</v>
      </c>
    </row>
    <row r="100" spans="1:5" x14ac:dyDescent="0.3">
      <c r="A100" s="18" t="s">
        <v>2</v>
      </c>
      <c r="B100" s="71" t="s">
        <v>36</v>
      </c>
      <c r="C100" s="72"/>
      <c r="D100" s="9" t="s">
        <v>5</v>
      </c>
      <c r="E100" s="24">
        <v>2</v>
      </c>
    </row>
    <row r="101" spans="1:5" x14ac:dyDescent="0.3">
      <c r="A101" s="18" t="s">
        <v>28</v>
      </c>
      <c r="B101" s="71" t="s">
        <v>37</v>
      </c>
      <c r="C101" s="72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73" t="s">
        <v>38</v>
      </c>
      <c r="C102" s="74"/>
      <c r="D102" s="11"/>
      <c r="E102" s="27"/>
    </row>
    <row r="103" spans="1:5" ht="13.5" customHeight="1" x14ac:dyDescent="0.3">
      <c r="A103" s="77" t="s">
        <v>68</v>
      </c>
      <c r="B103" s="78"/>
      <c r="C103" s="80"/>
      <c r="D103" s="84" t="s">
        <v>45</v>
      </c>
      <c r="E103" s="79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77" t="s">
        <v>21</v>
      </c>
      <c r="B112" s="78"/>
      <c r="C112" s="79"/>
    </row>
    <row r="113" spans="1:3" x14ac:dyDescent="0.3">
      <c r="A113" s="18">
        <v>1</v>
      </c>
      <c r="B113" s="75" t="s">
        <v>40</v>
      </c>
      <c r="C113" s="76"/>
    </row>
    <row r="114" spans="1:3" x14ac:dyDescent="0.3">
      <c r="A114" s="18" t="s">
        <v>39</v>
      </c>
      <c r="B114" s="71" t="s">
        <v>41</v>
      </c>
      <c r="C114" s="72"/>
    </row>
    <row r="115" spans="1:3" x14ac:dyDescent="0.3">
      <c r="A115" s="19" t="s">
        <v>15</v>
      </c>
      <c r="B115" s="69" t="s">
        <v>42</v>
      </c>
      <c r="C115" s="70"/>
    </row>
    <row r="150" ht="12" customHeight="1" x14ac:dyDescent="0.3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81" t="s">
        <v>127</v>
      </c>
      <c r="B1" s="81"/>
      <c r="C1" s="81"/>
      <c r="D1" s="81"/>
      <c r="E1" s="81"/>
      <c r="F1" s="81"/>
      <c r="G1" s="81"/>
      <c r="H1" s="26"/>
    </row>
    <row r="2" spans="1:14" x14ac:dyDescent="0.3">
      <c r="A2" s="85" t="s">
        <v>138</v>
      </c>
      <c r="B2" s="85"/>
      <c r="C2" s="14"/>
      <c r="D2" s="14"/>
      <c r="E2" s="14"/>
      <c r="F2" s="14"/>
      <c r="G2" s="14"/>
      <c r="H2" s="14"/>
    </row>
    <row r="3" spans="1:14" x14ac:dyDescent="0.3">
      <c r="A3" s="85" t="s">
        <v>52</v>
      </c>
      <c r="B3" s="85"/>
      <c r="C3" s="14"/>
      <c r="D3" s="14"/>
      <c r="E3" s="14"/>
      <c r="F3" s="14"/>
      <c r="G3" s="14"/>
      <c r="H3" s="14"/>
    </row>
    <row r="4" spans="1:14" x14ac:dyDescent="0.3">
      <c r="A4" s="85" t="s">
        <v>55</v>
      </c>
      <c r="B4" s="85"/>
      <c r="C4" s="14"/>
      <c r="D4" s="14"/>
      <c r="E4" s="14"/>
      <c r="F4" s="14"/>
      <c r="G4" s="14"/>
      <c r="H4" s="14"/>
    </row>
    <row r="5" spans="1:14" x14ac:dyDescent="0.3">
      <c r="A5" s="85" t="s">
        <v>51</v>
      </c>
      <c r="B5" s="85"/>
      <c r="C5" s="14"/>
      <c r="D5" s="14"/>
      <c r="E5" s="14"/>
      <c r="F5" s="14"/>
      <c r="G5" s="14"/>
      <c r="H5" s="14"/>
    </row>
    <row r="6" spans="1:14" x14ac:dyDescent="0.3">
      <c r="A6" s="85" t="s">
        <v>128</v>
      </c>
      <c r="B6" s="85"/>
    </row>
    <row r="7" spans="1:14" x14ac:dyDescent="0.3">
      <c r="A7" s="85" t="s">
        <v>129</v>
      </c>
      <c r="B7" s="85"/>
      <c r="C7" s="71"/>
      <c r="D7" s="71"/>
      <c r="E7" s="71"/>
      <c r="F7" s="71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6"/>
  <sheetViews>
    <sheetView topLeftCell="A3010" zoomScale="70" zoomScaleNormal="70" workbookViewId="0">
      <selection activeCell="A3041" sqref="A3041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4835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5417</v>
      </c>
      <c r="I2" s="37" t="s">
        <v>4828</v>
      </c>
      <c r="J2" s="37">
        <v>0.5</v>
      </c>
      <c r="K2" s="37"/>
      <c r="L2" s="37"/>
      <c r="M2" s="37"/>
      <c r="N2" s="26" t="s">
        <v>5386</v>
      </c>
      <c r="O2" s="34" t="s">
        <v>77</v>
      </c>
    </row>
    <row r="3" spans="1:15" ht="1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5415</v>
      </c>
      <c r="I3" s="37" t="s">
        <v>4829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4829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4830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4831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4832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5416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5" customHeight="1" x14ac:dyDescent="0.35">
      <c r="A15" s="32" t="s">
        <v>4846</v>
      </c>
      <c r="C15" s="25"/>
      <c r="E15" s="25"/>
      <c r="F15" s="25"/>
      <c r="O15" s="34" t="s">
        <v>90</v>
      </c>
    </row>
    <row r="16" spans="1:15" ht="1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5" customHeight="1" x14ac:dyDescent="0.35">
      <c r="A19" s="32" t="s">
        <v>4847</v>
      </c>
      <c r="C19" s="25"/>
      <c r="E19" s="25"/>
      <c r="F19" s="25"/>
      <c r="O19" s="34" t="s">
        <v>94</v>
      </c>
    </row>
    <row r="20" spans="1:15" ht="1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5" customHeight="1" x14ac:dyDescent="0.35">
      <c r="A24" s="32" t="s">
        <v>4848</v>
      </c>
      <c r="B24" s="25" t="s">
        <v>5381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5" customHeight="1" x14ac:dyDescent="0.35">
      <c r="A36" s="32" t="s">
        <v>4849</v>
      </c>
      <c r="B36" s="25" t="s">
        <v>5382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5" customHeight="1" x14ac:dyDescent="0.35">
      <c r="A41" s="32" t="s">
        <v>4850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5" customHeight="1" x14ac:dyDescent="0.35">
      <c r="A48" s="32" t="s">
        <v>4851</v>
      </c>
      <c r="C48" s="25"/>
      <c r="E48" s="25"/>
      <c r="F48" s="25"/>
      <c r="O48" s="34" t="s">
        <v>123</v>
      </c>
    </row>
    <row r="49" spans="1:15" ht="1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5" customHeight="1" x14ac:dyDescent="0.35">
      <c r="A57" s="32" t="s">
        <v>4852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5" customHeight="1" x14ac:dyDescent="0.35">
      <c r="A60" s="32" t="s">
        <v>4853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5" customHeight="1" x14ac:dyDescent="0.35">
      <c r="A68" s="32" t="s">
        <v>4854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5" customHeight="1" x14ac:dyDescent="0.35">
      <c r="A76" s="32" t="s">
        <v>4855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5" customHeight="1" x14ac:dyDescent="0.35">
      <c r="A83" s="32" t="s">
        <v>4856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5" customHeight="1" x14ac:dyDescent="0.35">
      <c r="A92" s="32" t="s">
        <v>4857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5" customHeight="1" x14ac:dyDescent="0.35">
      <c r="A97" s="32" t="s">
        <v>4858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5" customHeight="1" x14ac:dyDescent="0.35">
      <c r="A107" s="32" t="s">
        <v>4859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5" customHeight="1" x14ac:dyDescent="0.35">
      <c r="A116" s="32" t="s">
        <v>4860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5" customHeight="1" x14ac:dyDescent="0.35">
      <c r="A120" s="32" t="s">
        <v>4861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5" customHeight="1" x14ac:dyDescent="0.35">
      <c r="A128" s="32" t="s">
        <v>4862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5" customHeight="1" x14ac:dyDescent="0.35">
      <c r="A140" s="32" t="s">
        <v>4863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5" customHeight="1" x14ac:dyDescent="0.35">
      <c r="A158" s="32" t="s">
        <v>4864</v>
      </c>
      <c r="C158" s="25"/>
      <c r="E158" s="25"/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5" customHeight="1" x14ac:dyDescent="0.35">
      <c r="A167" s="32" t="s">
        <v>4865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5" customHeight="1" x14ac:dyDescent="0.35">
      <c r="A172" s="32" t="s">
        <v>4866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5" customHeight="1" x14ac:dyDescent="0.35">
      <c r="A178" s="32" t="s">
        <v>4867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5" customHeight="1" x14ac:dyDescent="0.35">
      <c r="A184" s="32" t="s">
        <v>4868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4869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5" customHeight="1" x14ac:dyDescent="0.35">
      <c r="A197" s="32" t="s">
        <v>4870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5" customHeight="1" x14ac:dyDescent="0.35">
      <c r="A203" s="32" t="s">
        <v>4871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5" customHeight="1" x14ac:dyDescent="0.35">
      <c r="A208" s="32" t="s">
        <v>4872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5" customHeight="1" x14ac:dyDescent="0.35">
      <c r="A231" s="32" t="s">
        <v>4873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5" customHeight="1" x14ac:dyDescent="0.35">
      <c r="A242" s="32" t="s">
        <v>4874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5" customHeight="1" x14ac:dyDescent="0.35">
      <c r="A261" s="32" t="s">
        <v>4875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5" customHeight="1" x14ac:dyDescent="0.35">
      <c r="A267" s="32" t="s">
        <v>4876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5" customHeight="1" x14ac:dyDescent="0.35">
      <c r="A273" s="32" t="s">
        <v>4877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5" customHeight="1" x14ac:dyDescent="0.35">
      <c r="A276" s="32" t="s">
        <v>4878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5" customHeight="1" x14ac:dyDescent="0.35">
      <c r="A285" s="32" t="s">
        <v>4879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5" customHeight="1" x14ac:dyDescent="0.35">
      <c r="A287" s="32" t="s">
        <v>4880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5" customHeight="1" x14ac:dyDescent="0.35">
      <c r="A292" s="32" t="s">
        <v>4881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5" customHeight="1" x14ac:dyDescent="0.35">
      <c r="A303" s="32" t="s">
        <v>4882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5" customHeight="1" x14ac:dyDescent="0.35">
      <c r="A312" s="32" t="s">
        <v>4883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5" customHeight="1" x14ac:dyDescent="0.35">
      <c r="A318" s="32" t="s">
        <v>4884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5" customHeight="1" x14ac:dyDescent="0.35">
      <c r="A327" s="32" t="s">
        <v>4885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5" customHeight="1" x14ac:dyDescent="0.35">
      <c r="A333" s="32" t="s">
        <v>4886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5" customHeight="1" x14ac:dyDescent="0.35">
      <c r="A337" s="32" t="s">
        <v>4887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5" customHeight="1" x14ac:dyDescent="0.35">
      <c r="A358" s="32" t="s">
        <v>4888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5" customHeight="1" x14ac:dyDescent="0.35">
      <c r="A365" s="32" t="s">
        <v>4889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5" customHeight="1" x14ac:dyDescent="0.35">
      <c r="A368" s="32" t="s">
        <v>4890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5" customHeight="1" x14ac:dyDescent="0.35">
      <c r="A373" s="32" t="s">
        <v>4891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5" customHeight="1" x14ac:dyDescent="0.35">
      <c r="A376" s="32" t="s">
        <v>4892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5" customHeight="1" x14ac:dyDescent="0.35">
      <c r="A385" s="32" t="s">
        <v>4893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5" customHeight="1" x14ac:dyDescent="0.35">
      <c r="A397" s="32" t="s">
        <v>4894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5" customHeight="1" x14ac:dyDescent="0.35">
      <c r="A403" s="32" t="s">
        <v>4895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5" customHeight="1" x14ac:dyDescent="0.35">
      <c r="A409" s="32" t="s">
        <v>4896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5" customHeight="1" x14ac:dyDescent="0.35">
      <c r="A411" s="32" t="s">
        <v>4897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5" customHeight="1" x14ac:dyDescent="0.35">
      <c r="A416" s="32" t="s">
        <v>4898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5" customHeight="1" x14ac:dyDescent="0.35">
      <c r="A422" s="32" t="s">
        <v>4899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5" customHeight="1" x14ac:dyDescent="0.35">
      <c r="A426" s="32" t="s">
        <v>4900</v>
      </c>
      <c r="C426" s="25"/>
      <c r="E426" s="25"/>
      <c r="F426" s="25"/>
    </row>
    <row r="427" spans="1:6" x14ac:dyDescent="0.3">
      <c r="A427" s="36" t="s">
        <v>5440</v>
      </c>
      <c r="B427" s="25" t="s">
        <v>858</v>
      </c>
      <c r="C427" s="25">
        <v>4</v>
      </c>
      <c r="D427" s="25" t="s">
        <v>149</v>
      </c>
      <c r="E427" s="25" t="s">
        <v>147</v>
      </c>
      <c r="F427" s="25" t="s">
        <v>208</v>
      </c>
    </row>
    <row r="428" spans="1:6" x14ac:dyDescent="0.3">
      <c r="A428" s="36" t="s">
        <v>860</v>
      </c>
      <c r="B428" s="25" t="s">
        <v>859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861</v>
      </c>
      <c r="B429" s="25" t="s">
        <v>859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862</v>
      </c>
      <c r="B430" s="25" t="s">
        <v>859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864</v>
      </c>
      <c r="B431" s="25" t="s">
        <v>863</v>
      </c>
      <c r="C431" s="25"/>
      <c r="D431" s="25" t="s">
        <v>149</v>
      </c>
      <c r="E431" s="25"/>
      <c r="F431" s="25"/>
    </row>
    <row r="432" spans="1:6" x14ac:dyDescent="0.3">
      <c r="A432" s="36" t="s">
        <v>866</v>
      </c>
      <c r="B432" s="25" t="s">
        <v>865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868</v>
      </c>
      <c r="B433" s="25" t="s">
        <v>867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5" customHeight="1" x14ac:dyDescent="0.35">
      <c r="A434" s="32" t="s">
        <v>4901</v>
      </c>
      <c r="C434" s="25"/>
      <c r="E434" s="25"/>
      <c r="F434" s="25"/>
    </row>
    <row r="435" spans="1:7" x14ac:dyDescent="0.3">
      <c r="A435" s="36" t="s">
        <v>870</v>
      </c>
      <c r="B435" s="25" t="s">
        <v>869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872</v>
      </c>
      <c r="B436" s="25" t="s">
        <v>871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874</v>
      </c>
      <c r="B437" s="25" t="s">
        <v>873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876</v>
      </c>
      <c r="B438" s="25" t="s">
        <v>875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878</v>
      </c>
      <c r="B439" s="25" t="s">
        <v>877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880</v>
      </c>
      <c r="B440" s="25" t="s">
        <v>879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882</v>
      </c>
      <c r="B441" s="25" t="s">
        <v>881</v>
      </c>
      <c r="C441" s="25"/>
      <c r="D441" s="25" t="s">
        <v>149</v>
      </c>
      <c r="E441" s="25"/>
      <c r="F441" s="25"/>
    </row>
    <row r="442" spans="1:7" x14ac:dyDescent="0.3">
      <c r="A442" s="36" t="s">
        <v>884</v>
      </c>
      <c r="B442" s="25" t="s">
        <v>883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886</v>
      </c>
      <c r="B443" s="25" t="s">
        <v>885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888</v>
      </c>
      <c r="B444" s="25" t="s">
        <v>887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5" customHeight="1" x14ac:dyDescent="0.35">
      <c r="A445" s="32" t="s">
        <v>4902</v>
      </c>
      <c r="C445" s="25"/>
      <c r="E445" s="25"/>
      <c r="F445" s="25"/>
    </row>
    <row r="446" spans="1:7" x14ac:dyDescent="0.3">
      <c r="A446" s="36" t="s">
        <v>889</v>
      </c>
      <c r="B446" s="25" t="s">
        <v>890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891</v>
      </c>
      <c r="B447" s="25" t="s">
        <v>890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893</v>
      </c>
      <c r="B448" s="25" t="s">
        <v>892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5" customHeight="1" x14ac:dyDescent="0.35">
      <c r="A449" s="32" t="s">
        <v>4903</v>
      </c>
      <c r="C449" s="25"/>
      <c r="E449" s="25"/>
      <c r="F449" s="25"/>
    </row>
    <row r="450" spans="1:7" x14ac:dyDescent="0.3">
      <c r="A450" s="36" t="s">
        <v>895</v>
      </c>
      <c r="B450" s="25" t="s">
        <v>894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897</v>
      </c>
      <c r="B451" s="25" t="s">
        <v>896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899</v>
      </c>
      <c r="B452" s="25" t="s">
        <v>898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901</v>
      </c>
      <c r="B453" s="25" t="s">
        <v>900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903</v>
      </c>
      <c r="B454" s="25" t="s">
        <v>902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904</v>
      </c>
      <c r="B455" s="25" t="s">
        <v>902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905</v>
      </c>
      <c r="B456" s="25" t="s">
        <v>902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907</v>
      </c>
      <c r="B457" s="25" t="s">
        <v>906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909</v>
      </c>
      <c r="B458" s="25" t="s">
        <v>908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911</v>
      </c>
      <c r="B459" s="25" t="s">
        <v>910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913</v>
      </c>
      <c r="B460" s="25" t="s">
        <v>912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915</v>
      </c>
      <c r="B461" s="25" t="s">
        <v>914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917</v>
      </c>
      <c r="B462" s="25" t="s">
        <v>916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919</v>
      </c>
      <c r="B463" s="25" t="s">
        <v>918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921</v>
      </c>
      <c r="B464" s="25" t="s">
        <v>920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923</v>
      </c>
      <c r="B465" s="25" t="s">
        <v>922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924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925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927</v>
      </c>
      <c r="B468" s="25" t="s">
        <v>926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929</v>
      </c>
      <c r="B469" s="25" t="s">
        <v>928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930</v>
      </c>
      <c r="B470" s="25" t="s">
        <v>928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931</v>
      </c>
      <c r="B471" s="25" t="s">
        <v>928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933</v>
      </c>
      <c r="B472" s="25" t="s">
        <v>932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935</v>
      </c>
      <c r="B473" s="25" t="s">
        <v>934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936</v>
      </c>
      <c r="B474" s="25" t="s">
        <v>934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937</v>
      </c>
      <c r="B475" s="25" t="s">
        <v>934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939</v>
      </c>
      <c r="B476" s="25" t="s">
        <v>938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941</v>
      </c>
      <c r="B477" s="25" t="s">
        <v>940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943</v>
      </c>
      <c r="B478" s="25" t="s">
        <v>942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945</v>
      </c>
      <c r="B479" s="25" t="s">
        <v>944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947</v>
      </c>
      <c r="B480" s="25" t="s">
        <v>946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949</v>
      </c>
      <c r="B481" s="25" t="s">
        <v>948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950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952</v>
      </c>
      <c r="B483" s="25" t="s">
        <v>951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954</v>
      </c>
      <c r="B484" s="25" t="s">
        <v>953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956</v>
      </c>
      <c r="B485" s="25" t="s">
        <v>955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958</v>
      </c>
      <c r="B486" s="25" t="s">
        <v>957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960</v>
      </c>
      <c r="B487" s="25" t="s">
        <v>959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962</v>
      </c>
      <c r="B488" s="25" t="s">
        <v>961</v>
      </c>
      <c r="C488" s="25">
        <v>4</v>
      </c>
      <c r="D488" s="25" t="s">
        <v>189</v>
      </c>
      <c r="E488" s="25" t="s">
        <v>147</v>
      </c>
      <c r="F488" s="25" t="s">
        <v>963</v>
      </c>
    </row>
    <row r="489" spans="1:7" x14ac:dyDescent="0.3">
      <c r="A489" s="36" t="s">
        <v>964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966</v>
      </c>
      <c r="B490" s="25" t="s">
        <v>965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968</v>
      </c>
      <c r="B491" s="25" t="s">
        <v>967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970</v>
      </c>
      <c r="B492" s="25" t="s">
        <v>969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972</v>
      </c>
      <c r="B493" s="25" t="s">
        <v>971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974</v>
      </c>
      <c r="B494" s="25" t="s">
        <v>973</v>
      </c>
      <c r="C494" s="25">
        <v>8</v>
      </c>
      <c r="D494" s="25" t="s">
        <v>189</v>
      </c>
      <c r="E494" s="25" t="s">
        <v>147</v>
      </c>
      <c r="F494" s="25" t="s">
        <v>963</v>
      </c>
      <c r="G494" s="25" t="s">
        <v>182</v>
      </c>
    </row>
    <row r="495" spans="1:7" x14ac:dyDescent="0.3">
      <c r="A495" s="36" t="s">
        <v>975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977</v>
      </c>
      <c r="B496" s="25" t="s">
        <v>976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978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980</v>
      </c>
      <c r="B498" s="25" t="s">
        <v>979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981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983</v>
      </c>
      <c r="B500" s="25" t="s">
        <v>982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985</v>
      </c>
      <c r="B501" s="25" t="s">
        <v>984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987</v>
      </c>
      <c r="B502" s="25" t="s">
        <v>986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989</v>
      </c>
      <c r="B503" s="25" t="s">
        <v>988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991</v>
      </c>
      <c r="B504" s="25" t="s">
        <v>990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992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994</v>
      </c>
      <c r="B506" s="25" t="s">
        <v>993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996</v>
      </c>
      <c r="B507" s="25" t="s">
        <v>995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998</v>
      </c>
      <c r="B508" s="25" t="s">
        <v>997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1000</v>
      </c>
      <c r="B509" s="36" t="s">
        <v>999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1001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1003</v>
      </c>
      <c r="B511" s="25" t="s">
        <v>1002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1005</v>
      </c>
      <c r="B512" s="25" t="s">
        <v>1004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1007</v>
      </c>
      <c r="B513" s="25" t="s">
        <v>1006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1009</v>
      </c>
      <c r="B514" s="25" t="s">
        <v>1008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1011</v>
      </c>
      <c r="B515" s="25" t="s">
        <v>1010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1013</v>
      </c>
      <c r="B516" s="25" t="s">
        <v>1012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1015</v>
      </c>
      <c r="B517" s="25" t="s">
        <v>1014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1017</v>
      </c>
      <c r="B518" s="25" t="s">
        <v>1016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1019</v>
      </c>
      <c r="B519" s="25" t="s">
        <v>1018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1021</v>
      </c>
      <c r="B520" s="25" t="s">
        <v>1020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1023</v>
      </c>
      <c r="B521" s="25" t="s">
        <v>1022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1025</v>
      </c>
      <c r="B522" s="25" t="s">
        <v>1024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1027</v>
      </c>
      <c r="B523" s="25" t="s">
        <v>1026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1029</v>
      </c>
      <c r="B524" s="25" t="s">
        <v>1028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1031</v>
      </c>
      <c r="B525" s="25" t="s">
        <v>1030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1033</v>
      </c>
      <c r="B526" s="25" t="s">
        <v>1032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1035</v>
      </c>
      <c r="B527" s="25" t="s">
        <v>1034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1037</v>
      </c>
      <c r="B528" s="25" t="s">
        <v>1036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1039</v>
      </c>
      <c r="B529" s="25" t="s">
        <v>1038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1040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1042</v>
      </c>
      <c r="B531" s="25" t="s">
        <v>1041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1044</v>
      </c>
      <c r="B532" s="25" t="s">
        <v>1043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1046</v>
      </c>
      <c r="B533" s="25" t="s">
        <v>1045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1048</v>
      </c>
      <c r="B534" s="25" t="s">
        <v>1047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1050</v>
      </c>
      <c r="B535" s="25" t="s">
        <v>1049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1052</v>
      </c>
      <c r="B536" s="25" t="s">
        <v>1051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1054</v>
      </c>
      <c r="B537" s="25" t="s">
        <v>1053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1055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1057</v>
      </c>
      <c r="B539" s="25" t="s">
        <v>1056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1059</v>
      </c>
      <c r="B540" s="25" t="s">
        <v>1058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1060</v>
      </c>
      <c r="B541" s="25" t="s">
        <v>1058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1061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1063</v>
      </c>
      <c r="B543" s="25" t="s">
        <v>1062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1065</v>
      </c>
      <c r="B544" s="25" t="s">
        <v>1064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1067</v>
      </c>
      <c r="B545" s="25" t="s">
        <v>1066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1069</v>
      </c>
      <c r="B546" s="25" t="s">
        <v>1068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1071</v>
      </c>
      <c r="B547" s="25" t="s">
        <v>1070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1072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1074</v>
      </c>
      <c r="B549" s="25" t="s">
        <v>1073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1076</v>
      </c>
      <c r="B550" s="25" t="s">
        <v>1075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1078</v>
      </c>
      <c r="B551" s="25" t="s">
        <v>1077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1080</v>
      </c>
      <c r="C552" s="25">
        <v>10</v>
      </c>
      <c r="D552" s="25" t="s">
        <v>1079</v>
      </c>
      <c r="E552" s="25" t="s">
        <v>147</v>
      </c>
      <c r="F552" s="25" t="s">
        <v>222</v>
      </c>
    </row>
    <row r="553" spans="1:7" x14ac:dyDescent="0.3">
      <c r="A553" s="36" t="s">
        <v>1082</v>
      </c>
      <c r="B553" s="25" t="s">
        <v>1081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1084</v>
      </c>
      <c r="B554" s="25" t="s">
        <v>1083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1086</v>
      </c>
      <c r="B555" s="25" t="s">
        <v>1085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1088</v>
      </c>
      <c r="B556" s="25" t="s">
        <v>1087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1090</v>
      </c>
      <c r="B557" s="25" t="s">
        <v>1089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1092</v>
      </c>
      <c r="B558" s="25" t="s">
        <v>1091</v>
      </c>
      <c r="C558" s="25">
        <v>3</v>
      </c>
      <c r="D558" s="25" t="s">
        <v>189</v>
      </c>
      <c r="E558" s="25" t="s">
        <v>147</v>
      </c>
      <c r="F558" s="25" t="s">
        <v>963</v>
      </c>
    </row>
    <row r="559" spans="1:7" x14ac:dyDescent="0.3">
      <c r="A559" s="36" t="s">
        <v>1094</v>
      </c>
      <c r="B559" s="25" t="s">
        <v>1093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1095</v>
      </c>
      <c r="B560" s="25" t="s">
        <v>1093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1097</v>
      </c>
      <c r="B561" s="25" t="s">
        <v>1096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1099</v>
      </c>
      <c r="B562" s="25" t="s">
        <v>1098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1101</v>
      </c>
      <c r="B563" s="25" t="s">
        <v>1100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1103</v>
      </c>
      <c r="B564" s="25" t="s">
        <v>1102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1105</v>
      </c>
      <c r="B565" s="25" t="s">
        <v>1104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1107</v>
      </c>
      <c r="B566" s="25" t="s">
        <v>1106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1109</v>
      </c>
      <c r="B567" s="25" t="s">
        <v>1108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1111</v>
      </c>
      <c r="B568" s="25" t="s">
        <v>1110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1113</v>
      </c>
      <c r="B569" s="25" t="s">
        <v>1112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1115</v>
      </c>
      <c r="B570" s="25" t="s">
        <v>1114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1117</v>
      </c>
      <c r="B571" s="25" t="s">
        <v>1116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1119</v>
      </c>
      <c r="B572" s="25" t="s">
        <v>1118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1121</v>
      </c>
      <c r="B573" s="25" t="s">
        <v>1120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1123</v>
      </c>
      <c r="B574" s="25" t="s">
        <v>1122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1125</v>
      </c>
      <c r="B575" s="25" t="s">
        <v>1124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1127</v>
      </c>
      <c r="B576" s="25" t="s">
        <v>1126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1129</v>
      </c>
      <c r="B577" s="25" t="s">
        <v>1128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1131</v>
      </c>
      <c r="B578" s="25" t="s">
        <v>1130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1133</v>
      </c>
      <c r="B579" s="25" t="s">
        <v>1132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1135</v>
      </c>
      <c r="B580" s="25" t="s">
        <v>1134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1137</v>
      </c>
      <c r="B581" s="25" t="s">
        <v>1136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1139</v>
      </c>
      <c r="B582" s="25" t="s">
        <v>1138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1141</v>
      </c>
      <c r="B583" s="25" t="s">
        <v>1140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1143</v>
      </c>
      <c r="B584" s="25" t="s">
        <v>1142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1145</v>
      </c>
      <c r="B585" s="25" t="s">
        <v>1144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1147</v>
      </c>
      <c r="B586" s="25" t="s">
        <v>1146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1149</v>
      </c>
      <c r="B587" s="25" t="s">
        <v>1148</v>
      </c>
      <c r="D587" s="25" t="s">
        <v>189</v>
      </c>
      <c r="E587" s="25" t="s">
        <v>147</v>
      </c>
      <c r="F587" s="25"/>
    </row>
    <row r="588" spans="1:7" x14ac:dyDescent="0.3">
      <c r="A588" s="36" t="s">
        <v>1150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1152</v>
      </c>
      <c r="B589" s="25" t="s">
        <v>1151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1153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1155</v>
      </c>
      <c r="B591" s="25" t="s">
        <v>1154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1157</v>
      </c>
      <c r="B592" s="25" t="s">
        <v>1156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1159</v>
      </c>
      <c r="B593" s="25" t="s">
        <v>1158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5" customHeight="1" x14ac:dyDescent="0.35">
      <c r="A594" s="32" t="s">
        <v>4904</v>
      </c>
      <c r="C594" s="25"/>
      <c r="D594" s="25" t="s">
        <v>189</v>
      </c>
      <c r="E594" s="25" t="s">
        <v>147</v>
      </c>
      <c r="F594" s="25"/>
    </row>
    <row r="595" spans="1:7" x14ac:dyDescent="0.3">
      <c r="A595" s="36" t="s">
        <v>1161</v>
      </c>
      <c r="B595" s="25" t="s">
        <v>1160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1163</v>
      </c>
      <c r="B596" s="25" t="s">
        <v>1162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1164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1166</v>
      </c>
      <c r="B598" s="25" t="s">
        <v>1165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1168</v>
      </c>
      <c r="B599" s="25" t="s">
        <v>1167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1170</v>
      </c>
      <c r="B600" s="25" t="s">
        <v>1169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1171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1173</v>
      </c>
      <c r="B602" s="25" t="s">
        <v>1172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1175</v>
      </c>
      <c r="B603" s="25" t="s">
        <v>1174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1176</v>
      </c>
      <c r="C604" s="25">
        <v>4</v>
      </c>
      <c r="D604" s="25" t="s">
        <v>189</v>
      </c>
      <c r="E604" s="25" t="s">
        <v>147</v>
      </c>
      <c r="F604" s="25" t="s">
        <v>963</v>
      </c>
    </row>
    <row r="605" spans="1:7" x14ac:dyDescent="0.3">
      <c r="A605" s="36" t="s">
        <v>1178</v>
      </c>
      <c r="B605" s="25" t="s">
        <v>1177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1179</v>
      </c>
      <c r="B606" s="25" t="s">
        <v>1177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1181</v>
      </c>
      <c r="B607" s="25" t="s">
        <v>1180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1183</v>
      </c>
      <c r="B608" s="25" t="s">
        <v>1182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1185</v>
      </c>
      <c r="B609" s="25" t="s">
        <v>1184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1186</v>
      </c>
      <c r="B610" s="25" t="s">
        <v>1184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1187</v>
      </c>
      <c r="B611" s="25" t="s">
        <v>1184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1189</v>
      </c>
      <c r="B612" s="25" t="s">
        <v>1188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1190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1192</v>
      </c>
      <c r="B614" s="25" t="s">
        <v>1191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1194</v>
      </c>
      <c r="B615" s="25" t="s">
        <v>1193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1196</v>
      </c>
      <c r="B616" s="25" t="s">
        <v>1195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1198</v>
      </c>
      <c r="B617" s="25" t="s">
        <v>1197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1200</v>
      </c>
      <c r="B618" s="25" t="s">
        <v>1199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1202</v>
      </c>
      <c r="B619" s="25" t="s">
        <v>1201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1203</v>
      </c>
      <c r="B620" s="25" t="s">
        <v>1144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1205</v>
      </c>
      <c r="B621" s="25" t="s">
        <v>1204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1207</v>
      </c>
      <c r="B622" s="25" t="s">
        <v>1206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1208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1210</v>
      </c>
      <c r="B624" s="25" t="s">
        <v>1209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1212</v>
      </c>
      <c r="B625" s="25" t="s">
        <v>1211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1214</v>
      </c>
      <c r="B626" s="25" t="s">
        <v>1213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1216</v>
      </c>
      <c r="B627" s="25" t="s">
        <v>1215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1218</v>
      </c>
      <c r="B628" s="25" t="s">
        <v>1217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1219</v>
      </c>
      <c r="B629" s="25" t="s">
        <v>1220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1221</v>
      </c>
      <c r="B630" s="25" t="s">
        <v>1220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1223</v>
      </c>
      <c r="B631" s="25" t="s">
        <v>1222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1225</v>
      </c>
      <c r="B632" s="25" t="s">
        <v>1224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1226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1228</v>
      </c>
      <c r="B634" s="25" t="s">
        <v>1227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5" customHeight="1" x14ac:dyDescent="0.35">
      <c r="A635" s="32" t="s">
        <v>4905</v>
      </c>
      <c r="E635" s="25"/>
      <c r="F635" s="25"/>
    </row>
    <row r="636" spans="1:7" x14ac:dyDescent="0.3">
      <c r="A636" s="36" t="s">
        <v>1230</v>
      </c>
      <c r="B636" s="25" t="s">
        <v>1229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1232</v>
      </c>
      <c r="B637" s="25" t="s">
        <v>1231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1234</v>
      </c>
      <c r="B638" s="25" t="s">
        <v>1233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5" customHeight="1" x14ac:dyDescent="0.35">
      <c r="A639" s="32" t="s">
        <v>4906</v>
      </c>
      <c r="E639" s="25"/>
      <c r="F639" s="25"/>
    </row>
    <row r="640" spans="1:7" x14ac:dyDescent="0.3">
      <c r="A640" s="36" t="s">
        <v>1236</v>
      </c>
      <c r="B640" s="25" t="s">
        <v>1235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1238</v>
      </c>
      <c r="B641" s="25" t="s">
        <v>1237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1239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1241</v>
      </c>
      <c r="B643" s="25" t="s">
        <v>1240</v>
      </c>
      <c r="C643" s="25"/>
      <c r="D643" s="25" t="s">
        <v>157</v>
      </c>
      <c r="E643" s="25"/>
      <c r="F643" s="25"/>
    </row>
    <row r="644" spans="1:6" x14ac:dyDescent="0.3">
      <c r="A644" s="36" t="s">
        <v>1243</v>
      </c>
      <c r="B644" s="25" t="s">
        <v>1242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5" customHeight="1" x14ac:dyDescent="0.35">
      <c r="A645" s="32" t="s">
        <v>4907</v>
      </c>
      <c r="C645" s="25"/>
      <c r="E645" s="25"/>
      <c r="F645" s="25"/>
    </row>
    <row r="646" spans="1:6" x14ac:dyDescent="0.3">
      <c r="A646" s="36" t="s">
        <v>1246</v>
      </c>
      <c r="B646" s="25" t="s">
        <v>1245</v>
      </c>
      <c r="C646" s="25">
        <v>0</v>
      </c>
      <c r="D646" s="25" t="s">
        <v>1244</v>
      </c>
      <c r="E646" s="25" t="s">
        <v>152</v>
      </c>
      <c r="F646" s="25" t="s">
        <v>170</v>
      </c>
    </row>
    <row r="647" spans="1:6" x14ac:dyDescent="0.3">
      <c r="A647" s="36" t="s">
        <v>1248</v>
      </c>
      <c r="B647" s="25" t="s">
        <v>1247</v>
      </c>
      <c r="C647" s="25">
        <v>3</v>
      </c>
      <c r="D647" s="25" t="s">
        <v>1244</v>
      </c>
      <c r="E647" s="25" t="s">
        <v>147</v>
      </c>
      <c r="F647" s="25" t="s">
        <v>181</v>
      </c>
    </row>
    <row r="648" spans="1:6" ht="15" customHeight="1" x14ac:dyDescent="0.35">
      <c r="A648" s="32" t="s">
        <v>4908</v>
      </c>
      <c r="C648" s="25"/>
      <c r="E648" s="25"/>
      <c r="F648" s="25"/>
    </row>
    <row r="649" spans="1:6" x14ac:dyDescent="0.3">
      <c r="A649" s="36" t="s">
        <v>1250</v>
      </c>
      <c r="B649" s="25" t="s">
        <v>1249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1252</v>
      </c>
      <c r="B650" s="25" t="s">
        <v>1251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1254</v>
      </c>
      <c r="B651" s="25" t="s">
        <v>1253</v>
      </c>
      <c r="C651" s="25"/>
      <c r="D651" s="25" t="s">
        <v>189</v>
      </c>
      <c r="E651" s="25"/>
      <c r="F651" s="25"/>
    </row>
    <row r="652" spans="1:6" ht="15" customHeight="1" x14ac:dyDescent="0.35">
      <c r="A652" s="32" t="s">
        <v>4909</v>
      </c>
      <c r="C652" s="25"/>
      <c r="E652" s="25"/>
      <c r="F652" s="25"/>
    </row>
    <row r="653" spans="1:6" x14ac:dyDescent="0.3">
      <c r="A653" s="36" t="s">
        <v>1256</v>
      </c>
      <c r="B653" s="25" t="s">
        <v>1255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1258</v>
      </c>
      <c r="B654" s="25" t="s">
        <v>1257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5" customHeight="1" x14ac:dyDescent="0.35">
      <c r="A655" s="32" t="s">
        <v>4910</v>
      </c>
      <c r="C655" s="25"/>
      <c r="E655" s="25"/>
      <c r="F655" s="25"/>
    </row>
    <row r="656" spans="1:6" x14ac:dyDescent="0.3">
      <c r="A656" s="36" t="s">
        <v>1259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1261</v>
      </c>
      <c r="B657" s="25" t="s">
        <v>1260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1263</v>
      </c>
      <c r="B658" s="25" t="s">
        <v>1262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1265</v>
      </c>
      <c r="B659" s="25" t="s">
        <v>1264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1266</v>
      </c>
      <c r="B660" s="25" t="s">
        <v>1264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1267</v>
      </c>
      <c r="B661" s="25" t="s">
        <v>1264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1269</v>
      </c>
      <c r="B662" s="25" t="s">
        <v>1268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1270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1272</v>
      </c>
      <c r="B664" s="25" t="s">
        <v>1271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1273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1275</v>
      </c>
      <c r="B666" s="25" t="s">
        <v>1274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5" customHeight="1" x14ac:dyDescent="0.35">
      <c r="A667" s="32" t="s">
        <v>4911</v>
      </c>
      <c r="C667" s="25"/>
      <c r="E667" s="25"/>
      <c r="F667" s="25"/>
    </row>
    <row r="668" spans="1:7" x14ac:dyDescent="0.3">
      <c r="A668" s="36" t="s">
        <v>1277</v>
      </c>
      <c r="B668" s="25" t="s">
        <v>1276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1279</v>
      </c>
      <c r="B669" s="25" t="s">
        <v>1278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5" customHeight="1" x14ac:dyDescent="0.35">
      <c r="A670" s="32" t="s">
        <v>4912</v>
      </c>
      <c r="C670" s="25"/>
      <c r="E670" s="25"/>
      <c r="F670" s="25"/>
    </row>
    <row r="671" spans="1:7" x14ac:dyDescent="0.3">
      <c r="A671" s="36" t="s">
        <v>1281</v>
      </c>
      <c r="B671" s="25" t="s">
        <v>1280</v>
      </c>
      <c r="C671" s="25"/>
      <c r="D671" s="25" t="s">
        <v>149</v>
      </c>
      <c r="E671" s="25"/>
      <c r="F671" s="25"/>
    </row>
    <row r="672" spans="1:7" x14ac:dyDescent="0.3">
      <c r="A672" s="36" t="s">
        <v>1283</v>
      </c>
      <c r="B672" s="25" t="s">
        <v>1282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1285</v>
      </c>
      <c r="B673" s="25" t="s">
        <v>1284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1287</v>
      </c>
      <c r="B674" s="25" t="s">
        <v>1286</v>
      </c>
      <c r="C674" s="25"/>
      <c r="D674" s="25" t="s">
        <v>149</v>
      </c>
      <c r="E674" s="25"/>
      <c r="F674" s="25"/>
    </row>
    <row r="675" spans="1:7" x14ac:dyDescent="0.3">
      <c r="A675" s="36" t="s">
        <v>1289</v>
      </c>
      <c r="B675" s="25" t="s">
        <v>1288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1292</v>
      </c>
      <c r="B676" s="25" t="s">
        <v>1291</v>
      </c>
      <c r="C676" s="25"/>
      <c r="D676" s="25" t="s">
        <v>1290</v>
      </c>
      <c r="E676" s="25"/>
      <c r="F676" s="25"/>
    </row>
    <row r="677" spans="1:7" x14ac:dyDescent="0.3">
      <c r="A677" s="36" t="s">
        <v>1293</v>
      </c>
      <c r="C677" s="25"/>
      <c r="E677" s="25"/>
      <c r="F677" s="25"/>
    </row>
    <row r="678" spans="1:7" x14ac:dyDescent="0.3">
      <c r="A678" s="36" t="s">
        <v>1295</v>
      </c>
      <c r="B678" s="25" t="s">
        <v>1294</v>
      </c>
      <c r="C678" s="25"/>
      <c r="D678" s="25" t="s">
        <v>1290</v>
      </c>
      <c r="E678" s="25"/>
      <c r="F678" s="25"/>
    </row>
    <row r="679" spans="1:7" x14ac:dyDescent="0.3">
      <c r="A679" s="36" t="s">
        <v>1297</v>
      </c>
      <c r="B679" s="25" t="s">
        <v>1296</v>
      </c>
      <c r="C679" s="25"/>
      <c r="D679" s="25" t="s">
        <v>1290</v>
      </c>
      <c r="E679" s="25"/>
      <c r="F679" s="25"/>
    </row>
    <row r="680" spans="1:7" x14ac:dyDescent="0.3">
      <c r="A680" s="36" t="s">
        <v>1300</v>
      </c>
      <c r="B680" s="25" t="s">
        <v>1299</v>
      </c>
      <c r="C680" s="25"/>
      <c r="D680" s="25" t="s">
        <v>1298</v>
      </c>
      <c r="E680" s="25"/>
      <c r="F680" s="25"/>
    </row>
    <row r="681" spans="1:7" x14ac:dyDescent="0.3">
      <c r="A681" s="36" t="s">
        <v>1302</v>
      </c>
      <c r="B681" s="25" t="s">
        <v>1301</v>
      </c>
      <c r="C681" s="25"/>
      <c r="D681" s="25" t="s">
        <v>1298</v>
      </c>
      <c r="E681" s="25"/>
      <c r="F681" s="25"/>
    </row>
    <row r="682" spans="1:7" x14ac:dyDescent="0.3">
      <c r="A682" s="36" t="s">
        <v>1304</v>
      </c>
      <c r="B682" s="25" t="s">
        <v>1303</v>
      </c>
      <c r="C682" s="25"/>
      <c r="D682" s="25" t="s">
        <v>1298</v>
      </c>
      <c r="E682" s="25"/>
      <c r="F682" s="25"/>
    </row>
    <row r="683" spans="1:7" x14ac:dyDescent="0.3">
      <c r="A683" s="36" t="s">
        <v>1305</v>
      </c>
      <c r="B683" s="25" t="s">
        <v>1299</v>
      </c>
      <c r="C683" s="25"/>
      <c r="D683" s="25" t="s">
        <v>1290</v>
      </c>
      <c r="E683" s="25"/>
      <c r="F683" s="25"/>
    </row>
    <row r="684" spans="1:7" x14ac:dyDescent="0.3">
      <c r="A684" s="36" t="s">
        <v>1307</v>
      </c>
      <c r="B684" s="25" t="s">
        <v>1306</v>
      </c>
      <c r="C684" s="25"/>
      <c r="D684" s="25" t="s">
        <v>1298</v>
      </c>
      <c r="E684" s="25"/>
      <c r="F684" s="25"/>
    </row>
    <row r="685" spans="1:7" ht="15" customHeight="1" x14ac:dyDescent="0.35">
      <c r="A685" s="32" t="s">
        <v>4913</v>
      </c>
      <c r="E685" s="25"/>
      <c r="F685" s="25"/>
    </row>
    <row r="686" spans="1:7" x14ac:dyDescent="0.3">
      <c r="A686" s="36" t="s">
        <v>1308</v>
      </c>
      <c r="B686" s="25" t="s">
        <v>1299</v>
      </c>
      <c r="C686" s="25"/>
      <c r="D686" s="25" t="s">
        <v>1298</v>
      </c>
      <c r="E686" s="25"/>
      <c r="F686" s="25"/>
    </row>
    <row r="687" spans="1:7" x14ac:dyDescent="0.3">
      <c r="A687" s="36" t="s">
        <v>1309</v>
      </c>
      <c r="B687" s="25" t="s">
        <v>1299</v>
      </c>
      <c r="C687" s="25"/>
      <c r="D687" s="25" t="s">
        <v>1298</v>
      </c>
      <c r="E687" s="25"/>
      <c r="F687" s="25"/>
    </row>
    <row r="688" spans="1:7" x14ac:dyDescent="0.3">
      <c r="A688" s="36" t="s">
        <v>1311</v>
      </c>
      <c r="B688" s="25" t="s">
        <v>1310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1313</v>
      </c>
      <c r="B689" s="25" t="s">
        <v>1312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1315</v>
      </c>
      <c r="B690" s="25" t="s">
        <v>1314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1317</v>
      </c>
      <c r="B691" s="25" t="s">
        <v>1316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5" customHeight="1" x14ac:dyDescent="0.35">
      <c r="A692" s="32" t="s">
        <v>4914</v>
      </c>
    </row>
    <row r="693" spans="1:6" x14ac:dyDescent="0.3">
      <c r="A693" s="36" t="s">
        <v>5434</v>
      </c>
      <c r="B693" s="25" t="s">
        <v>1318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1320</v>
      </c>
      <c r="B694" s="25" t="s">
        <v>1319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1321</v>
      </c>
      <c r="B695" s="25" t="s">
        <v>1319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1322</v>
      </c>
      <c r="B696" s="25" t="s">
        <v>1319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1323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1325</v>
      </c>
      <c r="B698" s="25" t="s">
        <v>1324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1327</v>
      </c>
      <c r="B699" s="25" t="s">
        <v>1326</v>
      </c>
      <c r="D699" s="25" t="s">
        <v>149</v>
      </c>
      <c r="E699" s="25"/>
      <c r="F699" s="25"/>
    </row>
    <row r="700" spans="1:6" x14ac:dyDescent="0.3">
      <c r="A700" s="36" t="s">
        <v>1329</v>
      </c>
      <c r="B700" s="25" t="s">
        <v>1328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1330</v>
      </c>
      <c r="B701" s="25" t="s">
        <v>1328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1331</v>
      </c>
      <c r="B702" s="25" t="s">
        <v>1328</v>
      </c>
      <c r="C702" s="25"/>
      <c r="D702" s="25" t="s">
        <v>149</v>
      </c>
      <c r="E702" s="25"/>
      <c r="F702" s="25"/>
    </row>
    <row r="703" spans="1:6" x14ac:dyDescent="0.3">
      <c r="A703" s="36" t="s">
        <v>1333</v>
      </c>
      <c r="B703" s="25" t="s">
        <v>1332</v>
      </c>
      <c r="C703" s="25"/>
      <c r="D703" s="25" t="s">
        <v>149</v>
      </c>
      <c r="E703" s="25"/>
      <c r="F703" s="25"/>
    </row>
    <row r="704" spans="1:6" x14ac:dyDescent="0.3">
      <c r="A704" s="36" t="s">
        <v>1335</v>
      </c>
      <c r="B704" s="25" t="s">
        <v>1334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1337</v>
      </c>
      <c r="B705" s="25" t="s">
        <v>1336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1338</v>
      </c>
      <c r="B706" s="25" t="s">
        <v>1336</v>
      </c>
      <c r="C706" s="25"/>
      <c r="D706" s="25" t="s">
        <v>149</v>
      </c>
      <c r="E706" s="25"/>
      <c r="F706" s="25"/>
    </row>
    <row r="707" spans="1:7" x14ac:dyDescent="0.3">
      <c r="A707" s="36" t="s">
        <v>1339</v>
      </c>
      <c r="B707" s="25" t="s">
        <v>1336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1341</v>
      </c>
      <c r="B708" s="25" t="s">
        <v>1340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5" customHeight="1" x14ac:dyDescent="0.35">
      <c r="A709" s="32" t="s">
        <v>4915</v>
      </c>
      <c r="C709" s="25"/>
      <c r="E709" s="25"/>
      <c r="F709" s="25"/>
    </row>
    <row r="710" spans="1:7" x14ac:dyDescent="0.3">
      <c r="A710" s="36" t="s">
        <v>1343</v>
      </c>
      <c r="B710" s="25" t="s">
        <v>1342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5" customHeight="1" x14ac:dyDescent="0.35">
      <c r="A711" s="32" t="s">
        <v>4916</v>
      </c>
      <c r="C711" s="25"/>
      <c r="E711" s="25"/>
      <c r="F711" s="25"/>
    </row>
    <row r="712" spans="1:7" x14ac:dyDescent="0.3">
      <c r="A712" s="36" t="s">
        <v>1344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1346</v>
      </c>
      <c r="B713" s="25" t="s">
        <v>1345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1348</v>
      </c>
      <c r="B714" s="25" t="s">
        <v>1347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1350</v>
      </c>
      <c r="B715" s="25" t="s">
        <v>1349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5" customHeight="1" x14ac:dyDescent="0.35">
      <c r="A716" s="32" t="s">
        <v>4917</v>
      </c>
      <c r="C716" s="25"/>
      <c r="E716" s="25"/>
      <c r="F716" s="25"/>
    </row>
    <row r="717" spans="1:7" x14ac:dyDescent="0.3">
      <c r="A717" s="36" t="s">
        <v>1352</v>
      </c>
      <c r="B717" s="25" t="s">
        <v>1351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1354</v>
      </c>
      <c r="B718" s="25" t="s">
        <v>1353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1355</v>
      </c>
      <c r="B719" s="25" t="s">
        <v>5387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1357</v>
      </c>
      <c r="B720" s="25" t="s">
        <v>1356</v>
      </c>
      <c r="C720" s="25">
        <v>5</v>
      </c>
      <c r="D720" s="25" t="s">
        <v>149</v>
      </c>
      <c r="E720" s="25"/>
      <c r="F720" s="25"/>
    </row>
    <row r="721" spans="1:7" ht="15" customHeight="1" x14ac:dyDescent="0.35">
      <c r="A721" s="32" t="s">
        <v>4918</v>
      </c>
      <c r="B721" s="25" t="s">
        <v>5387</v>
      </c>
      <c r="C721" s="25"/>
      <c r="E721" s="25"/>
      <c r="F721" s="25"/>
    </row>
    <row r="722" spans="1:7" x14ac:dyDescent="0.3">
      <c r="A722" s="36" t="s">
        <v>1359</v>
      </c>
      <c r="B722" s="25" t="s">
        <v>1358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1361</v>
      </c>
      <c r="B723" s="25" t="s">
        <v>1360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5" customHeight="1" x14ac:dyDescent="0.35">
      <c r="A724" s="32" t="s">
        <v>4919</v>
      </c>
      <c r="C724" s="25"/>
      <c r="E724" s="25"/>
      <c r="F724" s="25"/>
    </row>
    <row r="725" spans="1:7" x14ac:dyDescent="0.3">
      <c r="A725" s="36" t="s">
        <v>1362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1364</v>
      </c>
      <c r="B726" s="25" t="s">
        <v>1363</v>
      </c>
      <c r="C726" s="25"/>
      <c r="D726" s="25" t="s">
        <v>149</v>
      </c>
      <c r="E726" s="25"/>
      <c r="F726" s="25"/>
    </row>
    <row r="727" spans="1:7" x14ac:dyDescent="0.3">
      <c r="A727" s="36" t="s">
        <v>1365</v>
      </c>
      <c r="B727" s="25" t="s">
        <v>1366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5" customHeight="1" x14ac:dyDescent="0.35">
      <c r="A728" s="32" t="s">
        <v>4920</v>
      </c>
      <c r="C728" s="25"/>
      <c r="E728" s="25"/>
      <c r="F728" s="25"/>
    </row>
    <row r="729" spans="1:7" x14ac:dyDescent="0.3">
      <c r="A729" s="36" t="s">
        <v>1368</v>
      </c>
      <c r="B729" s="25" t="s">
        <v>1367</v>
      </c>
      <c r="C729" s="25"/>
      <c r="D729" s="25" t="s">
        <v>149</v>
      </c>
      <c r="E729" s="25"/>
      <c r="F729" s="25"/>
    </row>
    <row r="730" spans="1:7" x14ac:dyDescent="0.3">
      <c r="A730" s="36" t="s">
        <v>1370</v>
      </c>
      <c r="B730" s="25" t="s">
        <v>1369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1372</v>
      </c>
      <c r="B731" s="25" t="s">
        <v>1371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1374</v>
      </c>
      <c r="B732" s="25" t="s">
        <v>1373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1376</v>
      </c>
      <c r="B733" s="25" t="s">
        <v>1375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1378</v>
      </c>
      <c r="B734" s="25" t="s">
        <v>1377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1379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1381</v>
      </c>
      <c r="B736" s="25" t="s">
        <v>1380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5" customHeight="1" x14ac:dyDescent="0.35">
      <c r="A737" s="32" t="s">
        <v>4921</v>
      </c>
      <c r="C737" s="25"/>
      <c r="E737" s="25"/>
      <c r="F737" s="25"/>
    </row>
    <row r="738" spans="1:7" x14ac:dyDescent="0.3">
      <c r="A738" s="36" t="s">
        <v>1383</v>
      </c>
      <c r="B738" s="25" t="s">
        <v>1382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1385</v>
      </c>
      <c r="B739" s="25" t="s">
        <v>1384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1387</v>
      </c>
      <c r="B740" s="25" t="s">
        <v>1386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5" customHeight="1" x14ac:dyDescent="0.35">
      <c r="A741" s="32" t="s">
        <v>4922</v>
      </c>
      <c r="C741" s="25"/>
      <c r="E741" s="25"/>
      <c r="F741" s="25"/>
    </row>
    <row r="742" spans="1:7" x14ac:dyDescent="0.3">
      <c r="A742" s="36" t="s">
        <v>1389</v>
      </c>
      <c r="B742" s="25" t="s">
        <v>1388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1391</v>
      </c>
      <c r="C743" s="25">
        <v>8</v>
      </c>
      <c r="D743" s="25" t="s">
        <v>1390</v>
      </c>
      <c r="E743" s="25" t="s">
        <v>147</v>
      </c>
      <c r="F743" s="25" t="s">
        <v>160</v>
      </c>
    </row>
    <row r="744" spans="1:7" x14ac:dyDescent="0.3">
      <c r="A744" s="36" t="s">
        <v>1393</v>
      </c>
      <c r="B744" s="25" t="s">
        <v>1392</v>
      </c>
      <c r="C744" s="25">
        <v>8</v>
      </c>
      <c r="D744" s="25" t="s">
        <v>1244</v>
      </c>
      <c r="E744" s="25" t="s">
        <v>147</v>
      </c>
      <c r="F744" s="25" t="s">
        <v>160</v>
      </c>
    </row>
    <row r="745" spans="1:7" ht="15" customHeight="1" x14ac:dyDescent="0.35">
      <c r="A745" s="32" t="s">
        <v>4923</v>
      </c>
      <c r="C745" s="25"/>
      <c r="E745" s="25"/>
      <c r="F745" s="25"/>
    </row>
    <row r="746" spans="1:7" x14ac:dyDescent="0.3">
      <c r="A746" s="36" t="s">
        <v>1395</v>
      </c>
      <c r="B746" s="25" t="s">
        <v>1394</v>
      </c>
      <c r="C746" s="25">
        <v>4</v>
      </c>
      <c r="D746" s="25" t="s">
        <v>1244</v>
      </c>
      <c r="E746" s="25" t="s">
        <v>147</v>
      </c>
      <c r="F746" s="25" t="s">
        <v>208</v>
      </c>
    </row>
    <row r="747" spans="1:7" x14ac:dyDescent="0.3">
      <c r="A747" s="36" t="s">
        <v>1397</v>
      </c>
      <c r="B747" s="25" t="s">
        <v>1396</v>
      </c>
      <c r="C747" s="25">
        <v>7</v>
      </c>
      <c r="D747" s="25" t="s">
        <v>149</v>
      </c>
      <c r="E747" s="25" t="s">
        <v>147</v>
      </c>
      <c r="F747" s="25" t="s">
        <v>963</v>
      </c>
    </row>
    <row r="748" spans="1:7" x14ac:dyDescent="0.3">
      <c r="A748" s="36" t="s">
        <v>1399</v>
      </c>
      <c r="B748" s="25" t="s">
        <v>1398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1400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1402</v>
      </c>
      <c r="B750" s="25" t="s">
        <v>1401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1404</v>
      </c>
      <c r="B751" s="25" t="s">
        <v>1403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1405</v>
      </c>
      <c r="B752" s="25" t="s">
        <v>1403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1407</v>
      </c>
      <c r="B753" s="25" t="s">
        <v>1406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1409</v>
      </c>
      <c r="B754" s="25" t="s">
        <v>1408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5" customHeight="1" x14ac:dyDescent="0.35">
      <c r="A755" s="32" t="s">
        <v>4924</v>
      </c>
      <c r="C755" s="25"/>
      <c r="E755" s="25"/>
      <c r="F755" s="25"/>
    </row>
    <row r="756" spans="1:7" x14ac:dyDescent="0.3">
      <c r="A756" s="36" t="s">
        <v>1411</v>
      </c>
      <c r="B756" s="25" t="s">
        <v>1410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1413</v>
      </c>
      <c r="B757" s="25" t="s">
        <v>1412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1415</v>
      </c>
      <c r="B758" s="25" t="s">
        <v>1414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1417</v>
      </c>
      <c r="B759" s="25" t="s">
        <v>1416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1419</v>
      </c>
      <c r="B760" s="25" t="s">
        <v>1418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1421</v>
      </c>
      <c r="B761" s="25" t="s">
        <v>1420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5" customHeight="1" x14ac:dyDescent="0.35">
      <c r="A762" s="32" t="s">
        <v>4925</v>
      </c>
      <c r="C762" s="25"/>
      <c r="E762" s="25"/>
      <c r="F762" s="25"/>
    </row>
    <row r="763" spans="1:7" x14ac:dyDescent="0.3">
      <c r="A763" s="36" t="s">
        <v>1423</v>
      </c>
      <c r="B763" s="25" t="s">
        <v>1422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1425</v>
      </c>
      <c r="B764" s="25" t="s">
        <v>1424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1426</v>
      </c>
      <c r="B765" s="25" t="s">
        <v>1424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1427</v>
      </c>
      <c r="B766" s="25" t="s">
        <v>1424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1428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1430</v>
      </c>
      <c r="B768" s="25" t="s">
        <v>1429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5" customHeight="1" x14ac:dyDescent="0.35">
      <c r="A769" s="32" t="s">
        <v>4926</v>
      </c>
      <c r="C769" s="25"/>
      <c r="E769" s="25"/>
      <c r="F769" s="25"/>
    </row>
    <row r="770" spans="1:7" x14ac:dyDescent="0.3">
      <c r="A770" s="36" t="s">
        <v>1431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1433</v>
      </c>
      <c r="B771" s="25" t="s">
        <v>1432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1435</v>
      </c>
      <c r="B772" s="25" t="s">
        <v>1434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1437</v>
      </c>
      <c r="B773" s="25" t="s">
        <v>1436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1439</v>
      </c>
      <c r="B774" s="25" t="s">
        <v>1438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5" customHeight="1" x14ac:dyDescent="0.35">
      <c r="A775" s="32" t="s">
        <v>4927</v>
      </c>
      <c r="C775" s="25"/>
      <c r="E775" s="25"/>
      <c r="F775" s="25"/>
    </row>
    <row r="776" spans="1:7" x14ac:dyDescent="0.3">
      <c r="A776" s="36" t="s">
        <v>1441</v>
      </c>
      <c r="B776" s="25" t="s">
        <v>1440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1442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1444</v>
      </c>
      <c r="B778" s="25" t="s">
        <v>1443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1446</v>
      </c>
      <c r="B779" s="25" t="s">
        <v>1445</v>
      </c>
      <c r="C779" s="25"/>
      <c r="D779" s="25" t="s">
        <v>149</v>
      </c>
      <c r="E779" s="25" t="s">
        <v>147</v>
      </c>
      <c r="F779" s="25" t="s">
        <v>160</v>
      </c>
    </row>
    <row r="780" spans="1:7" ht="15" customHeight="1" x14ac:dyDescent="0.35">
      <c r="A780" s="32" t="s">
        <v>4928</v>
      </c>
      <c r="C780" s="25"/>
      <c r="E780" s="25"/>
      <c r="F780" s="25"/>
    </row>
    <row r="781" spans="1:7" x14ac:dyDescent="0.3">
      <c r="A781" s="36" t="s">
        <v>1448</v>
      </c>
      <c r="B781" s="25" t="s">
        <v>1447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1450</v>
      </c>
      <c r="B782" s="25" t="s">
        <v>1449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1451</v>
      </c>
      <c r="B783" s="25" t="s">
        <v>1452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1453</v>
      </c>
      <c r="B784" s="25" t="s">
        <v>1452</v>
      </c>
      <c r="C784" s="25"/>
      <c r="D784" s="25" t="s">
        <v>157</v>
      </c>
      <c r="E784" s="25"/>
      <c r="F784" s="25"/>
    </row>
    <row r="785" spans="1:7" x14ac:dyDescent="0.3">
      <c r="A785" s="36" t="s">
        <v>1456</v>
      </c>
      <c r="B785" s="25" t="s">
        <v>1455</v>
      </c>
      <c r="C785" s="25">
        <v>6</v>
      </c>
      <c r="D785" s="25" t="s">
        <v>1454</v>
      </c>
      <c r="E785" s="25" t="s">
        <v>147</v>
      </c>
      <c r="F785" s="25" t="s">
        <v>208</v>
      </c>
    </row>
    <row r="786" spans="1:7" x14ac:dyDescent="0.3">
      <c r="A786" s="36" t="s">
        <v>1458</v>
      </c>
      <c r="B786" s="25" t="s">
        <v>1457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1460</v>
      </c>
      <c r="B787" s="25" t="s">
        <v>1459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1462</v>
      </c>
      <c r="B788" s="25" t="s">
        <v>1461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1464</v>
      </c>
      <c r="B789" s="25" t="s">
        <v>1463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5" customHeight="1" x14ac:dyDescent="0.35">
      <c r="A790" s="32" t="s">
        <v>4929</v>
      </c>
    </row>
    <row r="791" spans="1:7" x14ac:dyDescent="0.3">
      <c r="A791" s="36" t="s">
        <v>1466</v>
      </c>
      <c r="B791" s="25" t="s">
        <v>1465</v>
      </c>
      <c r="D791" s="25" t="s">
        <v>149</v>
      </c>
      <c r="E791" s="25"/>
      <c r="F791" s="25"/>
    </row>
    <row r="792" spans="1:7" x14ac:dyDescent="0.3">
      <c r="A792" s="36" t="s">
        <v>1467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1469</v>
      </c>
      <c r="B793" s="25" t="s">
        <v>1468</v>
      </c>
      <c r="D793" s="25" t="s">
        <v>149</v>
      </c>
      <c r="E793" s="25"/>
      <c r="F793" s="25"/>
    </row>
    <row r="794" spans="1:7" x14ac:dyDescent="0.3">
      <c r="A794" s="36" t="s">
        <v>1470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1472</v>
      </c>
      <c r="B795" s="25" t="s">
        <v>1471</v>
      </c>
      <c r="C795" s="25"/>
      <c r="D795" s="25" t="s">
        <v>149</v>
      </c>
      <c r="E795" s="25"/>
      <c r="F795" s="25"/>
    </row>
    <row r="796" spans="1:7" x14ac:dyDescent="0.3">
      <c r="A796" s="36" t="s">
        <v>1474</v>
      </c>
      <c r="B796" s="25" t="s">
        <v>1473</v>
      </c>
      <c r="C796" s="25"/>
      <c r="D796" s="25" t="s">
        <v>149</v>
      </c>
      <c r="E796" s="25"/>
      <c r="F796" s="25"/>
    </row>
    <row r="797" spans="1:7" ht="15" customHeight="1" x14ac:dyDescent="0.35">
      <c r="A797" s="32" t="s">
        <v>4930</v>
      </c>
      <c r="C797" s="25"/>
      <c r="E797" s="25"/>
      <c r="F797" s="25"/>
    </row>
    <row r="798" spans="1:7" x14ac:dyDescent="0.3">
      <c r="A798" s="36" t="s">
        <v>1476</v>
      </c>
      <c r="B798" s="25" t="s">
        <v>1475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1477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1479</v>
      </c>
      <c r="B800" s="25" t="s">
        <v>1478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5" customHeight="1" x14ac:dyDescent="0.35">
      <c r="A801" s="32" t="s">
        <v>4931</v>
      </c>
      <c r="C801" s="25"/>
      <c r="E801" s="25"/>
      <c r="F801" s="25"/>
    </row>
    <row r="802" spans="1:7" x14ac:dyDescent="0.3">
      <c r="A802" s="36" t="s">
        <v>1481</v>
      </c>
      <c r="B802" s="25" t="s">
        <v>1480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1483</v>
      </c>
      <c r="B803" s="25" t="s">
        <v>1482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5" customHeight="1" x14ac:dyDescent="0.35">
      <c r="A804" s="32" t="s">
        <v>4932</v>
      </c>
      <c r="C804" s="25"/>
      <c r="E804" s="25"/>
      <c r="F804" s="25"/>
    </row>
    <row r="805" spans="1:7" x14ac:dyDescent="0.3">
      <c r="A805" s="36" t="s">
        <v>1485</v>
      </c>
      <c r="B805" s="25" t="s">
        <v>1484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1487</v>
      </c>
      <c r="B806" s="25" t="s">
        <v>1486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1489</v>
      </c>
      <c r="B807" s="25" t="s">
        <v>1488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1491</v>
      </c>
      <c r="B808" s="25" t="s">
        <v>1490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1493</v>
      </c>
      <c r="B809" s="25" t="s">
        <v>1492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1495</v>
      </c>
      <c r="B810" s="25" t="s">
        <v>1494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1497</v>
      </c>
      <c r="B811" s="25" t="s">
        <v>1496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1499</v>
      </c>
      <c r="B812" s="25" t="s">
        <v>1498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1501</v>
      </c>
      <c r="B813" s="25" t="s">
        <v>1500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1503</v>
      </c>
      <c r="B814" s="25" t="s">
        <v>1502</v>
      </c>
      <c r="C814" s="25"/>
      <c r="D814" s="25" t="s">
        <v>157</v>
      </c>
      <c r="E814" s="25"/>
      <c r="F814" s="25"/>
    </row>
    <row r="815" spans="1:7" ht="15" customHeight="1" x14ac:dyDescent="0.35">
      <c r="A815" s="32" t="s">
        <v>4933</v>
      </c>
      <c r="E815" s="25"/>
      <c r="F815" s="25"/>
    </row>
    <row r="816" spans="1:7" x14ac:dyDescent="0.3">
      <c r="A816" s="36" t="s">
        <v>1505</v>
      </c>
      <c r="B816" s="25" t="s">
        <v>1504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1507</v>
      </c>
      <c r="B817" s="25" t="s">
        <v>1506</v>
      </c>
      <c r="C817" s="25"/>
      <c r="D817" s="25" t="s">
        <v>157</v>
      </c>
      <c r="E817" s="25"/>
      <c r="F817" s="25"/>
    </row>
    <row r="818" spans="1:7" x14ac:dyDescent="0.3">
      <c r="A818" s="36" t="s">
        <v>1508</v>
      </c>
      <c r="C818" s="25"/>
      <c r="D818" s="25" t="s">
        <v>149</v>
      </c>
      <c r="E818" s="25"/>
      <c r="F818" s="25"/>
    </row>
    <row r="819" spans="1:7" x14ac:dyDescent="0.3">
      <c r="A819" s="36" t="s">
        <v>1510</v>
      </c>
      <c r="B819" s="25" t="s">
        <v>1509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5" customHeight="1" x14ac:dyDescent="0.35">
      <c r="A820" s="32" t="s">
        <v>4934</v>
      </c>
      <c r="C820" s="25"/>
      <c r="E820" s="25"/>
      <c r="F820" s="25"/>
    </row>
    <row r="821" spans="1:7" x14ac:dyDescent="0.3">
      <c r="A821" s="36" t="s">
        <v>1512</v>
      </c>
      <c r="B821" s="25" t="s">
        <v>1511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1514</v>
      </c>
      <c r="B822" s="25" t="s">
        <v>1513</v>
      </c>
      <c r="C822" s="25">
        <v>3</v>
      </c>
      <c r="D822" s="25" t="s">
        <v>149</v>
      </c>
      <c r="E822" s="25" t="s">
        <v>147</v>
      </c>
      <c r="F822" s="25" t="s">
        <v>160</v>
      </c>
      <c r="G822" s="25" t="s">
        <v>203</v>
      </c>
    </row>
    <row r="823" spans="1:7" x14ac:dyDescent="0.3">
      <c r="A823" s="36" t="s">
        <v>1516</v>
      </c>
      <c r="B823" s="25" t="s">
        <v>1515</v>
      </c>
      <c r="C823" s="25">
        <v>0</v>
      </c>
      <c r="D823" s="25" t="s">
        <v>149</v>
      </c>
      <c r="E823" s="25" t="s">
        <v>152</v>
      </c>
      <c r="F823" s="25" t="s">
        <v>160</v>
      </c>
    </row>
    <row r="824" spans="1:7" x14ac:dyDescent="0.3">
      <c r="A824" s="36" t="s">
        <v>1518</v>
      </c>
      <c r="B824" s="25" t="s">
        <v>1517</v>
      </c>
      <c r="C824" s="25">
        <v>10</v>
      </c>
      <c r="D824" s="25" t="s">
        <v>149</v>
      </c>
      <c r="E824" s="25" t="s">
        <v>147</v>
      </c>
      <c r="F824" s="25" t="s">
        <v>156</v>
      </c>
    </row>
    <row r="825" spans="1:7" x14ac:dyDescent="0.3">
      <c r="A825" s="36" t="s">
        <v>1520</v>
      </c>
      <c r="B825" s="25" t="s">
        <v>1519</v>
      </c>
      <c r="C825" s="25">
        <v>3</v>
      </c>
      <c r="D825" s="25" t="s">
        <v>149</v>
      </c>
      <c r="E825" s="25" t="s">
        <v>147</v>
      </c>
      <c r="F825" s="25" t="s">
        <v>208</v>
      </c>
    </row>
    <row r="826" spans="1:7" x14ac:dyDescent="0.3">
      <c r="A826" s="36" t="s">
        <v>1522</v>
      </c>
      <c r="B826" s="25" t="s">
        <v>1521</v>
      </c>
      <c r="C826" s="25">
        <v>3</v>
      </c>
      <c r="D826" s="25" t="s">
        <v>149</v>
      </c>
      <c r="E826" s="25" t="s">
        <v>147</v>
      </c>
      <c r="F826" s="25" t="s">
        <v>173</v>
      </c>
    </row>
    <row r="827" spans="1:7" x14ac:dyDescent="0.3">
      <c r="A827" s="36" t="s">
        <v>1524</v>
      </c>
      <c r="B827" s="25" t="s">
        <v>1523</v>
      </c>
      <c r="C827" s="25">
        <v>3</v>
      </c>
      <c r="D827" s="25" t="s">
        <v>149</v>
      </c>
      <c r="E827" s="25" t="s">
        <v>147</v>
      </c>
      <c r="F827" s="25" t="s">
        <v>178</v>
      </c>
    </row>
    <row r="828" spans="1:7" x14ac:dyDescent="0.3">
      <c r="A828" s="36" t="s">
        <v>1526</v>
      </c>
      <c r="B828" s="25" t="s">
        <v>1525</v>
      </c>
      <c r="C828" s="25">
        <v>3</v>
      </c>
      <c r="D828" s="25" t="s">
        <v>149</v>
      </c>
      <c r="E828" s="25" t="s">
        <v>147</v>
      </c>
      <c r="F828" s="25" t="s">
        <v>173</v>
      </c>
    </row>
    <row r="829" spans="1:7" x14ac:dyDescent="0.3">
      <c r="A829" s="36" t="s">
        <v>1527</v>
      </c>
      <c r="C829" s="25">
        <v>3</v>
      </c>
      <c r="D829" s="25" t="s">
        <v>149</v>
      </c>
      <c r="E829" s="25" t="s">
        <v>147</v>
      </c>
      <c r="F829" s="25" t="s">
        <v>253</v>
      </c>
    </row>
    <row r="830" spans="1:7" x14ac:dyDescent="0.3">
      <c r="A830" s="36" t="s">
        <v>1529</v>
      </c>
      <c r="B830" s="25" t="s">
        <v>1528</v>
      </c>
      <c r="C830" s="25"/>
      <c r="D830" s="25" t="s">
        <v>149</v>
      </c>
      <c r="E830" s="25"/>
      <c r="F830" s="25"/>
    </row>
    <row r="831" spans="1:7" x14ac:dyDescent="0.3">
      <c r="A831" s="36" t="s">
        <v>1531</v>
      </c>
      <c r="B831" s="25" t="s">
        <v>1530</v>
      </c>
      <c r="C831" s="25"/>
      <c r="D831" s="25" t="s">
        <v>149</v>
      </c>
      <c r="E831" s="25"/>
      <c r="F831" s="25"/>
      <c r="G831" s="25" t="s">
        <v>149</v>
      </c>
    </row>
    <row r="832" spans="1:7" x14ac:dyDescent="0.3">
      <c r="A832" s="36" t="s">
        <v>1532</v>
      </c>
      <c r="C832" s="25"/>
      <c r="D832" s="25" t="s">
        <v>149</v>
      </c>
      <c r="E832" s="25"/>
      <c r="F832" s="25"/>
    </row>
    <row r="833" spans="1:7" x14ac:dyDescent="0.3">
      <c r="A833" s="36" t="s">
        <v>1534</v>
      </c>
      <c r="B833" s="25" t="s">
        <v>1533</v>
      </c>
      <c r="C833" s="25"/>
      <c r="D833" s="25" t="s">
        <v>149</v>
      </c>
      <c r="E833" s="25"/>
      <c r="F833" s="25"/>
      <c r="G833" s="25" t="s">
        <v>149</v>
      </c>
    </row>
    <row r="834" spans="1:7" x14ac:dyDescent="0.3">
      <c r="A834" s="36" t="s">
        <v>1536</v>
      </c>
      <c r="B834" s="25" t="s">
        <v>1535</v>
      </c>
      <c r="C834" s="25"/>
      <c r="D834" s="25" t="s">
        <v>149</v>
      </c>
      <c r="E834" s="25"/>
      <c r="F834" s="25"/>
    </row>
    <row r="835" spans="1:7" x14ac:dyDescent="0.3">
      <c r="A835" s="36" t="s">
        <v>1538</v>
      </c>
      <c r="B835" s="25" t="s">
        <v>1537</v>
      </c>
      <c r="C835" s="25">
        <v>3</v>
      </c>
      <c r="D835" s="25" t="s">
        <v>149</v>
      </c>
      <c r="E835" s="25" t="s">
        <v>147</v>
      </c>
      <c r="F835" s="25" t="s">
        <v>253</v>
      </c>
      <c r="G835" s="25" t="s">
        <v>223</v>
      </c>
    </row>
    <row r="836" spans="1:7" ht="15" customHeight="1" x14ac:dyDescent="0.35">
      <c r="A836" s="32" t="s">
        <v>4935</v>
      </c>
      <c r="C836" s="25"/>
      <c r="E836" s="25"/>
      <c r="F836" s="25"/>
    </row>
    <row r="837" spans="1:7" x14ac:dyDescent="0.3">
      <c r="A837" s="36" t="s">
        <v>1540</v>
      </c>
      <c r="B837" s="25" t="s">
        <v>1539</v>
      </c>
      <c r="C837" s="25">
        <v>0</v>
      </c>
      <c r="D837" s="25" t="s">
        <v>149</v>
      </c>
      <c r="E837" s="25" t="s">
        <v>147</v>
      </c>
      <c r="F837" s="25" t="s">
        <v>208</v>
      </c>
    </row>
    <row r="838" spans="1:7" x14ac:dyDescent="0.3">
      <c r="A838" s="36" t="s">
        <v>1542</v>
      </c>
      <c r="B838" s="25" t="s">
        <v>1541</v>
      </c>
      <c r="C838" s="25">
        <v>2</v>
      </c>
      <c r="D838" s="25" t="s">
        <v>149</v>
      </c>
      <c r="E838" s="25" t="s">
        <v>147</v>
      </c>
      <c r="F838" s="25" t="s">
        <v>156</v>
      </c>
    </row>
    <row r="839" spans="1:7" x14ac:dyDescent="0.3">
      <c r="A839" s="36" t="s">
        <v>1544</v>
      </c>
      <c r="B839" s="25" t="s">
        <v>1543</v>
      </c>
      <c r="C839" s="25"/>
      <c r="D839" s="25" t="s">
        <v>149</v>
      </c>
      <c r="E839" s="25"/>
      <c r="F839" s="25"/>
      <c r="G839" s="25" t="s">
        <v>203</v>
      </c>
    </row>
    <row r="840" spans="1:7" x14ac:dyDescent="0.3">
      <c r="A840" s="36" t="s">
        <v>1546</v>
      </c>
      <c r="B840" s="25" t="s">
        <v>1545</v>
      </c>
      <c r="C840" s="25">
        <v>0</v>
      </c>
      <c r="D840" s="25" t="s">
        <v>149</v>
      </c>
      <c r="E840" s="25" t="s">
        <v>152</v>
      </c>
      <c r="F840" s="25" t="s">
        <v>156</v>
      </c>
    </row>
    <row r="841" spans="1:7" ht="15" customHeight="1" x14ac:dyDescent="0.35">
      <c r="A841" s="32" t="s">
        <v>4936</v>
      </c>
      <c r="C841" s="25"/>
      <c r="E841" s="25"/>
      <c r="F841" s="25"/>
    </row>
    <row r="842" spans="1:7" x14ac:dyDescent="0.3">
      <c r="A842" s="36" t="s">
        <v>1547</v>
      </c>
      <c r="C842" s="25"/>
      <c r="D842" s="25" t="s">
        <v>149</v>
      </c>
      <c r="E842" s="25"/>
      <c r="F842" s="25"/>
    </row>
    <row r="843" spans="1:7" x14ac:dyDescent="0.3">
      <c r="A843" s="36" t="s">
        <v>1549</v>
      </c>
      <c r="B843" s="25" t="s">
        <v>1548</v>
      </c>
      <c r="C843" s="25"/>
      <c r="D843" s="25" t="s">
        <v>149</v>
      </c>
      <c r="E843" s="25"/>
      <c r="F843" s="25"/>
    </row>
    <row r="844" spans="1:7" x14ac:dyDescent="0.3">
      <c r="A844" s="36" t="s">
        <v>1551</v>
      </c>
      <c r="B844" s="25" t="s">
        <v>1550</v>
      </c>
      <c r="C844" s="25">
        <v>8</v>
      </c>
      <c r="D844" s="25" t="s">
        <v>189</v>
      </c>
      <c r="E844" s="25" t="s">
        <v>147</v>
      </c>
      <c r="F844" s="25" t="s">
        <v>222</v>
      </c>
      <c r="G844" s="25" t="s">
        <v>182</v>
      </c>
    </row>
    <row r="845" spans="1:7" x14ac:dyDescent="0.3">
      <c r="A845" s="36" t="s">
        <v>1553</v>
      </c>
      <c r="B845" s="25" t="s">
        <v>1552</v>
      </c>
      <c r="C845" s="25">
        <v>4</v>
      </c>
      <c r="D845" s="25" t="s">
        <v>189</v>
      </c>
      <c r="E845" s="25" t="s">
        <v>147</v>
      </c>
      <c r="F845" s="25" t="s">
        <v>819</v>
      </c>
    </row>
    <row r="846" spans="1:7" x14ac:dyDescent="0.3">
      <c r="A846" s="36" t="s">
        <v>1555</v>
      </c>
      <c r="B846" s="25" t="s">
        <v>1554</v>
      </c>
      <c r="C846" s="25">
        <v>5</v>
      </c>
      <c r="D846" s="25" t="s">
        <v>189</v>
      </c>
      <c r="E846" s="25" t="s">
        <v>147</v>
      </c>
      <c r="F846" s="25" t="s">
        <v>355</v>
      </c>
    </row>
    <row r="847" spans="1:7" x14ac:dyDescent="0.3">
      <c r="A847" s="36" t="s">
        <v>1557</v>
      </c>
      <c r="B847" s="25" t="s">
        <v>1556</v>
      </c>
      <c r="C847" s="25">
        <v>2</v>
      </c>
      <c r="D847" s="25" t="s">
        <v>189</v>
      </c>
      <c r="E847" s="25" t="s">
        <v>147</v>
      </c>
      <c r="F847" s="25" t="s">
        <v>222</v>
      </c>
    </row>
    <row r="848" spans="1:7" x14ac:dyDescent="0.3">
      <c r="A848" s="36" t="s">
        <v>1558</v>
      </c>
      <c r="B848" s="25" t="s">
        <v>5383</v>
      </c>
      <c r="C848" s="25">
        <v>0</v>
      </c>
      <c r="D848" s="25" t="s">
        <v>189</v>
      </c>
      <c r="E848" s="25" t="s">
        <v>152</v>
      </c>
      <c r="F848" s="25" t="s">
        <v>148</v>
      </c>
    </row>
    <row r="849" spans="1:7" x14ac:dyDescent="0.3">
      <c r="A849" s="36" t="s">
        <v>1560</v>
      </c>
      <c r="B849" s="25" t="s">
        <v>1559</v>
      </c>
      <c r="C849" s="25">
        <v>0</v>
      </c>
      <c r="D849" s="25" t="s">
        <v>189</v>
      </c>
      <c r="E849" s="25" t="s">
        <v>152</v>
      </c>
      <c r="F849" s="25" t="s">
        <v>253</v>
      </c>
    </row>
    <row r="850" spans="1:7" x14ac:dyDescent="0.3">
      <c r="A850" s="36" t="s">
        <v>1562</v>
      </c>
      <c r="B850" s="25" t="s">
        <v>1561</v>
      </c>
      <c r="C850" s="25">
        <v>0</v>
      </c>
      <c r="D850" s="25" t="s">
        <v>189</v>
      </c>
      <c r="E850" s="25" t="s">
        <v>152</v>
      </c>
      <c r="F850" s="25"/>
    </row>
    <row r="851" spans="1:7" x14ac:dyDescent="0.3">
      <c r="A851" s="36" t="s">
        <v>1564</v>
      </c>
      <c r="B851" s="25" t="s">
        <v>1563</v>
      </c>
      <c r="C851" s="25">
        <v>6</v>
      </c>
      <c r="D851" s="25" t="s">
        <v>189</v>
      </c>
      <c r="E851" s="25" t="s">
        <v>147</v>
      </c>
      <c r="F851" s="25" t="s">
        <v>160</v>
      </c>
      <c r="G851" s="25" t="s">
        <v>223</v>
      </c>
    </row>
    <row r="852" spans="1:7" x14ac:dyDescent="0.3">
      <c r="A852" s="36" t="s">
        <v>1566</v>
      </c>
      <c r="B852" s="25" t="s">
        <v>1565</v>
      </c>
      <c r="C852" s="25">
        <v>6</v>
      </c>
      <c r="D852" s="25" t="s">
        <v>189</v>
      </c>
      <c r="E852" s="25" t="s">
        <v>147</v>
      </c>
      <c r="F852" s="25" t="s">
        <v>482</v>
      </c>
    </row>
    <row r="853" spans="1:7" x14ac:dyDescent="0.3">
      <c r="A853" s="36" t="s">
        <v>1567</v>
      </c>
      <c r="B853" s="25" t="s">
        <v>1565</v>
      </c>
      <c r="C853" s="25">
        <v>3</v>
      </c>
      <c r="D853" s="25" t="s">
        <v>189</v>
      </c>
      <c r="E853" s="25" t="s">
        <v>147</v>
      </c>
      <c r="F853" s="25" t="s">
        <v>160</v>
      </c>
    </row>
    <row r="854" spans="1:7" x14ac:dyDescent="0.3">
      <c r="A854" s="36" t="s">
        <v>1568</v>
      </c>
      <c r="B854" s="25" t="s">
        <v>1565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1570</v>
      </c>
      <c r="B855" s="25" t="s">
        <v>1569</v>
      </c>
      <c r="C855" s="25">
        <v>4</v>
      </c>
      <c r="D855" s="25" t="s">
        <v>189</v>
      </c>
      <c r="E855" s="25" t="s">
        <v>147</v>
      </c>
      <c r="F855" s="25" t="s">
        <v>148</v>
      </c>
    </row>
    <row r="856" spans="1:7" x14ac:dyDescent="0.3">
      <c r="A856" s="36" t="s">
        <v>1572</v>
      </c>
      <c r="B856" s="25" t="s">
        <v>1571</v>
      </c>
      <c r="C856" s="25">
        <v>5</v>
      </c>
      <c r="D856" s="25" t="s">
        <v>189</v>
      </c>
      <c r="E856" s="25" t="s">
        <v>147</v>
      </c>
      <c r="F856" s="25" t="s">
        <v>241</v>
      </c>
    </row>
    <row r="857" spans="1:7" ht="15" customHeight="1" x14ac:dyDescent="0.35">
      <c r="A857" s="32" t="s">
        <v>4937</v>
      </c>
      <c r="C857" s="25"/>
      <c r="E857" s="25"/>
      <c r="F857" s="25"/>
    </row>
    <row r="858" spans="1:7" x14ac:dyDescent="0.3">
      <c r="A858" s="36" t="s">
        <v>1574</v>
      </c>
      <c r="B858" s="25" t="s">
        <v>1573</v>
      </c>
      <c r="C858" s="25">
        <v>2</v>
      </c>
      <c r="D858" s="25" t="s">
        <v>189</v>
      </c>
      <c r="E858" s="25" t="s">
        <v>147</v>
      </c>
      <c r="F858" s="25" t="s">
        <v>195</v>
      </c>
    </row>
    <row r="859" spans="1:7" x14ac:dyDescent="0.3">
      <c r="A859" s="36" t="s">
        <v>1576</v>
      </c>
      <c r="B859" s="25" t="s">
        <v>1575</v>
      </c>
      <c r="C859" s="25">
        <v>2</v>
      </c>
      <c r="D859" s="25" t="s">
        <v>189</v>
      </c>
      <c r="E859" s="25" t="s">
        <v>147</v>
      </c>
      <c r="F859" s="25" t="s">
        <v>148</v>
      </c>
    </row>
    <row r="860" spans="1:7" x14ac:dyDescent="0.3">
      <c r="A860" s="36" t="s">
        <v>1578</v>
      </c>
      <c r="B860" s="25" t="s">
        <v>1577</v>
      </c>
      <c r="C860" s="25">
        <v>5</v>
      </c>
      <c r="D860" s="25" t="s">
        <v>189</v>
      </c>
      <c r="E860" s="25" t="s">
        <v>147</v>
      </c>
      <c r="F860" s="25" t="s">
        <v>160</v>
      </c>
    </row>
    <row r="861" spans="1:7" x14ac:dyDescent="0.3">
      <c r="A861" s="36" t="s">
        <v>1580</v>
      </c>
      <c r="B861" s="25" t="s">
        <v>1579</v>
      </c>
      <c r="C861" s="25">
        <v>8</v>
      </c>
      <c r="D861" s="25" t="s">
        <v>149</v>
      </c>
      <c r="E861" s="25" t="s">
        <v>147</v>
      </c>
      <c r="F861" s="25" t="s">
        <v>148</v>
      </c>
    </row>
    <row r="862" spans="1:7" x14ac:dyDescent="0.3">
      <c r="A862" s="36" t="s">
        <v>1582</v>
      </c>
      <c r="B862" s="25" t="s">
        <v>1581</v>
      </c>
      <c r="C862" s="25">
        <v>9</v>
      </c>
      <c r="D862" s="25" t="s">
        <v>149</v>
      </c>
      <c r="E862" s="25" t="s">
        <v>147</v>
      </c>
      <c r="F862" s="25" t="s">
        <v>355</v>
      </c>
      <c r="G862" s="25" t="s">
        <v>182</v>
      </c>
    </row>
    <row r="863" spans="1:7" x14ac:dyDescent="0.3">
      <c r="A863" s="36" t="s">
        <v>1584</v>
      </c>
      <c r="B863" s="25" t="s">
        <v>1583</v>
      </c>
      <c r="C863" s="25">
        <v>10</v>
      </c>
      <c r="D863" s="25" t="s">
        <v>149</v>
      </c>
      <c r="E863" s="25" t="s">
        <v>147</v>
      </c>
      <c r="F863" s="25" t="s">
        <v>222</v>
      </c>
      <c r="G863" s="25" t="s">
        <v>203</v>
      </c>
    </row>
    <row r="864" spans="1:7" x14ac:dyDescent="0.3">
      <c r="A864" s="36" t="s">
        <v>1586</v>
      </c>
      <c r="B864" s="25" t="s">
        <v>1585</v>
      </c>
      <c r="C864" s="25">
        <v>8</v>
      </c>
      <c r="D864" s="25" t="s">
        <v>149</v>
      </c>
      <c r="E864" s="25" t="s">
        <v>147</v>
      </c>
      <c r="F864" s="25" t="s">
        <v>278</v>
      </c>
    </row>
    <row r="865" spans="1:7" x14ac:dyDescent="0.3">
      <c r="A865" s="36" t="s">
        <v>1587</v>
      </c>
      <c r="B865" s="25" t="s">
        <v>1585</v>
      </c>
      <c r="C865" s="25">
        <v>9</v>
      </c>
      <c r="D865" s="25" t="s">
        <v>149</v>
      </c>
      <c r="E865" s="25" t="s">
        <v>147</v>
      </c>
      <c r="F865" s="25" t="s">
        <v>160</v>
      </c>
    </row>
    <row r="866" spans="1:7" x14ac:dyDescent="0.3">
      <c r="A866" s="36" t="s">
        <v>1588</v>
      </c>
      <c r="B866" s="25" t="s">
        <v>1585</v>
      </c>
      <c r="C866" s="25">
        <v>8</v>
      </c>
      <c r="D866" s="25" t="s">
        <v>149</v>
      </c>
      <c r="E866" s="25" t="s">
        <v>147</v>
      </c>
      <c r="F866" s="25" t="s">
        <v>278</v>
      </c>
    </row>
    <row r="867" spans="1:7" x14ac:dyDescent="0.3">
      <c r="A867" s="36" t="s">
        <v>1590</v>
      </c>
      <c r="B867" s="25" t="s">
        <v>1589</v>
      </c>
      <c r="C867" s="25">
        <v>8</v>
      </c>
      <c r="D867" s="25" t="s">
        <v>149</v>
      </c>
      <c r="E867" s="25" t="s">
        <v>147</v>
      </c>
      <c r="F867" s="25" t="s">
        <v>355</v>
      </c>
    </row>
    <row r="868" spans="1:7" ht="15" customHeight="1" x14ac:dyDescent="0.35">
      <c r="A868" s="32" t="s">
        <v>4938</v>
      </c>
      <c r="E868" s="25"/>
      <c r="F868" s="25"/>
    </row>
    <row r="869" spans="1:7" x14ac:dyDescent="0.3">
      <c r="A869" s="36" t="s">
        <v>1592</v>
      </c>
      <c r="B869" s="25" t="s">
        <v>1591</v>
      </c>
      <c r="C869" s="25">
        <v>9</v>
      </c>
      <c r="D869" s="25" t="s">
        <v>149</v>
      </c>
      <c r="E869" s="25" t="s">
        <v>147</v>
      </c>
      <c r="F869" s="25" t="s">
        <v>148</v>
      </c>
    </row>
    <row r="870" spans="1:7" x14ac:dyDescent="0.3">
      <c r="A870" s="36" t="s">
        <v>1594</v>
      </c>
      <c r="B870" s="25" t="s">
        <v>1593</v>
      </c>
      <c r="C870" s="25">
        <v>8</v>
      </c>
      <c r="D870" s="25" t="s">
        <v>149</v>
      </c>
      <c r="E870" s="25" t="s">
        <v>147</v>
      </c>
      <c r="F870" s="25" t="s">
        <v>163</v>
      </c>
    </row>
    <row r="871" spans="1:7" x14ac:dyDescent="0.3">
      <c r="A871" s="36" t="s">
        <v>1596</v>
      </c>
      <c r="B871" s="25" t="s">
        <v>1595</v>
      </c>
      <c r="C871" s="25">
        <v>6</v>
      </c>
      <c r="D871" s="25" t="s">
        <v>149</v>
      </c>
      <c r="E871" s="25" t="s">
        <v>147</v>
      </c>
      <c r="F871" s="25" t="s">
        <v>156</v>
      </c>
    </row>
    <row r="872" spans="1:7" x14ac:dyDescent="0.3">
      <c r="A872" s="36" t="s">
        <v>1598</v>
      </c>
      <c r="B872" s="25" t="s">
        <v>1597</v>
      </c>
      <c r="C872" s="25">
        <v>9</v>
      </c>
      <c r="D872" s="25" t="s">
        <v>149</v>
      </c>
      <c r="E872" s="25" t="s">
        <v>147</v>
      </c>
      <c r="F872" s="25" t="s">
        <v>160</v>
      </c>
      <c r="G872" s="25" t="s">
        <v>223</v>
      </c>
    </row>
    <row r="873" spans="1:7" x14ac:dyDescent="0.3">
      <c r="A873" s="36" t="s">
        <v>1600</v>
      </c>
      <c r="B873" s="25" t="s">
        <v>1599</v>
      </c>
      <c r="C873" s="25">
        <v>6</v>
      </c>
      <c r="D873" s="25" t="s">
        <v>149</v>
      </c>
      <c r="E873" s="25" t="s">
        <v>147</v>
      </c>
      <c r="F873" s="25" t="s">
        <v>148</v>
      </c>
    </row>
    <row r="874" spans="1:7" ht="15" customHeight="1" x14ac:dyDescent="0.35">
      <c r="A874" s="32" t="s">
        <v>4939</v>
      </c>
      <c r="E874" s="25"/>
      <c r="F874" s="25"/>
    </row>
    <row r="875" spans="1:7" x14ac:dyDescent="0.3">
      <c r="A875" s="36" t="s">
        <v>1602</v>
      </c>
      <c r="B875" s="25" t="s">
        <v>1601</v>
      </c>
      <c r="C875" s="25">
        <v>7</v>
      </c>
      <c r="D875" s="25" t="s">
        <v>149</v>
      </c>
      <c r="E875" s="25" t="s">
        <v>147</v>
      </c>
      <c r="F875" s="25" t="s">
        <v>160</v>
      </c>
      <c r="G875" s="25" t="s">
        <v>223</v>
      </c>
    </row>
    <row r="876" spans="1:7" x14ac:dyDescent="0.3">
      <c r="A876" s="36" t="s">
        <v>1604</v>
      </c>
      <c r="B876" s="25" t="s">
        <v>1603</v>
      </c>
      <c r="C876" s="25">
        <v>10</v>
      </c>
      <c r="D876" s="25" t="s">
        <v>149</v>
      </c>
      <c r="E876" s="25" t="s">
        <v>147</v>
      </c>
      <c r="F876" s="25" t="s">
        <v>160</v>
      </c>
    </row>
    <row r="877" spans="1:7" x14ac:dyDescent="0.3">
      <c r="A877" s="36" t="s">
        <v>1606</v>
      </c>
      <c r="B877" s="25" t="s">
        <v>1605</v>
      </c>
      <c r="C877" s="25">
        <v>0</v>
      </c>
      <c r="D877" s="25" t="s">
        <v>189</v>
      </c>
      <c r="E877" s="25" t="s">
        <v>152</v>
      </c>
      <c r="F877" s="25" t="s">
        <v>178</v>
      </c>
    </row>
    <row r="878" spans="1:7" x14ac:dyDescent="0.3">
      <c r="A878" s="36" t="s">
        <v>1608</v>
      </c>
      <c r="B878" s="25" t="s">
        <v>1607</v>
      </c>
      <c r="C878" s="25">
        <v>8</v>
      </c>
      <c r="D878" s="25" t="s">
        <v>149</v>
      </c>
      <c r="E878" s="25" t="s">
        <v>147</v>
      </c>
      <c r="F878" s="25" t="s">
        <v>160</v>
      </c>
    </row>
    <row r="879" spans="1:7" x14ac:dyDescent="0.3">
      <c r="A879" s="36" t="s">
        <v>1609</v>
      </c>
      <c r="B879" s="25" t="s">
        <v>1607</v>
      </c>
      <c r="C879" s="25"/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1611</v>
      </c>
      <c r="B880" s="25" t="s">
        <v>1610</v>
      </c>
      <c r="C880" s="25">
        <v>0</v>
      </c>
      <c r="D880" s="25" t="s">
        <v>149</v>
      </c>
      <c r="E880" s="25" t="s">
        <v>152</v>
      </c>
      <c r="F880" s="25" t="s">
        <v>160</v>
      </c>
      <c r="G880" s="25" t="s">
        <v>203</v>
      </c>
    </row>
    <row r="881" spans="1:7" x14ac:dyDescent="0.3">
      <c r="A881" s="36" t="s">
        <v>1613</v>
      </c>
      <c r="B881" s="25" t="s">
        <v>1612</v>
      </c>
      <c r="C881" s="25"/>
      <c r="D881" s="25" t="s">
        <v>149</v>
      </c>
      <c r="E881" s="25"/>
      <c r="F881" s="25"/>
    </row>
    <row r="882" spans="1:7" x14ac:dyDescent="0.3">
      <c r="A882" s="36" t="s">
        <v>1614</v>
      </c>
      <c r="C882" s="25">
        <v>7</v>
      </c>
      <c r="D882" s="25" t="s">
        <v>149</v>
      </c>
      <c r="E882" s="25" t="s">
        <v>147</v>
      </c>
      <c r="F882" s="25" t="s">
        <v>160</v>
      </c>
    </row>
    <row r="883" spans="1:7" x14ac:dyDescent="0.3">
      <c r="A883" s="36" t="s">
        <v>1616</v>
      </c>
      <c r="B883" s="25" t="s">
        <v>1615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ht="15" customHeight="1" x14ac:dyDescent="0.35">
      <c r="A884" s="32" t="s">
        <v>4940</v>
      </c>
      <c r="C884" s="25"/>
      <c r="E884" s="25"/>
      <c r="F884" s="25"/>
    </row>
    <row r="885" spans="1:7" x14ac:dyDescent="0.3">
      <c r="A885" s="36" t="s">
        <v>1617</v>
      </c>
      <c r="C885" s="25">
        <v>8</v>
      </c>
      <c r="D885" s="25" t="s">
        <v>149</v>
      </c>
      <c r="E885" s="25" t="s">
        <v>147</v>
      </c>
      <c r="F885" s="25" t="s">
        <v>160</v>
      </c>
    </row>
    <row r="886" spans="1:7" x14ac:dyDescent="0.3">
      <c r="A886" s="36" t="s">
        <v>1619</v>
      </c>
      <c r="B886" s="25" t="s">
        <v>1618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1621</v>
      </c>
      <c r="B887" s="25" t="s">
        <v>1620</v>
      </c>
      <c r="C887" s="25">
        <v>4</v>
      </c>
      <c r="D887" s="25" t="s">
        <v>189</v>
      </c>
      <c r="E887" s="25" t="s">
        <v>147</v>
      </c>
      <c r="F887" s="25" t="s">
        <v>160</v>
      </c>
    </row>
    <row r="888" spans="1:7" x14ac:dyDescent="0.3">
      <c r="A888" s="36" t="s">
        <v>1623</v>
      </c>
      <c r="B888" s="25" t="s">
        <v>1622</v>
      </c>
      <c r="C888" s="25">
        <v>9</v>
      </c>
      <c r="D888" s="25" t="s">
        <v>157</v>
      </c>
      <c r="E888" s="25" t="s">
        <v>147</v>
      </c>
      <c r="F888" s="25" t="s">
        <v>148</v>
      </c>
    </row>
    <row r="889" spans="1:7" ht="15" customHeight="1" x14ac:dyDescent="0.35">
      <c r="A889" s="32" t="s">
        <v>4941</v>
      </c>
      <c r="C889" s="25"/>
      <c r="E889" s="25"/>
      <c r="F889" s="25"/>
    </row>
    <row r="890" spans="1:7" x14ac:dyDescent="0.3">
      <c r="A890" s="36" t="s">
        <v>1625</v>
      </c>
      <c r="B890" s="25" t="s">
        <v>1624</v>
      </c>
      <c r="C890" s="25">
        <v>0</v>
      </c>
      <c r="D890" s="25" t="s">
        <v>149</v>
      </c>
      <c r="E890" s="25" t="s">
        <v>152</v>
      </c>
      <c r="F890" s="25" t="s">
        <v>160</v>
      </c>
    </row>
    <row r="891" spans="1:7" x14ac:dyDescent="0.3">
      <c r="A891" s="36" t="s">
        <v>1627</v>
      </c>
      <c r="B891" s="25" t="s">
        <v>1626</v>
      </c>
      <c r="C891" s="25"/>
      <c r="D891" s="25" t="s">
        <v>149</v>
      </c>
      <c r="E891" s="25"/>
      <c r="F891" s="25"/>
    </row>
    <row r="892" spans="1:7" x14ac:dyDescent="0.3">
      <c r="A892" s="36" t="s">
        <v>1629</v>
      </c>
      <c r="B892" s="25" t="s">
        <v>1628</v>
      </c>
      <c r="C892" s="25">
        <v>0</v>
      </c>
      <c r="D892" s="25" t="s">
        <v>149</v>
      </c>
      <c r="E892" s="25" t="s">
        <v>152</v>
      </c>
      <c r="F892" s="25" t="s">
        <v>170</v>
      </c>
    </row>
    <row r="893" spans="1:7" x14ac:dyDescent="0.3">
      <c r="A893" s="36" t="s">
        <v>1631</v>
      </c>
      <c r="B893" s="25" t="s">
        <v>1630</v>
      </c>
      <c r="C893" s="25">
        <v>8</v>
      </c>
      <c r="D893" s="25" t="s">
        <v>157</v>
      </c>
      <c r="E893" s="25" t="s">
        <v>147</v>
      </c>
      <c r="F893" s="25" t="s">
        <v>222</v>
      </c>
      <c r="G893" s="25" t="s">
        <v>203</v>
      </c>
    </row>
    <row r="894" spans="1:7" x14ac:dyDescent="0.3">
      <c r="A894" s="36" t="s">
        <v>1632</v>
      </c>
      <c r="B894" s="25" t="s">
        <v>1630</v>
      </c>
      <c r="C894" s="25"/>
      <c r="D894" s="25" t="s">
        <v>157</v>
      </c>
      <c r="E894" s="25" t="s">
        <v>147</v>
      </c>
      <c r="F894" s="25" t="s">
        <v>160</v>
      </c>
      <c r="G894" s="25" t="s">
        <v>203</v>
      </c>
    </row>
    <row r="895" spans="1:7" x14ac:dyDescent="0.3">
      <c r="A895" s="36" t="s">
        <v>1633</v>
      </c>
      <c r="C895" s="25">
        <v>7</v>
      </c>
      <c r="D895" s="25" t="s">
        <v>149</v>
      </c>
      <c r="E895" s="25" t="s">
        <v>147</v>
      </c>
      <c r="F895" s="25" t="s">
        <v>160</v>
      </c>
    </row>
    <row r="896" spans="1:7" x14ac:dyDescent="0.3">
      <c r="A896" s="36" t="s">
        <v>1635</v>
      </c>
      <c r="B896" s="25" t="s">
        <v>1634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1637</v>
      </c>
      <c r="B897" s="25" t="s">
        <v>1636</v>
      </c>
      <c r="C897" s="25">
        <v>8</v>
      </c>
      <c r="D897" s="25" t="s">
        <v>149</v>
      </c>
      <c r="E897" s="25" t="s">
        <v>147</v>
      </c>
      <c r="F897" s="25" t="s">
        <v>173</v>
      </c>
      <c r="G897" s="25" t="s">
        <v>203</v>
      </c>
    </row>
    <row r="898" spans="1:7" x14ac:dyDescent="0.3">
      <c r="A898" s="36" t="s">
        <v>1638</v>
      </c>
      <c r="C898" s="25">
        <v>8</v>
      </c>
      <c r="D898" s="25" t="s">
        <v>189</v>
      </c>
      <c r="E898" s="25" t="s">
        <v>147</v>
      </c>
      <c r="F898" s="25" t="s">
        <v>355</v>
      </c>
    </row>
    <row r="899" spans="1:7" x14ac:dyDescent="0.3">
      <c r="A899" s="36" t="s">
        <v>1640</v>
      </c>
      <c r="B899" s="25" t="s">
        <v>1639</v>
      </c>
      <c r="C899" s="25">
        <v>10</v>
      </c>
      <c r="D899" s="25" t="s">
        <v>189</v>
      </c>
      <c r="E899" s="25" t="s">
        <v>147</v>
      </c>
      <c r="F899" s="25" t="s">
        <v>160</v>
      </c>
    </row>
    <row r="900" spans="1:7" x14ac:dyDescent="0.3">
      <c r="A900" s="36" t="s">
        <v>1642</v>
      </c>
      <c r="B900" s="25" t="s">
        <v>1641</v>
      </c>
      <c r="C900" s="25"/>
      <c r="D900" s="25" t="s">
        <v>189</v>
      </c>
      <c r="E900" s="25"/>
      <c r="F900" s="25"/>
      <c r="G900" s="25" t="s">
        <v>182</v>
      </c>
    </row>
    <row r="901" spans="1:7" ht="15" customHeight="1" x14ac:dyDescent="0.35">
      <c r="A901" s="32" t="s">
        <v>4942</v>
      </c>
      <c r="C901" s="25"/>
      <c r="E901" s="25"/>
      <c r="F901" s="25"/>
    </row>
    <row r="902" spans="1:7" x14ac:dyDescent="0.3">
      <c r="A902" s="36" t="s">
        <v>1644</v>
      </c>
      <c r="B902" s="25" t="s">
        <v>1643</v>
      </c>
      <c r="C902" s="25"/>
      <c r="D902" s="25" t="s">
        <v>149</v>
      </c>
      <c r="E902" s="25"/>
      <c r="F902" s="25"/>
      <c r="G902" s="25" t="s">
        <v>149</v>
      </c>
    </row>
    <row r="903" spans="1:7" x14ac:dyDescent="0.3">
      <c r="A903" s="36" t="s">
        <v>1645</v>
      </c>
      <c r="C903" s="25">
        <v>0</v>
      </c>
      <c r="D903" s="25" t="s">
        <v>149</v>
      </c>
      <c r="E903" s="25" t="s">
        <v>147</v>
      </c>
      <c r="F903" s="25" t="s">
        <v>160</v>
      </c>
    </row>
    <row r="904" spans="1:7" x14ac:dyDescent="0.3">
      <c r="A904" s="36" t="s">
        <v>1647</v>
      </c>
      <c r="B904" s="25" t="s">
        <v>1646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1649</v>
      </c>
      <c r="B905" s="25" t="s">
        <v>1648</v>
      </c>
      <c r="C905" s="25">
        <v>0</v>
      </c>
      <c r="D905" s="25" t="s">
        <v>149</v>
      </c>
      <c r="E905" s="25" t="s">
        <v>152</v>
      </c>
      <c r="F905" s="25" t="s">
        <v>160</v>
      </c>
    </row>
    <row r="906" spans="1:7" ht="15" customHeight="1" x14ac:dyDescent="0.35">
      <c r="A906" s="32" t="s">
        <v>4943</v>
      </c>
      <c r="C906" s="25"/>
      <c r="E906" s="25"/>
      <c r="F906" s="25"/>
    </row>
    <row r="907" spans="1:7" x14ac:dyDescent="0.3">
      <c r="A907" s="36" t="s">
        <v>1651</v>
      </c>
      <c r="B907" s="25" t="s">
        <v>1650</v>
      </c>
      <c r="C907" s="25">
        <v>8</v>
      </c>
      <c r="D907" s="25" t="s">
        <v>149</v>
      </c>
      <c r="E907" s="25" t="s">
        <v>147</v>
      </c>
      <c r="F907" s="25" t="s">
        <v>202</v>
      </c>
      <c r="G907" s="25" t="s">
        <v>203</v>
      </c>
    </row>
    <row r="908" spans="1:7" x14ac:dyDescent="0.3">
      <c r="A908" s="36" t="s">
        <v>1653</v>
      </c>
      <c r="B908" s="25" t="s">
        <v>1652</v>
      </c>
      <c r="C908" s="25">
        <v>4</v>
      </c>
      <c r="D908" s="25" t="s">
        <v>149</v>
      </c>
      <c r="E908" s="25" t="s">
        <v>147</v>
      </c>
      <c r="F908" s="25" t="s">
        <v>202</v>
      </c>
    </row>
    <row r="909" spans="1:7" x14ac:dyDescent="0.3">
      <c r="A909" s="36" t="s">
        <v>1654</v>
      </c>
      <c r="C909" s="25">
        <v>7</v>
      </c>
      <c r="D909" s="25" t="s">
        <v>149</v>
      </c>
      <c r="E909" s="25" t="s">
        <v>147</v>
      </c>
      <c r="F909" s="25" t="s">
        <v>160</v>
      </c>
    </row>
    <row r="910" spans="1:7" x14ac:dyDescent="0.3">
      <c r="A910" s="36" t="s">
        <v>1656</v>
      </c>
      <c r="B910" s="25" t="s">
        <v>1655</v>
      </c>
      <c r="C910" s="25"/>
      <c r="D910" s="25" t="s">
        <v>149</v>
      </c>
      <c r="E910" s="25" t="s">
        <v>147</v>
      </c>
      <c r="F910" s="25" t="s">
        <v>160</v>
      </c>
      <c r="G910" s="25" t="s">
        <v>182</v>
      </c>
    </row>
    <row r="911" spans="1:7" x14ac:dyDescent="0.3">
      <c r="A911" s="36" t="s">
        <v>1658</v>
      </c>
      <c r="B911" s="25" t="s">
        <v>1657</v>
      </c>
      <c r="C911" s="25">
        <v>6</v>
      </c>
      <c r="D911" s="25" t="s">
        <v>149</v>
      </c>
      <c r="E911" s="25" t="s">
        <v>147</v>
      </c>
      <c r="F911" s="25"/>
    </row>
    <row r="912" spans="1:7" x14ac:dyDescent="0.3">
      <c r="A912" s="36" t="s">
        <v>1660</v>
      </c>
      <c r="B912" s="25" t="s">
        <v>1659</v>
      </c>
      <c r="C912" s="25">
        <v>7</v>
      </c>
      <c r="D912" s="25" t="s">
        <v>149</v>
      </c>
      <c r="E912" s="25" t="s">
        <v>147</v>
      </c>
      <c r="F912" s="25" t="s">
        <v>160</v>
      </c>
    </row>
    <row r="913" spans="1:7" x14ac:dyDescent="0.3">
      <c r="A913" s="36" t="s">
        <v>1662</v>
      </c>
      <c r="B913" s="25" t="s">
        <v>1661</v>
      </c>
      <c r="C913" s="25"/>
      <c r="D913" s="25" t="s">
        <v>149</v>
      </c>
      <c r="E913" s="25"/>
      <c r="F913" s="25"/>
      <c r="G913" s="25" t="s">
        <v>182</v>
      </c>
    </row>
    <row r="914" spans="1:7" ht="15" customHeight="1" x14ac:dyDescent="0.35">
      <c r="A914" s="32" t="s">
        <v>4944</v>
      </c>
      <c r="C914" s="25"/>
      <c r="E914" s="25"/>
      <c r="F914" s="25"/>
    </row>
    <row r="915" spans="1:7" x14ac:dyDescent="0.3">
      <c r="A915" s="36" t="s">
        <v>1663</v>
      </c>
      <c r="C915" s="25">
        <v>0</v>
      </c>
      <c r="D915" s="25" t="s">
        <v>149</v>
      </c>
      <c r="E915" s="25" t="s">
        <v>152</v>
      </c>
      <c r="F915" s="25" t="s">
        <v>170</v>
      </c>
    </row>
    <row r="916" spans="1:7" x14ac:dyDescent="0.3">
      <c r="A916" s="36" t="s">
        <v>1665</v>
      </c>
      <c r="B916" s="25" t="s">
        <v>1664</v>
      </c>
      <c r="C916" s="25">
        <v>0</v>
      </c>
      <c r="D916" s="25" t="s">
        <v>149</v>
      </c>
      <c r="E916" s="25" t="s">
        <v>152</v>
      </c>
      <c r="F916" s="25" t="s">
        <v>160</v>
      </c>
    </row>
    <row r="917" spans="1:7" x14ac:dyDescent="0.3">
      <c r="A917" s="36" t="s">
        <v>1667</v>
      </c>
      <c r="B917" s="25" t="s">
        <v>1666</v>
      </c>
      <c r="C917" s="25">
        <v>10</v>
      </c>
      <c r="D917" s="25" t="s">
        <v>189</v>
      </c>
      <c r="E917" s="25" t="s">
        <v>147</v>
      </c>
      <c r="F917" s="25" t="s">
        <v>208</v>
      </c>
      <c r="G917" s="25" t="s">
        <v>144</v>
      </c>
    </row>
    <row r="918" spans="1:7" x14ac:dyDescent="0.3">
      <c r="A918" s="36" t="s">
        <v>1669</v>
      </c>
      <c r="B918" s="25" t="s">
        <v>1668</v>
      </c>
      <c r="C918" s="25">
        <v>8</v>
      </c>
      <c r="D918" s="25" t="s">
        <v>149</v>
      </c>
      <c r="E918" s="25" t="s">
        <v>147</v>
      </c>
      <c r="F918" s="25" t="s">
        <v>160</v>
      </c>
      <c r="G918" s="25" t="s">
        <v>203</v>
      </c>
    </row>
    <row r="919" spans="1:7" x14ac:dyDescent="0.3">
      <c r="A919" s="36" t="s">
        <v>1671</v>
      </c>
      <c r="B919" s="25" t="s">
        <v>1670</v>
      </c>
      <c r="C919" s="25">
        <v>7</v>
      </c>
      <c r="D919" s="25" t="s">
        <v>149</v>
      </c>
      <c r="E919" s="25" t="s">
        <v>147</v>
      </c>
      <c r="F919" s="25" t="s">
        <v>160</v>
      </c>
    </row>
    <row r="920" spans="1:7" ht="15" customHeight="1" x14ac:dyDescent="0.35">
      <c r="A920" s="32" t="s">
        <v>4945</v>
      </c>
      <c r="C920" s="25"/>
      <c r="E920" s="25"/>
      <c r="F920" s="25"/>
    </row>
    <row r="921" spans="1:7" x14ac:dyDescent="0.3">
      <c r="A921" s="36" t="s">
        <v>1672</v>
      </c>
      <c r="C921" s="25"/>
      <c r="D921" s="25" t="s">
        <v>189</v>
      </c>
      <c r="E921" s="25"/>
      <c r="F921" s="25"/>
    </row>
    <row r="922" spans="1:7" x14ac:dyDescent="0.3">
      <c r="A922" s="36" t="s">
        <v>1674</v>
      </c>
      <c r="B922" s="25" t="s">
        <v>1673</v>
      </c>
      <c r="C922" s="25"/>
      <c r="D922" s="25" t="s">
        <v>189</v>
      </c>
      <c r="E922" s="25"/>
      <c r="F922" s="25"/>
    </row>
    <row r="923" spans="1:7" x14ac:dyDescent="0.3">
      <c r="A923" s="36" t="s">
        <v>1676</v>
      </c>
      <c r="B923" s="25" t="s">
        <v>1675</v>
      </c>
      <c r="C923" s="25">
        <v>5</v>
      </c>
      <c r="D923" s="25" t="s">
        <v>189</v>
      </c>
      <c r="E923" s="25" t="s">
        <v>147</v>
      </c>
      <c r="F923" s="25" t="s">
        <v>208</v>
      </c>
    </row>
    <row r="924" spans="1:7" x14ac:dyDescent="0.3">
      <c r="A924" s="36" t="s">
        <v>1677</v>
      </c>
      <c r="B924" s="25" t="s">
        <v>1675</v>
      </c>
      <c r="C924" s="25"/>
      <c r="D924" s="25" t="s">
        <v>189</v>
      </c>
      <c r="E924" s="25"/>
      <c r="F924" s="25"/>
    </row>
    <row r="925" spans="1:7" x14ac:dyDescent="0.3">
      <c r="A925" s="36" t="s">
        <v>1678</v>
      </c>
      <c r="B925" s="25" t="s">
        <v>1675</v>
      </c>
      <c r="C925" s="25"/>
      <c r="D925" s="25" t="s">
        <v>189</v>
      </c>
      <c r="E925" s="25"/>
      <c r="F925" s="25"/>
    </row>
    <row r="926" spans="1:7" x14ac:dyDescent="0.3">
      <c r="A926" s="36" t="s">
        <v>1679</v>
      </c>
      <c r="B926" s="25" t="s">
        <v>1675</v>
      </c>
      <c r="C926" s="25"/>
      <c r="D926" s="25" t="s">
        <v>189</v>
      </c>
      <c r="E926" s="25"/>
      <c r="F926" s="25"/>
    </row>
    <row r="927" spans="1:7" x14ac:dyDescent="0.3">
      <c r="A927" s="36" t="s">
        <v>1681</v>
      </c>
      <c r="B927" s="25" t="s">
        <v>1680</v>
      </c>
      <c r="C927" s="25">
        <v>5</v>
      </c>
      <c r="D927" s="25" t="s">
        <v>189</v>
      </c>
      <c r="E927" s="25" t="s">
        <v>147</v>
      </c>
      <c r="F927" s="25" t="s">
        <v>241</v>
      </c>
    </row>
    <row r="928" spans="1:7" x14ac:dyDescent="0.3">
      <c r="A928" s="36" t="s">
        <v>1683</v>
      </c>
      <c r="B928" s="25" t="s">
        <v>1682</v>
      </c>
      <c r="C928" s="25">
        <v>4</v>
      </c>
      <c r="D928" s="25" t="s">
        <v>189</v>
      </c>
      <c r="E928" s="25" t="s">
        <v>147</v>
      </c>
      <c r="F928" s="25" t="s">
        <v>160</v>
      </c>
    </row>
    <row r="929" spans="1:7" x14ac:dyDescent="0.3">
      <c r="A929" s="36" t="s">
        <v>1685</v>
      </c>
      <c r="B929" s="25" t="s">
        <v>1684</v>
      </c>
      <c r="C929" s="25">
        <v>6</v>
      </c>
      <c r="D929" s="25" t="s">
        <v>189</v>
      </c>
      <c r="E929" s="25" t="s">
        <v>147</v>
      </c>
      <c r="F929" s="25" t="s">
        <v>156</v>
      </c>
    </row>
    <row r="930" spans="1:7" x14ac:dyDescent="0.3">
      <c r="A930" s="36" t="s">
        <v>1687</v>
      </c>
      <c r="B930" s="25" t="s">
        <v>1686</v>
      </c>
      <c r="C930" s="25">
        <v>10</v>
      </c>
      <c r="D930" s="25" t="s">
        <v>189</v>
      </c>
      <c r="E930" s="25" t="s">
        <v>147</v>
      </c>
      <c r="F930" s="25" t="s">
        <v>241</v>
      </c>
    </row>
    <row r="931" spans="1:7" x14ac:dyDescent="0.3">
      <c r="A931" s="36" t="s">
        <v>1689</v>
      </c>
      <c r="B931" s="25" t="s">
        <v>1688</v>
      </c>
      <c r="C931" s="25">
        <v>5</v>
      </c>
      <c r="D931" s="25" t="s">
        <v>189</v>
      </c>
      <c r="E931" s="25" t="s">
        <v>147</v>
      </c>
      <c r="F931" s="25" t="s">
        <v>160</v>
      </c>
    </row>
    <row r="932" spans="1:7" x14ac:dyDescent="0.3">
      <c r="A932" s="36" t="s">
        <v>1691</v>
      </c>
      <c r="B932" s="25" t="s">
        <v>1690</v>
      </c>
      <c r="C932" s="25">
        <v>3</v>
      </c>
      <c r="D932" s="25" t="s">
        <v>189</v>
      </c>
      <c r="E932" s="25" t="s">
        <v>147</v>
      </c>
      <c r="F932" s="25" t="s">
        <v>156</v>
      </c>
    </row>
    <row r="933" spans="1:7" x14ac:dyDescent="0.3">
      <c r="A933" s="36" t="s">
        <v>1692</v>
      </c>
      <c r="B933" s="25" t="s">
        <v>1690</v>
      </c>
      <c r="C933" s="25"/>
      <c r="D933" s="25" t="s">
        <v>189</v>
      </c>
      <c r="E933" s="25"/>
      <c r="F933" s="25"/>
    </row>
    <row r="934" spans="1:7" x14ac:dyDescent="0.3">
      <c r="A934" s="36" t="s">
        <v>1693</v>
      </c>
      <c r="B934" s="25" t="s">
        <v>1690</v>
      </c>
      <c r="C934" s="25"/>
      <c r="D934" s="25" t="s">
        <v>189</v>
      </c>
      <c r="E934" s="25"/>
      <c r="F934" s="25"/>
    </row>
    <row r="935" spans="1:7" x14ac:dyDescent="0.3">
      <c r="A935" s="36" t="s">
        <v>1695</v>
      </c>
      <c r="B935" s="25" t="s">
        <v>1694</v>
      </c>
      <c r="C935" s="25">
        <v>7</v>
      </c>
      <c r="D935" s="25" t="s">
        <v>189</v>
      </c>
      <c r="E935" s="25" t="s">
        <v>147</v>
      </c>
      <c r="F935" s="25" t="s">
        <v>178</v>
      </c>
    </row>
    <row r="936" spans="1:7" x14ac:dyDescent="0.3">
      <c r="A936" s="36" t="s">
        <v>1696</v>
      </c>
      <c r="B936" s="25" t="s">
        <v>1694</v>
      </c>
      <c r="C936" s="25"/>
      <c r="D936" s="25" t="s">
        <v>189</v>
      </c>
      <c r="E936" s="25"/>
      <c r="F936" s="25"/>
    </row>
    <row r="937" spans="1:7" x14ac:dyDescent="0.3">
      <c r="A937" s="36" t="s">
        <v>1698</v>
      </c>
      <c r="B937" s="25" t="s">
        <v>1697</v>
      </c>
      <c r="C937" s="25"/>
      <c r="D937" s="25" t="s">
        <v>189</v>
      </c>
      <c r="E937" s="25"/>
      <c r="F937" s="25"/>
    </row>
    <row r="938" spans="1:7" x14ac:dyDescent="0.3">
      <c r="A938" s="36" t="s">
        <v>1699</v>
      </c>
      <c r="B938" s="25" t="s">
        <v>1694</v>
      </c>
      <c r="C938" s="25"/>
      <c r="D938" s="25" t="s">
        <v>189</v>
      </c>
      <c r="E938" s="25"/>
      <c r="F938" s="25"/>
    </row>
    <row r="939" spans="1:7" x14ac:dyDescent="0.3">
      <c r="A939" s="36" t="s">
        <v>1701</v>
      </c>
      <c r="B939" s="25" t="s">
        <v>1700</v>
      </c>
      <c r="C939" s="25">
        <v>7</v>
      </c>
      <c r="D939" s="25" t="s">
        <v>189</v>
      </c>
      <c r="E939" s="25" t="s">
        <v>147</v>
      </c>
      <c r="F939" s="25" t="s">
        <v>160</v>
      </c>
    </row>
    <row r="940" spans="1:7" x14ac:dyDescent="0.3">
      <c r="A940" s="25" t="s">
        <v>1703</v>
      </c>
      <c r="B940" s="36" t="s">
        <v>1702</v>
      </c>
      <c r="C940" s="25">
        <v>8</v>
      </c>
      <c r="D940" s="36" t="s">
        <v>189</v>
      </c>
      <c r="E940" s="25" t="s">
        <v>147</v>
      </c>
      <c r="F940" s="25" t="s">
        <v>202</v>
      </c>
    </row>
    <row r="941" spans="1:7" ht="15" customHeight="1" x14ac:dyDescent="0.35">
      <c r="A941" s="32" t="s">
        <v>4946</v>
      </c>
      <c r="C941" s="25"/>
      <c r="E941" s="25"/>
      <c r="F941" s="25"/>
    </row>
    <row r="942" spans="1:7" x14ac:dyDescent="0.3">
      <c r="A942" s="36" t="s">
        <v>1705</v>
      </c>
      <c r="B942" s="25" t="s">
        <v>1704</v>
      </c>
      <c r="C942" s="25">
        <v>10</v>
      </c>
      <c r="D942" s="25" t="s">
        <v>189</v>
      </c>
      <c r="E942" s="25" t="s">
        <v>147</v>
      </c>
      <c r="F942" s="25" t="s">
        <v>160</v>
      </c>
    </row>
    <row r="943" spans="1:7" x14ac:dyDescent="0.3">
      <c r="A943" s="36" t="s">
        <v>1707</v>
      </c>
      <c r="B943" s="25" t="s">
        <v>1706</v>
      </c>
      <c r="C943" s="25">
        <v>5</v>
      </c>
      <c r="D943" s="25" t="s">
        <v>189</v>
      </c>
      <c r="E943" s="25" t="s">
        <v>147</v>
      </c>
      <c r="F943" s="25" t="s">
        <v>160</v>
      </c>
    </row>
    <row r="944" spans="1:7" x14ac:dyDescent="0.3">
      <c r="A944" s="36" t="s">
        <v>1709</v>
      </c>
      <c r="B944" s="25" t="s">
        <v>1708</v>
      </c>
      <c r="C944" s="25">
        <v>5</v>
      </c>
      <c r="D944" s="25" t="s">
        <v>149</v>
      </c>
      <c r="E944" s="25" t="s">
        <v>147</v>
      </c>
      <c r="F944" s="25" t="s">
        <v>222</v>
      </c>
      <c r="G944" s="25" t="s">
        <v>149</v>
      </c>
    </row>
    <row r="945" spans="1:7" x14ac:dyDescent="0.3">
      <c r="A945" s="36" t="s">
        <v>1711</v>
      </c>
      <c r="B945" s="25" t="s">
        <v>1710</v>
      </c>
      <c r="C945" s="25">
        <v>6</v>
      </c>
      <c r="D945" s="25" t="s">
        <v>157</v>
      </c>
      <c r="E945" s="25" t="s">
        <v>147</v>
      </c>
      <c r="F945" s="25" t="s">
        <v>160</v>
      </c>
    </row>
    <row r="946" spans="1:7" x14ac:dyDescent="0.3">
      <c r="A946" s="36" t="s">
        <v>1713</v>
      </c>
      <c r="B946" s="25" t="s">
        <v>1712</v>
      </c>
      <c r="C946" s="25">
        <v>0</v>
      </c>
      <c r="D946" s="25" t="s">
        <v>149</v>
      </c>
      <c r="E946" s="25" t="s">
        <v>152</v>
      </c>
      <c r="F946" s="25" t="s">
        <v>160</v>
      </c>
    </row>
    <row r="947" spans="1:7" x14ac:dyDescent="0.3">
      <c r="A947" s="36" t="s">
        <v>1715</v>
      </c>
      <c r="B947" s="25" t="s">
        <v>1714</v>
      </c>
      <c r="C947" s="25">
        <v>2</v>
      </c>
      <c r="D947" s="25" t="s">
        <v>189</v>
      </c>
      <c r="E947" s="25" t="s">
        <v>147</v>
      </c>
      <c r="F947" s="25" t="s">
        <v>160</v>
      </c>
    </row>
    <row r="948" spans="1:7" x14ac:dyDescent="0.3">
      <c r="A948" s="36" t="s">
        <v>1717</v>
      </c>
      <c r="B948" s="25" t="s">
        <v>1716</v>
      </c>
      <c r="C948" s="25">
        <v>0</v>
      </c>
      <c r="D948" s="25" t="s">
        <v>189</v>
      </c>
      <c r="E948" s="25" t="s">
        <v>152</v>
      </c>
      <c r="F948" s="25" t="s">
        <v>156</v>
      </c>
    </row>
    <row r="949" spans="1:7" x14ac:dyDescent="0.3">
      <c r="A949" s="36" t="s">
        <v>1719</v>
      </c>
      <c r="B949" s="25" t="s">
        <v>1718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ht="15" customHeight="1" x14ac:dyDescent="0.35">
      <c r="A950" s="32" t="s">
        <v>4947</v>
      </c>
      <c r="C950" s="25"/>
      <c r="E950" s="25"/>
      <c r="F950" s="25"/>
    </row>
    <row r="951" spans="1:7" x14ac:dyDescent="0.3">
      <c r="A951" s="36" t="s">
        <v>1721</v>
      </c>
      <c r="B951" s="25" t="s">
        <v>1720</v>
      </c>
      <c r="C951" s="25">
        <v>4</v>
      </c>
      <c r="D951" s="25" t="s">
        <v>149</v>
      </c>
      <c r="E951" s="25" t="s">
        <v>147</v>
      </c>
      <c r="F951" s="25" t="s">
        <v>202</v>
      </c>
    </row>
    <row r="952" spans="1:7" x14ac:dyDescent="0.3">
      <c r="A952" s="36" t="s">
        <v>1723</v>
      </c>
      <c r="B952" s="25" t="s">
        <v>1722</v>
      </c>
      <c r="C952" s="25">
        <v>6</v>
      </c>
      <c r="D952" s="25" t="s">
        <v>149</v>
      </c>
      <c r="E952" s="25" t="s">
        <v>147</v>
      </c>
      <c r="F952" s="25" t="s">
        <v>241</v>
      </c>
    </row>
    <row r="953" spans="1:7" x14ac:dyDescent="0.3">
      <c r="A953" s="36" t="s">
        <v>1725</v>
      </c>
      <c r="B953" s="25" t="s">
        <v>1724</v>
      </c>
      <c r="C953" s="25"/>
      <c r="D953" s="25" t="s">
        <v>149</v>
      </c>
      <c r="E953" s="25"/>
      <c r="F953" s="25"/>
    </row>
    <row r="954" spans="1:7" x14ac:dyDescent="0.3">
      <c r="A954" s="36" t="s">
        <v>1727</v>
      </c>
      <c r="B954" s="25" t="s">
        <v>1726</v>
      </c>
      <c r="C954" s="25">
        <v>6</v>
      </c>
      <c r="D954" s="25" t="s">
        <v>149</v>
      </c>
      <c r="E954" s="25" t="s">
        <v>147</v>
      </c>
      <c r="F954" s="25" t="s">
        <v>160</v>
      </c>
    </row>
    <row r="955" spans="1:7" ht="15" customHeight="1" x14ac:dyDescent="0.35">
      <c r="A955" s="32" t="s">
        <v>4948</v>
      </c>
      <c r="C955" s="25"/>
      <c r="E955" s="25"/>
      <c r="F955" s="25"/>
    </row>
    <row r="956" spans="1:7" x14ac:dyDescent="0.3">
      <c r="A956" s="36" t="s">
        <v>1729</v>
      </c>
      <c r="B956" s="25" t="s">
        <v>1728</v>
      </c>
      <c r="C956" s="25">
        <v>7</v>
      </c>
      <c r="D956" s="25" t="s">
        <v>149</v>
      </c>
      <c r="E956" s="25" t="s">
        <v>147</v>
      </c>
      <c r="F956" s="25" t="s">
        <v>160</v>
      </c>
    </row>
    <row r="957" spans="1:7" x14ac:dyDescent="0.3">
      <c r="A957" s="36" t="s">
        <v>1731</v>
      </c>
      <c r="B957" s="25" t="s">
        <v>1730</v>
      </c>
      <c r="C957" s="25"/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1733</v>
      </c>
      <c r="B958" s="25" t="s">
        <v>1732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1735</v>
      </c>
      <c r="B959" s="25" t="s">
        <v>1734</v>
      </c>
      <c r="C959" s="25">
        <v>10</v>
      </c>
      <c r="D959" s="25" t="s">
        <v>149</v>
      </c>
      <c r="E959" s="25" t="s">
        <v>147</v>
      </c>
      <c r="F959" s="25" t="s">
        <v>378</v>
      </c>
      <c r="G959" s="25" t="s">
        <v>182</v>
      </c>
    </row>
    <row r="960" spans="1:7" x14ac:dyDescent="0.3">
      <c r="A960" s="36" t="s">
        <v>1737</v>
      </c>
      <c r="B960" s="25" t="s">
        <v>1736</v>
      </c>
      <c r="C960" s="25">
        <v>0</v>
      </c>
      <c r="D960" s="25" t="s">
        <v>149</v>
      </c>
      <c r="E960" s="25" t="s">
        <v>152</v>
      </c>
      <c r="F960" s="25" t="s">
        <v>170</v>
      </c>
    </row>
    <row r="961" spans="1:7" x14ac:dyDescent="0.3">
      <c r="A961" s="36" t="s">
        <v>1739</v>
      </c>
      <c r="B961" s="25" t="s">
        <v>1738</v>
      </c>
      <c r="C961" s="25">
        <v>8</v>
      </c>
      <c r="D961" s="25" t="s">
        <v>157</v>
      </c>
      <c r="E961" s="25" t="s">
        <v>147</v>
      </c>
      <c r="F961" s="25" t="s">
        <v>208</v>
      </c>
    </row>
    <row r="962" spans="1:7" x14ac:dyDescent="0.3">
      <c r="A962" s="36" t="s">
        <v>1741</v>
      </c>
      <c r="B962" s="25" t="s">
        <v>1740</v>
      </c>
      <c r="C962" s="25">
        <v>6</v>
      </c>
      <c r="D962" s="25" t="s">
        <v>189</v>
      </c>
      <c r="E962" s="25" t="s">
        <v>147</v>
      </c>
      <c r="F962" s="25" t="s">
        <v>148</v>
      </c>
    </row>
    <row r="963" spans="1:7" x14ac:dyDescent="0.3">
      <c r="A963" s="36" t="s">
        <v>1743</v>
      </c>
      <c r="B963" s="25" t="s">
        <v>1742</v>
      </c>
      <c r="C963" s="25"/>
      <c r="D963" s="25" t="s">
        <v>149</v>
      </c>
      <c r="E963" s="25"/>
      <c r="F963" s="25"/>
      <c r="G963" s="25" t="s">
        <v>223</v>
      </c>
    </row>
    <row r="964" spans="1:7" x14ac:dyDescent="0.3">
      <c r="A964" s="36" t="s">
        <v>1745</v>
      </c>
      <c r="B964" s="25" t="s">
        <v>1744</v>
      </c>
      <c r="C964" s="25">
        <v>10</v>
      </c>
      <c r="D964" s="25" t="s">
        <v>149</v>
      </c>
      <c r="E964" s="25" t="s">
        <v>147</v>
      </c>
      <c r="F964" s="25" t="s">
        <v>178</v>
      </c>
      <c r="G964" s="25" t="s">
        <v>144</v>
      </c>
    </row>
    <row r="965" spans="1:7" ht="15" customHeight="1" x14ac:dyDescent="0.35">
      <c r="A965" s="32" t="s">
        <v>4949</v>
      </c>
      <c r="C965" s="25"/>
      <c r="E965" s="25"/>
      <c r="F965" s="25"/>
    </row>
    <row r="966" spans="1:7" ht="15" customHeight="1" x14ac:dyDescent="0.35">
      <c r="A966" s="32" t="s">
        <v>4950</v>
      </c>
      <c r="C966" s="25"/>
      <c r="E966" s="25"/>
      <c r="F966" s="25"/>
    </row>
    <row r="967" spans="1:7" x14ac:dyDescent="0.3">
      <c r="A967" s="36" t="s">
        <v>1747</v>
      </c>
      <c r="B967" s="25" t="s">
        <v>1746</v>
      </c>
      <c r="C967" s="25">
        <v>5</v>
      </c>
      <c r="D967" s="25" t="s">
        <v>149</v>
      </c>
      <c r="E967" s="25" t="s">
        <v>147</v>
      </c>
      <c r="F967" s="25" t="s">
        <v>253</v>
      </c>
    </row>
    <row r="968" spans="1:7" x14ac:dyDescent="0.3">
      <c r="A968" s="36" t="s">
        <v>1748</v>
      </c>
      <c r="B968" s="25" t="s">
        <v>1746</v>
      </c>
      <c r="C968" s="25"/>
      <c r="D968" s="25" t="s">
        <v>149</v>
      </c>
      <c r="E968" s="25" t="s">
        <v>147</v>
      </c>
      <c r="F968" s="25" t="s">
        <v>160</v>
      </c>
    </row>
    <row r="969" spans="1:7" x14ac:dyDescent="0.3">
      <c r="A969" s="36" t="s">
        <v>1749</v>
      </c>
      <c r="B969" s="25" t="s">
        <v>1746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1751</v>
      </c>
      <c r="B970" s="25" t="s">
        <v>1750</v>
      </c>
      <c r="C970" s="25">
        <v>10</v>
      </c>
      <c r="D970" s="25" t="s">
        <v>149</v>
      </c>
      <c r="E970" s="25" t="s">
        <v>147</v>
      </c>
      <c r="F970" s="25" t="s">
        <v>160</v>
      </c>
      <c r="G970" s="25" t="s">
        <v>203</v>
      </c>
    </row>
    <row r="971" spans="1:7" x14ac:dyDescent="0.3">
      <c r="A971" s="36" t="s">
        <v>1753</v>
      </c>
      <c r="B971" s="25" t="s">
        <v>1752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144</v>
      </c>
    </row>
    <row r="972" spans="1:7" x14ac:dyDescent="0.3">
      <c r="A972" s="36" t="s">
        <v>1755</v>
      </c>
      <c r="B972" s="25" t="s">
        <v>1754</v>
      </c>
      <c r="C972" s="25">
        <v>0</v>
      </c>
      <c r="D972" s="25" t="s">
        <v>149</v>
      </c>
      <c r="E972" s="25" t="s">
        <v>152</v>
      </c>
      <c r="F972" s="25" t="s">
        <v>160</v>
      </c>
    </row>
    <row r="973" spans="1:7" x14ac:dyDescent="0.3">
      <c r="A973" s="36" t="s">
        <v>1757</v>
      </c>
      <c r="B973" s="25" t="s">
        <v>1756</v>
      </c>
      <c r="C973" s="25"/>
      <c r="D973" s="25" t="s">
        <v>149</v>
      </c>
      <c r="E973" s="25"/>
      <c r="F973" s="25"/>
      <c r="G973" s="25" t="s">
        <v>144</v>
      </c>
    </row>
    <row r="974" spans="1:7" x14ac:dyDescent="0.3">
      <c r="A974" s="36" t="s">
        <v>1759</v>
      </c>
      <c r="B974" s="25" t="s">
        <v>1758</v>
      </c>
      <c r="C974" s="25">
        <v>5</v>
      </c>
      <c r="D974" s="25" t="s">
        <v>149</v>
      </c>
      <c r="E974" s="25" t="s">
        <v>147</v>
      </c>
      <c r="F974" s="25" t="s">
        <v>160</v>
      </c>
    </row>
    <row r="975" spans="1:7" ht="15" customHeight="1" x14ac:dyDescent="0.35">
      <c r="A975" s="32" t="s">
        <v>4951</v>
      </c>
      <c r="C975" s="25"/>
      <c r="E975" s="25"/>
      <c r="F975" s="25"/>
    </row>
    <row r="976" spans="1:7" x14ac:dyDescent="0.3">
      <c r="A976" s="36" t="s">
        <v>1761</v>
      </c>
      <c r="B976" s="25" t="s">
        <v>1760</v>
      </c>
      <c r="C976" s="25">
        <v>3</v>
      </c>
      <c r="D976" s="25" t="s">
        <v>149</v>
      </c>
      <c r="E976" s="25" t="s">
        <v>147</v>
      </c>
      <c r="F976" s="25" t="s">
        <v>156</v>
      </c>
    </row>
    <row r="977" spans="1:7" x14ac:dyDescent="0.3">
      <c r="A977" s="36" t="s">
        <v>1763</v>
      </c>
      <c r="B977" s="25" t="s">
        <v>1762</v>
      </c>
      <c r="C977" s="25">
        <v>10</v>
      </c>
      <c r="D977" s="25" t="s">
        <v>149</v>
      </c>
      <c r="E977" s="25" t="s">
        <v>147</v>
      </c>
      <c r="F977" s="25" t="s">
        <v>195</v>
      </c>
      <c r="G977" s="25" t="s">
        <v>203</v>
      </c>
    </row>
    <row r="978" spans="1:7" x14ac:dyDescent="0.3">
      <c r="A978" s="36" t="s">
        <v>1765</v>
      </c>
      <c r="B978" s="25" t="s">
        <v>1764</v>
      </c>
      <c r="C978" s="25">
        <v>8</v>
      </c>
      <c r="D978" s="25" t="s">
        <v>149</v>
      </c>
      <c r="E978" s="25" t="s">
        <v>147</v>
      </c>
      <c r="F978" s="25" t="s">
        <v>222</v>
      </c>
    </row>
    <row r="979" spans="1:7" x14ac:dyDescent="0.3">
      <c r="A979" s="36" t="s">
        <v>1767</v>
      </c>
      <c r="B979" s="25" t="s">
        <v>1766</v>
      </c>
      <c r="C979" s="25">
        <v>10</v>
      </c>
      <c r="D979" s="25" t="s">
        <v>149</v>
      </c>
      <c r="E979" s="25" t="s">
        <v>147</v>
      </c>
      <c r="F979" s="25" t="s">
        <v>222</v>
      </c>
      <c r="G979" s="25" t="s">
        <v>203</v>
      </c>
    </row>
    <row r="980" spans="1:7" x14ac:dyDescent="0.3">
      <c r="A980" s="36" t="s">
        <v>1769</v>
      </c>
      <c r="B980" s="25" t="s">
        <v>1768</v>
      </c>
      <c r="C980" s="25">
        <v>8</v>
      </c>
      <c r="D980" s="25" t="s">
        <v>149</v>
      </c>
      <c r="E980" s="25" t="s">
        <v>147</v>
      </c>
      <c r="F980" s="25" t="s">
        <v>195</v>
      </c>
    </row>
    <row r="981" spans="1:7" ht="15" customHeight="1" x14ac:dyDescent="0.35">
      <c r="A981" s="32" t="s">
        <v>4952</v>
      </c>
    </row>
    <row r="982" spans="1:7" x14ac:dyDescent="0.3">
      <c r="A982" s="36" t="s">
        <v>1771</v>
      </c>
      <c r="B982" s="25" t="s">
        <v>1770</v>
      </c>
      <c r="D982" s="25" t="s">
        <v>149</v>
      </c>
      <c r="E982" s="25"/>
      <c r="F982" s="25"/>
    </row>
    <row r="983" spans="1:7" x14ac:dyDescent="0.3">
      <c r="A983" s="36" t="s">
        <v>1773</v>
      </c>
      <c r="B983" s="25" t="s">
        <v>1772</v>
      </c>
      <c r="C983" s="25">
        <v>6</v>
      </c>
      <c r="D983" s="25" t="s">
        <v>149</v>
      </c>
      <c r="E983" s="25" t="s">
        <v>147</v>
      </c>
      <c r="F983" s="25" t="s">
        <v>501</v>
      </c>
    </row>
    <row r="984" spans="1:7" x14ac:dyDescent="0.3">
      <c r="A984" s="36" t="s">
        <v>1775</v>
      </c>
      <c r="B984" s="25" t="s">
        <v>1774</v>
      </c>
      <c r="C984" s="25">
        <v>7</v>
      </c>
      <c r="D984" s="25" t="s">
        <v>149</v>
      </c>
      <c r="E984" s="25" t="s">
        <v>147</v>
      </c>
      <c r="F984" s="25" t="s">
        <v>222</v>
      </c>
    </row>
    <row r="985" spans="1:7" x14ac:dyDescent="0.3">
      <c r="A985" s="36" t="s">
        <v>1777</v>
      </c>
      <c r="B985" s="25" t="s">
        <v>1776</v>
      </c>
      <c r="C985" s="25">
        <v>8</v>
      </c>
      <c r="D985" s="25" t="s">
        <v>149</v>
      </c>
      <c r="E985" s="25" t="s">
        <v>147</v>
      </c>
      <c r="F985" s="25" t="s">
        <v>173</v>
      </c>
    </row>
    <row r="986" spans="1:7" x14ac:dyDescent="0.3">
      <c r="A986" s="36" t="s">
        <v>1778</v>
      </c>
      <c r="C986" s="25">
        <v>10</v>
      </c>
      <c r="D986" s="25" t="s">
        <v>149</v>
      </c>
      <c r="E986" s="25" t="s">
        <v>147</v>
      </c>
      <c r="F986" s="25" t="s">
        <v>160</v>
      </c>
    </row>
    <row r="987" spans="1:7" x14ac:dyDescent="0.3">
      <c r="A987" s="36" t="s">
        <v>1780</v>
      </c>
      <c r="B987" s="25" t="s">
        <v>1779</v>
      </c>
      <c r="C987" s="25">
        <v>10</v>
      </c>
      <c r="D987" s="25" t="s">
        <v>149</v>
      </c>
      <c r="E987" s="25" t="s">
        <v>147</v>
      </c>
      <c r="F987" s="25" t="s">
        <v>160</v>
      </c>
    </row>
    <row r="988" spans="1:7" x14ac:dyDescent="0.3">
      <c r="A988" s="36" t="s">
        <v>1782</v>
      </c>
      <c r="B988" s="25" t="s">
        <v>1781</v>
      </c>
      <c r="C988" s="25">
        <v>10</v>
      </c>
      <c r="D988" s="25" t="s">
        <v>149</v>
      </c>
      <c r="E988" s="25" t="s">
        <v>147</v>
      </c>
      <c r="F988" s="25" t="s">
        <v>208</v>
      </c>
      <c r="G988" s="25" t="s">
        <v>203</v>
      </c>
    </row>
    <row r="989" spans="1:7" x14ac:dyDescent="0.3">
      <c r="A989" s="36" t="s">
        <v>1784</v>
      </c>
      <c r="B989" s="25" t="s">
        <v>1783</v>
      </c>
      <c r="C989" s="25">
        <v>7</v>
      </c>
      <c r="D989" s="25" t="s">
        <v>149</v>
      </c>
      <c r="E989" s="25" t="s">
        <v>147</v>
      </c>
      <c r="F989" s="25" t="s">
        <v>208</v>
      </c>
    </row>
    <row r="990" spans="1:7" x14ac:dyDescent="0.3">
      <c r="A990" s="36" t="s">
        <v>1786</v>
      </c>
      <c r="B990" s="25" t="s">
        <v>1785</v>
      </c>
      <c r="C990" s="25">
        <v>10</v>
      </c>
      <c r="D990" s="25" t="s">
        <v>149</v>
      </c>
      <c r="E990" s="25" t="s">
        <v>147</v>
      </c>
      <c r="F990" s="25" t="s">
        <v>156</v>
      </c>
      <c r="G990" s="25" t="s">
        <v>144</v>
      </c>
    </row>
    <row r="991" spans="1:7" ht="15" customHeight="1" x14ac:dyDescent="0.35">
      <c r="A991" s="32" t="s">
        <v>4953</v>
      </c>
      <c r="C991" s="25"/>
      <c r="E991" s="25"/>
      <c r="F991" s="25"/>
    </row>
    <row r="992" spans="1:7" x14ac:dyDescent="0.3">
      <c r="A992" s="36" t="s">
        <v>1788</v>
      </c>
      <c r="B992" s="25" t="s">
        <v>1787</v>
      </c>
      <c r="C992" s="25">
        <v>10</v>
      </c>
      <c r="D992" s="25" t="s">
        <v>149</v>
      </c>
      <c r="E992" s="25" t="s">
        <v>147</v>
      </c>
      <c r="F992" s="25" t="s">
        <v>148</v>
      </c>
    </row>
    <row r="993" spans="1:7" x14ac:dyDescent="0.3">
      <c r="A993" s="36" t="s">
        <v>1790</v>
      </c>
      <c r="B993" s="25" t="s">
        <v>1789</v>
      </c>
      <c r="C993" s="25">
        <v>10</v>
      </c>
      <c r="D993" s="25" t="s">
        <v>149</v>
      </c>
      <c r="E993" s="25" t="s">
        <v>147</v>
      </c>
      <c r="F993" s="25" t="s">
        <v>208</v>
      </c>
    </row>
    <row r="994" spans="1:7" x14ac:dyDescent="0.3">
      <c r="A994" s="36" t="s">
        <v>1792</v>
      </c>
      <c r="B994" s="25" t="s">
        <v>1791</v>
      </c>
      <c r="C994" s="25">
        <v>10</v>
      </c>
      <c r="D994" s="25" t="s">
        <v>149</v>
      </c>
      <c r="E994" s="25" t="s">
        <v>147</v>
      </c>
      <c r="F994" s="25" t="s">
        <v>492</v>
      </c>
    </row>
    <row r="995" spans="1:7" x14ac:dyDescent="0.3">
      <c r="A995" s="36" t="s">
        <v>1793</v>
      </c>
      <c r="C995" s="25">
        <v>8</v>
      </c>
      <c r="D995" s="25" t="s">
        <v>189</v>
      </c>
      <c r="E995" s="25" t="s">
        <v>147</v>
      </c>
      <c r="F995" s="25" t="s">
        <v>222</v>
      </c>
    </row>
    <row r="996" spans="1:7" x14ac:dyDescent="0.3">
      <c r="A996" s="36" t="s">
        <v>1795</v>
      </c>
      <c r="B996" s="25" t="s">
        <v>1794</v>
      </c>
      <c r="C996" s="25">
        <v>9</v>
      </c>
      <c r="D996" s="25" t="s">
        <v>189</v>
      </c>
      <c r="E996" s="25" t="s">
        <v>147</v>
      </c>
      <c r="F996" s="25" t="s">
        <v>160</v>
      </c>
    </row>
    <row r="997" spans="1:7" x14ac:dyDescent="0.3">
      <c r="A997" s="36" t="s">
        <v>1797</v>
      </c>
      <c r="B997" s="25" t="s">
        <v>1796</v>
      </c>
      <c r="C997" s="25">
        <v>0</v>
      </c>
      <c r="D997" s="25" t="s">
        <v>149</v>
      </c>
      <c r="E997" s="25" t="s">
        <v>152</v>
      </c>
      <c r="F997" s="25" t="s">
        <v>156</v>
      </c>
    </row>
    <row r="998" spans="1:7" x14ac:dyDescent="0.3">
      <c r="A998" s="36" t="s">
        <v>1799</v>
      </c>
      <c r="B998" s="25" t="s">
        <v>1798</v>
      </c>
      <c r="C998" s="25">
        <v>0</v>
      </c>
      <c r="D998" s="25" t="s">
        <v>149</v>
      </c>
      <c r="E998" s="25" t="s">
        <v>152</v>
      </c>
      <c r="F998" s="25" t="s">
        <v>160</v>
      </c>
      <c r="G998" s="25" t="s">
        <v>149</v>
      </c>
    </row>
    <row r="999" spans="1:7" x14ac:dyDescent="0.3">
      <c r="A999" s="36" t="s">
        <v>1801</v>
      </c>
      <c r="B999" s="25" t="s">
        <v>1800</v>
      </c>
      <c r="C999" s="25"/>
      <c r="D999" s="25" t="s">
        <v>149</v>
      </c>
      <c r="E999" s="25"/>
      <c r="F999" s="25"/>
    </row>
    <row r="1000" spans="1:7" ht="15" customHeight="1" x14ac:dyDescent="0.35">
      <c r="A1000" s="32" t="s">
        <v>4954</v>
      </c>
      <c r="C1000" s="25"/>
      <c r="E1000" s="25"/>
      <c r="F1000" s="25"/>
    </row>
    <row r="1001" spans="1:7" x14ac:dyDescent="0.3">
      <c r="A1001" s="36" t="s">
        <v>1803</v>
      </c>
      <c r="B1001" s="25" t="s">
        <v>1802</v>
      </c>
      <c r="C1001" s="25">
        <v>0</v>
      </c>
      <c r="D1001" s="25" t="s">
        <v>189</v>
      </c>
      <c r="E1001" s="25" t="s">
        <v>152</v>
      </c>
      <c r="F1001" s="25" t="s">
        <v>148</v>
      </c>
    </row>
    <row r="1002" spans="1:7" x14ac:dyDescent="0.3">
      <c r="A1002" s="36" t="s">
        <v>1805</v>
      </c>
      <c r="B1002" s="25" t="s">
        <v>1804</v>
      </c>
      <c r="C1002" s="25">
        <v>1</v>
      </c>
      <c r="D1002" s="25" t="s">
        <v>189</v>
      </c>
      <c r="E1002" s="25" t="s">
        <v>147</v>
      </c>
      <c r="F1002" s="25" t="s">
        <v>222</v>
      </c>
    </row>
    <row r="1003" spans="1:7" x14ac:dyDescent="0.3">
      <c r="A1003" s="36" t="s">
        <v>1806</v>
      </c>
      <c r="B1003" s="25" t="s">
        <v>1804</v>
      </c>
      <c r="C1003" s="25"/>
      <c r="D1003" s="25" t="s">
        <v>189</v>
      </c>
      <c r="E1003" s="25" t="s">
        <v>147</v>
      </c>
      <c r="F1003" s="25" t="s">
        <v>160</v>
      </c>
    </row>
    <row r="1004" spans="1:7" x14ac:dyDescent="0.3">
      <c r="A1004" s="36" t="s">
        <v>1807</v>
      </c>
      <c r="B1004" s="25" t="s">
        <v>1804</v>
      </c>
      <c r="C1004" s="25"/>
      <c r="D1004" s="25" t="s">
        <v>189</v>
      </c>
      <c r="E1004" s="25" t="s">
        <v>147</v>
      </c>
      <c r="F1004" s="25" t="s">
        <v>160</v>
      </c>
    </row>
    <row r="1005" spans="1:7" ht="15" customHeight="1" x14ac:dyDescent="0.35">
      <c r="A1005" s="32" t="s">
        <v>4955</v>
      </c>
      <c r="C1005" s="25"/>
      <c r="E1005" s="25"/>
      <c r="F1005" s="25"/>
    </row>
    <row r="1006" spans="1:7" x14ac:dyDescent="0.3">
      <c r="A1006" s="36" t="s">
        <v>1809</v>
      </c>
      <c r="B1006" s="25" t="s">
        <v>1808</v>
      </c>
      <c r="C1006" s="25">
        <v>5</v>
      </c>
      <c r="D1006" s="25" t="s">
        <v>189</v>
      </c>
      <c r="E1006" s="25" t="s">
        <v>147</v>
      </c>
      <c r="F1006" s="25" t="s">
        <v>222</v>
      </c>
    </row>
    <row r="1007" spans="1:7" x14ac:dyDescent="0.3">
      <c r="A1007" s="36" t="s">
        <v>1811</v>
      </c>
      <c r="B1007" s="25" t="s">
        <v>1810</v>
      </c>
      <c r="C1007" s="25">
        <v>2</v>
      </c>
      <c r="D1007" s="25" t="s">
        <v>149</v>
      </c>
      <c r="E1007" s="25" t="s">
        <v>147</v>
      </c>
      <c r="F1007" s="25" t="s">
        <v>163</v>
      </c>
    </row>
    <row r="1008" spans="1:7" x14ac:dyDescent="0.3">
      <c r="A1008" s="36" t="s">
        <v>1813</v>
      </c>
      <c r="B1008" s="25" t="s">
        <v>1812</v>
      </c>
      <c r="C1008" s="25">
        <v>0</v>
      </c>
      <c r="D1008" s="25" t="s">
        <v>149</v>
      </c>
      <c r="E1008" s="25" t="s">
        <v>152</v>
      </c>
      <c r="F1008" s="25" t="s">
        <v>160</v>
      </c>
    </row>
    <row r="1009" spans="1:22" x14ac:dyDescent="0.3">
      <c r="A1009" s="36" t="s">
        <v>1815</v>
      </c>
      <c r="B1009" s="25" t="s">
        <v>1814</v>
      </c>
      <c r="C1009" s="25">
        <v>0</v>
      </c>
      <c r="D1009" s="25" t="s">
        <v>149</v>
      </c>
      <c r="E1009" s="25" t="s">
        <v>152</v>
      </c>
      <c r="F1009" s="25" t="s">
        <v>253</v>
      </c>
    </row>
    <row r="1010" spans="1:22" x14ac:dyDescent="0.3">
      <c r="A1010" s="36" t="s">
        <v>1817</v>
      </c>
      <c r="B1010" s="25" t="s">
        <v>1816</v>
      </c>
      <c r="C1010" s="25">
        <v>0</v>
      </c>
      <c r="D1010" s="25" t="s">
        <v>157</v>
      </c>
      <c r="E1010" s="25" t="s">
        <v>152</v>
      </c>
      <c r="F1010" s="25" t="s">
        <v>153</v>
      </c>
    </row>
    <row r="1011" spans="1:22" x14ac:dyDescent="0.3">
      <c r="A1011" s="36" t="s">
        <v>1819</v>
      </c>
      <c r="B1011" s="25" t="s">
        <v>1818</v>
      </c>
      <c r="C1011" s="25"/>
      <c r="D1011" s="25" t="s">
        <v>157</v>
      </c>
      <c r="E1011" s="25"/>
      <c r="F1011" s="25"/>
    </row>
    <row r="1012" spans="1:22" ht="15" customHeight="1" x14ac:dyDescent="0.35">
      <c r="A1012" s="32" t="s">
        <v>4956</v>
      </c>
      <c r="C1012" s="25"/>
      <c r="E1012" s="25"/>
      <c r="F1012" s="25"/>
      <c r="O1012" s="25"/>
      <c r="P1012" s="25"/>
      <c r="Q1012" s="25"/>
      <c r="R1012" s="25"/>
      <c r="S1012" s="25"/>
      <c r="T1012" s="25"/>
      <c r="U1012" s="25"/>
      <c r="V1012" s="25"/>
    </row>
    <row r="1013" spans="1:22" x14ac:dyDescent="0.3">
      <c r="A1013" s="36" t="s">
        <v>1821</v>
      </c>
      <c r="B1013" s="25" t="s">
        <v>1820</v>
      </c>
      <c r="C1013" s="25">
        <v>9</v>
      </c>
      <c r="D1013" s="25" t="s">
        <v>262</v>
      </c>
      <c r="E1013" s="25" t="s">
        <v>147</v>
      </c>
      <c r="F1013" s="25" t="s">
        <v>222</v>
      </c>
      <c r="O1013" s="25"/>
      <c r="P1013" s="25"/>
      <c r="Q1013" s="25"/>
      <c r="R1013" s="25"/>
      <c r="S1013" s="25"/>
      <c r="T1013" s="25"/>
      <c r="U1013" s="25"/>
      <c r="V1013" s="25"/>
    </row>
    <row r="1014" spans="1:22" ht="15" customHeight="1" x14ac:dyDescent="0.35">
      <c r="A1014" s="32" t="s">
        <v>4957</v>
      </c>
      <c r="C1014" s="25"/>
      <c r="E1014" s="25"/>
      <c r="F1014" s="25"/>
    </row>
    <row r="1015" spans="1:22" x14ac:dyDescent="0.3">
      <c r="A1015" s="36" t="s">
        <v>1823</v>
      </c>
      <c r="B1015" s="25" t="s">
        <v>1822</v>
      </c>
      <c r="C1015" s="25">
        <v>9</v>
      </c>
      <c r="D1015" s="25" t="s">
        <v>262</v>
      </c>
      <c r="E1015" s="25" t="s">
        <v>147</v>
      </c>
      <c r="F1015" s="25" t="s">
        <v>222</v>
      </c>
      <c r="G1015" s="25" t="s">
        <v>203</v>
      </c>
    </row>
    <row r="1016" spans="1:22" x14ac:dyDescent="0.3">
      <c r="A1016" s="36" t="s">
        <v>1825</v>
      </c>
      <c r="B1016" s="25" t="s">
        <v>1824</v>
      </c>
      <c r="C1016" s="25">
        <v>4</v>
      </c>
      <c r="D1016" s="25" t="s">
        <v>189</v>
      </c>
      <c r="E1016" s="25" t="s">
        <v>147</v>
      </c>
      <c r="F1016" s="25" t="s">
        <v>195</v>
      </c>
    </row>
    <row r="1017" spans="1:22" x14ac:dyDescent="0.3">
      <c r="A1017" s="36" t="s">
        <v>1827</v>
      </c>
      <c r="B1017" s="25" t="s">
        <v>1826</v>
      </c>
      <c r="C1017" s="25"/>
      <c r="D1017" s="25" t="s">
        <v>189</v>
      </c>
      <c r="E1017" s="25"/>
      <c r="F1017" s="25"/>
      <c r="G1017" s="25" t="s">
        <v>203</v>
      </c>
    </row>
    <row r="1018" spans="1:22" x14ac:dyDescent="0.3">
      <c r="A1018" s="36" t="s">
        <v>1829</v>
      </c>
      <c r="B1018" s="25" t="s">
        <v>1828</v>
      </c>
      <c r="C1018" s="25">
        <v>8</v>
      </c>
      <c r="D1018" s="25" t="s">
        <v>189</v>
      </c>
      <c r="E1018" s="25" t="s">
        <v>147</v>
      </c>
      <c r="F1018" s="25" t="s">
        <v>148</v>
      </c>
    </row>
    <row r="1019" spans="1:22" x14ac:dyDescent="0.3">
      <c r="A1019" s="36" t="s">
        <v>1830</v>
      </c>
      <c r="B1019" s="25" t="s">
        <v>1828</v>
      </c>
      <c r="C1019" s="25"/>
      <c r="D1019" s="25" t="s">
        <v>189</v>
      </c>
      <c r="E1019" s="25"/>
      <c r="F1019" s="25"/>
    </row>
    <row r="1020" spans="1:22" x14ac:dyDescent="0.3">
      <c r="A1020" s="36" t="s">
        <v>1831</v>
      </c>
      <c r="B1020" s="25" t="s">
        <v>1828</v>
      </c>
      <c r="C1020" s="25">
        <v>9</v>
      </c>
      <c r="D1020" s="25" t="s">
        <v>189</v>
      </c>
      <c r="E1020" s="25" t="s">
        <v>147</v>
      </c>
      <c r="F1020" s="25" t="s">
        <v>160</v>
      </c>
    </row>
    <row r="1021" spans="1:22" x14ac:dyDescent="0.3">
      <c r="A1021" s="36" t="s">
        <v>1833</v>
      </c>
      <c r="B1021" s="25" t="s">
        <v>1832</v>
      </c>
      <c r="C1021" s="25">
        <v>7</v>
      </c>
      <c r="D1021" s="25" t="s">
        <v>189</v>
      </c>
      <c r="E1021" s="25" t="s">
        <v>147</v>
      </c>
      <c r="F1021" s="25" t="s">
        <v>253</v>
      </c>
    </row>
    <row r="1022" spans="1:22" x14ac:dyDescent="0.3">
      <c r="A1022" s="36" t="s">
        <v>1835</v>
      </c>
      <c r="B1022" s="25" t="s">
        <v>1834</v>
      </c>
      <c r="C1022" s="25">
        <v>8</v>
      </c>
      <c r="D1022" s="25" t="s">
        <v>189</v>
      </c>
      <c r="E1022" s="25" t="s">
        <v>147</v>
      </c>
      <c r="F1022" s="25" t="s">
        <v>148</v>
      </c>
      <c r="G1022" s="25" t="s">
        <v>223</v>
      </c>
    </row>
    <row r="1023" spans="1:22" x14ac:dyDescent="0.3">
      <c r="A1023" s="36" t="s">
        <v>1837</v>
      </c>
      <c r="B1023" s="25" t="s">
        <v>1836</v>
      </c>
      <c r="C1023" s="25">
        <v>3</v>
      </c>
      <c r="D1023" s="25" t="s">
        <v>189</v>
      </c>
      <c r="E1023" s="25" t="s">
        <v>147</v>
      </c>
      <c r="F1023" s="25" t="s">
        <v>222</v>
      </c>
    </row>
    <row r="1024" spans="1:22" x14ac:dyDescent="0.3">
      <c r="A1024" s="36" t="s">
        <v>1838</v>
      </c>
      <c r="C1024" s="25">
        <v>8</v>
      </c>
      <c r="D1024" s="25" t="s">
        <v>189</v>
      </c>
      <c r="E1024" s="25" t="s">
        <v>147</v>
      </c>
      <c r="F1024" s="25" t="s">
        <v>160</v>
      </c>
    </row>
    <row r="1025" spans="1:7" x14ac:dyDescent="0.3">
      <c r="A1025" s="36" t="s">
        <v>1840</v>
      </c>
      <c r="B1025" s="25" t="s">
        <v>1839</v>
      </c>
      <c r="C1025" s="25">
        <v>8</v>
      </c>
      <c r="D1025" s="25" t="s">
        <v>189</v>
      </c>
      <c r="E1025" s="25" t="s">
        <v>147</v>
      </c>
      <c r="F1025" s="25" t="s">
        <v>160</v>
      </c>
      <c r="G1025" s="25" t="s">
        <v>182</v>
      </c>
    </row>
    <row r="1026" spans="1:7" x14ac:dyDescent="0.3">
      <c r="A1026" s="36" t="s">
        <v>1842</v>
      </c>
      <c r="B1026" s="25" t="s">
        <v>1841</v>
      </c>
      <c r="C1026" s="25">
        <v>6</v>
      </c>
      <c r="D1026" s="25" t="s">
        <v>189</v>
      </c>
      <c r="E1026" s="25" t="s">
        <v>147</v>
      </c>
      <c r="F1026" s="25" t="s">
        <v>148</v>
      </c>
    </row>
    <row r="1027" spans="1:7" x14ac:dyDescent="0.3">
      <c r="A1027" s="36" t="s">
        <v>1843</v>
      </c>
      <c r="C1027" s="25"/>
      <c r="D1027" s="25" t="s">
        <v>189</v>
      </c>
      <c r="E1027" s="25"/>
      <c r="F1027" s="25"/>
    </row>
    <row r="1028" spans="1:7" x14ac:dyDescent="0.3">
      <c r="A1028" s="36" t="s">
        <v>1845</v>
      </c>
      <c r="B1028" s="25" t="s">
        <v>1844</v>
      </c>
      <c r="C1028" s="25"/>
      <c r="D1028" s="25" t="s">
        <v>189</v>
      </c>
      <c r="E1028" s="25" t="s">
        <v>147</v>
      </c>
      <c r="F1028" s="25" t="s">
        <v>160</v>
      </c>
    </row>
    <row r="1029" spans="1:7" x14ac:dyDescent="0.3">
      <c r="A1029" s="36" t="s">
        <v>1846</v>
      </c>
      <c r="C1029" s="25">
        <v>8</v>
      </c>
      <c r="D1029" s="25" t="s">
        <v>189</v>
      </c>
      <c r="E1029" s="25" t="s">
        <v>147</v>
      </c>
      <c r="F1029" s="25" t="s">
        <v>222</v>
      </c>
      <c r="G1029" s="25" t="s">
        <v>223</v>
      </c>
    </row>
    <row r="1030" spans="1:7" x14ac:dyDescent="0.3">
      <c r="A1030" s="36" t="s">
        <v>1847</v>
      </c>
      <c r="C1030" s="25">
        <v>8</v>
      </c>
      <c r="D1030" s="25" t="s">
        <v>189</v>
      </c>
      <c r="E1030" s="25" t="s">
        <v>147</v>
      </c>
      <c r="F1030" s="25" t="s">
        <v>160</v>
      </c>
      <c r="G1030" s="25" t="s">
        <v>223</v>
      </c>
    </row>
    <row r="1031" spans="1:7" x14ac:dyDescent="0.3">
      <c r="A1031" s="36" t="s">
        <v>1849</v>
      </c>
      <c r="B1031" s="25" t="s">
        <v>1848</v>
      </c>
      <c r="C1031" s="25">
        <v>5</v>
      </c>
      <c r="D1031" s="25" t="s">
        <v>189</v>
      </c>
      <c r="E1031" s="25" t="s">
        <v>147</v>
      </c>
      <c r="F1031" s="25" t="s">
        <v>222</v>
      </c>
      <c r="G1031" s="25" t="s">
        <v>203</v>
      </c>
    </row>
    <row r="1032" spans="1:7" x14ac:dyDescent="0.3">
      <c r="A1032" s="36" t="s">
        <v>1851</v>
      </c>
      <c r="B1032" s="25" t="s">
        <v>1850</v>
      </c>
      <c r="C1032" s="25">
        <v>3</v>
      </c>
      <c r="D1032" s="25" t="s">
        <v>189</v>
      </c>
      <c r="E1032" s="25" t="s">
        <v>147</v>
      </c>
      <c r="F1032" s="25" t="s">
        <v>222</v>
      </c>
    </row>
    <row r="1033" spans="1:7" x14ac:dyDescent="0.3">
      <c r="A1033" s="36" t="s">
        <v>1853</v>
      </c>
      <c r="B1033" s="25" t="s">
        <v>1852</v>
      </c>
      <c r="C1033" s="25">
        <v>6</v>
      </c>
      <c r="D1033" s="25" t="s">
        <v>189</v>
      </c>
      <c r="E1033" s="25" t="s">
        <v>147</v>
      </c>
      <c r="F1033" s="25" t="s">
        <v>222</v>
      </c>
    </row>
    <row r="1034" spans="1:7" x14ac:dyDescent="0.3">
      <c r="A1034" s="36" t="s">
        <v>1855</v>
      </c>
      <c r="B1034" s="25" t="s">
        <v>1854</v>
      </c>
      <c r="C1034" s="25">
        <v>5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1857</v>
      </c>
      <c r="B1035" s="25" t="s">
        <v>1856</v>
      </c>
      <c r="C1035" s="25">
        <v>9</v>
      </c>
      <c r="D1035" s="25" t="s">
        <v>189</v>
      </c>
      <c r="E1035" s="25" t="s">
        <v>147</v>
      </c>
      <c r="F1035" s="25" t="s">
        <v>195</v>
      </c>
      <c r="G1035" s="25" t="s">
        <v>203</v>
      </c>
    </row>
    <row r="1036" spans="1:7" x14ac:dyDescent="0.3">
      <c r="A1036" s="36" t="s">
        <v>1859</v>
      </c>
      <c r="B1036" s="25" t="s">
        <v>1858</v>
      </c>
      <c r="C1036" s="25">
        <v>10</v>
      </c>
      <c r="D1036" s="25" t="s">
        <v>189</v>
      </c>
      <c r="E1036" s="25" t="s">
        <v>147</v>
      </c>
      <c r="F1036" s="25" t="s">
        <v>222</v>
      </c>
      <c r="G1036" s="25" t="s">
        <v>182</v>
      </c>
    </row>
    <row r="1037" spans="1:7" x14ac:dyDescent="0.3">
      <c r="A1037" s="36" t="s">
        <v>1861</v>
      </c>
      <c r="B1037" s="25" t="s">
        <v>1860</v>
      </c>
      <c r="C1037" s="25">
        <v>10</v>
      </c>
      <c r="D1037" s="25" t="s">
        <v>189</v>
      </c>
      <c r="E1037" s="25" t="s">
        <v>147</v>
      </c>
      <c r="F1037" s="25" t="s">
        <v>222</v>
      </c>
      <c r="G1037" s="25" t="s">
        <v>182</v>
      </c>
    </row>
    <row r="1038" spans="1:7" ht="15" customHeight="1" x14ac:dyDescent="0.35">
      <c r="A1038" s="32" t="s">
        <v>4958</v>
      </c>
      <c r="C1038" s="25"/>
      <c r="E1038" s="25"/>
      <c r="F1038" s="25"/>
    </row>
    <row r="1039" spans="1:7" x14ac:dyDescent="0.3">
      <c r="A1039" s="36" t="s">
        <v>1863</v>
      </c>
      <c r="B1039" s="25" t="s">
        <v>1862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144</v>
      </c>
    </row>
    <row r="1040" spans="1:7" x14ac:dyDescent="0.3">
      <c r="A1040" s="36" t="s">
        <v>1865</v>
      </c>
      <c r="B1040" s="25" t="s">
        <v>1864</v>
      </c>
      <c r="C1040" s="25">
        <v>1</v>
      </c>
      <c r="D1040" s="25" t="s">
        <v>149</v>
      </c>
      <c r="E1040" s="25" t="s">
        <v>147</v>
      </c>
      <c r="F1040" s="25" t="s">
        <v>963</v>
      </c>
    </row>
    <row r="1041" spans="1:7" x14ac:dyDescent="0.3">
      <c r="A1041" s="36" t="s">
        <v>1867</v>
      </c>
      <c r="B1041" s="25" t="s">
        <v>1866</v>
      </c>
      <c r="C1041" s="25">
        <v>5</v>
      </c>
      <c r="D1041" s="25" t="s">
        <v>262</v>
      </c>
      <c r="E1041" s="25" t="s">
        <v>147</v>
      </c>
      <c r="F1041" s="25" t="s">
        <v>195</v>
      </c>
      <c r="G1041" s="25" t="s">
        <v>144</v>
      </c>
    </row>
    <row r="1042" spans="1:7" x14ac:dyDescent="0.3">
      <c r="A1042" s="36" t="s">
        <v>1869</v>
      </c>
      <c r="B1042" s="25" t="s">
        <v>1868</v>
      </c>
      <c r="C1042" s="25">
        <v>4</v>
      </c>
      <c r="D1042" s="25" t="s">
        <v>262</v>
      </c>
      <c r="E1042" s="25" t="s">
        <v>147</v>
      </c>
      <c r="F1042" s="25" t="s">
        <v>222</v>
      </c>
    </row>
    <row r="1043" spans="1:7" x14ac:dyDescent="0.3">
      <c r="A1043" s="36" t="s">
        <v>1871</v>
      </c>
      <c r="B1043" s="25" t="s">
        <v>1870</v>
      </c>
      <c r="C1043" s="25">
        <v>7</v>
      </c>
      <c r="D1043" s="25" t="s">
        <v>262</v>
      </c>
      <c r="E1043" s="25" t="s">
        <v>147</v>
      </c>
      <c r="F1043" s="25" t="s">
        <v>222</v>
      </c>
    </row>
    <row r="1044" spans="1:7" ht="15" customHeight="1" x14ac:dyDescent="0.35">
      <c r="A1044" s="32" t="s">
        <v>4959</v>
      </c>
      <c r="C1044" s="25"/>
      <c r="E1044" s="25"/>
      <c r="F1044" s="25"/>
    </row>
    <row r="1045" spans="1:7" x14ac:dyDescent="0.3">
      <c r="A1045" s="36" t="s">
        <v>1872</v>
      </c>
      <c r="C1045" s="25">
        <v>3</v>
      </c>
      <c r="D1045" s="25" t="s">
        <v>189</v>
      </c>
      <c r="E1045" s="25" t="s">
        <v>147</v>
      </c>
      <c r="F1045" s="25" t="s">
        <v>202</v>
      </c>
    </row>
    <row r="1046" spans="1:7" x14ac:dyDescent="0.3">
      <c r="A1046" s="36" t="s">
        <v>1874</v>
      </c>
      <c r="B1046" s="25" t="s">
        <v>1873</v>
      </c>
      <c r="C1046" s="25"/>
      <c r="D1046" s="25" t="s">
        <v>189</v>
      </c>
      <c r="E1046" s="25"/>
      <c r="F1046" s="25"/>
    </row>
    <row r="1047" spans="1:7" x14ac:dyDescent="0.3">
      <c r="A1047" s="36" t="s">
        <v>1876</v>
      </c>
      <c r="B1047" s="25" t="s">
        <v>1875</v>
      </c>
      <c r="C1047" s="25">
        <v>6</v>
      </c>
      <c r="D1047" s="25" t="s">
        <v>189</v>
      </c>
      <c r="E1047" s="25" t="s">
        <v>147</v>
      </c>
      <c r="F1047" s="25" t="s">
        <v>208</v>
      </c>
    </row>
    <row r="1048" spans="1:7" x14ac:dyDescent="0.3">
      <c r="A1048" s="36" t="s">
        <v>1878</v>
      </c>
      <c r="B1048" s="25" t="s">
        <v>1877</v>
      </c>
      <c r="C1048" s="25">
        <v>5</v>
      </c>
      <c r="D1048" s="25" t="s">
        <v>189</v>
      </c>
      <c r="E1048" s="25" t="s">
        <v>147</v>
      </c>
      <c r="F1048" s="25" t="s">
        <v>160</v>
      </c>
    </row>
    <row r="1049" spans="1:7" x14ac:dyDescent="0.3">
      <c r="A1049" s="36" t="s">
        <v>1880</v>
      </c>
      <c r="B1049" s="25" t="s">
        <v>1879</v>
      </c>
      <c r="C1049" s="25">
        <v>6</v>
      </c>
      <c r="D1049" s="25" t="s">
        <v>189</v>
      </c>
      <c r="E1049" s="25" t="s">
        <v>147</v>
      </c>
      <c r="F1049" s="25" t="s">
        <v>156</v>
      </c>
    </row>
    <row r="1050" spans="1:7" x14ac:dyDescent="0.3">
      <c r="A1050" s="36" t="s">
        <v>1882</v>
      </c>
      <c r="B1050" s="25" t="s">
        <v>1881</v>
      </c>
      <c r="C1050" s="25">
        <v>0</v>
      </c>
      <c r="D1050" s="25" t="s">
        <v>189</v>
      </c>
      <c r="E1050" s="25" t="s">
        <v>152</v>
      </c>
      <c r="F1050" s="25" t="s">
        <v>178</v>
      </c>
    </row>
    <row r="1051" spans="1:7" x14ac:dyDescent="0.3">
      <c r="A1051" s="36" t="s">
        <v>1883</v>
      </c>
      <c r="C1051" s="25">
        <v>6</v>
      </c>
      <c r="D1051" s="25" t="s">
        <v>189</v>
      </c>
      <c r="E1051" s="25" t="s">
        <v>147</v>
      </c>
      <c r="F1051" s="25" t="s">
        <v>148</v>
      </c>
    </row>
    <row r="1052" spans="1:7" ht="15" customHeight="1" x14ac:dyDescent="0.35">
      <c r="A1052" s="32" t="s">
        <v>4960</v>
      </c>
      <c r="C1052" s="25"/>
      <c r="E1052" s="25"/>
      <c r="F1052" s="25"/>
    </row>
    <row r="1053" spans="1:7" x14ac:dyDescent="0.3">
      <c r="A1053" s="36" t="s">
        <v>1884</v>
      </c>
      <c r="C1053" s="25">
        <v>5</v>
      </c>
      <c r="D1053" s="25" t="s">
        <v>189</v>
      </c>
      <c r="E1053" s="25" t="s">
        <v>147</v>
      </c>
      <c r="F1053" s="25" t="s">
        <v>173</v>
      </c>
    </row>
    <row r="1054" spans="1:7" x14ac:dyDescent="0.3">
      <c r="A1054" s="36" t="s">
        <v>1886</v>
      </c>
      <c r="B1054" s="25" t="s">
        <v>1885</v>
      </c>
      <c r="C1054" s="25">
        <v>4</v>
      </c>
      <c r="D1054" s="25" t="s">
        <v>189</v>
      </c>
      <c r="E1054" s="25" t="s">
        <v>147</v>
      </c>
      <c r="F1054" s="25" t="s">
        <v>160</v>
      </c>
    </row>
    <row r="1055" spans="1:7" x14ac:dyDescent="0.3">
      <c r="A1055" s="36" t="s">
        <v>1888</v>
      </c>
      <c r="B1055" s="25" t="s">
        <v>1887</v>
      </c>
      <c r="C1055" s="25">
        <v>4</v>
      </c>
      <c r="D1055" s="25" t="s">
        <v>189</v>
      </c>
      <c r="E1055" s="25" t="s">
        <v>147</v>
      </c>
      <c r="F1055" s="25" t="s">
        <v>160</v>
      </c>
    </row>
    <row r="1056" spans="1:7" x14ac:dyDescent="0.3">
      <c r="A1056" s="36" t="s">
        <v>1890</v>
      </c>
      <c r="B1056" s="25" t="s">
        <v>1889</v>
      </c>
      <c r="C1056" s="25">
        <v>5</v>
      </c>
      <c r="D1056" s="25" t="s">
        <v>189</v>
      </c>
      <c r="E1056" s="25" t="s">
        <v>147</v>
      </c>
      <c r="F1056" s="25" t="s">
        <v>156</v>
      </c>
    </row>
    <row r="1057" spans="1:7" x14ac:dyDescent="0.3">
      <c r="A1057" s="36" t="s">
        <v>1892</v>
      </c>
      <c r="B1057" s="25" t="s">
        <v>1891</v>
      </c>
      <c r="C1057" s="25">
        <v>4</v>
      </c>
      <c r="D1057" s="25" t="s">
        <v>189</v>
      </c>
      <c r="E1057" s="25" t="s">
        <v>147</v>
      </c>
      <c r="F1057" s="25" t="s">
        <v>163</v>
      </c>
    </row>
    <row r="1058" spans="1:7" x14ac:dyDescent="0.3">
      <c r="A1058" s="36" t="s">
        <v>1893</v>
      </c>
      <c r="C1058" s="25"/>
      <c r="D1058" s="25" t="s">
        <v>189</v>
      </c>
      <c r="E1058" s="25"/>
      <c r="F1058" s="25"/>
    </row>
    <row r="1059" spans="1:7" x14ac:dyDescent="0.3">
      <c r="A1059" s="36" t="s">
        <v>1895</v>
      </c>
      <c r="B1059" s="25" t="s">
        <v>1894</v>
      </c>
      <c r="C1059" s="25">
        <v>6</v>
      </c>
      <c r="D1059" s="25" t="s">
        <v>189</v>
      </c>
      <c r="E1059" s="25" t="s">
        <v>147</v>
      </c>
      <c r="F1059" s="25" t="s">
        <v>160</v>
      </c>
    </row>
    <row r="1060" spans="1:7" x14ac:dyDescent="0.3">
      <c r="A1060" s="36" t="s">
        <v>1897</v>
      </c>
      <c r="B1060" s="25" t="s">
        <v>1896</v>
      </c>
      <c r="C1060" s="25">
        <v>8</v>
      </c>
      <c r="D1060" s="25" t="s">
        <v>189</v>
      </c>
      <c r="E1060" s="25" t="s">
        <v>147</v>
      </c>
      <c r="F1060" s="25" t="s">
        <v>208</v>
      </c>
    </row>
    <row r="1061" spans="1:7" x14ac:dyDescent="0.3">
      <c r="A1061" s="36" t="s">
        <v>1899</v>
      </c>
      <c r="B1061" s="25" t="s">
        <v>1898</v>
      </c>
      <c r="C1061" s="25">
        <v>10</v>
      </c>
      <c r="D1061" s="25" t="s">
        <v>368</v>
      </c>
      <c r="E1061" s="25" t="s">
        <v>147</v>
      </c>
      <c r="F1061" s="25" t="s">
        <v>173</v>
      </c>
      <c r="G1061" s="25" t="s">
        <v>144</v>
      </c>
    </row>
    <row r="1062" spans="1:7" x14ac:dyDescent="0.3">
      <c r="A1062" s="36" t="s">
        <v>1901</v>
      </c>
      <c r="B1062" s="25" t="s">
        <v>1900</v>
      </c>
      <c r="C1062" s="25">
        <v>10</v>
      </c>
      <c r="D1062" s="25" t="s">
        <v>368</v>
      </c>
      <c r="E1062" s="25" t="s">
        <v>147</v>
      </c>
      <c r="F1062" s="25" t="s">
        <v>501</v>
      </c>
      <c r="G1062" s="25" t="s">
        <v>144</v>
      </c>
    </row>
    <row r="1063" spans="1:7" ht="15" customHeight="1" x14ac:dyDescent="0.35">
      <c r="A1063" s="32" t="s">
        <v>4961</v>
      </c>
      <c r="C1063" s="25"/>
      <c r="E1063" s="25"/>
      <c r="F1063" s="25"/>
    </row>
    <row r="1064" spans="1:7" x14ac:dyDescent="0.3">
      <c r="A1064" s="36" t="s">
        <v>1903</v>
      </c>
      <c r="B1064" s="25" t="s">
        <v>1902</v>
      </c>
      <c r="C1064" s="25">
        <v>5</v>
      </c>
      <c r="D1064" s="25" t="s">
        <v>149</v>
      </c>
      <c r="E1064" s="25" t="s">
        <v>147</v>
      </c>
      <c r="F1064" s="25" t="s">
        <v>208</v>
      </c>
    </row>
    <row r="1065" spans="1:7" x14ac:dyDescent="0.3">
      <c r="A1065" s="36" t="s">
        <v>1905</v>
      </c>
      <c r="B1065" s="25" t="s">
        <v>1904</v>
      </c>
      <c r="C1065" s="25">
        <v>7</v>
      </c>
      <c r="D1065" s="25" t="s">
        <v>368</v>
      </c>
      <c r="E1065" s="25" t="s">
        <v>147</v>
      </c>
      <c r="F1065" s="25" t="s">
        <v>160</v>
      </c>
    </row>
    <row r="1066" spans="1:7" x14ac:dyDescent="0.3">
      <c r="A1066" s="36" t="s">
        <v>1907</v>
      </c>
      <c r="B1066" s="25" t="s">
        <v>1906</v>
      </c>
      <c r="C1066" s="25">
        <v>3</v>
      </c>
      <c r="D1066" s="25" t="s">
        <v>149</v>
      </c>
      <c r="E1066" s="25" t="s">
        <v>147</v>
      </c>
      <c r="F1066" s="25" t="s">
        <v>173</v>
      </c>
    </row>
    <row r="1067" spans="1:7" x14ac:dyDescent="0.3">
      <c r="A1067" s="36" t="s">
        <v>1908</v>
      </c>
      <c r="B1067" s="25" t="s">
        <v>1906</v>
      </c>
      <c r="C1067" s="25"/>
      <c r="D1067" s="25" t="s">
        <v>149</v>
      </c>
      <c r="E1067" s="25"/>
      <c r="F1067" s="25"/>
    </row>
    <row r="1068" spans="1:7" x14ac:dyDescent="0.3">
      <c r="A1068" s="36" t="s">
        <v>1909</v>
      </c>
      <c r="B1068" s="25" t="s">
        <v>1906</v>
      </c>
      <c r="C1068" s="25"/>
      <c r="D1068" s="25" t="s">
        <v>149</v>
      </c>
      <c r="E1068" s="25"/>
      <c r="F1068" s="25"/>
    </row>
    <row r="1069" spans="1:7" x14ac:dyDescent="0.3">
      <c r="A1069" s="36" t="s">
        <v>1910</v>
      </c>
      <c r="C1069" s="25">
        <v>3</v>
      </c>
      <c r="D1069" s="25" t="s">
        <v>149</v>
      </c>
      <c r="E1069" s="25" t="s">
        <v>147</v>
      </c>
      <c r="F1069" s="25" t="s">
        <v>148</v>
      </c>
    </row>
    <row r="1070" spans="1:7" x14ac:dyDescent="0.3">
      <c r="A1070" s="36" t="s">
        <v>1912</v>
      </c>
      <c r="B1070" s="25" t="s">
        <v>1911</v>
      </c>
      <c r="C1070" s="25">
        <v>3</v>
      </c>
      <c r="D1070" s="25" t="s">
        <v>149</v>
      </c>
      <c r="E1070" s="25" t="s">
        <v>147</v>
      </c>
      <c r="F1070" s="25" t="s">
        <v>178</v>
      </c>
    </row>
    <row r="1071" spans="1:7" x14ac:dyDescent="0.3">
      <c r="A1071" s="36" t="s">
        <v>1914</v>
      </c>
      <c r="B1071" s="25" t="s">
        <v>1913</v>
      </c>
      <c r="C1071" s="25">
        <v>3</v>
      </c>
      <c r="D1071" s="25" t="s">
        <v>149</v>
      </c>
      <c r="E1071" s="25" t="s">
        <v>147</v>
      </c>
      <c r="F1071" s="25" t="s">
        <v>222</v>
      </c>
    </row>
    <row r="1072" spans="1:7" x14ac:dyDescent="0.3">
      <c r="A1072" s="36" t="s">
        <v>1916</v>
      </c>
      <c r="B1072" s="25" t="s">
        <v>1915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1918</v>
      </c>
      <c r="B1073" s="25" t="s">
        <v>1917</v>
      </c>
      <c r="C1073" s="25">
        <v>7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1920</v>
      </c>
      <c r="B1074" s="25" t="s">
        <v>1919</v>
      </c>
      <c r="C1074" s="25">
        <v>7</v>
      </c>
      <c r="D1074" s="25" t="s">
        <v>149</v>
      </c>
      <c r="E1074" s="25" t="s">
        <v>147</v>
      </c>
      <c r="F1074" s="25" t="s">
        <v>222</v>
      </c>
    </row>
    <row r="1075" spans="1:6" ht="15" customHeight="1" x14ac:dyDescent="0.35">
      <c r="A1075" s="32" t="s">
        <v>4962</v>
      </c>
      <c r="C1075" s="25"/>
      <c r="E1075" s="25"/>
      <c r="F1075" s="25"/>
    </row>
    <row r="1076" spans="1:6" x14ac:dyDescent="0.3">
      <c r="A1076" s="36" t="s">
        <v>1922</v>
      </c>
      <c r="B1076" s="25" t="s">
        <v>1921</v>
      </c>
      <c r="C1076" s="25">
        <v>8</v>
      </c>
      <c r="D1076" s="25" t="s">
        <v>149</v>
      </c>
      <c r="E1076" s="25" t="s">
        <v>147</v>
      </c>
      <c r="F1076" s="25" t="s">
        <v>222</v>
      </c>
    </row>
    <row r="1077" spans="1:6" x14ac:dyDescent="0.3">
      <c r="A1077" s="36" t="s">
        <v>1924</v>
      </c>
      <c r="B1077" s="25" t="s">
        <v>1923</v>
      </c>
      <c r="C1077" s="25"/>
      <c r="D1077" s="25" t="s">
        <v>149</v>
      </c>
      <c r="E1077" s="25" t="s">
        <v>147</v>
      </c>
      <c r="F1077" s="25" t="s">
        <v>160</v>
      </c>
    </row>
    <row r="1078" spans="1:6" x14ac:dyDescent="0.3">
      <c r="A1078" s="36" t="s">
        <v>1926</v>
      </c>
      <c r="B1078" s="25" t="s">
        <v>1925</v>
      </c>
      <c r="C1078" s="25">
        <v>0</v>
      </c>
      <c r="D1078" s="25" t="s">
        <v>149</v>
      </c>
      <c r="E1078" s="25" t="s">
        <v>152</v>
      </c>
      <c r="F1078" s="25" t="s">
        <v>156</v>
      </c>
    </row>
    <row r="1079" spans="1:6" x14ac:dyDescent="0.3">
      <c r="A1079" s="36" t="s">
        <v>1928</v>
      </c>
      <c r="B1079" s="25" t="s">
        <v>1927</v>
      </c>
      <c r="C1079" s="25">
        <v>1</v>
      </c>
      <c r="D1079" s="25" t="s">
        <v>149</v>
      </c>
      <c r="E1079" s="25" t="s">
        <v>147</v>
      </c>
      <c r="F1079" s="25" t="s">
        <v>208</v>
      </c>
    </row>
    <row r="1080" spans="1:6" x14ac:dyDescent="0.3">
      <c r="A1080" s="36" t="s">
        <v>1930</v>
      </c>
      <c r="B1080" s="25" t="s">
        <v>1929</v>
      </c>
      <c r="C1080" s="25">
        <v>7</v>
      </c>
      <c r="D1080" s="25" t="s">
        <v>149</v>
      </c>
      <c r="E1080" s="25" t="s">
        <v>147</v>
      </c>
      <c r="F1080" s="25" t="s">
        <v>222</v>
      </c>
    </row>
    <row r="1081" spans="1:6" x14ac:dyDescent="0.3">
      <c r="A1081" s="36" t="s">
        <v>1931</v>
      </c>
      <c r="C1081" s="25">
        <v>3</v>
      </c>
      <c r="D1081" s="25" t="s">
        <v>149</v>
      </c>
      <c r="E1081" s="25" t="s">
        <v>147</v>
      </c>
      <c r="F1081" s="25" t="s">
        <v>148</v>
      </c>
    </row>
    <row r="1082" spans="1:6" x14ac:dyDescent="0.3">
      <c r="A1082" s="36" t="s">
        <v>1933</v>
      </c>
      <c r="B1082" s="25" t="s">
        <v>1932</v>
      </c>
      <c r="C1082" s="25">
        <v>2</v>
      </c>
      <c r="D1082" s="25" t="s">
        <v>149</v>
      </c>
      <c r="E1082" s="25" t="s">
        <v>147</v>
      </c>
      <c r="F1082" s="25" t="s">
        <v>501</v>
      </c>
    </row>
    <row r="1083" spans="1:6" x14ac:dyDescent="0.3">
      <c r="A1083" s="36" t="s">
        <v>1935</v>
      </c>
      <c r="B1083" s="25" t="s">
        <v>1934</v>
      </c>
      <c r="C1083" s="25">
        <v>2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1937</v>
      </c>
      <c r="B1084" s="25" t="s">
        <v>1936</v>
      </c>
      <c r="C1084" s="25">
        <v>9</v>
      </c>
      <c r="D1084" s="25" t="s">
        <v>149</v>
      </c>
      <c r="E1084" s="25" t="s">
        <v>147</v>
      </c>
      <c r="F1084" s="25" t="s">
        <v>148</v>
      </c>
    </row>
    <row r="1085" spans="1:6" x14ac:dyDescent="0.3">
      <c r="A1085" s="36" t="s">
        <v>1939</v>
      </c>
      <c r="B1085" s="25" t="s">
        <v>1938</v>
      </c>
      <c r="C1085" s="25">
        <v>6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1941</v>
      </c>
      <c r="B1086" s="25" t="s">
        <v>1940</v>
      </c>
      <c r="C1086" s="25">
        <v>6</v>
      </c>
      <c r="D1086" s="25" t="s">
        <v>149</v>
      </c>
      <c r="E1086" s="25" t="s">
        <v>147</v>
      </c>
      <c r="F1086" s="25" t="s">
        <v>963</v>
      </c>
    </row>
    <row r="1087" spans="1:6" ht="15" customHeight="1" x14ac:dyDescent="0.35">
      <c r="A1087" s="32" t="s">
        <v>4963</v>
      </c>
      <c r="C1087" s="25"/>
      <c r="E1087" s="25"/>
      <c r="F1087" s="25"/>
    </row>
    <row r="1088" spans="1:6" x14ac:dyDescent="0.3">
      <c r="A1088" s="36" t="s">
        <v>1943</v>
      </c>
      <c r="B1088" s="25" t="s">
        <v>1942</v>
      </c>
      <c r="C1088" s="25">
        <v>6</v>
      </c>
      <c r="D1088" s="25" t="s">
        <v>149</v>
      </c>
      <c r="E1088" s="25" t="s">
        <v>147</v>
      </c>
      <c r="F1088" s="25" t="s">
        <v>148</v>
      </c>
    </row>
    <row r="1089" spans="1:6" x14ac:dyDescent="0.3">
      <c r="A1089" s="36" t="s">
        <v>1944</v>
      </c>
      <c r="C1089" s="25">
        <v>7</v>
      </c>
      <c r="D1089" s="25" t="s">
        <v>149</v>
      </c>
      <c r="E1089" s="25" t="s">
        <v>147</v>
      </c>
      <c r="F1089" s="25" t="s">
        <v>148</v>
      </c>
    </row>
    <row r="1090" spans="1:6" x14ac:dyDescent="0.3">
      <c r="A1090" s="36" t="s">
        <v>1946</v>
      </c>
      <c r="B1090" s="25" t="s">
        <v>1945</v>
      </c>
      <c r="C1090" s="25">
        <v>6</v>
      </c>
      <c r="D1090" s="25" t="s">
        <v>149</v>
      </c>
      <c r="E1090" s="25" t="s">
        <v>147</v>
      </c>
      <c r="F1090" s="25" t="s">
        <v>253</v>
      </c>
    </row>
    <row r="1091" spans="1:6" x14ac:dyDescent="0.3">
      <c r="A1091" s="36" t="s">
        <v>1948</v>
      </c>
      <c r="B1091" s="25" t="s">
        <v>1947</v>
      </c>
      <c r="C1091" s="25">
        <v>2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1950</v>
      </c>
      <c r="B1092" s="25" t="s">
        <v>1949</v>
      </c>
      <c r="C1092" s="25">
        <v>7</v>
      </c>
      <c r="D1092" s="25" t="s">
        <v>149</v>
      </c>
      <c r="E1092" s="25" t="s">
        <v>147</v>
      </c>
      <c r="F1092" s="25" t="s">
        <v>222</v>
      </c>
    </row>
    <row r="1093" spans="1:6" x14ac:dyDescent="0.3">
      <c r="A1093" s="36" t="s">
        <v>1952</v>
      </c>
      <c r="B1093" s="25" t="s">
        <v>1951</v>
      </c>
      <c r="C1093" s="25">
        <v>3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1954</v>
      </c>
      <c r="B1094" s="25" t="s">
        <v>1953</v>
      </c>
      <c r="C1094" s="25">
        <v>5</v>
      </c>
      <c r="D1094" s="25" t="s">
        <v>149</v>
      </c>
      <c r="E1094" s="25" t="s">
        <v>147</v>
      </c>
      <c r="F1094" s="25" t="s">
        <v>963</v>
      </c>
    </row>
    <row r="1095" spans="1:6" x14ac:dyDescent="0.3">
      <c r="A1095" s="36" t="s">
        <v>1956</v>
      </c>
      <c r="B1095" s="25" t="s">
        <v>1955</v>
      </c>
      <c r="C1095" s="25"/>
      <c r="D1095" s="25" t="s">
        <v>189</v>
      </c>
      <c r="E1095" s="25" t="s">
        <v>152</v>
      </c>
      <c r="F1095" s="25" t="s">
        <v>156</v>
      </c>
    </row>
    <row r="1096" spans="1:6" x14ac:dyDescent="0.3">
      <c r="A1096" s="36" t="s">
        <v>1958</v>
      </c>
      <c r="B1096" s="25" t="s">
        <v>1957</v>
      </c>
      <c r="C1096" s="25">
        <v>5</v>
      </c>
      <c r="D1096" s="25" t="s">
        <v>189</v>
      </c>
      <c r="E1096" s="25" t="s">
        <v>147</v>
      </c>
      <c r="F1096" s="25" t="s">
        <v>148</v>
      </c>
    </row>
    <row r="1097" spans="1:6" x14ac:dyDescent="0.3">
      <c r="A1097" s="36" t="s">
        <v>1960</v>
      </c>
      <c r="B1097" s="25" t="s">
        <v>1959</v>
      </c>
      <c r="C1097" s="25">
        <v>4</v>
      </c>
      <c r="D1097" s="25" t="s">
        <v>189</v>
      </c>
      <c r="E1097" s="25" t="s">
        <v>147</v>
      </c>
      <c r="F1097" s="25" t="s">
        <v>222</v>
      </c>
    </row>
    <row r="1098" spans="1:6" x14ac:dyDescent="0.3">
      <c r="A1098" s="36" t="s">
        <v>1962</v>
      </c>
      <c r="B1098" s="25" t="s">
        <v>1961</v>
      </c>
      <c r="C1098" s="25">
        <v>0</v>
      </c>
      <c r="D1098" s="25" t="s">
        <v>189</v>
      </c>
      <c r="E1098" s="25" t="s">
        <v>152</v>
      </c>
      <c r="F1098" s="25" t="s">
        <v>160</v>
      </c>
    </row>
    <row r="1099" spans="1:6" x14ac:dyDescent="0.3">
      <c r="A1099" s="36" t="s">
        <v>1963</v>
      </c>
      <c r="C1099" s="25">
        <v>0</v>
      </c>
      <c r="D1099" s="25" t="s">
        <v>189</v>
      </c>
      <c r="E1099" s="25" t="s">
        <v>147</v>
      </c>
      <c r="F1099" s="25" t="s">
        <v>208</v>
      </c>
    </row>
    <row r="1100" spans="1:6" x14ac:dyDescent="0.3">
      <c r="A1100" s="36" t="s">
        <v>1965</v>
      </c>
      <c r="B1100" s="25" t="s">
        <v>1964</v>
      </c>
      <c r="C1100" s="25">
        <v>0</v>
      </c>
      <c r="D1100" s="25" t="s">
        <v>189</v>
      </c>
      <c r="E1100" s="25" t="s">
        <v>147</v>
      </c>
      <c r="F1100" s="25" t="s">
        <v>173</v>
      </c>
    </row>
    <row r="1101" spans="1:6" x14ac:dyDescent="0.3">
      <c r="A1101" s="36" t="s">
        <v>1966</v>
      </c>
      <c r="C1101" s="25"/>
      <c r="D1101" s="25" t="s">
        <v>189</v>
      </c>
      <c r="E1101" s="25" t="s">
        <v>152</v>
      </c>
      <c r="F1101" s="25" t="s">
        <v>156</v>
      </c>
    </row>
    <row r="1102" spans="1:6" x14ac:dyDescent="0.3">
      <c r="A1102" s="36" t="s">
        <v>1967</v>
      </c>
      <c r="C1102" s="25"/>
      <c r="D1102" s="25" t="s">
        <v>189</v>
      </c>
      <c r="E1102" s="25"/>
      <c r="F1102" s="25"/>
    </row>
    <row r="1103" spans="1:6" x14ac:dyDescent="0.3">
      <c r="A1103" s="36" t="s">
        <v>1968</v>
      </c>
      <c r="C1103" s="25">
        <v>0</v>
      </c>
      <c r="D1103" s="25" t="s">
        <v>189</v>
      </c>
      <c r="E1103" s="25" t="s">
        <v>152</v>
      </c>
      <c r="F1103" s="25" t="s">
        <v>160</v>
      </c>
    </row>
    <row r="1104" spans="1:6" x14ac:dyDescent="0.3">
      <c r="A1104" s="36" t="s">
        <v>1970</v>
      </c>
      <c r="B1104" s="25" t="s">
        <v>1969</v>
      </c>
      <c r="C1104" s="25">
        <v>3</v>
      </c>
      <c r="D1104" s="25" t="s">
        <v>189</v>
      </c>
      <c r="E1104" s="25" t="s">
        <v>147</v>
      </c>
      <c r="F1104" s="25" t="s">
        <v>170</v>
      </c>
    </row>
    <row r="1105" spans="1:7" ht="15" customHeight="1" x14ac:dyDescent="0.35">
      <c r="A1105" s="32" t="s">
        <v>4964</v>
      </c>
      <c r="C1105" s="25"/>
      <c r="E1105" s="25"/>
      <c r="F1105" s="25"/>
    </row>
    <row r="1106" spans="1:7" x14ac:dyDescent="0.3">
      <c r="A1106" s="36" t="s">
        <v>1972</v>
      </c>
      <c r="B1106" s="25" t="s">
        <v>1971</v>
      </c>
      <c r="C1106" s="25">
        <v>0</v>
      </c>
      <c r="D1106" s="25" t="s">
        <v>189</v>
      </c>
      <c r="E1106" s="25" t="s">
        <v>152</v>
      </c>
      <c r="F1106" s="25" t="s">
        <v>160</v>
      </c>
    </row>
    <row r="1107" spans="1:7" x14ac:dyDescent="0.3">
      <c r="A1107" s="36" t="s">
        <v>1973</v>
      </c>
      <c r="C1107" s="25">
        <v>2</v>
      </c>
      <c r="D1107" s="25" t="s">
        <v>149</v>
      </c>
      <c r="E1107" s="25" t="s">
        <v>147</v>
      </c>
      <c r="F1107" s="25" t="s">
        <v>160</v>
      </c>
    </row>
    <row r="1108" spans="1:7" x14ac:dyDescent="0.3">
      <c r="A1108" s="36" t="s">
        <v>1975</v>
      </c>
      <c r="B1108" s="25" t="s">
        <v>1974</v>
      </c>
      <c r="C1108" s="25">
        <v>2</v>
      </c>
      <c r="D1108" s="25" t="s">
        <v>149</v>
      </c>
      <c r="E1108" s="25" t="s">
        <v>147</v>
      </c>
      <c r="F1108" s="25" t="s">
        <v>178</v>
      </c>
    </row>
    <row r="1109" spans="1:7" x14ac:dyDescent="0.3">
      <c r="A1109" s="36" t="s">
        <v>1976</v>
      </c>
      <c r="C1109" s="25">
        <v>8</v>
      </c>
      <c r="D1109" s="25" t="s">
        <v>149</v>
      </c>
      <c r="E1109" s="25" t="s">
        <v>147</v>
      </c>
      <c r="F1109" s="25" t="s">
        <v>173</v>
      </c>
    </row>
    <row r="1110" spans="1:7" x14ac:dyDescent="0.3">
      <c r="A1110" s="36" t="s">
        <v>1978</v>
      </c>
      <c r="B1110" s="25" t="s">
        <v>1977</v>
      </c>
      <c r="C1110" s="25"/>
      <c r="D1110" s="25" t="s">
        <v>149</v>
      </c>
      <c r="E1110" s="25" t="s">
        <v>147</v>
      </c>
      <c r="F1110" s="25" t="s">
        <v>160</v>
      </c>
      <c r="G1110" s="25" t="s">
        <v>144</v>
      </c>
    </row>
    <row r="1111" spans="1:7" x14ac:dyDescent="0.3">
      <c r="A1111" s="36" t="s">
        <v>1980</v>
      </c>
      <c r="B1111" s="25" t="s">
        <v>1979</v>
      </c>
      <c r="C1111" s="25">
        <v>0</v>
      </c>
      <c r="D1111" s="25" t="s">
        <v>149</v>
      </c>
      <c r="E1111" s="25" t="s">
        <v>147</v>
      </c>
      <c r="F1111" s="25" t="s">
        <v>202</v>
      </c>
    </row>
    <row r="1112" spans="1:7" x14ac:dyDescent="0.3">
      <c r="A1112" s="36" t="s">
        <v>1981</v>
      </c>
      <c r="C1112" s="25">
        <v>7</v>
      </c>
      <c r="D1112" s="25" t="s">
        <v>149</v>
      </c>
      <c r="E1112" s="25" t="s">
        <v>147</v>
      </c>
      <c r="F1112" s="25" t="s">
        <v>148</v>
      </c>
    </row>
    <row r="1113" spans="1:7" x14ac:dyDescent="0.3">
      <c r="A1113" s="36" t="s">
        <v>1983</v>
      </c>
      <c r="B1113" s="25" t="s">
        <v>1982</v>
      </c>
      <c r="C1113" s="25">
        <v>7</v>
      </c>
      <c r="D1113" s="25" t="s">
        <v>149</v>
      </c>
      <c r="E1113" s="25" t="s">
        <v>147</v>
      </c>
      <c r="F1113" s="25" t="s">
        <v>160</v>
      </c>
    </row>
    <row r="1114" spans="1:7" x14ac:dyDescent="0.3">
      <c r="A1114" s="36" t="s">
        <v>1985</v>
      </c>
      <c r="B1114" s="25" t="s">
        <v>1984</v>
      </c>
      <c r="C1114" s="25">
        <v>6</v>
      </c>
      <c r="D1114" s="25" t="s">
        <v>149</v>
      </c>
      <c r="E1114" s="25" t="s">
        <v>147</v>
      </c>
      <c r="F1114" s="25" t="s">
        <v>163</v>
      </c>
      <c r="G1114" s="25" t="s">
        <v>182</v>
      </c>
    </row>
    <row r="1115" spans="1:7" x14ac:dyDescent="0.3">
      <c r="A1115" s="36" t="s">
        <v>1986</v>
      </c>
      <c r="C1115" s="25">
        <v>2</v>
      </c>
      <c r="D1115" s="25" t="s">
        <v>149</v>
      </c>
      <c r="E1115" s="25" t="s">
        <v>147</v>
      </c>
      <c r="F1115" s="25" t="s">
        <v>148</v>
      </c>
    </row>
    <row r="1116" spans="1:7" x14ac:dyDescent="0.3">
      <c r="A1116" s="36" t="s">
        <v>1988</v>
      </c>
      <c r="B1116" s="25" t="s">
        <v>1987</v>
      </c>
      <c r="C1116" s="25">
        <v>2</v>
      </c>
      <c r="D1116" s="25" t="s">
        <v>149</v>
      </c>
      <c r="E1116" s="25" t="s">
        <v>147</v>
      </c>
      <c r="F1116" s="25" t="s">
        <v>253</v>
      </c>
    </row>
    <row r="1117" spans="1:7" x14ac:dyDescent="0.3">
      <c r="A1117" s="36" t="s">
        <v>1990</v>
      </c>
      <c r="B1117" s="25" t="s">
        <v>1989</v>
      </c>
      <c r="C1117" s="25">
        <v>6</v>
      </c>
      <c r="D1117" s="25" t="s">
        <v>149</v>
      </c>
      <c r="E1117" s="25" t="s">
        <v>147</v>
      </c>
      <c r="F1117" s="25" t="s">
        <v>156</v>
      </c>
    </row>
    <row r="1118" spans="1:7" x14ac:dyDescent="0.3">
      <c r="A1118" s="36" t="s">
        <v>1991</v>
      </c>
      <c r="B1118" s="25" t="s">
        <v>1989</v>
      </c>
      <c r="C1118" s="25">
        <v>4</v>
      </c>
      <c r="D1118" s="25" t="s">
        <v>149</v>
      </c>
      <c r="E1118" s="25" t="s">
        <v>147</v>
      </c>
      <c r="F1118" s="25" t="s">
        <v>160</v>
      </c>
    </row>
    <row r="1119" spans="1:7" x14ac:dyDescent="0.3">
      <c r="A1119" s="36" t="s">
        <v>1992</v>
      </c>
      <c r="B1119" s="25" t="s">
        <v>1989</v>
      </c>
      <c r="C1119" s="25"/>
      <c r="D1119" s="25" t="s">
        <v>149</v>
      </c>
      <c r="E1119" s="25"/>
      <c r="F1119" s="25"/>
      <c r="G1119" s="25" t="s">
        <v>223</v>
      </c>
    </row>
    <row r="1120" spans="1:7" ht="15" customHeight="1" x14ac:dyDescent="0.35">
      <c r="A1120" s="32" t="s">
        <v>4965</v>
      </c>
      <c r="C1120" s="25"/>
      <c r="E1120" s="25"/>
      <c r="F1120" s="25"/>
    </row>
    <row r="1121" spans="1:6" x14ac:dyDescent="0.3">
      <c r="A1121" s="36" t="s">
        <v>1994</v>
      </c>
      <c r="B1121" s="25" t="s">
        <v>1993</v>
      </c>
      <c r="C1121" s="25">
        <v>2</v>
      </c>
      <c r="D1121" s="25" t="s">
        <v>149</v>
      </c>
      <c r="E1121" s="25" t="s">
        <v>147</v>
      </c>
      <c r="F1121" s="25" t="s">
        <v>202</v>
      </c>
    </row>
    <row r="1122" spans="1:6" x14ac:dyDescent="0.3">
      <c r="A1122" s="36" t="s">
        <v>1995</v>
      </c>
      <c r="B1122" s="25" t="s">
        <v>1993</v>
      </c>
      <c r="C1122" s="25"/>
      <c r="D1122" s="25" t="s">
        <v>149</v>
      </c>
      <c r="E1122" s="25" t="s">
        <v>147</v>
      </c>
      <c r="F1122" s="25" t="s">
        <v>160</v>
      </c>
    </row>
    <row r="1123" spans="1:6" x14ac:dyDescent="0.3">
      <c r="A1123" s="36" t="s">
        <v>1996</v>
      </c>
      <c r="B1123" s="25" t="s">
        <v>1993</v>
      </c>
      <c r="C1123" s="25"/>
      <c r="D1123" s="25" t="s">
        <v>149</v>
      </c>
      <c r="E1123" s="25" t="s">
        <v>147</v>
      </c>
      <c r="F1123" s="25" t="s">
        <v>160</v>
      </c>
    </row>
    <row r="1124" spans="1:6" x14ac:dyDescent="0.3">
      <c r="A1124" s="36" t="s">
        <v>1998</v>
      </c>
      <c r="B1124" s="25" t="s">
        <v>1997</v>
      </c>
      <c r="C1124" s="25">
        <v>9</v>
      </c>
      <c r="D1124" s="25" t="s">
        <v>262</v>
      </c>
      <c r="E1124" s="25" t="s">
        <v>147</v>
      </c>
      <c r="F1124" s="25" t="s">
        <v>195</v>
      </c>
    </row>
    <row r="1125" spans="1:6" x14ac:dyDescent="0.3">
      <c r="A1125" s="36" t="s">
        <v>2000</v>
      </c>
      <c r="B1125" s="25" t="s">
        <v>1999</v>
      </c>
      <c r="C1125" s="25">
        <v>0</v>
      </c>
      <c r="D1125" s="25" t="s">
        <v>189</v>
      </c>
      <c r="E1125" s="25" t="s">
        <v>152</v>
      </c>
      <c r="F1125" s="25" t="s">
        <v>160</v>
      </c>
    </row>
    <row r="1126" spans="1:6" x14ac:dyDescent="0.3">
      <c r="A1126" s="36" t="s">
        <v>2001</v>
      </c>
      <c r="C1126" s="25">
        <v>8</v>
      </c>
      <c r="D1126" s="25" t="s">
        <v>189</v>
      </c>
      <c r="E1126" s="25" t="s">
        <v>147</v>
      </c>
      <c r="F1126" s="25" t="s">
        <v>222</v>
      </c>
    </row>
    <row r="1127" spans="1:6" x14ac:dyDescent="0.3">
      <c r="A1127" s="36" t="s">
        <v>2003</v>
      </c>
      <c r="B1127" s="25" t="s">
        <v>2002</v>
      </c>
      <c r="C1127" s="25">
        <v>9</v>
      </c>
      <c r="D1127" s="25" t="s">
        <v>189</v>
      </c>
      <c r="E1127" s="25" t="s">
        <v>147</v>
      </c>
      <c r="F1127" s="25" t="s">
        <v>160</v>
      </c>
    </row>
    <row r="1128" spans="1:6" x14ac:dyDescent="0.3">
      <c r="A1128" s="36" t="s">
        <v>2005</v>
      </c>
      <c r="B1128" s="25" t="s">
        <v>2004</v>
      </c>
      <c r="C1128" s="25">
        <v>10</v>
      </c>
      <c r="D1128" s="25" t="s">
        <v>189</v>
      </c>
      <c r="E1128" s="25" t="s">
        <v>147</v>
      </c>
      <c r="F1128" s="25" t="s">
        <v>222</v>
      </c>
    </row>
    <row r="1129" spans="1:6" x14ac:dyDescent="0.3">
      <c r="A1129" s="36" t="s">
        <v>2007</v>
      </c>
      <c r="B1129" s="25" t="s">
        <v>2006</v>
      </c>
      <c r="C1129" s="25">
        <v>9</v>
      </c>
      <c r="D1129" s="25" t="s">
        <v>189</v>
      </c>
      <c r="E1129" s="25" t="s">
        <v>147</v>
      </c>
      <c r="F1129" s="25" t="s">
        <v>195</v>
      </c>
    </row>
    <row r="1130" spans="1:6" ht="15" customHeight="1" x14ac:dyDescent="0.35">
      <c r="A1130" s="32" t="s">
        <v>4966</v>
      </c>
      <c r="E1130" s="25"/>
      <c r="F1130" s="25"/>
    </row>
    <row r="1131" spans="1:6" x14ac:dyDescent="0.3">
      <c r="A1131" s="36" t="s">
        <v>2009</v>
      </c>
      <c r="B1131" s="25" t="s">
        <v>2008</v>
      </c>
      <c r="C1131" s="25">
        <v>9</v>
      </c>
      <c r="D1131" s="25" t="s">
        <v>189</v>
      </c>
      <c r="E1131" s="25" t="s">
        <v>147</v>
      </c>
      <c r="F1131" s="25" t="s">
        <v>222</v>
      </c>
    </row>
    <row r="1132" spans="1:6" x14ac:dyDescent="0.3">
      <c r="A1132" s="36" t="s">
        <v>2011</v>
      </c>
      <c r="B1132" s="25" t="s">
        <v>2010</v>
      </c>
      <c r="C1132" s="25">
        <v>9</v>
      </c>
      <c r="D1132" s="25" t="s">
        <v>189</v>
      </c>
      <c r="E1132" s="25" t="s">
        <v>147</v>
      </c>
      <c r="F1132" s="25" t="s">
        <v>195</v>
      </c>
    </row>
    <row r="1133" spans="1:6" x14ac:dyDescent="0.3">
      <c r="A1133" s="36" t="s">
        <v>2013</v>
      </c>
      <c r="B1133" s="25" t="s">
        <v>2012</v>
      </c>
      <c r="C1133" s="25">
        <v>8</v>
      </c>
      <c r="D1133" s="25" t="s">
        <v>189</v>
      </c>
      <c r="E1133" s="25" t="s">
        <v>147</v>
      </c>
      <c r="F1133" s="25" t="s">
        <v>222</v>
      </c>
    </row>
    <row r="1134" spans="1:6" x14ac:dyDescent="0.3">
      <c r="A1134" s="36" t="s">
        <v>2015</v>
      </c>
      <c r="B1134" s="25" t="s">
        <v>2014</v>
      </c>
      <c r="C1134" s="25">
        <v>9</v>
      </c>
      <c r="D1134" s="25" t="s">
        <v>189</v>
      </c>
      <c r="E1134" s="25" t="s">
        <v>147</v>
      </c>
      <c r="F1134" s="25" t="s">
        <v>222</v>
      </c>
    </row>
    <row r="1135" spans="1:6" x14ac:dyDescent="0.3">
      <c r="A1135" s="36" t="s">
        <v>2017</v>
      </c>
      <c r="B1135" s="25" t="s">
        <v>2016</v>
      </c>
      <c r="C1135" s="25">
        <v>0</v>
      </c>
      <c r="D1135" s="25" t="s">
        <v>149</v>
      </c>
      <c r="E1135" s="25" t="s">
        <v>152</v>
      </c>
      <c r="F1135" s="25" t="s">
        <v>160</v>
      </c>
    </row>
    <row r="1136" spans="1:6" x14ac:dyDescent="0.3">
      <c r="A1136" s="36" t="s">
        <v>2019</v>
      </c>
      <c r="B1136" s="25" t="s">
        <v>2018</v>
      </c>
      <c r="C1136" s="25">
        <v>0</v>
      </c>
      <c r="D1136" s="25" t="s">
        <v>149</v>
      </c>
      <c r="E1136" s="25" t="s">
        <v>152</v>
      </c>
      <c r="F1136" s="25" t="s">
        <v>160</v>
      </c>
    </row>
    <row r="1137" spans="1:7" x14ac:dyDescent="0.3">
      <c r="A1137" s="36" t="s">
        <v>2021</v>
      </c>
      <c r="B1137" s="25" t="s">
        <v>2020</v>
      </c>
      <c r="C1137" s="25">
        <v>9</v>
      </c>
      <c r="D1137" s="25" t="s">
        <v>149</v>
      </c>
      <c r="E1137" s="25" t="s">
        <v>147</v>
      </c>
      <c r="F1137" s="25" t="s">
        <v>278</v>
      </c>
      <c r="G1137" s="25" t="s">
        <v>203</v>
      </c>
    </row>
    <row r="1138" spans="1:7" x14ac:dyDescent="0.3">
      <c r="A1138" s="36" t="s">
        <v>2023</v>
      </c>
      <c r="B1138" s="25" t="s">
        <v>2022</v>
      </c>
      <c r="C1138" s="25"/>
      <c r="D1138" s="25" t="s">
        <v>149</v>
      </c>
      <c r="E1138" s="25"/>
      <c r="F1138" s="25"/>
    </row>
    <row r="1139" spans="1:7" x14ac:dyDescent="0.3">
      <c r="A1139" s="36" t="s">
        <v>2025</v>
      </c>
      <c r="B1139" s="25" t="s">
        <v>2024</v>
      </c>
      <c r="C1139" s="25">
        <v>0</v>
      </c>
      <c r="D1139" s="25" t="s">
        <v>149</v>
      </c>
      <c r="E1139" s="25" t="s">
        <v>152</v>
      </c>
      <c r="F1139" s="25" t="s">
        <v>156</v>
      </c>
    </row>
    <row r="1140" spans="1:7" x14ac:dyDescent="0.3">
      <c r="A1140" s="36" t="s">
        <v>2027</v>
      </c>
      <c r="B1140" s="25" t="s">
        <v>2026</v>
      </c>
      <c r="C1140" s="25">
        <v>0</v>
      </c>
      <c r="D1140" s="25" t="s">
        <v>149</v>
      </c>
      <c r="E1140" s="25" t="s">
        <v>152</v>
      </c>
      <c r="F1140" s="25" t="s">
        <v>160</v>
      </c>
    </row>
    <row r="1141" spans="1:7" ht="15" customHeight="1" x14ac:dyDescent="0.35">
      <c r="A1141" s="32" t="s">
        <v>4967</v>
      </c>
      <c r="C1141" s="25"/>
      <c r="E1141" s="25"/>
      <c r="F1141" s="25"/>
    </row>
    <row r="1142" spans="1:7" x14ac:dyDescent="0.3">
      <c r="A1142" s="36" t="s">
        <v>2029</v>
      </c>
      <c r="B1142" s="25" t="s">
        <v>2028</v>
      </c>
      <c r="C1142" s="25">
        <v>7</v>
      </c>
      <c r="D1142" s="25" t="s">
        <v>149</v>
      </c>
      <c r="E1142" s="25" t="s">
        <v>147</v>
      </c>
      <c r="F1142" s="25" t="s">
        <v>156</v>
      </c>
    </row>
    <row r="1143" spans="1:7" x14ac:dyDescent="0.3">
      <c r="A1143" s="36" t="s">
        <v>2031</v>
      </c>
      <c r="B1143" s="25" t="s">
        <v>2030</v>
      </c>
      <c r="C1143" s="25"/>
      <c r="D1143" s="25" t="s">
        <v>149</v>
      </c>
      <c r="E1143" s="25"/>
      <c r="F1143" s="25"/>
    </row>
    <row r="1144" spans="1:7" x14ac:dyDescent="0.3">
      <c r="A1144" s="36" t="s">
        <v>2032</v>
      </c>
      <c r="C1144" s="25">
        <v>7</v>
      </c>
      <c r="D1144" s="25" t="s">
        <v>149</v>
      </c>
      <c r="E1144" s="25" t="s">
        <v>147</v>
      </c>
      <c r="F1144" s="25" t="s">
        <v>160</v>
      </c>
    </row>
    <row r="1145" spans="1:7" x14ac:dyDescent="0.3">
      <c r="A1145" s="36" t="s">
        <v>2034</v>
      </c>
      <c r="B1145" s="25" t="s">
        <v>2033</v>
      </c>
      <c r="C1145" s="25">
        <v>7</v>
      </c>
      <c r="D1145" s="25" t="s">
        <v>149</v>
      </c>
      <c r="E1145" s="25" t="s">
        <v>147</v>
      </c>
      <c r="F1145" s="25" t="s">
        <v>160</v>
      </c>
    </row>
    <row r="1146" spans="1:7" x14ac:dyDescent="0.3">
      <c r="A1146" s="36" t="s">
        <v>2036</v>
      </c>
      <c r="B1146" s="25" t="s">
        <v>2035</v>
      </c>
      <c r="C1146" s="25">
        <v>5</v>
      </c>
      <c r="D1146" s="25" t="s">
        <v>149</v>
      </c>
      <c r="E1146" s="25" t="s">
        <v>147</v>
      </c>
      <c r="F1146" s="25" t="s">
        <v>178</v>
      </c>
      <c r="G1146" s="25" t="s">
        <v>144</v>
      </c>
    </row>
    <row r="1147" spans="1:7" ht="15" customHeight="1" x14ac:dyDescent="0.35">
      <c r="A1147" s="32" t="s">
        <v>4968</v>
      </c>
      <c r="C1147" s="25"/>
      <c r="E1147" s="25"/>
      <c r="F1147" s="25"/>
    </row>
    <row r="1148" spans="1:7" x14ac:dyDescent="0.3">
      <c r="A1148" s="36" t="s">
        <v>2039</v>
      </c>
      <c r="B1148" s="25" t="s">
        <v>2038</v>
      </c>
      <c r="C1148" s="25"/>
      <c r="D1148" s="25" t="s">
        <v>2037</v>
      </c>
      <c r="E1148" s="25"/>
      <c r="F1148" s="25"/>
      <c r="G1148" s="25" t="s">
        <v>144</v>
      </c>
    </row>
    <row r="1149" spans="1:7" x14ac:dyDescent="0.3">
      <c r="A1149" s="36" t="s">
        <v>5435</v>
      </c>
    </row>
    <row r="1150" spans="1:7" x14ac:dyDescent="0.3">
      <c r="A1150" s="36" t="s">
        <v>2041</v>
      </c>
      <c r="B1150" s="25" t="s">
        <v>2040</v>
      </c>
      <c r="C1150" s="25">
        <v>7</v>
      </c>
      <c r="D1150" s="25" t="s">
        <v>157</v>
      </c>
      <c r="E1150" s="25" t="s">
        <v>147</v>
      </c>
      <c r="F1150" s="25" t="s">
        <v>378</v>
      </c>
    </row>
    <row r="1151" spans="1:7" x14ac:dyDescent="0.3">
      <c r="A1151" s="36" t="s">
        <v>2043</v>
      </c>
      <c r="B1151" s="25" t="s">
        <v>2042</v>
      </c>
      <c r="C1151" s="25">
        <v>4</v>
      </c>
      <c r="D1151" s="25" t="s">
        <v>149</v>
      </c>
      <c r="E1151" s="25" t="s">
        <v>147</v>
      </c>
      <c r="F1151" s="25" t="s">
        <v>160</v>
      </c>
    </row>
    <row r="1152" spans="1:7" x14ac:dyDescent="0.3">
      <c r="A1152" s="36" t="s">
        <v>2045</v>
      </c>
      <c r="B1152" s="25" t="s">
        <v>2044</v>
      </c>
      <c r="C1152" s="25">
        <v>4</v>
      </c>
      <c r="D1152" s="25" t="s">
        <v>149</v>
      </c>
      <c r="E1152" s="25" t="s">
        <v>147</v>
      </c>
      <c r="F1152" s="25" t="s">
        <v>819</v>
      </c>
    </row>
    <row r="1153" spans="1:7" x14ac:dyDescent="0.3">
      <c r="A1153" s="36" t="s">
        <v>2047</v>
      </c>
      <c r="B1153" s="25" t="s">
        <v>2046</v>
      </c>
      <c r="C1153" s="25">
        <v>9</v>
      </c>
      <c r="D1153" s="25" t="s">
        <v>149</v>
      </c>
      <c r="E1153" s="25" t="s">
        <v>147</v>
      </c>
      <c r="F1153" s="25" t="s">
        <v>160</v>
      </c>
      <c r="G1153" s="25" t="s">
        <v>182</v>
      </c>
    </row>
    <row r="1154" spans="1:7" ht="15" customHeight="1" x14ac:dyDescent="0.35">
      <c r="A1154" s="32" t="s">
        <v>4969</v>
      </c>
      <c r="C1154" s="25"/>
      <c r="E1154" s="25"/>
      <c r="F1154" s="25"/>
    </row>
    <row r="1155" spans="1:7" x14ac:dyDescent="0.3">
      <c r="A1155" s="36" t="s">
        <v>2048</v>
      </c>
      <c r="C1155" s="25">
        <v>4</v>
      </c>
      <c r="D1155" s="25" t="s">
        <v>149</v>
      </c>
      <c r="E1155" s="25" t="s">
        <v>147</v>
      </c>
      <c r="F1155" s="25" t="s">
        <v>160</v>
      </c>
    </row>
    <row r="1156" spans="1:7" x14ac:dyDescent="0.3">
      <c r="A1156" s="36" t="s">
        <v>2050</v>
      </c>
      <c r="B1156" s="25" t="s">
        <v>2049</v>
      </c>
      <c r="C1156" s="25"/>
      <c r="D1156" s="25" t="s">
        <v>149</v>
      </c>
      <c r="E1156" s="25"/>
      <c r="F1156" s="25"/>
    </row>
    <row r="1157" spans="1:7" x14ac:dyDescent="0.3">
      <c r="A1157" s="36" t="s">
        <v>2052</v>
      </c>
      <c r="B1157" s="25" t="s">
        <v>2051</v>
      </c>
      <c r="C1157" s="25">
        <v>6</v>
      </c>
      <c r="D1157" s="25" t="s">
        <v>149</v>
      </c>
      <c r="E1157" s="25" t="s">
        <v>147</v>
      </c>
      <c r="F1157" s="25" t="s">
        <v>156</v>
      </c>
    </row>
    <row r="1158" spans="1:7" x14ac:dyDescent="0.3">
      <c r="A1158" s="36" t="s">
        <v>2054</v>
      </c>
      <c r="B1158" s="25" t="s">
        <v>2053</v>
      </c>
      <c r="C1158" s="25">
        <v>0</v>
      </c>
      <c r="D1158" s="25" t="s">
        <v>149</v>
      </c>
      <c r="E1158" s="25" t="s">
        <v>152</v>
      </c>
      <c r="F1158" s="25" t="s">
        <v>160</v>
      </c>
    </row>
    <row r="1159" spans="1:7" x14ac:dyDescent="0.3">
      <c r="A1159" s="36" t="s">
        <v>2056</v>
      </c>
      <c r="B1159" s="25" t="s">
        <v>2055</v>
      </c>
      <c r="C1159" s="25">
        <v>1</v>
      </c>
      <c r="D1159" s="25" t="s">
        <v>149</v>
      </c>
      <c r="E1159" s="25" t="s">
        <v>147</v>
      </c>
      <c r="F1159" s="25" t="s">
        <v>160</v>
      </c>
    </row>
    <row r="1160" spans="1:7" x14ac:dyDescent="0.3">
      <c r="A1160" s="36" t="s">
        <v>2058</v>
      </c>
      <c r="B1160" s="25" t="s">
        <v>2057</v>
      </c>
      <c r="C1160" s="25"/>
      <c r="D1160" s="25" t="s">
        <v>149</v>
      </c>
      <c r="E1160" s="25"/>
      <c r="F1160" s="25"/>
    </row>
    <row r="1161" spans="1:7" x14ac:dyDescent="0.3">
      <c r="A1161" s="36" t="s">
        <v>2060</v>
      </c>
      <c r="B1161" s="25" t="s">
        <v>2059</v>
      </c>
      <c r="C1161" s="25">
        <v>5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2062</v>
      </c>
      <c r="B1162" s="25" t="s">
        <v>2061</v>
      </c>
      <c r="C1162" s="25">
        <v>2</v>
      </c>
      <c r="D1162" s="25" t="s">
        <v>149</v>
      </c>
      <c r="E1162" s="25" t="s">
        <v>147</v>
      </c>
      <c r="F1162" s="25" t="s">
        <v>160</v>
      </c>
    </row>
    <row r="1163" spans="1:7" x14ac:dyDescent="0.3">
      <c r="A1163" s="36" t="s">
        <v>2064</v>
      </c>
      <c r="B1163" s="25" t="s">
        <v>2063</v>
      </c>
      <c r="C1163" s="25">
        <v>0</v>
      </c>
      <c r="D1163" s="25" t="s">
        <v>149</v>
      </c>
      <c r="E1163" s="25" t="s">
        <v>152</v>
      </c>
      <c r="F1163" s="25" t="s">
        <v>160</v>
      </c>
    </row>
    <row r="1164" spans="1:7" x14ac:dyDescent="0.3">
      <c r="A1164" s="36" t="s">
        <v>2066</v>
      </c>
      <c r="B1164" s="25" t="s">
        <v>2065</v>
      </c>
      <c r="C1164" s="25">
        <v>0</v>
      </c>
      <c r="D1164" s="25" t="s">
        <v>149</v>
      </c>
      <c r="E1164" s="25" t="s">
        <v>152</v>
      </c>
      <c r="F1164" s="25" t="s">
        <v>160</v>
      </c>
      <c r="G1164" s="25" t="s">
        <v>149</v>
      </c>
    </row>
    <row r="1165" spans="1:7" x14ac:dyDescent="0.3">
      <c r="A1165" s="36" t="s">
        <v>2068</v>
      </c>
      <c r="B1165" s="25" t="s">
        <v>2067</v>
      </c>
      <c r="C1165" s="25">
        <v>0</v>
      </c>
      <c r="D1165" s="25" t="s">
        <v>149</v>
      </c>
      <c r="E1165" s="25" t="s">
        <v>147</v>
      </c>
      <c r="F1165" s="25" t="s">
        <v>482</v>
      </c>
    </row>
    <row r="1166" spans="1:7" x14ac:dyDescent="0.3">
      <c r="A1166" s="36" t="s">
        <v>2070</v>
      </c>
      <c r="B1166" s="25" t="s">
        <v>2069</v>
      </c>
      <c r="C1166" s="25">
        <v>1</v>
      </c>
      <c r="D1166" s="25" t="s">
        <v>149</v>
      </c>
      <c r="E1166" s="25" t="s">
        <v>147</v>
      </c>
      <c r="F1166" s="25" t="s">
        <v>153</v>
      </c>
    </row>
    <row r="1167" spans="1:7" x14ac:dyDescent="0.3">
      <c r="A1167" s="36" t="s">
        <v>2072</v>
      </c>
      <c r="B1167" s="25" t="s">
        <v>2071</v>
      </c>
      <c r="C1167" s="25">
        <v>0</v>
      </c>
      <c r="D1167" s="25" t="s">
        <v>149</v>
      </c>
      <c r="E1167" s="25" t="s">
        <v>147</v>
      </c>
      <c r="F1167" s="25" t="s">
        <v>178</v>
      </c>
    </row>
    <row r="1168" spans="1:7" x14ac:dyDescent="0.3">
      <c r="A1168" s="36" t="s">
        <v>2074</v>
      </c>
      <c r="B1168" s="25" t="s">
        <v>2073</v>
      </c>
      <c r="C1168" s="25">
        <v>1</v>
      </c>
      <c r="D1168" s="25" t="s">
        <v>149</v>
      </c>
      <c r="E1168" s="25" t="s">
        <v>147</v>
      </c>
      <c r="F1168" s="25" t="s">
        <v>160</v>
      </c>
    </row>
    <row r="1169" spans="1:7" x14ac:dyDescent="0.3">
      <c r="A1169" s="36" t="s">
        <v>2076</v>
      </c>
      <c r="B1169" s="25" t="s">
        <v>2075</v>
      </c>
      <c r="C1169" s="25">
        <v>5</v>
      </c>
      <c r="D1169" s="25" t="s">
        <v>149</v>
      </c>
      <c r="E1169" s="25" t="s">
        <v>147</v>
      </c>
      <c r="F1169" s="25" t="s">
        <v>627</v>
      </c>
    </row>
    <row r="1170" spans="1:7" ht="15" customHeight="1" x14ac:dyDescent="0.35">
      <c r="A1170" s="32" t="s">
        <v>4970</v>
      </c>
      <c r="C1170" s="25"/>
      <c r="E1170" s="25"/>
      <c r="F1170" s="25"/>
    </row>
    <row r="1171" spans="1:7" x14ac:dyDescent="0.3">
      <c r="A1171" s="36" t="s">
        <v>2077</v>
      </c>
      <c r="C1171" s="25"/>
      <c r="D1171" s="25" t="s">
        <v>149</v>
      </c>
      <c r="E1171" s="25"/>
      <c r="F1171" s="25"/>
    </row>
    <row r="1172" spans="1:7" x14ac:dyDescent="0.3">
      <c r="A1172" s="36" t="s">
        <v>2079</v>
      </c>
      <c r="B1172" s="25" t="s">
        <v>2078</v>
      </c>
      <c r="C1172" s="25"/>
      <c r="D1172" s="25" t="s">
        <v>149</v>
      </c>
      <c r="E1172" s="25"/>
      <c r="F1172" s="25"/>
      <c r="G1172" s="25" t="s">
        <v>203</v>
      </c>
    </row>
    <row r="1173" spans="1:7" x14ac:dyDescent="0.3">
      <c r="A1173" s="36" t="s">
        <v>2081</v>
      </c>
      <c r="B1173" s="25" t="s">
        <v>2080</v>
      </c>
      <c r="C1173" s="25"/>
      <c r="D1173" s="25" t="s">
        <v>149</v>
      </c>
      <c r="E1173" s="25"/>
      <c r="F1173" s="25"/>
    </row>
    <row r="1174" spans="1:7" ht="15" customHeight="1" x14ac:dyDescent="0.35">
      <c r="A1174" s="32" t="s">
        <v>4971</v>
      </c>
      <c r="C1174" s="25"/>
      <c r="E1174" s="25"/>
      <c r="F1174" s="25"/>
    </row>
    <row r="1175" spans="1:7" x14ac:dyDescent="0.3">
      <c r="A1175" s="36" t="s">
        <v>2083</v>
      </c>
      <c r="B1175" s="25" t="s">
        <v>2082</v>
      </c>
      <c r="C1175" s="25">
        <v>4</v>
      </c>
      <c r="D1175" s="25" t="s">
        <v>149</v>
      </c>
      <c r="E1175" s="25" t="s">
        <v>147</v>
      </c>
      <c r="F1175" s="25" t="s">
        <v>156</v>
      </c>
    </row>
    <row r="1176" spans="1:7" x14ac:dyDescent="0.3">
      <c r="A1176" s="36" t="s">
        <v>2085</v>
      </c>
      <c r="B1176" s="25" t="s">
        <v>2084</v>
      </c>
      <c r="C1176" s="25">
        <v>4</v>
      </c>
      <c r="D1176" s="25" t="s">
        <v>149</v>
      </c>
      <c r="E1176" s="25" t="s">
        <v>147</v>
      </c>
      <c r="F1176" s="25" t="s">
        <v>163</v>
      </c>
    </row>
    <row r="1177" spans="1:7" x14ac:dyDescent="0.3">
      <c r="A1177" s="36" t="s">
        <v>2087</v>
      </c>
      <c r="B1177" s="25" t="s">
        <v>2086</v>
      </c>
      <c r="C1177" s="25">
        <v>5</v>
      </c>
      <c r="D1177" s="25" t="s">
        <v>149</v>
      </c>
      <c r="E1177" s="25" t="s">
        <v>147</v>
      </c>
      <c r="F1177" s="25" t="s">
        <v>253</v>
      </c>
    </row>
    <row r="1178" spans="1:7" ht="15" customHeight="1" x14ac:dyDescent="0.35">
      <c r="A1178" s="32" t="s">
        <v>4972</v>
      </c>
      <c r="C1178" s="25"/>
      <c r="E1178" s="25"/>
      <c r="F1178" s="25"/>
    </row>
    <row r="1179" spans="1:7" x14ac:dyDescent="0.3">
      <c r="A1179" s="36" t="s">
        <v>2089</v>
      </c>
      <c r="B1179" s="25" t="s">
        <v>2088</v>
      </c>
      <c r="C1179" s="25">
        <v>4</v>
      </c>
      <c r="D1179" s="25" t="s">
        <v>149</v>
      </c>
      <c r="E1179" s="25" t="s">
        <v>147</v>
      </c>
      <c r="F1179" s="25" t="s">
        <v>222</v>
      </c>
    </row>
    <row r="1180" spans="1:7" x14ac:dyDescent="0.3">
      <c r="A1180" s="36" t="s">
        <v>2090</v>
      </c>
      <c r="B1180" s="25" t="s">
        <v>2088</v>
      </c>
      <c r="C1180" s="25"/>
      <c r="D1180" s="25" t="s">
        <v>149</v>
      </c>
      <c r="E1180" s="25" t="s">
        <v>147</v>
      </c>
      <c r="F1180" s="25" t="s">
        <v>160</v>
      </c>
    </row>
    <row r="1181" spans="1:7" x14ac:dyDescent="0.3">
      <c r="A1181" s="36" t="s">
        <v>2091</v>
      </c>
      <c r="B1181" s="25" t="s">
        <v>2088</v>
      </c>
      <c r="C1181" s="25"/>
      <c r="D1181" s="25" t="s">
        <v>149</v>
      </c>
      <c r="E1181" s="25"/>
      <c r="F1181" s="25"/>
      <c r="G1181" s="25" t="s">
        <v>149</v>
      </c>
    </row>
    <row r="1182" spans="1:7" x14ac:dyDescent="0.3">
      <c r="A1182" s="36" t="s">
        <v>2092</v>
      </c>
      <c r="B1182" s="25" t="s">
        <v>2088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2094</v>
      </c>
      <c r="B1183" s="25" t="s">
        <v>2093</v>
      </c>
      <c r="C1183" s="25">
        <v>6</v>
      </c>
      <c r="D1183" s="25" t="s">
        <v>149</v>
      </c>
      <c r="E1183" s="25" t="s">
        <v>147</v>
      </c>
      <c r="F1183" s="25" t="s">
        <v>173</v>
      </c>
    </row>
    <row r="1184" spans="1:7" x14ac:dyDescent="0.3">
      <c r="A1184" s="36" t="s">
        <v>2095</v>
      </c>
      <c r="B1184" s="25" t="s">
        <v>2093</v>
      </c>
      <c r="C1184" s="25"/>
      <c r="D1184" s="25" t="s">
        <v>149</v>
      </c>
      <c r="E1184" s="25" t="s">
        <v>147</v>
      </c>
      <c r="F1184" s="25" t="s">
        <v>160</v>
      </c>
    </row>
    <row r="1185" spans="1:6" ht="15" customHeight="1" x14ac:dyDescent="0.35">
      <c r="A1185" s="32" t="s">
        <v>4973</v>
      </c>
      <c r="C1185" s="25"/>
      <c r="E1185" s="25"/>
      <c r="F1185" s="25"/>
    </row>
    <row r="1186" spans="1:6" x14ac:dyDescent="0.3">
      <c r="A1186" s="36" t="s">
        <v>2097</v>
      </c>
      <c r="B1186" s="25" t="s">
        <v>2096</v>
      </c>
      <c r="C1186" s="25">
        <v>0</v>
      </c>
      <c r="D1186" s="25" t="s">
        <v>149</v>
      </c>
      <c r="E1186" s="25" t="s">
        <v>152</v>
      </c>
      <c r="F1186" s="25" t="s">
        <v>160</v>
      </c>
    </row>
    <row r="1187" spans="1:6" x14ac:dyDescent="0.3">
      <c r="A1187" s="36" t="s">
        <v>2099</v>
      </c>
      <c r="B1187" s="25" t="s">
        <v>2098</v>
      </c>
      <c r="C1187" s="25">
        <v>1</v>
      </c>
      <c r="D1187" s="25" t="s">
        <v>149</v>
      </c>
      <c r="E1187" s="25" t="s">
        <v>147</v>
      </c>
      <c r="F1187" s="25" t="s">
        <v>160</v>
      </c>
    </row>
    <row r="1188" spans="1:6" x14ac:dyDescent="0.3">
      <c r="A1188" s="36" t="s">
        <v>2101</v>
      </c>
      <c r="B1188" s="25" t="s">
        <v>2100</v>
      </c>
      <c r="C1188" s="25">
        <v>0</v>
      </c>
      <c r="D1188" s="25" t="s">
        <v>149</v>
      </c>
      <c r="E1188" s="25" t="s">
        <v>152</v>
      </c>
      <c r="F1188" s="25" t="s">
        <v>378</v>
      </c>
    </row>
    <row r="1189" spans="1:6" x14ac:dyDescent="0.3">
      <c r="A1189" s="36" t="s">
        <v>2102</v>
      </c>
      <c r="C1189" s="25">
        <v>0</v>
      </c>
      <c r="D1189" s="25" t="s">
        <v>149</v>
      </c>
      <c r="E1189" s="25" t="s">
        <v>152</v>
      </c>
      <c r="F1189" s="25" t="s">
        <v>156</v>
      </c>
    </row>
    <row r="1190" spans="1:6" x14ac:dyDescent="0.3">
      <c r="A1190" s="36" t="s">
        <v>2104</v>
      </c>
      <c r="B1190" s="25" t="s">
        <v>2103</v>
      </c>
      <c r="C1190" s="25">
        <v>0</v>
      </c>
      <c r="D1190" s="25" t="s">
        <v>149</v>
      </c>
      <c r="E1190" s="25" t="s">
        <v>152</v>
      </c>
      <c r="F1190" s="25" t="s">
        <v>160</v>
      </c>
    </row>
    <row r="1191" spans="1:6" x14ac:dyDescent="0.3">
      <c r="A1191" s="36" t="s">
        <v>2106</v>
      </c>
      <c r="B1191" s="25" t="s">
        <v>2105</v>
      </c>
      <c r="C1191" s="25">
        <v>3</v>
      </c>
      <c r="D1191" s="25" t="s">
        <v>149</v>
      </c>
      <c r="E1191" s="25" t="s">
        <v>147</v>
      </c>
      <c r="F1191" s="25" t="s">
        <v>208</v>
      </c>
    </row>
    <row r="1192" spans="1:6" ht="15" customHeight="1" x14ac:dyDescent="0.35">
      <c r="A1192" s="32" t="s">
        <v>4974</v>
      </c>
      <c r="C1192" s="25"/>
      <c r="E1192" s="25"/>
      <c r="F1192" s="25"/>
    </row>
    <row r="1193" spans="1:6" x14ac:dyDescent="0.3">
      <c r="A1193" s="36" t="s">
        <v>2108</v>
      </c>
      <c r="B1193" s="25" t="s">
        <v>2107</v>
      </c>
      <c r="C1193" s="25">
        <v>0</v>
      </c>
      <c r="D1193" s="25" t="s">
        <v>149</v>
      </c>
      <c r="E1193" s="25" t="s">
        <v>152</v>
      </c>
      <c r="F1193" s="25" t="s">
        <v>160</v>
      </c>
    </row>
    <row r="1194" spans="1:6" x14ac:dyDescent="0.3">
      <c r="A1194" s="25" t="s">
        <v>2110</v>
      </c>
      <c r="B1194" s="36" t="s">
        <v>2109</v>
      </c>
      <c r="C1194" s="25">
        <v>0</v>
      </c>
      <c r="D1194" s="36" t="s">
        <v>189</v>
      </c>
      <c r="E1194" s="25" t="s">
        <v>152</v>
      </c>
      <c r="F1194" s="25" t="s">
        <v>192</v>
      </c>
    </row>
    <row r="1195" spans="1:6" x14ac:dyDescent="0.3">
      <c r="A1195" s="36" t="s">
        <v>2111</v>
      </c>
      <c r="B1195" s="36"/>
      <c r="C1195" s="36"/>
      <c r="D1195" s="36"/>
      <c r="E1195" s="25"/>
      <c r="F1195" s="25"/>
    </row>
    <row r="1196" spans="1:6" x14ac:dyDescent="0.3">
      <c r="A1196" s="36" t="s">
        <v>2113</v>
      </c>
      <c r="B1196" s="25" t="s">
        <v>2112</v>
      </c>
      <c r="C1196" s="25">
        <v>0</v>
      </c>
      <c r="D1196" s="25" t="s">
        <v>189</v>
      </c>
      <c r="E1196" s="25" t="s">
        <v>152</v>
      </c>
      <c r="F1196" s="25" t="s">
        <v>156</v>
      </c>
    </row>
    <row r="1197" spans="1:6" x14ac:dyDescent="0.3">
      <c r="A1197" s="36" t="s">
        <v>2115</v>
      </c>
      <c r="B1197" s="25" t="s">
        <v>2114</v>
      </c>
      <c r="C1197" s="25">
        <v>0</v>
      </c>
      <c r="D1197" s="25" t="s">
        <v>189</v>
      </c>
      <c r="E1197" s="25" t="s">
        <v>152</v>
      </c>
      <c r="F1197" s="25" t="s">
        <v>160</v>
      </c>
    </row>
    <row r="1198" spans="1:6" x14ac:dyDescent="0.3">
      <c r="A1198" s="36" t="s">
        <v>2116</v>
      </c>
      <c r="B1198" s="25" t="s">
        <v>2112</v>
      </c>
      <c r="C1198" s="25">
        <v>3</v>
      </c>
      <c r="D1198" s="25" t="s">
        <v>189</v>
      </c>
      <c r="E1198" s="25" t="s">
        <v>147</v>
      </c>
      <c r="F1198" s="25" t="s">
        <v>378</v>
      </c>
    </row>
    <row r="1199" spans="1:6" x14ac:dyDescent="0.3">
      <c r="A1199" s="36" t="s">
        <v>2117</v>
      </c>
      <c r="C1199" s="25">
        <v>7</v>
      </c>
      <c r="D1199" s="25" t="s">
        <v>189</v>
      </c>
      <c r="E1199" s="25" t="s">
        <v>147</v>
      </c>
      <c r="F1199" s="25" t="s">
        <v>160</v>
      </c>
    </row>
    <row r="1200" spans="1:6" x14ac:dyDescent="0.3">
      <c r="A1200" s="36" t="s">
        <v>2119</v>
      </c>
      <c r="B1200" s="25" t="s">
        <v>2118</v>
      </c>
      <c r="C1200" s="25"/>
      <c r="D1200" s="25" t="s">
        <v>189</v>
      </c>
      <c r="E1200" s="25"/>
      <c r="F1200" s="25"/>
    </row>
    <row r="1201" spans="1:7" ht="15" customHeight="1" x14ac:dyDescent="0.35">
      <c r="A1201" s="32" t="s">
        <v>4975</v>
      </c>
      <c r="C1201" s="25"/>
      <c r="E1201" s="25"/>
      <c r="F1201" s="25"/>
    </row>
    <row r="1202" spans="1:7" x14ac:dyDescent="0.3">
      <c r="A1202" s="36" t="s">
        <v>2121</v>
      </c>
      <c r="B1202" s="25" t="s">
        <v>2120</v>
      </c>
      <c r="C1202" s="25">
        <v>6</v>
      </c>
      <c r="D1202" s="25" t="s">
        <v>189</v>
      </c>
      <c r="E1202" s="25" t="s">
        <v>147</v>
      </c>
      <c r="F1202" s="25" t="s">
        <v>192</v>
      </c>
    </row>
    <row r="1203" spans="1:7" x14ac:dyDescent="0.3">
      <c r="A1203" s="36" t="s">
        <v>2123</v>
      </c>
      <c r="B1203" s="25" t="s">
        <v>2122</v>
      </c>
      <c r="C1203" s="25">
        <v>0</v>
      </c>
      <c r="D1203" s="25" t="s">
        <v>189</v>
      </c>
      <c r="E1203" s="25" t="s">
        <v>152</v>
      </c>
      <c r="F1203" s="25" t="s">
        <v>156</v>
      </c>
    </row>
    <row r="1204" spans="1:7" x14ac:dyDescent="0.3">
      <c r="A1204" s="36" t="s">
        <v>2125</v>
      </c>
      <c r="B1204" s="25" t="s">
        <v>2124</v>
      </c>
      <c r="C1204" s="25">
        <v>6</v>
      </c>
      <c r="D1204" s="25" t="s">
        <v>189</v>
      </c>
      <c r="E1204" s="25" t="s">
        <v>147</v>
      </c>
      <c r="F1204" s="25" t="s">
        <v>355</v>
      </c>
      <c r="G1204" s="25" t="s">
        <v>203</v>
      </c>
    </row>
    <row r="1205" spans="1:7" x14ac:dyDescent="0.3">
      <c r="A1205" s="36" t="s">
        <v>2126</v>
      </c>
      <c r="C1205" s="25">
        <v>10</v>
      </c>
      <c r="D1205" s="36" t="s">
        <v>189</v>
      </c>
      <c r="E1205" s="25" t="s">
        <v>147</v>
      </c>
      <c r="F1205" s="25" t="s">
        <v>222</v>
      </c>
    </row>
    <row r="1206" spans="1:7" x14ac:dyDescent="0.3">
      <c r="A1206" s="36" t="s">
        <v>2128</v>
      </c>
      <c r="B1206" s="25" t="s">
        <v>2127</v>
      </c>
      <c r="C1206" s="25">
        <v>10</v>
      </c>
      <c r="D1206" s="25" t="s">
        <v>189</v>
      </c>
      <c r="E1206" s="25" t="s">
        <v>147</v>
      </c>
      <c r="F1206" s="25" t="s">
        <v>195</v>
      </c>
      <c r="G1206" s="25" t="s">
        <v>144</v>
      </c>
    </row>
    <row r="1207" spans="1:7" ht="15" customHeight="1" x14ac:dyDescent="0.35">
      <c r="A1207" s="32" t="s">
        <v>4976</v>
      </c>
      <c r="C1207" s="25"/>
      <c r="E1207" s="25"/>
      <c r="F1207" s="25"/>
    </row>
    <row r="1208" spans="1:7" x14ac:dyDescent="0.3">
      <c r="A1208" s="36" t="s">
        <v>2130</v>
      </c>
      <c r="B1208" s="25" t="s">
        <v>2129</v>
      </c>
      <c r="C1208" s="25">
        <v>9</v>
      </c>
      <c r="D1208" s="25" t="s">
        <v>149</v>
      </c>
      <c r="E1208" s="25" t="s">
        <v>147</v>
      </c>
      <c r="F1208" s="25" t="s">
        <v>963</v>
      </c>
      <c r="G1208" s="25" t="s">
        <v>182</v>
      </c>
    </row>
    <row r="1209" spans="1:7" ht="15" customHeight="1" x14ac:dyDescent="0.35">
      <c r="A1209" s="32" t="s">
        <v>4977</v>
      </c>
      <c r="E1209" s="25"/>
      <c r="F1209" s="25"/>
    </row>
    <row r="1210" spans="1:7" x14ac:dyDescent="0.3">
      <c r="A1210" s="36" t="s">
        <v>2131</v>
      </c>
      <c r="C1210" s="25">
        <v>3</v>
      </c>
      <c r="D1210" s="36" t="s">
        <v>149</v>
      </c>
      <c r="E1210" s="25" t="s">
        <v>147</v>
      </c>
      <c r="F1210" s="25" t="s">
        <v>170</v>
      </c>
    </row>
    <row r="1211" spans="1:7" x14ac:dyDescent="0.3">
      <c r="A1211" s="36" t="s">
        <v>2133</v>
      </c>
      <c r="B1211" s="25" t="s">
        <v>2132</v>
      </c>
      <c r="C1211" s="25"/>
      <c r="D1211" s="25" t="s">
        <v>149</v>
      </c>
      <c r="E1211" s="25"/>
      <c r="F1211" s="25"/>
    </row>
    <row r="1212" spans="1:7" x14ac:dyDescent="0.3">
      <c r="A1212" s="36" t="s">
        <v>2135</v>
      </c>
      <c r="B1212" s="25" t="s">
        <v>2134</v>
      </c>
      <c r="C1212" s="25">
        <v>2</v>
      </c>
      <c r="D1212" s="25" t="s">
        <v>149</v>
      </c>
      <c r="E1212" s="25" t="s">
        <v>147</v>
      </c>
      <c r="F1212" s="25" t="s">
        <v>202</v>
      </c>
    </row>
    <row r="1213" spans="1:7" x14ac:dyDescent="0.3">
      <c r="A1213" s="36" t="s">
        <v>2136</v>
      </c>
      <c r="C1213" s="25"/>
      <c r="D1213" s="25" t="s">
        <v>149</v>
      </c>
      <c r="E1213" s="25" t="s">
        <v>147</v>
      </c>
      <c r="F1213" s="25" t="s">
        <v>160</v>
      </c>
    </row>
    <row r="1214" spans="1:7" x14ac:dyDescent="0.3">
      <c r="A1214" s="36" t="s">
        <v>2137</v>
      </c>
      <c r="C1214" s="25"/>
      <c r="D1214" s="25" t="s">
        <v>149</v>
      </c>
      <c r="E1214" s="25" t="s">
        <v>147</v>
      </c>
      <c r="F1214" s="25" t="s">
        <v>160</v>
      </c>
    </row>
    <row r="1215" spans="1:7" x14ac:dyDescent="0.3">
      <c r="A1215" s="36" t="s">
        <v>2138</v>
      </c>
      <c r="C1215" s="25">
        <v>0</v>
      </c>
      <c r="D1215" s="25" t="s">
        <v>157</v>
      </c>
      <c r="E1215" s="25" t="s">
        <v>152</v>
      </c>
      <c r="F1215" s="25" t="s">
        <v>278</v>
      </c>
    </row>
    <row r="1216" spans="1:7" x14ac:dyDescent="0.3">
      <c r="A1216" s="36" t="s">
        <v>2140</v>
      </c>
      <c r="B1216" s="25" t="s">
        <v>2139</v>
      </c>
      <c r="C1216" s="25">
        <v>5</v>
      </c>
      <c r="D1216" s="25" t="s">
        <v>157</v>
      </c>
      <c r="E1216" s="25" t="s">
        <v>147</v>
      </c>
      <c r="F1216" s="25" t="s">
        <v>156</v>
      </c>
    </row>
    <row r="1217" spans="1:7" x14ac:dyDescent="0.3">
      <c r="A1217" s="36" t="s">
        <v>2142</v>
      </c>
      <c r="B1217" s="25" t="s">
        <v>2141</v>
      </c>
      <c r="C1217" s="25">
        <v>6</v>
      </c>
      <c r="D1217" s="25" t="s">
        <v>157</v>
      </c>
      <c r="E1217" s="25" t="s">
        <v>147</v>
      </c>
      <c r="F1217" s="25" t="s">
        <v>355</v>
      </c>
    </row>
    <row r="1218" spans="1:7" x14ac:dyDescent="0.3">
      <c r="A1218" s="36" t="s">
        <v>2144</v>
      </c>
      <c r="B1218" s="25" t="s">
        <v>2143</v>
      </c>
      <c r="C1218" s="25">
        <v>2</v>
      </c>
      <c r="D1218" s="25" t="s">
        <v>157</v>
      </c>
      <c r="E1218" s="25" t="s">
        <v>147</v>
      </c>
      <c r="F1218" s="25" t="s">
        <v>148</v>
      </c>
    </row>
    <row r="1219" spans="1:7" ht="15" customHeight="1" x14ac:dyDescent="0.35">
      <c r="A1219" s="32" t="s">
        <v>4978</v>
      </c>
      <c r="C1219" s="25"/>
      <c r="E1219" s="25"/>
      <c r="F1219" s="25"/>
    </row>
    <row r="1220" spans="1:7" x14ac:dyDescent="0.3">
      <c r="A1220" s="36" t="s">
        <v>2146</v>
      </c>
      <c r="B1220" s="25" t="s">
        <v>2145</v>
      </c>
      <c r="C1220" s="25">
        <v>5</v>
      </c>
      <c r="D1220" s="25" t="s">
        <v>149</v>
      </c>
      <c r="E1220" s="25" t="s">
        <v>147</v>
      </c>
      <c r="F1220" s="25" t="s">
        <v>160</v>
      </c>
    </row>
    <row r="1221" spans="1:7" x14ac:dyDescent="0.3">
      <c r="A1221" s="36" t="s">
        <v>2148</v>
      </c>
      <c r="B1221" s="25" t="s">
        <v>2147</v>
      </c>
      <c r="C1221" s="25">
        <v>0</v>
      </c>
      <c r="D1221" s="25" t="s">
        <v>149</v>
      </c>
      <c r="E1221" s="25" t="s">
        <v>152</v>
      </c>
      <c r="F1221" s="25" t="s">
        <v>160</v>
      </c>
      <c r="G1221" s="25" t="s">
        <v>203</v>
      </c>
    </row>
    <row r="1222" spans="1:7" x14ac:dyDescent="0.3">
      <c r="A1222" s="36" t="s">
        <v>2150</v>
      </c>
      <c r="B1222" s="25" t="s">
        <v>2149</v>
      </c>
      <c r="C1222" s="25"/>
      <c r="D1222" s="25" t="s">
        <v>149</v>
      </c>
      <c r="E1222" s="25"/>
      <c r="F1222" s="25"/>
    </row>
    <row r="1223" spans="1:7" ht="15" customHeight="1" x14ac:dyDescent="0.35">
      <c r="A1223" s="32" t="s">
        <v>4979</v>
      </c>
      <c r="C1223" s="25"/>
      <c r="E1223" s="25"/>
      <c r="F1223" s="25"/>
    </row>
    <row r="1224" spans="1:7" x14ac:dyDescent="0.3">
      <c r="A1224" s="36" t="s">
        <v>2152</v>
      </c>
      <c r="B1224" s="25" t="s">
        <v>2151</v>
      </c>
      <c r="C1224" s="25">
        <v>6</v>
      </c>
      <c r="D1224" s="25" t="s">
        <v>149</v>
      </c>
      <c r="E1224" s="25" t="s">
        <v>147</v>
      </c>
      <c r="F1224" s="25" t="s">
        <v>160</v>
      </c>
    </row>
    <row r="1225" spans="1:7" x14ac:dyDescent="0.3">
      <c r="A1225" s="36" t="s">
        <v>2154</v>
      </c>
      <c r="B1225" s="25" t="s">
        <v>2153</v>
      </c>
      <c r="C1225" s="25">
        <v>0</v>
      </c>
      <c r="D1225" s="25" t="s">
        <v>149</v>
      </c>
      <c r="E1225" s="25" t="s">
        <v>152</v>
      </c>
      <c r="F1225" s="25" t="s">
        <v>160</v>
      </c>
    </row>
    <row r="1226" spans="1:7" x14ac:dyDescent="0.3">
      <c r="A1226" s="36" t="s">
        <v>2155</v>
      </c>
      <c r="B1226" s="25" t="s">
        <v>2153</v>
      </c>
      <c r="C1226" s="25">
        <v>0</v>
      </c>
      <c r="D1226" s="25" t="s">
        <v>149</v>
      </c>
      <c r="E1226" s="25" t="s">
        <v>152</v>
      </c>
      <c r="F1226" s="25" t="s">
        <v>160</v>
      </c>
    </row>
    <row r="1227" spans="1:7" x14ac:dyDescent="0.3">
      <c r="A1227" s="36" t="s">
        <v>2156</v>
      </c>
      <c r="B1227" s="25" t="s">
        <v>2153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2157</v>
      </c>
      <c r="C1228" s="25">
        <v>0</v>
      </c>
      <c r="D1228" s="36" t="s">
        <v>149</v>
      </c>
      <c r="E1228" s="25" t="s">
        <v>152</v>
      </c>
      <c r="F1228" s="25" t="s">
        <v>156</v>
      </c>
    </row>
    <row r="1229" spans="1:7" x14ac:dyDescent="0.3">
      <c r="A1229" s="36" t="s">
        <v>2159</v>
      </c>
      <c r="B1229" s="25" t="s">
        <v>2158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2161</v>
      </c>
      <c r="B1230" s="25" t="s">
        <v>2160</v>
      </c>
      <c r="C1230" s="25">
        <v>0</v>
      </c>
      <c r="D1230" s="25" t="s">
        <v>149</v>
      </c>
      <c r="E1230" s="25" t="s">
        <v>152</v>
      </c>
      <c r="F1230" s="25" t="s">
        <v>156</v>
      </c>
    </row>
    <row r="1231" spans="1:7" ht="15" customHeight="1" x14ac:dyDescent="0.35">
      <c r="A1231" s="32" t="s">
        <v>4980</v>
      </c>
      <c r="C1231" s="25"/>
      <c r="E1231" s="25"/>
      <c r="F1231" s="25"/>
    </row>
    <row r="1232" spans="1:7" x14ac:dyDescent="0.3">
      <c r="A1232" s="36" t="s">
        <v>2163</v>
      </c>
      <c r="B1232" s="25" t="s">
        <v>2162</v>
      </c>
      <c r="C1232" s="25">
        <v>1</v>
      </c>
      <c r="D1232" s="25" t="s">
        <v>149</v>
      </c>
      <c r="E1232" s="25" t="s">
        <v>147</v>
      </c>
      <c r="F1232" s="25" t="s">
        <v>156</v>
      </c>
    </row>
    <row r="1233" spans="1:7" x14ac:dyDescent="0.3">
      <c r="A1233" s="36" t="s">
        <v>2165</v>
      </c>
      <c r="B1233" s="25" t="s">
        <v>2164</v>
      </c>
      <c r="C1233" s="25">
        <v>6</v>
      </c>
      <c r="D1233" s="25" t="s">
        <v>149</v>
      </c>
      <c r="E1233" s="25" t="s">
        <v>147</v>
      </c>
      <c r="F1233" s="25" t="s">
        <v>222</v>
      </c>
    </row>
    <row r="1234" spans="1:7" x14ac:dyDescent="0.3">
      <c r="A1234" s="36" t="s">
        <v>2167</v>
      </c>
      <c r="B1234" s="25" t="s">
        <v>2166</v>
      </c>
      <c r="C1234" s="25">
        <v>4</v>
      </c>
      <c r="D1234" s="25" t="s">
        <v>149</v>
      </c>
      <c r="E1234" s="25" t="s">
        <v>147</v>
      </c>
      <c r="F1234" s="25" t="s">
        <v>208</v>
      </c>
    </row>
    <row r="1235" spans="1:7" x14ac:dyDescent="0.3">
      <c r="A1235" s="36" t="s">
        <v>2169</v>
      </c>
      <c r="B1235" s="25" t="s">
        <v>2168</v>
      </c>
      <c r="C1235" s="25">
        <v>7</v>
      </c>
      <c r="D1235" s="25" t="s">
        <v>149</v>
      </c>
      <c r="E1235" s="25" t="s">
        <v>147</v>
      </c>
      <c r="F1235" s="25" t="s">
        <v>156</v>
      </c>
    </row>
    <row r="1236" spans="1:7" x14ac:dyDescent="0.3">
      <c r="A1236" s="36" t="s">
        <v>2170</v>
      </c>
      <c r="B1236" s="25" t="s">
        <v>2168</v>
      </c>
      <c r="C1236" s="25">
        <v>7</v>
      </c>
      <c r="D1236" s="25" t="s">
        <v>149</v>
      </c>
      <c r="E1236" s="25" t="s">
        <v>147</v>
      </c>
      <c r="F1236" s="25" t="s">
        <v>160</v>
      </c>
      <c r="G1236" s="25" t="s">
        <v>223</v>
      </c>
    </row>
    <row r="1237" spans="1:7" x14ac:dyDescent="0.3">
      <c r="A1237" s="36" t="s">
        <v>2172</v>
      </c>
      <c r="B1237" s="25" t="s">
        <v>2171</v>
      </c>
      <c r="C1237" s="25">
        <v>5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2174</v>
      </c>
      <c r="B1238" s="25" t="s">
        <v>2173</v>
      </c>
      <c r="C1238" s="25">
        <v>9</v>
      </c>
      <c r="D1238" s="25" t="s">
        <v>149</v>
      </c>
      <c r="E1238" s="25" t="s">
        <v>147</v>
      </c>
      <c r="F1238" s="25" t="s">
        <v>222</v>
      </c>
    </row>
    <row r="1239" spans="1:7" x14ac:dyDescent="0.3">
      <c r="A1239" s="36" t="s">
        <v>2176</v>
      </c>
      <c r="B1239" s="25" t="s">
        <v>2175</v>
      </c>
      <c r="C1239" s="25"/>
      <c r="D1239" s="25" t="s">
        <v>149</v>
      </c>
      <c r="E1239" s="25"/>
      <c r="F1239" s="25"/>
    </row>
    <row r="1240" spans="1:7" x14ac:dyDescent="0.3">
      <c r="A1240" s="36" t="s">
        <v>2177</v>
      </c>
      <c r="C1240" s="25">
        <v>6</v>
      </c>
      <c r="D1240" s="36" t="s">
        <v>149</v>
      </c>
      <c r="E1240" s="25" t="s">
        <v>147</v>
      </c>
      <c r="F1240" s="25" t="s">
        <v>148</v>
      </c>
    </row>
    <row r="1241" spans="1:7" x14ac:dyDescent="0.3">
      <c r="A1241" s="36" t="s">
        <v>2179</v>
      </c>
      <c r="B1241" s="25" t="s">
        <v>2178</v>
      </c>
      <c r="C1241" s="25">
        <v>5</v>
      </c>
      <c r="D1241" s="25" t="s">
        <v>149</v>
      </c>
      <c r="E1241" s="25" t="s">
        <v>147</v>
      </c>
      <c r="F1241" s="25" t="s">
        <v>819</v>
      </c>
    </row>
    <row r="1242" spans="1:7" ht="15" customHeight="1" x14ac:dyDescent="0.35">
      <c r="A1242" s="32" t="s">
        <v>4981</v>
      </c>
      <c r="C1242" s="25"/>
      <c r="D1242" s="25"/>
      <c r="E1242" s="25"/>
      <c r="F1242" s="25"/>
    </row>
    <row r="1243" spans="1:7" x14ac:dyDescent="0.3">
      <c r="A1243" s="36" t="s">
        <v>2180</v>
      </c>
      <c r="C1243" s="25">
        <v>5</v>
      </c>
      <c r="D1243" s="36" t="s">
        <v>149</v>
      </c>
      <c r="E1243" s="25" t="s">
        <v>147</v>
      </c>
      <c r="F1243" s="25" t="s">
        <v>222</v>
      </c>
    </row>
    <row r="1244" spans="1:7" x14ac:dyDescent="0.3">
      <c r="A1244" s="36" t="s">
        <v>2182</v>
      </c>
      <c r="B1244" s="25" t="s">
        <v>2181</v>
      </c>
      <c r="C1244" s="25"/>
      <c r="D1244" s="25" t="s">
        <v>149</v>
      </c>
      <c r="E1244" s="25"/>
      <c r="F1244" s="25"/>
    </row>
    <row r="1245" spans="1:7" x14ac:dyDescent="0.3">
      <c r="A1245" s="36" t="s">
        <v>2183</v>
      </c>
      <c r="C1245" s="25">
        <v>8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2185</v>
      </c>
      <c r="B1246" s="25" t="s">
        <v>2184</v>
      </c>
      <c r="C1246" s="25">
        <v>6</v>
      </c>
      <c r="D1246" s="25" t="s">
        <v>149</v>
      </c>
      <c r="E1246" s="25" t="s">
        <v>147</v>
      </c>
      <c r="F1246" s="25" t="s">
        <v>819</v>
      </c>
    </row>
    <row r="1247" spans="1:7" x14ac:dyDescent="0.3">
      <c r="A1247" s="36" t="s">
        <v>2186</v>
      </c>
      <c r="C1247" s="25">
        <v>4</v>
      </c>
      <c r="D1247" s="36" t="s">
        <v>149</v>
      </c>
      <c r="E1247" s="25" t="s">
        <v>147</v>
      </c>
      <c r="F1247" s="25" t="s">
        <v>241</v>
      </c>
    </row>
    <row r="1248" spans="1:7" x14ac:dyDescent="0.3">
      <c r="A1248" s="36" t="s">
        <v>2188</v>
      </c>
      <c r="B1248" s="25" t="s">
        <v>2187</v>
      </c>
      <c r="C1248" s="25"/>
      <c r="D1248" s="25" t="s">
        <v>149</v>
      </c>
      <c r="E1248" s="25"/>
      <c r="F1248" s="25"/>
    </row>
    <row r="1249" spans="1:7" x14ac:dyDescent="0.3">
      <c r="A1249" s="36" t="s">
        <v>2190</v>
      </c>
      <c r="B1249" s="25" t="s">
        <v>2189</v>
      </c>
      <c r="C1249" s="25">
        <v>0</v>
      </c>
      <c r="D1249" s="25" t="s">
        <v>149</v>
      </c>
      <c r="E1249" s="25" t="s">
        <v>152</v>
      </c>
      <c r="F1249" s="25" t="s">
        <v>160</v>
      </c>
    </row>
    <row r="1250" spans="1:7" x14ac:dyDescent="0.3">
      <c r="A1250" s="36" t="s">
        <v>2192</v>
      </c>
      <c r="B1250" s="25" t="s">
        <v>2191</v>
      </c>
      <c r="C1250" s="25">
        <v>8</v>
      </c>
      <c r="D1250" s="25" t="s">
        <v>368</v>
      </c>
      <c r="E1250" s="25" t="s">
        <v>147</v>
      </c>
      <c r="F1250" s="25" t="s">
        <v>148</v>
      </c>
    </row>
    <row r="1251" spans="1:7" x14ac:dyDescent="0.3">
      <c r="A1251" s="36" t="s">
        <v>2194</v>
      </c>
      <c r="B1251" s="25" t="s">
        <v>2193</v>
      </c>
      <c r="C1251" s="25">
        <v>6</v>
      </c>
      <c r="D1251" s="25" t="s">
        <v>368</v>
      </c>
      <c r="E1251" s="25" t="s">
        <v>147</v>
      </c>
      <c r="F1251" s="25" t="s">
        <v>156</v>
      </c>
    </row>
    <row r="1252" spans="1:7" ht="15" customHeight="1" x14ac:dyDescent="0.35">
      <c r="A1252" s="32" t="s">
        <v>4982</v>
      </c>
      <c r="C1252" s="25"/>
      <c r="E1252" s="25"/>
      <c r="F1252" s="25"/>
    </row>
    <row r="1253" spans="1:7" x14ac:dyDescent="0.3">
      <c r="A1253" s="36" t="s">
        <v>2195</v>
      </c>
      <c r="C1253" s="25">
        <v>2</v>
      </c>
      <c r="D1253" s="36" t="s">
        <v>149</v>
      </c>
      <c r="E1253" s="25" t="s">
        <v>147</v>
      </c>
      <c r="F1253" s="25" t="s">
        <v>153</v>
      </c>
    </row>
    <row r="1254" spans="1:7" x14ac:dyDescent="0.3">
      <c r="A1254" s="36" t="s">
        <v>2197</v>
      </c>
      <c r="B1254" s="25" t="s">
        <v>2196</v>
      </c>
      <c r="C1254" s="25"/>
      <c r="D1254" s="25" t="s">
        <v>149</v>
      </c>
      <c r="E1254" s="25"/>
      <c r="F1254" s="25"/>
      <c r="G1254" s="25" t="s">
        <v>223</v>
      </c>
    </row>
    <row r="1255" spans="1:7" x14ac:dyDescent="0.3">
      <c r="A1255" s="36" t="s">
        <v>2199</v>
      </c>
      <c r="B1255" s="25" t="s">
        <v>2198</v>
      </c>
      <c r="C1255" s="25"/>
      <c r="D1255" s="25" t="s">
        <v>149</v>
      </c>
      <c r="E1255" s="25"/>
      <c r="F1255" s="25"/>
    </row>
    <row r="1256" spans="1:7" ht="15" customHeight="1" x14ac:dyDescent="0.35">
      <c r="A1256" s="32" t="s">
        <v>4983</v>
      </c>
      <c r="C1256" s="25"/>
      <c r="E1256" s="25"/>
      <c r="F1256" s="25"/>
    </row>
    <row r="1257" spans="1:7" x14ac:dyDescent="0.3">
      <c r="A1257" s="36" t="s">
        <v>2201</v>
      </c>
      <c r="B1257" s="25" t="s">
        <v>2200</v>
      </c>
      <c r="C1257" s="25">
        <v>7</v>
      </c>
      <c r="D1257" s="25" t="s">
        <v>157</v>
      </c>
      <c r="E1257" s="25" t="s">
        <v>147</v>
      </c>
      <c r="F1257" s="25" t="s">
        <v>156</v>
      </c>
      <c r="G1257" s="25" t="s">
        <v>182</v>
      </c>
    </row>
    <row r="1258" spans="1:7" x14ac:dyDescent="0.3">
      <c r="A1258" s="36" t="s">
        <v>2203</v>
      </c>
      <c r="B1258" s="25" t="s">
        <v>2202</v>
      </c>
      <c r="C1258" s="25"/>
      <c r="D1258" s="25" t="s">
        <v>149</v>
      </c>
      <c r="E1258" s="25"/>
      <c r="F1258" s="25"/>
      <c r="G1258" s="25" t="s">
        <v>203</v>
      </c>
    </row>
    <row r="1259" spans="1:7" x14ac:dyDescent="0.3">
      <c r="A1259" s="36" t="s">
        <v>2205</v>
      </c>
      <c r="B1259" s="25" t="s">
        <v>2204</v>
      </c>
      <c r="C1259" s="25">
        <v>6</v>
      </c>
      <c r="D1259" s="25" t="s">
        <v>149</v>
      </c>
      <c r="E1259" s="25" t="s">
        <v>147</v>
      </c>
      <c r="F1259" s="25" t="s">
        <v>148</v>
      </c>
    </row>
    <row r="1260" spans="1:7" x14ac:dyDescent="0.3">
      <c r="A1260" s="36" t="s">
        <v>2206</v>
      </c>
      <c r="B1260" s="25" t="s">
        <v>2204</v>
      </c>
      <c r="C1260" s="25">
        <v>6</v>
      </c>
      <c r="D1260" s="25" t="s">
        <v>149</v>
      </c>
      <c r="E1260" s="25" t="s">
        <v>147</v>
      </c>
      <c r="F1260" s="25" t="s">
        <v>160</v>
      </c>
    </row>
    <row r="1261" spans="1:7" x14ac:dyDescent="0.3">
      <c r="A1261" s="36" t="s">
        <v>2207</v>
      </c>
      <c r="B1261" s="25" t="s">
        <v>2204</v>
      </c>
      <c r="C1261" s="25"/>
      <c r="D1261" s="25" t="s">
        <v>149</v>
      </c>
      <c r="E1261" s="25"/>
      <c r="F1261" s="25"/>
    </row>
    <row r="1262" spans="1:7" x14ac:dyDescent="0.3">
      <c r="A1262" s="36" t="s">
        <v>2209</v>
      </c>
      <c r="B1262" s="25" t="s">
        <v>2208</v>
      </c>
      <c r="C1262" s="25">
        <v>7</v>
      </c>
      <c r="D1262" s="25" t="s">
        <v>149</v>
      </c>
      <c r="E1262" s="25" t="s">
        <v>147</v>
      </c>
      <c r="F1262" s="25" t="s">
        <v>156</v>
      </c>
    </row>
    <row r="1263" spans="1:7" x14ac:dyDescent="0.3">
      <c r="A1263" s="36" t="s">
        <v>2211</v>
      </c>
      <c r="B1263" s="25" t="s">
        <v>2210</v>
      </c>
      <c r="C1263" s="25">
        <v>9</v>
      </c>
      <c r="D1263" s="25" t="s">
        <v>149</v>
      </c>
      <c r="E1263" s="25" t="s">
        <v>147</v>
      </c>
      <c r="F1263" s="25" t="s">
        <v>160</v>
      </c>
    </row>
    <row r="1264" spans="1:7" x14ac:dyDescent="0.3">
      <c r="A1264" s="36" t="s">
        <v>2213</v>
      </c>
      <c r="B1264" s="25" t="s">
        <v>2212</v>
      </c>
      <c r="C1264" s="25">
        <v>7</v>
      </c>
      <c r="D1264" s="25" t="s">
        <v>149</v>
      </c>
      <c r="E1264" s="25" t="s">
        <v>147</v>
      </c>
      <c r="F1264" s="25" t="s">
        <v>222</v>
      </c>
    </row>
    <row r="1265" spans="1:7" ht="15" customHeight="1" x14ac:dyDescent="0.35">
      <c r="A1265" s="32" t="s">
        <v>4984</v>
      </c>
      <c r="C1265" s="25"/>
      <c r="E1265" s="25"/>
      <c r="F1265" s="25"/>
    </row>
    <row r="1266" spans="1:7" x14ac:dyDescent="0.3">
      <c r="A1266" s="36" t="s">
        <v>2215</v>
      </c>
      <c r="B1266" s="25" t="s">
        <v>2214</v>
      </c>
      <c r="C1266" s="25"/>
      <c r="D1266" s="25" t="s">
        <v>149</v>
      </c>
      <c r="E1266" s="25" t="s">
        <v>147</v>
      </c>
      <c r="F1266" s="25" t="s">
        <v>160</v>
      </c>
    </row>
    <row r="1267" spans="1:7" x14ac:dyDescent="0.3">
      <c r="A1267" s="36" t="s">
        <v>2217</v>
      </c>
      <c r="B1267" s="25" t="s">
        <v>2216</v>
      </c>
      <c r="C1267" s="25">
        <v>7</v>
      </c>
      <c r="D1267" s="25" t="s">
        <v>149</v>
      </c>
      <c r="E1267" s="25" t="s">
        <v>147</v>
      </c>
      <c r="F1267" s="25" t="s">
        <v>195</v>
      </c>
      <c r="G1267" s="25" t="s">
        <v>203</v>
      </c>
    </row>
    <row r="1268" spans="1:7" x14ac:dyDescent="0.3">
      <c r="A1268" s="36" t="s">
        <v>2218</v>
      </c>
      <c r="C1268" s="25">
        <v>7</v>
      </c>
      <c r="D1268" s="36" t="s">
        <v>149</v>
      </c>
      <c r="E1268" s="25" t="s">
        <v>147</v>
      </c>
      <c r="F1268" s="25" t="s">
        <v>208</v>
      </c>
    </row>
    <row r="1269" spans="1:7" x14ac:dyDescent="0.3">
      <c r="A1269" s="36" t="s">
        <v>2220</v>
      </c>
      <c r="B1269" s="25" t="s">
        <v>2219</v>
      </c>
      <c r="C1269" s="25">
        <v>8</v>
      </c>
      <c r="D1269" s="25" t="s">
        <v>149</v>
      </c>
      <c r="E1269" s="25" t="s">
        <v>147</v>
      </c>
      <c r="F1269" s="25" t="s">
        <v>173</v>
      </c>
    </row>
    <row r="1270" spans="1:7" ht="15" customHeight="1" x14ac:dyDescent="0.35">
      <c r="A1270" s="32" t="s">
        <v>4985</v>
      </c>
      <c r="C1270" s="25"/>
      <c r="E1270" s="25"/>
      <c r="F1270" s="25"/>
    </row>
    <row r="1271" spans="1:7" x14ac:dyDescent="0.3">
      <c r="A1271" s="36" t="s">
        <v>2222</v>
      </c>
      <c r="B1271" s="25" t="s">
        <v>2221</v>
      </c>
      <c r="C1271" s="25">
        <v>7</v>
      </c>
      <c r="D1271" s="25" t="s">
        <v>149</v>
      </c>
      <c r="E1271" s="25" t="s">
        <v>147</v>
      </c>
      <c r="F1271" s="25" t="s">
        <v>355</v>
      </c>
    </row>
    <row r="1272" spans="1:7" x14ac:dyDescent="0.3">
      <c r="A1272" s="36" t="s">
        <v>2224</v>
      </c>
      <c r="B1272" s="25" t="s">
        <v>2223</v>
      </c>
      <c r="C1272" s="25">
        <v>8</v>
      </c>
      <c r="D1272" s="25" t="s">
        <v>149</v>
      </c>
      <c r="E1272" s="25" t="s">
        <v>147</v>
      </c>
      <c r="F1272" s="25" t="s">
        <v>2225</v>
      </c>
    </row>
    <row r="1273" spans="1:7" ht="15" customHeight="1" x14ac:dyDescent="0.35">
      <c r="A1273" s="32" t="s">
        <v>4986</v>
      </c>
      <c r="C1273" s="25"/>
      <c r="E1273" s="25"/>
      <c r="F1273" s="25"/>
    </row>
    <row r="1274" spans="1:7" x14ac:dyDescent="0.3">
      <c r="A1274" s="36" t="s">
        <v>2227</v>
      </c>
      <c r="B1274" s="25" t="s">
        <v>2226</v>
      </c>
      <c r="C1274" s="25">
        <v>9</v>
      </c>
      <c r="D1274" s="25" t="s">
        <v>149</v>
      </c>
      <c r="E1274" s="25" t="s">
        <v>147</v>
      </c>
      <c r="F1274" s="25" t="s">
        <v>163</v>
      </c>
    </row>
    <row r="1275" spans="1:7" x14ac:dyDescent="0.3">
      <c r="A1275" s="36" t="s">
        <v>2229</v>
      </c>
      <c r="B1275" s="25" t="s">
        <v>2228</v>
      </c>
      <c r="C1275" s="25">
        <v>4</v>
      </c>
      <c r="D1275" s="25" t="s">
        <v>149</v>
      </c>
      <c r="E1275" s="25" t="s">
        <v>147</v>
      </c>
      <c r="F1275" s="25" t="s">
        <v>160</v>
      </c>
    </row>
    <row r="1276" spans="1:7" x14ac:dyDescent="0.3">
      <c r="A1276" s="36" t="s">
        <v>2231</v>
      </c>
      <c r="B1276" s="25" t="s">
        <v>2230</v>
      </c>
      <c r="C1276" s="25">
        <v>3</v>
      </c>
      <c r="D1276" s="25" t="s">
        <v>149</v>
      </c>
      <c r="E1276" s="25" t="s">
        <v>147</v>
      </c>
      <c r="F1276" s="25" t="s">
        <v>160</v>
      </c>
    </row>
    <row r="1277" spans="1:7" x14ac:dyDescent="0.3">
      <c r="A1277" s="36" t="s">
        <v>2233</v>
      </c>
      <c r="B1277" s="25" t="s">
        <v>2232</v>
      </c>
      <c r="C1277" s="25">
        <v>4</v>
      </c>
      <c r="D1277" s="25" t="s">
        <v>149</v>
      </c>
      <c r="E1277" s="25" t="s">
        <v>147</v>
      </c>
      <c r="F1277" s="25" t="s">
        <v>156</v>
      </c>
    </row>
    <row r="1278" spans="1:7" x14ac:dyDescent="0.3">
      <c r="A1278" s="36" t="s">
        <v>2235</v>
      </c>
      <c r="B1278" s="25" t="s">
        <v>2234</v>
      </c>
      <c r="C1278" s="25">
        <v>0</v>
      </c>
      <c r="D1278" s="25" t="s">
        <v>149</v>
      </c>
      <c r="E1278" s="25" t="s">
        <v>152</v>
      </c>
      <c r="F1278" s="25" t="s">
        <v>160</v>
      </c>
    </row>
    <row r="1279" spans="1:7" ht="15" customHeight="1" x14ac:dyDescent="0.35">
      <c r="A1279" s="32" t="s">
        <v>4987</v>
      </c>
      <c r="C1279" s="25"/>
      <c r="E1279" s="25"/>
      <c r="F1279" s="25"/>
    </row>
    <row r="1280" spans="1:7" x14ac:dyDescent="0.3">
      <c r="A1280" s="36" t="s">
        <v>2236</v>
      </c>
      <c r="C1280" s="25">
        <v>3</v>
      </c>
      <c r="D1280" s="25" t="s">
        <v>149</v>
      </c>
      <c r="E1280" s="25" t="s">
        <v>147</v>
      </c>
      <c r="F1280" s="25" t="s">
        <v>963</v>
      </c>
    </row>
    <row r="1281" spans="1:7" x14ac:dyDescent="0.3">
      <c r="A1281" s="36" t="s">
        <v>2238</v>
      </c>
      <c r="B1281" s="25" t="s">
        <v>2237</v>
      </c>
      <c r="C1281" s="25"/>
      <c r="D1281" s="25" t="s">
        <v>149</v>
      </c>
      <c r="E1281" s="25"/>
      <c r="F1281" s="25"/>
    </row>
    <row r="1282" spans="1:7" x14ac:dyDescent="0.3">
      <c r="A1282" s="36" t="s">
        <v>2240</v>
      </c>
      <c r="B1282" s="25" t="s">
        <v>2239</v>
      </c>
      <c r="C1282" s="25">
        <v>2</v>
      </c>
      <c r="D1282" s="25" t="s">
        <v>149</v>
      </c>
      <c r="E1282" s="25" t="s">
        <v>147</v>
      </c>
      <c r="F1282" s="25" t="s">
        <v>208</v>
      </c>
    </row>
    <row r="1283" spans="1:7" x14ac:dyDescent="0.3">
      <c r="A1283" s="36" t="s">
        <v>2242</v>
      </c>
      <c r="B1283" s="25" t="s">
        <v>2241</v>
      </c>
      <c r="C1283" s="25">
        <v>4</v>
      </c>
      <c r="D1283" s="25" t="s">
        <v>149</v>
      </c>
      <c r="E1283" s="25" t="s">
        <v>147</v>
      </c>
      <c r="F1283" s="25" t="s">
        <v>148</v>
      </c>
      <c r="G1283" s="25" t="s">
        <v>223</v>
      </c>
    </row>
    <row r="1284" spans="1:7" x14ac:dyDescent="0.3">
      <c r="A1284" s="36" t="s">
        <v>2243</v>
      </c>
      <c r="C1284" s="25">
        <v>6</v>
      </c>
      <c r="D1284" s="36" t="s">
        <v>149</v>
      </c>
      <c r="E1284" s="25" t="s">
        <v>147</v>
      </c>
      <c r="F1284" s="25" t="s">
        <v>148</v>
      </c>
    </row>
    <row r="1285" spans="1:7" x14ac:dyDescent="0.3">
      <c r="A1285" s="36" t="s">
        <v>2245</v>
      </c>
      <c r="B1285" s="25" t="s">
        <v>2244</v>
      </c>
      <c r="C1285" s="25">
        <v>5</v>
      </c>
      <c r="D1285" s="25" t="s">
        <v>149</v>
      </c>
      <c r="E1285" s="25" t="s">
        <v>147</v>
      </c>
      <c r="F1285" s="25" t="s">
        <v>819</v>
      </c>
    </row>
    <row r="1286" spans="1:7" x14ac:dyDescent="0.3">
      <c r="A1286" s="36" t="s">
        <v>2247</v>
      </c>
      <c r="B1286" s="25" t="s">
        <v>2246</v>
      </c>
      <c r="C1286" s="25">
        <v>8</v>
      </c>
      <c r="D1286" s="25" t="s">
        <v>149</v>
      </c>
      <c r="E1286" s="25" t="s">
        <v>147</v>
      </c>
      <c r="F1286" s="25" t="s">
        <v>222</v>
      </c>
    </row>
    <row r="1287" spans="1:7" ht="15" customHeight="1" x14ac:dyDescent="0.35">
      <c r="A1287" s="32" t="s">
        <v>4988</v>
      </c>
      <c r="C1287" s="25"/>
      <c r="E1287" s="25"/>
      <c r="F1287" s="25"/>
    </row>
    <row r="1288" spans="1:7" x14ac:dyDescent="0.3">
      <c r="A1288" s="36" t="s">
        <v>2249</v>
      </c>
      <c r="B1288" s="25" t="s">
        <v>2248</v>
      </c>
      <c r="C1288" s="25">
        <v>7</v>
      </c>
      <c r="D1288" s="25" t="s">
        <v>149</v>
      </c>
      <c r="E1288" s="25" t="s">
        <v>147</v>
      </c>
      <c r="F1288" s="25" t="s">
        <v>482</v>
      </c>
    </row>
    <row r="1289" spans="1:7" x14ac:dyDescent="0.3">
      <c r="A1289" s="36" t="s">
        <v>2251</v>
      </c>
      <c r="B1289" s="25" t="s">
        <v>2250</v>
      </c>
      <c r="C1289" s="25">
        <v>0</v>
      </c>
      <c r="D1289" s="25" t="s">
        <v>149</v>
      </c>
      <c r="E1289" s="25" t="s">
        <v>152</v>
      </c>
      <c r="F1289" s="25" t="s">
        <v>156</v>
      </c>
    </row>
    <row r="1290" spans="1:7" x14ac:dyDescent="0.3">
      <c r="A1290" s="36" t="s">
        <v>2253</v>
      </c>
      <c r="B1290" s="25" t="s">
        <v>2252</v>
      </c>
      <c r="C1290" s="25">
        <v>0</v>
      </c>
      <c r="D1290" s="25" t="s">
        <v>157</v>
      </c>
      <c r="E1290" s="25" t="s">
        <v>152</v>
      </c>
      <c r="F1290" s="25" t="s">
        <v>208</v>
      </c>
      <c r="G1290" s="25" t="s">
        <v>223</v>
      </c>
    </row>
    <row r="1291" spans="1:7" x14ac:dyDescent="0.3">
      <c r="A1291" s="36" t="s">
        <v>2255</v>
      </c>
      <c r="B1291" s="25" t="s">
        <v>2254</v>
      </c>
      <c r="C1291" s="25">
        <v>8</v>
      </c>
      <c r="D1291" s="25" t="s">
        <v>189</v>
      </c>
      <c r="E1291" s="25" t="s">
        <v>147</v>
      </c>
      <c r="F1291" s="25" t="s">
        <v>222</v>
      </c>
    </row>
    <row r="1292" spans="1:7" x14ac:dyDescent="0.3">
      <c r="A1292" s="36" t="s">
        <v>2256</v>
      </c>
      <c r="C1292" s="25">
        <v>7</v>
      </c>
      <c r="D1292" s="36" t="s">
        <v>189</v>
      </c>
      <c r="E1292" s="25" t="s">
        <v>147</v>
      </c>
      <c r="F1292" s="25" t="s">
        <v>222</v>
      </c>
    </row>
    <row r="1293" spans="1:7" x14ac:dyDescent="0.3">
      <c r="A1293" s="36" t="s">
        <v>2258</v>
      </c>
      <c r="B1293" s="25" t="s">
        <v>2257</v>
      </c>
      <c r="C1293" s="25"/>
      <c r="D1293" s="25" t="s">
        <v>189</v>
      </c>
      <c r="E1293" s="25"/>
      <c r="F1293" s="25"/>
    </row>
    <row r="1294" spans="1:7" x14ac:dyDescent="0.3">
      <c r="A1294" s="36" t="s">
        <v>2259</v>
      </c>
      <c r="C1294" s="25">
        <v>6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2261</v>
      </c>
      <c r="B1295" s="25" t="s">
        <v>2260</v>
      </c>
      <c r="C1295" s="25">
        <v>6</v>
      </c>
      <c r="D1295" s="25" t="s">
        <v>189</v>
      </c>
      <c r="E1295" s="25" t="s">
        <v>147</v>
      </c>
      <c r="F1295" s="25" t="s">
        <v>195</v>
      </c>
    </row>
    <row r="1296" spans="1:7" ht="15" customHeight="1" x14ac:dyDescent="0.35">
      <c r="A1296" s="32" t="s">
        <v>4989</v>
      </c>
      <c r="C1296" s="25"/>
      <c r="E1296" s="25"/>
      <c r="F1296" s="25"/>
    </row>
    <row r="1297" spans="1:7" x14ac:dyDescent="0.3">
      <c r="A1297" s="36" t="s">
        <v>2263</v>
      </c>
      <c r="B1297" s="25" t="s">
        <v>2262</v>
      </c>
      <c r="C1297" s="25">
        <v>4</v>
      </c>
      <c r="D1297" s="25" t="s">
        <v>189</v>
      </c>
      <c r="E1297" s="25" t="s">
        <v>147</v>
      </c>
      <c r="F1297" s="25" t="s">
        <v>222</v>
      </c>
    </row>
    <row r="1298" spans="1:7" x14ac:dyDescent="0.3">
      <c r="A1298" s="36" t="s">
        <v>2265</v>
      </c>
      <c r="B1298" s="25" t="s">
        <v>2264</v>
      </c>
      <c r="C1298" s="25">
        <v>4</v>
      </c>
      <c r="D1298" s="25" t="s">
        <v>149</v>
      </c>
      <c r="E1298" s="25" t="s">
        <v>147</v>
      </c>
      <c r="F1298" s="25" t="s">
        <v>153</v>
      </c>
    </row>
    <row r="1299" spans="1:7" x14ac:dyDescent="0.3">
      <c r="A1299" s="36" t="s">
        <v>2267</v>
      </c>
      <c r="B1299" s="25" t="s">
        <v>2266</v>
      </c>
      <c r="C1299" s="25">
        <v>0</v>
      </c>
      <c r="D1299" s="25" t="s">
        <v>149</v>
      </c>
      <c r="E1299" s="25" t="s">
        <v>152</v>
      </c>
      <c r="F1299" s="25" t="s">
        <v>173</v>
      </c>
    </row>
    <row r="1300" spans="1:7" x14ac:dyDescent="0.3">
      <c r="A1300" s="36" t="s">
        <v>2269</v>
      </c>
      <c r="B1300" s="25" t="s">
        <v>2268</v>
      </c>
      <c r="C1300" s="25">
        <v>8</v>
      </c>
      <c r="D1300" s="25" t="s">
        <v>149</v>
      </c>
      <c r="E1300" s="25" t="s">
        <v>147</v>
      </c>
      <c r="F1300" s="25" t="s">
        <v>492</v>
      </c>
    </row>
    <row r="1301" spans="1:7" x14ac:dyDescent="0.3">
      <c r="A1301" s="36" t="s">
        <v>2271</v>
      </c>
      <c r="B1301" s="25" t="s">
        <v>2270</v>
      </c>
      <c r="C1301" s="25">
        <v>8</v>
      </c>
      <c r="D1301" s="25" t="s">
        <v>149</v>
      </c>
      <c r="E1301" s="25" t="s">
        <v>147</v>
      </c>
      <c r="F1301" s="25" t="s">
        <v>156</v>
      </c>
    </row>
    <row r="1302" spans="1:7" ht="15" customHeight="1" x14ac:dyDescent="0.35">
      <c r="A1302" s="32" t="s">
        <v>4990</v>
      </c>
      <c r="C1302" s="25"/>
      <c r="E1302" s="25"/>
      <c r="F1302" s="25"/>
    </row>
    <row r="1303" spans="1:7" x14ac:dyDescent="0.3">
      <c r="A1303" s="36" t="s">
        <v>2273</v>
      </c>
      <c r="B1303" s="25" t="s">
        <v>2272</v>
      </c>
      <c r="C1303" s="25">
        <v>7</v>
      </c>
      <c r="D1303" s="25" t="s">
        <v>149</v>
      </c>
      <c r="E1303" s="25" t="s">
        <v>147</v>
      </c>
      <c r="F1303" s="25" t="s">
        <v>156</v>
      </c>
    </row>
    <row r="1304" spans="1:7" x14ac:dyDescent="0.3">
      <c r="A1304" s="36" t="s">
        <v>2275</v>
      </c>
      <c r="B1304" s="25" t="s">
        <v>2274</v>
      </c>
      <c r="C1304" s="25">
        <v>4</v>
      </c>
      <c r="D1304" s="25" t="s">
        <v>149</v>
      </c>
      <c r="E1304" s="25" t="s">
        <v>147</v>
      </c>
      <c r="F1304" s="25" t="s">
        <v>222</v>
      </c>
    </row>
    <row r="1305" spans="1:7" x14ac:dyDescent="0.3">
      <c r="A1305" s="36" t="s">
        <v>2277</v>
      </c>
      <c r="B1305" s="25" t="s">
        <v>2276</v>
      </c>
      <c r="C1305" s="25"/>
      <c r="D1305" s="25" t="s">
        <v>149</v>
      </c>
      <c r="E1305" s="25"/>
      <c r="F1305" s="25"/>
    </row>
    <row r="1306" spans="1:7" ht="15" customHeight="1" x14ac:dyDescent="0.35">
      <c r="A1306" s="32" t="s">
        <v>4991</v>
      </c>
      <c r="C1306" s="25"/>
      <c r="E1306" s="25"/>
      <c r="F1306" s="25"/>
    </row>
    <row r="1307" spans="1:7" x14ac:dyDescent="0.3">
      <c r="A1307" s="36" t="s">
        <v>2279</v>
      </c>
      <c r="B1307" s="25" t="s">
        <v>2278</v>
      </c>
      <c r="C1307" s="25">
        <v>0</v>
      </c>
      <c r="D1307" s="25" t="s">
        <v>149</v>
      </c>
      <c r="E1307" s="25" t="s">
        <v>147</v>
      </c>
      <c r="F1307" s="25" t="s">
        <v>156</v>
      </c>
    </row>
    <row r="1308" spans="1:7" x14ac:dyDescent="0.3">
      <c r="A1308" s="36" t="s">
        <v>2281</v>
      </c>
      <c r="B1308" s="25" t="s">
        <v>2280</v>
      </c>
      <c r="C1308" s="25">
        <v>6</v>
      </c>
      <c r="D1308" s="25" t="s">
        <v>149</v>
      </c>
      <c r="E1308" s="25" t="s">
        <v>147</v>
      </c>
      <c r="F1308" s="25" t="s">
        <v>208</v>
      </c>
    </row>
    <row r="1309" spans="1:7" x14ac:dyDescent="0.3">
      <c r="A1309" s="36" t="s">
        <v>2282</v>
      </c>
      <c r="C1309" s="25">
        <v>10</v>
      </c>
      <c r="D1309" s="36" t="s">
        <v>149</v>
      </c>
      <c r="E1309" s="25" t="s">
        <v>147</v>
      </c>
      <c r="F1309" s="25" t="s">
        <v>160</v>
      </c>
      <c r="G1309" s="25" t="s">
        <v>223</v>
      </c>
    </row>
    <row r="1310" spans="1:7" x14ac:dyDescent="0.3">
      <c r="A1310" s="36" t="s">
        <v>2284</v>
      </c>
      <c r="B1310" s="25" t="s">
        <v>2283</v>
      </c>
      <c r="C1310" s="25">
        <v>10</v>
      </c>
      <c r="D1310" s="25" t="s">
        <v>149</v>
      </c>
      <c r="E1310" s="25" t="s">
        <v>147</v>
      </c>
      <c r="F1310" s="25" t="s">
        <v>160</v>
      </c>
      <c r="G1310" s="25" t="s">
        <v>223</v>
      </c>
    </row>
    <row r="1311" spans="1:7" x14ac:dyDescent="0.3">
      <c r="A1311" s="36" t="s">
        <v>2286</v>
      </c>
      <c r="B1311" s="25" t="s">
        <v>2285</v>
      </c>
      <c r="C1311" s="25">
        <v>9</v>
      </c>
      <c r="D1311" s="25" t="s">
        <v>149</v>
      </c>
      <c r="E1311" s="25" t="s">
        <v>147</v>
      </c>
      <c r="F1311" s="25" t="s">
        <v>156</v>
      </c>
      <c r="G1311" s="25" t="s">
        <v>203</v>
      </c>
    </row>
    <row r="1312" spans="1:7" ht="15" customHeight="1" x14ac:dyDescent="0.35">
      <c r="A1312" s="32" t="s">
        <v>4992</v>
      </c>
      <c r="C1312" s="25"/>
      <c r="E1312" s="25"/>
      <c r="F1312" s="25"/>
    </row>
    <row r="1313" spans="1:7" x14ac:dyDescent="0.3">
      <c r="A1313" s="36" t="s">
        <v>2288</v>
      </c>
      <c r="B1313" s="25" t="s">
        <v>2287</v>
      </c>
      <c r="C1313" s="25"/>
      <c r="D1313" s="25" t="s">
        <v>149</v>
      </c>
      <c r="E1313" s="25"/>
      <c r="F1313" s="25"/>
    </row>
    <row r="1314" spans="1:7" x14ac:dyDescent="0.3">
      <c r="A1314" s="36" t="s">
        <v>2290</v>
      </c>
      <c r="B1314" s="25" t="s">
        <v>2289</v>
      </c>
      <c r="C1314" s="25"/>
      <c r="D1314" s="25" t="s">
        <v>149</v>
      </c>
      <c r="E1314" s="25" t="s">
        <v>147</v>
      </c>
      <c r="F1314" s="25" t="s">
        <v>160</v>
      </c>
    </row>
    <row r="1315" spans="1:7" x14ac:dyDescent="0.3">
      <c r="A1315" s="36" t="s">
        <v>2292</v>
      </c>
      <c r="B1315" s="25" t="s">
        <v>2291</v>
      </c>
      <c r="C1315" s="25"/>
      <c r="D1315" s="25" t="s">
        <v>157</v>
      </c>
      <c r="E1315" s="25"/>
      <c r="F1315" s="25"/>
      <c r="G1315" s="25" t="s">
        <v>203</v>
      </c>
    </row>
    <row r="1316" spans="1:7" ht="15" customHeight="1" x14ac:dyDescent="0.35">
      <c r="A1316" s="32" t="s">
        <v>4993</v>
      </c>
      <c r="C1316" s="25"/>
      <c r="E1316" s="25"/>
      <c r="F1316" s="25"/>
    </row>
    <row r="1317" spans="1:7" x14ac:dyDescent="0.3">
      <c r="A1317" s="36" t="s">
        <v>2294</v>
      </c>
      <c r="B1317" s="25" t="s">
        <v>2293</v>
      </c>
      <c r="C1317" s="25">
        <v>0</v>
      </c>
      <c r="D1317" s="25" t="s">
        <v>149</v>
      </c>
      <c r="E1317" s="25" t="s">
        <v>152</v>
      </c>
      <c r="F1317" s="25" t="s">
        <v>160</v>
      </c>
    </row>
    <row r="1318" spans="1:7" x14ac:dyDescent="0.3">
      <c r="A1318" s="36" t="s">
        <v>2296</v>
      </c>
      <c r="B1318" s="25" t="s">
        <v>2295</v>
      </c>
      <c r="C1318" s="25">
        <v>0</v>
      </c>
      <c r="D1318" s="25" t="s">
        <v>149</v>
      </c>
      <c r="E1318" s="25" t="s">
        <v>152</v>
      </c>
      <c r="F1318" s="25" t="s">
        <v>160</v>
      </c>
    </row>
    <row r="1319" spans="1:7" ht="15" customHeight="1" x14ac:dyDescent="0.35">
      <c r="A1319" s="32" t="s">
        <v>4994</v>
      </c>
      <c r="C1319" s="25"/>
      <c r="D1319" s="25"/>
      <c r="E1319" s="25"/>
      <c r="F1319" s="25"/>
    </row>
    <row r="1320" spans="1:7" x14ac:dyDescent="0.3">
      <c r="A1320" s="36" t="s">
        <v>2297</v>
      </c>
      <c r="C1320" s="25">
        <v>3</v>
      </c>
      <c r="D1320" s="36" t="s">
        <v>149</v>
      </c>
      <c r="E1320" s="25" t="s">
        <v>147</v>
      </c>
      <c r="F1320" s="25" t="s">
        <v>160</v>
      </c>
    </row>
    <row r="1321" spans="1:7" x14ac:dyDescent="0.3">
      <c r="A1321" s="36" t="s">
        <v>2299</v>
      </c>
      <c r="B1321" s="25" t="s">
        <v>2298</v>
      </c>
      <c r="C1321" s="25">
        <v>3</v>
      </c>
      <c r="D1321" s="25" t="s">
        <v>149</v>
      </c>
      <c r="E1321" s="25" t="s">
        <v>147</v>
      </c>
      <c r="F1321" s="25" t="s">
        <v>160</v>
      </c>
    </row>
    <row r="1322" spans="1:7" ht="15" customHeight="1" x14ac:dyDescent="0.35">
      <c r="A1322" s="32" t="s">
        <v>4995</v>
      </c>
      <c r="C1322" s="25"/>
      <c r="E1322" s="25"/>
      <c r="F1322" s="25"/>
    </row>
    <row r="1323" spans="1:7" x14ac:dyDescent="0.3">
      <c r="A1323" s="36" t="s">
        <v>2301</v>
      </c>
      <c r="B1323" s="25" t="s">
        <v>2300</v>
      </c>
      <c r="C1323" s="25">
        <v>1</v>
      </c>
      <c r="D1323" s="25" t="s">
        <v>149</v>
      </c>
      <c r="E1323" s="25" t="s">
        <v>147</v>
      </c>
      <c r="F1323" s="25" t="s">
        <v>202</v>
      </c>
    </row>
    <row r="1324" spans="1:7" x14ac:dyDescent="0.3">
      <c r="A1324" s="36" t="s">
        <v>2302</v>
      </c>
      <c r="C1324" s="25">
        <v>6</v>
      </c>
      <c r="D1324" s="36" t="s">
        <v>149</v>
      </c>
      <c r="E1324" s="25" t="s">
        <v>147</v>
      </c>
      <c r="F1324" s="25" t="s">
        <v>208</v>
      </c>
    </row>
    <row r="1325" spans="1:7" x14ac:dyDescent="0.3">
      <c r="A1325" s="36" t="s">
        <v>2304</v>
      </c>
      <c r="B1325" s="25" t="s">
        <v>2303</v>
      </c>
      <c r="C1325" s="25"/>
      <c r="D1325" s="25" t="s">
        <v>149</v>
      </c>
      <c r="E1325" s="25"/>
      <c r="F1325" s="25"/>
    </row>
    <row r="1326" spans="1:7" ht="15" customHeight="1" x14ac:dyDescent="0.35">
      <c r="A1326" s="32" t="s">
        <v>4996</v>
      </c>
      <c r="C1326" s="25"/>
      <c r="E1326" s="25"/>
      <c r="F1326" s="25"/>
    </row>
    <row r="1327" spans="1:7" x14ac:dyDescent="0.3">
      <c r="A1327" s="36" t="s">
        <v>2306</v>
      </c>
      <c r="B1327" s="25" t="s">
        <v>2305</v>
      </c>
      <c r="C1327" s="25">
        <v>7</v>
      </c>
      <c r="D1327" s="25" t="s">
        <v>157</v>
      </c>
      <c r="E1327" s="25" t="s">
        <v>147</v>
      </c>
      <c r="F1327" s="25" t="s">
        <v>156</v>
      </c>
      <c r="G1327" s="25" t="s">
        <v>182</v>
      </c>
    </row>
    <row r="1328" spans="1:7" x14ac:dyDescent="0.3">
      <c r="A1328" s="36" t="s">
        <v>2308</v>
      </c>
      <c r="B1328" s="25" t="s">
        <v>2307</v>
      </c>
      <c r="C1328" s="25">
        <v>9</v>
      </c>
      <c r="D1328" s="25" t="s">
        <v>149</v>
      </c>
      <c r="E1328" s="25" t="s">
        <v>147</v>
      </c>
      <c r="F1328" s="25" t="s">
        <v>222</v>
      </c>
      <c r="G1328" s="25" t="s">
        <v>144</v>
      </c>
    </row>
    <row r="1329" spans="1:7" x14ac:dyDescent="0.3">
      <c r="A1329" s="36" t="s">
        <v>2310</v>
      </c>
      <c r="B1329" s="25" t="s">
        <v>2309</v>
      </c>
      <c r="C1329" s="25">
        <v>1</v>
      </c>
      <c r="D1329" s="25" t="s">
        <v>149</v>
      </c>
      <c r="E1329" s="25" t="s">
        <v>147</v>
      </c>
      <c r="F1329" s="25" t="s">
        <v>160</v>
      </c>
    </row>
    <row r="1330" spans="1:7" x14ac:dyDescent="0.3">
      <c r="A1330" s="36" t="s">
        <v>2312</v>
      </c>
      <c r="B1330" s="25" t="s">
        <v>2311</v>
      </c>
      <c r="C1330" s="25">
        <v>3</v>
      </c>
      <c r="D1330" s="25" t="s">
        <v>149</v>
      </c>
      <c r="E1330" s="25" t="s">
        <v>147</v>
      </c>
      <c r="F1330" s="25" t="s">
        <v>160</v>
      </c>
      <c r="G1330" s="25" t="s">
        <v>149</v>
      </c>
    </row>
    <row r="1331" spans="1:7" ht="15" customHeight="1" x14ac:dyDescent="0.35">
      <c r="A1331" s="32" t="s">
        <v>4997</v>
      </c>
      <c r="E1331" s="25"/>
      <c r="F1331" s="25"/>
    </row>
    <row r="1332" spans="1:7" x14ac:dyDescent="0.3">
      <c r="A1332" s="36" t="s">
        <v>2314</v>
      </c>
      <c r="B1332" s="25" t="s">
        <v>2313</v>
      </c>
      <c r="C1332" s="25"/>
      <c r="D1332" s="25" t="s">
        <v>149</v>
      </c>
      <c r="E1332" s="25"/>
      <c r="F1332" s="25"/>
    </row>
    <row r="1333" spans="1:7" x14ac:dyDescent="0.3">
      <c r="A1333" s="36" t="s">
        <v>2316</v>
      </c>
      <c r="B1333" s="25" t="s">
        <v>2315</v>
      </c>
      <c r="C1333" s="25">
        <v>4</v>
      </c>
      <c r="D1333" s="25" t="s">
        <v>149</v>
      </c>
      <c r="E1333" s="25" t="s">
        <v>147</v>
      </c>
      <c r="F1333" s="25" t="s">
        <v>819</v>
      </c>
    </row>
    <row r="1334" spans="1:7" x14ac:dyDescent="0.3">
      <c r="A1334" s="25" t="s">
        <v>2318</v>
      </c>
      <c r="B1334" s="36" t="s">
        <v>2317</v>
      </c>
      <c r="C1334" s="25">
        <v>0</v>
      </c>
      <c r="D1334" s="36" t="s">
        <v>149</v>
      </c>
      <c r="E1334" s="25" t="s">
        <v>152</v>
      </c>
      <c r="F1334" s="25" t="s">
        <v>963</v>
      </c>
    </row>
    <row r="1335" spans="1:7" ht="15" customHeight="1" x14ac:dyDescent="0.35">
      <c r="A1335" s="32" t="s">
        <v>4998</v>
      </c>
      <c r="C1335" s="25"/>
      <c r="E1335" s="25"/>
      <c r="F1335" s="25"/>
    </row>
    <row r="1336" spans="1:7" x14ac:dyDescent="0.3">
      <c r="A1336" s="36" t="s">
        <v>2320</v>
      </c>
      <c r="B1336" s="25" t="s">
        <v>2319</v>
      </c>
      <c r="C1336" s="25"/>
      <c r="D1336" s="25" t="s">
        <v>149</v>
      </c>
      <c r="E1336" s="25"/>
      <c r="F1336" s="25"/>
    </row>
    <row r="1337" spans="1:7" x14ac:dyDescent="0.3">
      <c r="A1337" s="36" t="s">
        <v>2322</v>
      </c>
      <c r="B1337" s="25" t="s">
        <v>2321</v>
      </c>
      <c r="C1337" s="25"/>
      <c r="D1337" s="25" t="s">
        <v>149</v>
      </c>
      <c r="E1337" s="25"/>
      <c r="F1337" s="25"/>
      <c r="G1337" s="25" t="s">
        <v>203</v>
      </c>
    </row>
    <row r="1338" spans="1:7" ht="15" customHeight="1" x14ac:dyDescent="0.35">
      <c r="A1338" s="32" t="s">
        <v>4999</v>
      </c>
      <c r="C1338" s="25"/>
      <c r="E1338" s="25"/>
      <c r="F1338" s="25"/>
    </row>
    <row r="1339" spans="1:7" x14ac:dyDescent="0.3">
      <c r="A1339" s="36" t="s">
        <v>2324</v>
      </c>
      <c r="B1339" s="25" t="s">
        <v>2323</v>
      </c>
      <c r="C1339" s="25">
        <v>0</v>
      </c>
      <c r="D1339" s="25" t="s">
        <v>149</v>
      </c>
      <c r="E1339" s="25" t="s">
        <v>147</v>
      </c>
      <c r="F1339" s="25" t="s">
        <v>202</v>
      </c>
    </row>
    <row r="1340" spans="1:7" x14ac:dyDescent="0.3">
      <c r="A1340" s="36" t="s">
        <v>2325</v>
      </c>
      <c r="C1340" s="25">
        <v>4</v>
      </c>
      <c r="D1340" s="25" t="s">
        <v>149</v>
      </c>
      <c r="E1340" s="25" t="s">
        <v>147</v>
      </c>
      <c r="F1340" s="25" t="s">
        <v>148</v>
      </c>
    </row>
    <row r="1341" spans="1:7" x14ac:dyDescent="0.3">
      <c r="A1341" s="36" t="s">
        <v>2327</v>
      </c>
      <c r="B1341" s="25" t="s">
        <v>2326</v>
      </c>
      <c r="C1341" s="25">
        <v>3</v>
      </c>
      <c r="D1341" s="25" t="s">
        <v>149</v>
      </c>
      <c r="E1341" s="25" t="s">
        <v>147</v>
      </c>
      <c r="F1341" s="25" t="s">
        <v>163</v>
      </c>
    </row>
    <row r="1342" spans="1:7" x14ac:dyDescent="0.3">
      <c r="A1342" s="36" t="s">
        <v>2329</v>
      </c>
      <c r="B1342" s="25" t="s">
        <v>2328</v>
      </c>
      <c r="C1342" s="25">
        <v>5</v>
      </c>
      <c r="D1342" s="25" t="s">
        <v>149</v>
      </c>
      <c r="E1342" s="25" t="s">
        <v>147</v>
      </c>
      <c r="F1342" s="25" t="s">
        <v>160</v>
      </c>
    </row>
    <row r="1343" spans="1:7" x14ac:dyDescent="0.3">
      <c r="A1343" s="36" t="s">
        <v>2331</v>
      </c>
      <c r="B1343" s="25" t="s">
        <v>2330</v>
      </c>
      <c r="C1343" s="25">
        <v>0</v>
      </c>
      <c r="D1343" s="25" t="s">
        <v>149</v>
      </c>
      <c r="E1343" s="25" t="s">
        <v>152</v>
      </c>
      <c r="F1343" s="25" t="s">
        <v>170</v>
      </c>
    </row>
    <row r="1344" spans="1:7" x14ac:dyDescent="0.3">
      <c r="A1344" s="36" t="s">
        <v>2332</v>
      </c>
      <c r="C1344" s="25"/>
      <c r="D1344" s="36" t="s">
        <v>149</v>
      </c>
      <c r="E1344" s="25"/>
      <c r="F1344" s="25"/>
    </row>
    <row r="1345" spans="1:7" x14ac:dyDescent="0.3">
      <c r="A1345" s="36" t="s">
        <v>2334</v>
      </c>
      <c r="B1345" s="25" t="s">
        <v>2333</v>
      </c>
      <c r="C1345" s="25"/>
      <c r="D1345" s="25" t="s">
        <v>149</v>
      </c>
      <c r="E1345" s="25"/>
      <c r="F1345" s="25"/>
      <c r="G1345" s="25" t="s">
        <v>203</v>
      </c>
    </row>
    <row r="1346" spans="1:7" x14ac:dyDescent="0.3">
      <c r="A1346" s="36" t="s">
        <v>2335</v>
      </c>
      <c r="C1346" s="25">
        <v>6</v>
      </c>
      <c r="D1346" s="36" t="s">
        <v>149</v>
      </c>
      <c r="E1346" s="25" t="s">
        <v>147</v>
      </c>
      <c r="F1346" s="25" t="s">
        <v>156</v>
      </c>
    </row>
    <row r="1347" spans="1:7" x14ac:dyDescent="0.3">
      <c r="A1347" s="36" t="s">
        <v>2337</v>
      </c>
      <c r="B1347" s="25" t="s">
        <v>2336</v>
      </c>
      <c r="C1347" s="25">
        <v>6</v>
      </c>
      <c r="D1347" s="25" t="s">
        <v>149</v>
      </c>
      <c r="E1347" s="25" t="s">
        <v>147</v>
      </c>
      <c r="F1347" s="25" t="s">
        <v>482</v>
      </c>
    </row>
    <row r="1348" spans="1:7" x14ac:dyDescent="0.3">
      <c r="A1348" s="36" t="s">
        <v>2339</v>
      </c>
      <c r="B1348" s="25" t="s">
        <v>2338</v>
      </c>
      <c r="C1348" s="25">
        <v>7</v>
      </c>
      <c r="D1348" s="25" t="s">
        <v>149</v>
      </c>
      <c r="E1348" s="25" t="s">
        <v>147</v>
      </c>
      <c r="F1348" s="25" t="s">
        <v>160</v>
      </c>
    </row>
    <row r="1349" spans="1:7" x14ac:dyDescent="0.3">
      <c r="A1349" s="36" t="s">
        <v>2340</v>
      </c>
      <c r="B1349" s="25" t="s">
        <v>2338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2341</v>
      </c>
      <c r="B1350" s="25" t="s">
        <v>2338</v>
      </c>
      <c r="C1350" s="25"/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2342</v>
      </c>
      <c r="C1351" s="25">
        <v>0</v>
      </c>
      <c r="D1351" s="36" t="s">
        <v>149</v>
      </c>
      <c r="E1351" s="25" t="s">
        <v>147</v>
      </c>
      <c r="F1351" s="25" t="s">
        <v>160</v>
      </c>
    </row>
    <row r="1352" spans="1:7" x14ac:dyDescent="0.3">
      <c r="A1352" s="36" t="s">
        <v>2344</v>
      </c>
      <c r="B1352" s="25" t="s">
        <v>2343</v>
      </c>
      <c r="C1352" s="25">
        <v>0</v>
      </c>
      <c r="D1352" s="25" t="s">
        <v>149</v>
      </c>
      <c r="E1352" s="25" t="s">
        <v>147</v>
      </c>
      <c r="F1352" s="25" t="s">
        <v>160</v>
      </c>
    </row>
    <row r="1353" spans="1:7" ht="15" customHeight="1" x14ac:dyDescent="0.35">
      <c r="A1353" s="32" t="s">
        <v>5000</v>
      </c>
      <c r="C1353" s="25"/>
      <c r="D1353" s="25"/>
      <c r="E1353" s="25"/>
      <c r="F1353" s="25"/>
    </row>
    <row r="1354" spans="1:7" x14ac:dyDescent="0.3">
      <c r="A1354" s="36" t="s">
        <v>2346</v>
      </c>
      <c r="B1354" s="25" t="s">
        <v>2345</v>
      </c>
      <c r="C1354" s="25">
        <v>4</v>
      </c>
      <c r="D1354" s="25" t="s">
        <v>149</v>
      </c>
      <c r="E1354" s="25" t="s">
        <v>147</v>
      </c>
      <c r="F1354" s="25" t="s">
        <v>156</v>
      </c>
    </row>
    <row r="1355" spans="1:7" x14ac:dyDescent="0.3">
      <c r="A1355" s="36" t="s">
        <v>2349</v>
      </c>
      <c r="B1355" s="25" t="s">
        <v>2348</v>
      </c>
      <c r="C1355" s="25">
        <v>2</v>
      </c>
      <c r="D1355" s="25" t="s">
        <v>149</v>
      </c>
      <c r="E1355" s="25" t="s">
        <v>147</v>
      </c>
      <c r="F1355" s="25" t="s">
        <v>208</v>
      </c>
    </row>
    <row r="1356" spans="1:7" x14ac:dyDescent="0.3">
      <c r="A1356" s="36" t="s">
        <v>2351</v>
      </c>
      <c r="B1356" s="25" t="s">
        <v>2350</v>
      </c>
      <c r="C1356" s="25"/>
      <c r="D1356" s="25" t="s">
        <v>149</v>
      </c>
      <c r="E1356" s="25" t="s">
        <v>147</v>
      </c>
      <c r="F1356" s="25" t="s">
        <v>160</v>
      </c>
    </row>
    <row r="1357" spans="1:7" x14ac:dyDescent="0.3">
      <c r="A1357" s="36" t="s">
        <v>2352</v>
      </c>
      <c r="C1357" s="25">
        <v>5</v>
      </c>
      <c r="D1357" s="36" t="s">
        <v>149</v>
      </c>
      <c r="E1357" s="25" t="s">
        <v>147</v>
      </c>
      <c r="F1357" s="25" t="s">
        <v>156</v>
      </c>
    </row>
    <row r="1358" spans="1:7" x14ac:dyDescent="0.3">
      <c r="A1358" s="36" t="s">
        <v>2354</v>
      </c>
      <c r="B1358" s="25" t="s">
        <v>2353</v>
      </c>
      <c r="C1358" s="25"/>
      <c r="D1358" s="25" t="s">
        <v>149</v>
      </c>
      <c r="E1358" s="25" t="s">
        <v>147</v>
      </c>
      <c r="F1358" s="25" t="s">
        <v>160</v>
      </c>
    </row>
    <row r="1359" spans="1:7" ht="15" customHeight="1" x14ac:dyDescent="0.35">
      <c r="A1359" s="32" t="s">
        <v>5001</v>
      </c>
      <c r="C1359" s="25"/>
      <c r="E1359" s="25"/>
      <c r="F1359" s="25"/>
    </row>
    <row r="1360" spans="1:7" x14ac:dyDescent="0.3">
      <c r="A1360" s="36" t="s">
        <v>2356</v>
      </c>
      <c r="B1360" s="25" t="s">
        <v>2355</v>
      </c>
      <c r="C1360" s="25">
        <v>0</v>
      </c>
      <c r="D1360" s="25" t="s">
        <v>149</v>
      </c>
      <c r="E1360" s="25" t="s">
        <v>152</v>
      </c>
      <c r="F1360" s="25" t="s">
        <v>170</v>
      </c>
    </row>
    <row r="1361" spans="1:10" x14ac:dyDescent="0.3">
      <c r="A1361" s="36" t="s">
        <v>2358</v>
      </c>
      <c r="B1361" s="25" t="s">
        <v>2357</v>
      </c>
      <c r="C1361" s="25">
        <v>4</v>
      </c>
      <c r="D1361" s="25" t="s">
        <v>149</v>
      </c>
      <c r="E1361" s="25" t="s">
        <v>147</v>
      </c>
      <c r="F1361" s="25" t="s">
        <v>253</v>
      </c>
    </row>
    <row r="1362" spans="1:10" x14ac:dyDescent="0.3">
      <c r="A1362" s="38" t="s">
        <v>2360</v>
      </c>
      <c r="B1362" s="39" t="s">
        <v>2359</v>
      </c>
      <c r="C1362" s="39">
        <v>0</v>
      </c>
      <c r="D1362" s="39" t="s">
        <v>149</v>
      </c>
      <c r="E1362" s="39" t="s">
        <v>152</v>
      </c>
      <c r="F1362" s="39" t="s">
        <v>156</v>
      </c>
      <c r="H1362" s="25"/>
    </row>
    <row r="1363" spans="1:10" x14ac:dyDescent="0.3">
      <c r="A1363" s="36" t="s">
        <v>2361</v>
      </c>
      <c r="C1363" s="25">
        <v>0</v>
      </c>
      <c r="D1363" s="36" t="s">
        <v>189</v>
      </c>
      <c r="E1363" s="25" t="s">
        <v>152</v>
      </c>
      <c r="F1363" s="25" t="s">
        <v>160</v>
      </c>
      <c r="H1363" s="39"/>
      <c r="I1363" s="39"/>
      <c r="J1363" s="39"/>
    </row>
    <row r="1364" spans="1:10" x14ac:dyDescent="0.3">
      <c r="A1364" s="36" t="s">
        <v>2363</v>
      </c>
      <c r="B1364" s="25" t="s">
        <v>2362</v>
      </c>
      <c r="C1364" s="25"/>
      <c r="D1364" s="25" t="s">
        <v>189</v>
      </c>
      <c r="E1364" s="25"/>
      <c r="F1364" s="25"/>
    </row>
    <row r="1365" spans="1:10" x14ac:dyDescent="0.3">
      <c r="A1365" s="36" t="s">
        <v>2365</v>
      </c>
      <c r="B1365" s="25" t="s">
        <v>2364</v>
      </c>
      <c r="C1365" s="25">
        <v>9</v>
      </c>
      <c r="D1365" s="25" t="s">
        <v>189</v>
      </c>
      <c r="E1365" s="25" t="s">
        <v>147</v>
      </c>
      <c r="F1365" s="25" t="s">
        <v>160</v>
      </c>
    </row>
    <row r="1366" spans="1:10" ht="15" customHeight="1" x14ac:dyDescent="0.35">
      <c r="A1366" s="32" t="s">
        <v>5002</v>
      </c>
      <c r="C1366" s="25"/>
      <c r="E1366" s="25"/>
      <c r="F1366" s="25"/>
    </row>
    <row r="1367" spans="1:10" x14ac:dyDescent="0.3">
      <c r="A1367" s="36" t="s">
        <v>2367</v>
      </c>
      <c r="B1367" s="25" t="s">
        <v>2366</v>
      </c>
      <c r="C1367" s="25">
        <v>6</v>
      </c>
      <c r="D1367" s="25" t="s">
        <v>262</v>
      </c>
      <c r="E1367" s="25" t="s">
        <v>147</v>
      </c>
      <c r="F1367" s="25" t="s">
        <v>195</v>
      </c>
    </row>
    <row r="1368" spans="1:10" x14ac:dyDescent="0.3">
      <c r="A1368" s="36" t="s">
        <v>2369</v>
      </c>
      <c r="B1368" s="25" t="s">
        <v>2368</v>
      </c>
      <c r="C1368" s="25">
        <v>7</v>
      </c>
      <c r="D1368" s="25" t="s">
        <v>262</v>
      </c>
      <c r="E1368" s="25" t="s">
        <v>147</v>
      </c>
      <c r="F1368" s="25" t="s">
        <v>222</v>
      </c>
      <c r="G1368" s="25" t="s">
        <v>182</v>
      </c>
    </row>
    <row r="1369" spans="1:10" ht="15" customHeight="1" x14ac:dyDescent="0.35">
      <c r="A1369" s="32" t="s">
        <v>5003</v>
      </c>
      <c r="C1369" s="25"/>
      <c r="E1369" s="25"/>
      <c r="F1369" s="25"/>
    </row>
    <row r="1370" spans="1:10" ht="15" customHeight="1" x14ac:dyDescent="0.35">
      <c r="A1370" s="32" t="s">
        <v>5004</v>
      </c>
      <c r="C1370" s="25"/>
      <c r="E1370" s="25"/>
      <c r="F1370" s="25"/>
    </row>
    <row r="1371" spans="1:10" x14ac:dyDescent="0.3">
      <c r="A1371" s="36" t="s">
        <v>2370</v>
      </c>
      <c r="C1371" s="25"/>
      <c r="D1371" s="36" t="s">
        <v>149</v>
      </c>
      <c r="E1371" s="25"/>
      <c r="F1371" s="25"/>
    </row>
    <row r="1372" spans="1:10" x14ac:dyDescent="0.3">
      <c r="A1372" s="36" t="s">
        <v>2372</v>
      </c>
      <c r="B1372" s="25" t="s">
        <v>2371</v>
      </c>
      <c r="C1372" s="25"/>
      <c r="D1372" s="25" t="s">
        <v>149</v>
      </c>
      <c r="E1372" s="25"/>
      <c r="F1372" s="25"/>
    </row>
    <row r="1373" spans="1:10" x14ac:dyDescent="0.3">
      <c r="A1373" s="36" t="s">
        <v>2374</v>
      </c>
      <c r="B1373" s="25" t="s">
        <v>2373</v>
      </c>
      <c r="C1373" s="25"/>
      <c r="D1373" s="25" t="s">
        <v>149</v>
      </c>
      <c r="E1373" s="25"/>
      <c r="F1373" s="25"/>
    </row>
    <row r="1374" spans="1:10" x14ac:dyDescent="0.3">
      <c r="A1374" s="36" t="s">
        <v>2375</v>
      </c>
      <c r="B1374" s="25" t="s">
        <v>2373</v>
      </c>
      <c r="C1374" s="25"/>
      <c r="D1374" s="25" t="s">
        <v>149</v>
      </c>
      <c r="E1374" s="25" t="s">
        <v>147</v>
      </c>
      <c r="F1374" s="25" t="s">
        <v>160</v>
      </c>
    </row>
    <row r="1375" spans="1:10" x14ac:dyDescent="0.3">
      <c r="A1375" s="36" t="s">
        <v>2376</v>
      </c>
      <c r="B1375" s="25" t="s">
        <v>2373</v>
      </c>
      <c r="C1375" s="25"/>
      <c r="D1375" s="25" t="s">
        <v>149</v>
      </c>
      <c r="E1375" s="25"/>
      <c r="F1375" s="25"/>
    </row>
    <row r="1376" spans="1:10" x14ac:dyDescent="0.3">
      <c r="A1376" s="36" t="s">
        <v>2377</v>
      </c>
      <c r="B1376" s="25" t="s">
        <v>2373</v>
      </c>
      <c r="C1376" s="25"/>
      <c r="D1376" s="25" t="s">
        <v>149</v>
      </c>
      <c r="E1376" s="25" t="s">
        <v>147</v>
      </c>
      <c r="F1376" s="25" t="s">
        <v>160</v>
      </c>
    </row>
    <row r="1377" spans="1:7" x14ac:dyDescent="0.3">
      <c r="A1377" s="36" t="s">
        <v>2378</v>
      </c>
      <c r="B1377" s="25" t="s">
        <v>2373</v>
      </c>
      <c r="C1377" s="25">
        <v>0</v>
      </c>
      <c r="D1377" s="25" t="s">
        <v>149</v>
      </c>
      <c r="E1377" s="25" t="s">
        <v>152</v>
      </c>
      <c r="F1377" s="25" t="s">
        <v>160</v>
      </c>
    </row>
    <row r="1378" spans="1:7" x14ac:dyDescent="0.3">
      <c r="A1378" s="36" t="s">
        <v>2380</v>
      </c>
      <c r="B1378" s="25" t="s">
        <v>2379</v>
      </c>
      <c r="C1378" s="25">
        <v>7</v>
      </c>
      <c r="D1378" s="25" t="s">
        <v>149</v>
      </c>
      <c r="E1378" s="25" t="s">
        <v>147</v>
      </c>
      <c r="F1378" s="25" t="s">
        <v>202</v>
      </c>
    </row>
    <row r="1379" spans="1:7" ht="15" customHeight="1" x14ac:dyDescent="0.35">
      <c r="A1379" s="32" t="s">
        <v>5005</v>
      </c>
      <c r="C1379" s="25"/>
      <c r="E1379" s="25"/>
      <c r="F1379" s="25"/>
    </row>
    <row r="1380" spans="1:7" x14ac:dyDescent="0.3">
      <c r="A1380" s="36" t="s">
        <v>2382</v>
      </c>
      <c r="B1380" s="25" t="s">
        <v>2381</v>
      </c>
      <c r="C1380" s="25">
        <v>0</v>
      </c>
      <c r="D1380" s="25" t="s">
        <v>149</v>
      </c>
      <c r="E1380" s="25" t="s">
        <v>152</v>
      </c>
      <c r="F1380" s="25" t="s">
        <v>222</v>
      </c>
    </row>
    <row r="1381" spans="1:7" ht="15" customHeight="1" x14ac:dyDescent="0.35">
      <c r="A1381" s="32" t="s">
        <v>5006</v>
      </c>
      <c r="C1381" s="25"/>
      <c r="D1381" s="25"/>
      <c r="E1381" s="25"/>
      <c r="F1381" s="25"/>
    </row>
    <row r="1382" spans="1:7" x14ac:dyDescent="0.3">
      <c r="A1382" s="36" t="s">
        <v>2384</v>
      </c>
      <c r="B1382" s="25" t="s">
        <v>2383</v>
      </c>
      <c r="C1382" s="25">
        <v>0</v>
      </c>
      <c r="D1382" s="25" t="s">
        <v>149</v>
      </c>
      <c r="E1382" s="25" t="s">
        <v>152</v>
      </c>
      <c r="F1382" s="25" t="s">
        <v>160</v>
      </c>
    </row>
    <row r="1383" spans="1:7" x14ac:dyDescent="0.3">
      <c r="A1383" s="36" t="s">
        <v>2386</v>
      </c>
      <c r="B1383" s="25" t="s">
        <v>2385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2388</v>
      </c>
      <c r="B1384" s="25" t="s">
        <v>2387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2390</v>
      </c>
      <c r="B1385" s="25" t="s">
        <v>2389</v>
      </c>
      <c r="C1385" s="25">
        <v>6</v>
      </c>
      <c r="D1385" s="25" t="s">
        <v>149</v>
      </c>
      <c r="E1385" s="25" t="s">
        <v>147</v>
      </c>
      <c r="F1385" s="25" t="s">
        <v>160</v>
      </c>
      <c r="G1385" s="25" t="s">
        <v>223</v>
      </c>
    </row>
    <row r="1386" spans="1:7" x14ac:dyDescent="0.3">
      <c r="A1386" s="36" t="s">
        <v>2392</v>
      </c>
      <c r="B1386" s="25" t="s">
        <v>2391</v>
      </c>
      <c r="C1386" s="25">
        <v>0</v>
      </c>
      <c r="D1386" s="25" t="s">
        <v>149</v>
      </c>
      <c r="E1386" s="25" t="s">
        <v>152</v>
      </c>
      <c r="F1386" s="25" t="s">
        <v>160</v>
      </c>
    </row>
    <row r="1387" spans="1:7" x14ac:dyDescent="0.3">
      <c r="A1387" s="36" t="s">
        <v>2394</v>
      </c>
      <c r="B1387" s="25" t="s">
        <v>2393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2396</v>
      </c>
      <c r="B1388" s="25" t="s">
        <v>2395</v>
      </c>
      <c r="C1388" s="25">
        <v>6</v>
      </c>
      <c r="D1388" s="25" t="s">
        <v>149</v>
      </c>
      <c r="E1388" s="25" t="s">
        <v>147</v>
      </c>
      <c r="F1388" s="25" t="s">
        <v>160</v>
      </c>
    </row>
    <row r="1389" spans="1:7" ht="15" customHeight="1" x14ac:dyDescent="0.35">
      <c r="A1389" s="32" t="s">
        <v>5007</v>
      </c>
      <c r="C1389" s="25"/>
      <c r="E1389" s="25"/>
      <c r="F1389" s="25"/>
    </row>
    <row r="1390" spans="1:7" x14ac:dyDescent="0.3">
      <c r="A1390" s="36" t="s">
        <v>2398</v>
      </c>
      <c r="B1390" s="25" t="s">
        <v>2397</v>
      </c>
      <c r="C1390" s="25"/>
      <c r="D1390" s="25" t="s">
        <v>149</v>
      </c>
      <c r="E1390" s="25"/>
      <c r="F1390" s="25"/>
    </row>
    <row r="1391" spans="1:7" x14ac:dyDescent="0.3">
      <c r="A1391" s="36" t="s">
        <v>2400</v>
      </c>
      <c r="B1391" s="25" t="s">
        <v>2399</v>
      </c>
      <c r="C1391" s="25"/>
      <c r="D1391" s="25" t="s">
        <v>149</v>
      </c>
      <c r="E1391" s="25"/>
      <c r="F1391" s="25"/>
    </row>
    <row r="1392" spans="1:7" x14ac:dyDescent="0.3">
      <c r="A1392" s="36" t="s">
        <v>2402</v>
      </c>
      <c r="B1392" s="25" t="s">
        <v>2401</v>
      </c>
      <c r="C1392" s="25"/>
      <c r="D1392" s="25" t="s">
        <v>149</v>
      </c>
      <c r="E1392" s="25"/>
      <c r="F1392" s="25"/>
    </row>
    <row r="1393" spans="1:7" ht="15" customHeight="1" x14ac:dyDescent="0.35">
      <c r="A1393" s="32" t="s">
        <v>5008</v>
      </c>
      <c r="C1393" s="25"/>
      <c r="E1393" s="25"/>
      <c r="F1393" s="25"/>
    </row>
    <row r="1394" spans="1:7" x14ac:dyDescent="0.3">
      <c r="A1394" s="36" t="s">
        <v>2404</v>
      </c>
      <c r="B1394" s="25" t="s">
        <v>2403</v>
      </c>
      <c r="C1394" s="25">
        <v>9</v>
      </c>
      <c r="D1394" s="25" t="s">
        <v>262</v>
      </c>
      <c r="E1394" s="25" t="s">
        <v>147</v>
      </c>
      <c r="F1394" s="25" t="s">
        <v>222</v>
      </c>
    </row>
    <row r="1395" spans="1:7" x14ac:dyDescent="0.3">
      <c r="A1395" s="36" t="s">
        <v>2405</v>
      </c>
      <c r="C1395" s="25">
        <v>0</v>
      </c>
      <c r="D1395" s="36" t="s">
        <v>189</v>
      </c>
      <c r="E1395" s="25" t="s">
        <v>152</v>
      </c>
      <c r="F1395" s="25" t="s">
        <v>208</v>
      </c>
    </row>
    <row r="1396" spans="1:7" x14ac:dyDescent="0.3">
      <c r="A1396" s="36" t="s">
        <v>2407</v>
      </c>
      <c r="B1396" s="25" t="s">
        <v>2406</v>
      </c>
      <c r="C1396" s="25">
        <v>0</v>
      </c>
      <c r="D1396" s="25" t="s">
        <v>189</v>
      </c>
      <c r="E1396" s="25" t="s">
        <v>147</v>
      </c>
      <c r="F1396" s="25" t="s">
        <v>278</v>
      </c>
    </row>
    <row r="1397" spans="1:7" x14ac:dyDescent="0.3">
      <c r="A1397" s="36" t="s">
        <v>2409</v>
      </c>
      <c r="B1397" s="25" t="s">
        <v>2408</v>
      </c>
      <c r="C1397" s="25">
        <v>8</v>
      </c>
      <c r="D1397" s="25" t="s">
        <v>189</v>
      </c>
      <c r="E1397" s="25" t="s">
        <v>147</v>
      </c>
      <c r="F1397" s="25" t="s">
        <v>208</v>
      </c>
    </row>
    <row r="1398" spans="1:7" ht="15" customHeight="1" x14ac:dyDescent="0.35">
      <c r="A1398" s="32" t="s">
        <v>5009</v>
      </c>
      <c r="E1398" s="25"/>
      <c r="F1398" s="25"/>
    </row>
    <row r="1399" spans="1:7" x14ac:dyDescent="0.3">
      <c r="A1399" s="36" t="s">
        <v>2410</v>
      </c>
      <c r="C1399" s="25">
        <v>0</v>
      </c>
      <c r="D1399" s="36" t="s">
        <v>189</v>
      </c>
      <c r="E1399" s="25" t="s">
        <v>152</v>
      </c>
      <c r="F1399" s="25" t="s">
        <v>160</v>
      </c>
    </row>
    <row r="1400" spans="1:7" x14ac:dyDescent="0.3">
      <c r="A1400" s="36" t="s">
        <v>2412</v>
      </c>
      <c r="B1400" s="25" t="s">
        <v>2411</v>
      </c>
      <c r="C1400" s="25"/>
      <c r="D1400" s="25" t="s">
        <v>189</v>
      </c>
      <c r="E1400" s="25"/>
      <c r="F1400" s="25"/>
    </row>
    <row r="1401" spans="1:7" ht="15" customHeight="1" x14ac:dyDescent="0.35">
      <c r="A1401" s="32" t="s">
        <v>5010</v>
      </c>
      <c r="C1401" s="25"/>
      <c r="E1401" s="25"/>
      <c r="F1401" s="25"/>
    </row>
    <row r="1402" spans="1:7" x14ac:dyDescent="0.3">
      <c r="A1402" s="36" t="s">
        <v>2414</v>
      </c>
      <c r="B1402" s="25" t="s">
        <v>2413</v>
      </c>
      <c r="C1402" s="25">
        <v>8</v>
      </c>
      <c r="D1402" s="25" t="s">
        <v>368</v>
      </c>
      <c r="E1402" s="25" t="s">
        <v>147</v>
      </c>
      <c r="F1402" s="25" t="s">
        <v>160</v>
      </c>
      <c r="G1402" s="25" t="s">
        <v>182</v>
      </c>
    </row>
    <row r="1403" spans="1:7" x14ac:dyDescent="0.3">
      <c r="A1403" s="36" t="s">
        <v>2416</v>
      </c>
      <c r="B1403" s="25" t="s">
        <v>2415</v>
      </c>
      <c r="C1403" s="25"/>
      <c r="D1403" s="25" t="s">
        <v>149</v>
      </c>
      <c r="E1403" s="25"/>
      <c r="F1403" s="25"/>
    </row>
    <row r="1404" spans="1:7" x14ac:dyDescent="0.3">
      <c r="A1404" s="36" t="s">
        <v>2418</v>
      </c>
      <c r="B1404" s="25" t="s">
        <v>2417</v>
      </c>
      <c r="C1404" s="25">
        <v>3</v>
      </c>
      <c r="D1404" s="25" t="s">
        <v>149</v>
      </c>
      <c r="E1404" s="25" t="s">
        <v>147</v>
      </c>
      <c r="F1404" s="25" t="s">
        <v>181</v>
      </c>
    </row>
    <row r="1405" spans="1:7" x14ac:dyDescent="0.3">
      <c r="A1405" s="36" t="s">
        <v>2419</v>
      </c>
      <c r="B1405" s="25" t="s">
        <v>2417</v>
      </c>
      <c r="C1405" s="25"/>
      <c r="D1405" s="25" t="s">
        <v>149</v>
      </c>
      <c r="E1405" s="25" t="s">
        <v>147</v>
      </c>
      <c r="F1405" s="25" t="s">
        <v>160</v>
      </c>
    </row>
    <row r="1406" spans="1:7" x14ac:dyDescent="0.3">
      <c r="A1406" s="36" t="s">
        <v>2420</v>
      </c>
      <c r="C1406" s="25"/>
      <c r="D1406" s="36" t="s">
        <v>149</v>
      </c>
      <c r="E1406" s="25" t="s">
        <v>147</v>
      </c>
      <c r="F1406" s="25" t="s">
        <v>160</v>
      </c>
    </row>
    <row r="1407" spans="1:7" x14ac:dyDescent="0.3">
      <c r="A1407" s="36" t="s">
        <v>2421</v>
      </c>
      <c r="B1407" s="25" t="s">
        <v>2417</v>
      </c>
      <c r="C1407" s="25"/>
      <c r="D1407" s="25" t="s">
        <v>149</v>
      </c>
      <c r="E1407" s="25" t="s">
        <v>147</v>
      </c>
      <c r="F1407" s="25" t="s">
        <v>160</v>
      </c>
    </row>
    <row r="1408" spans="1:7" ht="15" customHeight="1" x14ac:dyDescent="0.35">
      <c r="A1408" s="32" t="s">
        <v>5011</v>
      </c>
      <c r="C1408" s="25"/>
      <c r="E1408" s="25"/>
      <c r="F1408" s="25"/>
    </row>
    <row r="1409" spans="1:7" x14ac:dyDescent="0.3">
      <c r="A1409" s="36" t="s">
        <v>2423</v>
      </c>
      <c r="B1409" s="25" t="s">
        <v>2422</v>
      </c>
      <c r="C1409" s="25"/>
      <c r="D1409" s="25" t="s">
        <v>149</v>
      </c>
      <c r="E1409" s="25"/>
      <c r="F1409" s="25"/>
      <c r="G1409" s="25" t="s">
        <v>203</v>
      </c>
    </row>
    <row r="1410" spans="1:7" x14ac:dyDescent="0.3">
      <c r="A1410" s="36" t="s">
        <v>2425</v>
      </c>
      <c r="B1410" s="25" t="s">
        <v>2424</v>
      </c>
      <c r="C1410" s="25"/>
      <c r="D1410" s="25" t="s">
        <v>149</v>
      </c>
      <c r="E1410" s="25"/>
      <c r="F1410" s="25"/>
    </row>
    <row r="1411" spans="1:7" x14ac:dyDescent="0.3">
      <c r="A1411" s="36" t="s">
        <v>2426</v>
      </c>
      <c r="B1411" s="25" t="s">
        <v>2424</v>
      </c>
      <c r="C1411" s="25"/>
      <c r="D1411" s="25" t="s">
        <v>149</v>
      </c>
      <c r="E1411" s="25"/>
      <c r="F1411" s="25"/>
    </row>
    <row r="1412" spans="1:7" x14ac:dyDescent="0.3">
      <c r="A1412" s="36" t="s">
        <v>2428</v>
      </c>
      <c r="B1412" s="25" t="s">
        <v>2427</v>
      </c>
      <c r="C1412" s="25">
        <v>7</v>
      </c>
      <c r="D1412" s="25" t="s">
        <v>149</v>
      </c>
      <c r="E1412" s="25" t="s">
        <v>147</v>
      </c>
      <c r="F1412" s="25" t="s">
        <v>278</v>
      </c>
    </row>
    <row r="1413" spans="1:7" x14ac:dyDescent="0.3">
      <c r="A1413" s="36" t="s">
        <v>2430</v>
      </c>
      <c r="B1413" s="25" t="s">
        <v>2429</v>
      </c>
      <c r="C1413" s="25">
        <v>9</v>
      </c>
      <c r="D1413" s="25" t="s">
        <v>149</v>
      </c>
      <c r="E1413" s="25" t="s">
        <v>147</v>
      </c>
      <c r="F1413" s="25" t="s">
        <v>178</v>
      </c>
      <c r="G1413" s="25" t="s">
        <v>182</v>
      </c>
    </row>
    <row r="1414" spans="1:7" x14ac:dyDescent="0.3">
      <c r="A1414" s="36" t="s">
        <v>2432</v>
      </c>
      <c r="B1414" s="25" t="s">
        <v>2431</v>
      </c>
      <c r="C1414" s="25">
        <v>8</v>
      </c>
      <c r="D1414" s="25" t="s">
        <v>149</v>
      </c>
      <c r="E1414" s="25" t="s">
        <v>147</v>
      </c>
      <c r="F1414" s="25" t="s">
        <v>482</v>
      </c>
    </row>
    <row r="1415" spans="1:7" ht="15" customHeight="1" x14ac:dyDescent="0.35">
      <c r="A1415" s="32" t="s">
        <v>5012</v>
      </c>
      <c r="C1415" s="25"/>
      <c r="E1415" s="25"/>
      <c r="F1415" s="25"/>
    </row>
    <row r="1416" spans="1:7" x14ac:dyDescent="0.3">
      <c r="A1416" s="36" t="s">
        <v>2434</v>
      </c>
      <c r="B1416" s="25" t="s">
        <v>2433</v>
      </c>
      <c r="C1416" s="25"/>
      <c r="D1416" s="25" t="s">
        <v>149</v>
      </c>
      <c r="E1416" s="25" t="s">
        <v>147</v>
      </c>
      <c r="F1416" s="25" t="s">
        <v>160</v>
      </c>
    </row>
    <row r="1417" spans="1:7" x14ac:dyDescent="0.3">
      <c r="A1417" s="36" t="s">
        <v>2436</v>
      </c>
      <c r="B1417" s="25" t="s">
        <v>2435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2438</v>
      </c>
      <c r="B1418" s="25" t="s">
        <v>2437</v>
      </c>
      <c r="C1418" s="25">
        <v>10</v>
      </c>
      <c r="D1418" s="25" t="s">
        <v>149</v>
      </c>
      <c r="E1418" s="25" t="s">
        <v>147</v>
      </c>
      <c r="F1418" s="25" t="s">
        <v>156</v>
      </c>
      <c r="G1418" s="25" t="s">
        <v>144</v>
      </c>
    </row>
    <row r="1419" spans="1:7" ht="15" customHeight="1" x14ac:dyDescent="0.35">
      <c r="A1419" s="32" t="s">
        <v>5013</v>
      </c>
      <c r="D1419" s="25"/>
    </row>
    <row r="1420" spans="1:7" x14ac:dyDescent="0.3">
      <c r="A1420" s="36" t="s">
        <v>2440</v>
      </c>
      <c r="B1420" s="25" t="s">
        <v>2439</v>
      </c>
      <c r="C1420" s="25">
        <v>10</v>
      </c>
      <c r="D1420" s="25" t="s">
        <v>149</v>
      </c>
      <c r="E1420" s="25" t="s">
        <v>147</v>
      </c>
      <c r="F1420" s="25" t="s">
        <v>160</v>
      </c>
      <c r="G1420" s="25" t="s">
        <v>144</v>
      </c>
    </row>
    <row r="1421" spans="1:7" ht="15" customHeight="1" x14ac:dyDescent="0.35">
      <c r="A1421" s="32" t="s">
        <v>5014</v>
      </c>
      <c r="D1421" s="25"/>
    </row>
    <row r="1422" spans="1:7" x14ac:dyDescent="0.3">
      <c r="A1422" s="36" t="s">
        <v>2442</v>
      </c>
      <c r="B1422" s="25" t="s">
        <v>2441</v>
      </c>
      <c r="C1422" s="25">
        <v>9</v>
      </c>
      <c r="D1422" s="25" t="s">
        <v>149</v>
      </c>
      <c r="E1422" s="25" t="s">
        <v>147</v>
      </c>
      <c r="F1422" s="25" t="s">
        <v>222</v>
      </c>
      <c r="G1422" s="25" t="s">
        <v>203</v>
      </c>
    </row>
    <row r="1423" spans="1:7" x14ac:dyDescent="0.3">
      <c r="A1423" s="36" t="s">
        <v>2444</v>
      </c>
      <c r="B1423" s="25" t="s">
        <v>2443</v>
      </c>
      <c r="C1423" s="25"/>
      <c r="D1423" s="25" t="s">
        <v>149</v>
      </c>
      <c r="E1423" s="25"/>
      <c r="F1423" s="25"/>
    </row>
    <row r="1424" spans="1:7" ht="15" customHeight="1" x14ac:dyDescent="0.35">
      <c r="A1424" s="32" t="s">
        <v>5015</v>
      </c>
      <c r="C1424" s="25"/>
      <c r="E1424" s="25"/>
      <c r="F1424" s="25"/>
    </row>
    <row r="1425" spans="1:7" x14ac:dyDescent="0.3">
      <c r="A1425" s="36" t="s">
        <v>2446</v>
      </c>
      <c r="B1425" s="25" t="s">
        <v>2445</v>
      </c>
      <c r="C1425" s="25">
        <v>8</v>
      </c>
      <c r="D1425" s="25" t="s">
        <v>149</v>
      </c>
      <c r="E1425" s="25" t="s">
        <v>147</v>
      </c>
      <c r="F1425" s="25" t="s">
        <v>160</v>
      </c>
    </row>
    <row r="1426" spans="1:7" ht="15" customHeight="1" x14ac:dyDescent="0.35">
      <c r="A1426" s="32" t="s">
        <v>5016</v>
      </c>
      <c r="C1426" s="25"/>
      <c r="E1426" s="25"/>
      <c r="F1426" s="25"/>
    </row>
    <row r="1427" spans="1:7" x14ac:dyDescent="0.3">
      <c r="A1427" s="36" t="s">
        <v>2448</v>
      </c>
      <c r="B1427" s="25" t="s">
        <v>2447</v>
      </c>
      <c r="C1427" s="25">
        <v>3</v>
      </c>
      <c r="D1427" s="25" t="s">
        <v>149</v>
      </c>
      <c r="E1427" s="25" t="s">
        <v>147</v>
      </c>
      <c r="F1427" s="25" t="s">
        <v>163</v>
      </c>
    </row>
    <row r="1428" spans="1:7" x14ac:dyDescent="0.3">
      <c r="A1428" s="36" t="s">
        <v>2449</v>
      </c>
      <c r="B1428" s="25" t="s">
        <v>2447</v>
      </c>
      <c r="C1428" s="25"/>
      <c r="D1428" s="25" t="s">
        <v>149</v>
      </c>
      <c r="E1428" s="25"/>
      <c r="F1428" s="25"/>
    </row>
    <row r="1429" spans="1:7" ht="15" customHeight="1" x14ac:dyDescent="0.35">
      <c r="A1429" s="32" t="s">
        <v>5017</v>
      </c>
      <c r="C1429" s="25"/>
      <c r="E1429" s="25"/>
      <c r="F1429" s="25"/>
    </row>
    <row r="1430" spans="1:7" x14ac:dyDescent="0.3">
      <c r="A1430" s="36" t="s">
        <v>2451</v>
      </c>
      <c r="B1430" s="25" t="s">
        <v>2450</v>
      </c>
      <c r="C1430" s="25">
        <v>0</v>
      </c>
      <c r="D1430" s="25" t="s">
        <v>149</v>
      </c>
      <c r="E1430" s="25" t="s">
        <v>152</v>
      </c>
      <c r="F1430" s="25" t="s">
        <v>160</v>
      </c>
    </row>
    <row r="1431" spans="1:7" x14ac:dyDescent="0.3">
      <c r="A1431" s="36" t="s">
        <v>2453</v>
      </c>
      <c r="B1431" s="25" t="s">
        <v>2452</v>
      </c>
      <c r="C1431" s="25">
        <v>6</v>
      </c>
      <c r="D1431" s="25" t="s">
        <v>149</v>
      </c>
      <c r="E1431" s="25" t="s">
        <v>147</v>
      </c>
      <c r="F1431" s="25" t="s">
        <v>222</v>
      </c>
    </row>
    <row r="1432" spans="1:7" x14ac:dyDescent="0.3">
      <c r="A1432" s="25" t="s">
        <v>2455</v>
      </c>
      <c r="B1432" s="36" t="s">
        <v>2454</v>
      </c>
      <c r="C1432" s="25"/>
      <c r="D1432" s="36" t="s">
        <v>149</v>
      </c>
      <c r="E1432" s="25" t="s">
        <v>152</v>
      </c>
      <c r="F1432" s="25" t="s">
        <v>148</v>
      </c>
    </row>
    <row r="1433" spans="1:7" x14ac:dyDescent="0.3">
      <c r="A1433" s="36" t="s">
        <v>2457</v>
      </c>
      <c r="B1433" s="25" t="s">
        <v>2456</v>
      </c>
      <c r="C1433" s="25">
        <v>9</v>
      </c>
      <c r="D1433" s="25" t="s">
        <v>149</v>
      </c>
      <c r="E1433" s="25" t="s">
        <v>147</v>
      </c>
      <c r="F1433" s="25" t="s">
        <v>222</v>
      </c>
    </row>
    <row r="1434" spans="1:7" x14ac:dyDescent="0.3">
      <c r="A1434" s="36" t="s">
        <v>2459</v>
      </c>
      <c r="B1434" s="25" t="s">
        <v>2458</v>
      </c>
      <c r="C1434" s="25">
        <v>9</v>
      </c>
      <c r="D1434" s="25" t="s">
        <v>149</v>
      </c>
      <c r="E1434" s="25" t="s">
        <v>147</v>
      </c>
      <c r="F1434" s="25" t="s">
        <v>148</v>
      </c>
      <c r="G1434" s="25" t="s">
        <v>223</v>
      </c>
    </row>
    <row r="1435" spans="1:7" x14ac:dyDescent="0.3">
      <c r="A1435" s="36" t="s">
        <v>2461</v>
      </c>
      <c r="B1435" s="25" t="s">
        <v>2460</v>
      </c>
      <c r="C1435" s="25">
        <v>5</v>
      </c>
      <c r="D1435" s="25" t="s">
        <v>149</v>
      </c>
      <c r="E1435" s="25" t="s">
        <v>147</v>
      </c>
      <c r="F1435" s="25" t="s">
        <v>148</v>
      </c>
    </row>
    <row r="1436" spans="1:7" x14ac:dyDescent="0.3">
      <c r="A1436" s="36" t="s">
        <v>2463</v>
      </c>
      <c r="B1436" s="25" t="s">
        <v>2462</v>
      </c>
      <c r="C1436" s="25">
        <v>0</v>
      </c>
      <c r="D1436" s="25" t="s">
        <v>149</v>
      </c>
      <c r="E1436" s="25" t="s">
        <v>152</v>
      </c>
      <c r="F1436" s="25" t="s">
        <v>156</v>
      </c>
    </row>
    <row r="1437" spans="1:7" x14ac:dyDescent="0.3">
      <c r="A1437" s="36" t="s">
        <v>2465</v>
      </c>
      <c r="B1437" s="25" t="s">
        <v>2464</v>
      </c>
      <c r="C1437" s="25">
        <v>4</v>
      </c>
      <c r="D1437" s="25" t="s">
        <v>149</v>
      </c>
      <c r="E1437" s="25" t="s">
        <v>147</v>
      </c>
      <c r="F1437" s="25" t="s">
        <v>963</v>
      </c>
    </row>
    <row r="1438" spans="1:7" x14ac:dyDescent="0.3">
      <c r="A1438" s="36" t="s">
        <v>2467</v>
      </c>
      <c r="B1438" s="25" t="s">
        <v>2466</v>
      </c>
      <c r="C1438" s="25">
        <v>6</v>
      </c>
      <c r="D1438" s="25" t="s">
        <v>149</v>
      </c>
      <c r="E1438" s="25" t="s">
        <v>147</v>
      </c>
      <c r="F1438" s="25" t="s">
        <v>278</v>
      </c>
    </row>
    <row r="1439" spans="1:7" ht="15" customHeight="1" x14ac:dyDescent="0.35">
      <c r="A1439" s="32" t="s">
        <v>5018</v>
      </c>
      <c r="C1439" s="25"/>
      <c r="E1439" s="25"/>
      <c r="F1439" s="25"/>
    </row>
    <row r="1440" spans="1:7" x14ac:dyDescent="0.3">
      <c r="A1440" s="36" t="s">
        <v>2469</v>
      </c>
      <c r="B1440" s="25" t="s">
        <v>2468</v>
      </c>
      <c r="C1440" s="25">
        <v>8</v>
      </c>
      <c r="D1440" s="25" t="s">
        <v>149</v>
      </c>
      <c r="E1440" s="25" t="s">
        <v>147</v>
      </c>
      <c r="F1440" s="25" t="s">
        <v>208</v>
      </c>
    </row>
    <row r="1441" spans="1:7" ht="15" customHeight="1" x14ac:dyDescent="0.35">
      <c r="A1441" s="32" t="s">
        <v>5019</v>
      </c>
      <c r="C1441" s="25"/>
      <c r="E1441" s="25"/>
      <c r="F1441" s="25"/>
    </row>
    <row r="1442" spans="1:7" ht="15" customHeight="1" x14ac:dyDescent="0.35">
      <c r="A1442" s="32" t="s">
        <v>5020</v>
      </c>
      <c r="C1442" s="25"/>
      <c r="E1442" s="25"/>
      <c r="F1442" s="25"/>
    </row>
    <row r="1443" spans="1:7" x14ac:dyDescent="0.3">
      <c r="A1443" s="36" t="s">
        <v>2470</v>
      </c>
      <c r="C1443" s="25">
        <v>6</v>
      </c>
      <c r="D1443" s="36" t="s">
        <v>157</v>
      </c>
      <c r="E1443" s="25" t="s">
        <v>147</v>
      </c>
      <c r="F1443" s="25" t="s">
        <v>355</v>
      </c>
    </row>
    <row r="1444" spans="1:7" x14ac:dyDescent="0.3">
      <c r="A1444" s="36" t="s">
        <v>2472</v>
      </c>
      <c r="B1444" s="25" t="s">
        <v>2471</v>
      </c>
      <c r="C1444" s="25"/>
      <c r="D1444" s="25" t="s">
        <v>157</v>
      </c>
      <c r="E1444" s="25"/>
      <c r="F1444" s="25"/>
    </row>
    <row r="1445" spans="1:7" x14ac:dyDescent="0.3">
      <c r="A1445" s="36" t="s">
        <v>2474</v>
      </c>
      <c r="B1445" s="25" t="s">
        <v>2473</v>
      </c>
      <c r="C1445" s="25">
        <v>2</v>
      </c>
      <c r="D1445" s="25" t="s">
        <v>149</v>
      </c>
      <c r="E1445" s="25" t="s">
        <v>147</v>
      </c>
      <c r="F1445" s="25" t="s">
        <v>148</v>
      </c>
    </row>
    <row r="1446" spans="1:7" x14ac:dyDescent="0.3">
      <c r="A1446" s="36" t="s">
        <v>2476</v>
      </c>
      <c r="B1446" s="25" t="s">
        <v>2475</v>
      </c>
      <c r="C1446" s="25">
        <v>5</v>
      </c>
      <c r="D1446" s="25" t="s">
        <v>149</v>
      </c>
      <c r="E1446" s="25" t="s">
        <v>147</v>
      </c>
      <c r="F1446" s="25" t="s">
        <v>148</v>
      </c>
    </row>
    <row r="1447" spans="1:7" ht="15" customHeight="1" x14ac:dyDescent="0.35">
      <c r="A1447" s="32" t="s">
        <v>5021</v>
      </c>
      <c r="C1447" s="25"/>
      <c r="E1447" s="25"/>
      <c r="F1447" s="25"/>
    </row>
    <row r="1448" spans="1:7" x14ac:dyDescent="0.3">
      <c r="A1448" s="36" t="s">
        <v>2478</v>
      </c>
      <c r="B1448" s="25" t="s">
        <v>2477</v>
      </c>
      <c r="C1448" s="25">
        <v>0</v>
      </c>
      <c r="D1448" s="25" t="s">
        <v>149</v>
      </c>
      <c r="E1448" s="25" t="s">
        <v>152</v>
      </c>
      <c r="F1448" s="25" t="s">
        <v>156</v>
      </c>
    </row>
    <row r="1449" spans="1:7" ht="15" customHeight="1" x14ac:dyDescent="0.35">
      <c r="A1449" s="32" t="s">
        <v>5022</v>
      </c>
      <c r="C1449" s="25"/>
      <c r="E1449" s="25"/>
      <c r="F1449" s="25"/>
    </row>
    <row r="1450" spans="1:7" x14ac:dyDescent="0.3">
      <c r="A1450" s="36" t="s">
        <v>2480</v>
      </c>
      <c r="B1450" s="25" t="s">
        <v>2479</v>
      </c>
      <c r="C1450" s="25">
        <v>9</v>
      </c>
      <c r="D1450" s="25" t="s">
        <v>149</v>
      </c>
      <c r="E1450" s="25" t="s">
        <v>147</v>
      </c>
      <c r="F1450" s="25" t="s">
        <v>148</v>
      </c>
      <c r="G1450" s="25" t="s">
        <v>144</v>
      </c>
    </row>
    <row r="1451" spans="1:7" ht="15" customHeight="1" x14ac:dyDescent="0.35">
      <c r="A1451" s="32" t="s">
        <v>5023</v>
      </c>
      <c r="C1451" s="25"/>
      <c r="E1451" s="25"/>
      <c r="F1451" s="25"/>
    </row>
    <row r="1452" spans="1:7" x14ac:dyDescent="0.3">
      <c r="A1452" s="36" t="s">
        <v>2481</v>
      </c>
      <c r="C1452" s="25">
        <v>0</v>
      </c>
      <c r="D1452" s="25" t="s">
        <v>149</v>
      </c>
      <c r="E1452" s="25" t="s">
        <v>152</v>
      </c>
      <c r="F1452" s="25" t="s">
        <v>208</v>
      </c>
    </row>
    <row r="1453" spans="1:7" ht="15" customHeight="1" x14ac:dyDescent="0.35">
      <c r="A1453" s="32" t="s">
        <v>5024</v>
      </c>
      <c r="C1453" s="25"/>
      <c r="E1453" s="25"/>
      <c r="F1453" s="25"/>
    </row>
    <row r="1454" spans="1:7" x14ac:dyDescent="0.3">
      <c r="A1454" s="36" t="s">
        <v>2483</v>
      </c>
      <c r="B1454" s="25" t="s">
        <v>2482</v>
      </c>
      <c r="C1454" s="25">
        <v>0</v>
      </c>
      <c r="D1454" s="25" t="s">
        <v>149</v>
      </c>
      <c r="E1454" s="25" t="s">
        <v>152</v>
      </c>
      <c r="F1454" s="25" t="s">
        <v>222</v>
      </c>
    </row>
    <row r="1455" spans="1:7" ht="15" customHeight="1" x14ac:dyDescent="0.35">
      <c r="A1455" s="32" t="s">
        <v>5025</v>
      </c>
      <c r="C1455" s="25"/>
      <c r="E1455" s="25"/>
      <c r="F1455" s="25"/>
    </row>
    <row r="1456" spans="1:7" x14ac:dyDescent="0.3">
      <c r="A1456" s="36" t="s">
        <v>2485</v>
      </c>
      <c r="B1456" s="25" t="s">
        <v>2484</v>
      </c>
      <c r="C1456" s="25">
        <v>4</v>
      </c>
      <c r="D1456" s="25" t="s">
        <v>149</v>
      </c>
      <c r="E1456" s="25" t="s">
        <v>147</v>
      </c>
      <c r="F1456" s="25" t="s">
        <v>222</v>
      </c>
    </row>
    <row r="1457" spans="1:7" x14ac:dyDescent="0.3">
      <c r="A1457" s="36" t="s">
        <v>2487</v>
      </c>
      <c r="B1457" s="25" t="s">
        <v>2486</v>
      </c>
      <c r="C1457" s="25">
        <v>5</v>
      </c>
      <c r="D1457" s="25" t="s">
        <v>149</v>
      </c>
      <c r="E1457" s="25" t="s">
        <v>147</v>
      </c>
      <c r="F1457" s="25" t="s">
        <v>195</v>
      </c>
    </row>
    <row r="1458" spans="1:7" x14ac:dyDescent="0.3">
      <c r="A1458" s="36" t="s">
        <v>2489</v>
      </c>
      <c r="B1458" s="25" t="s">
        <v>2488</v>
      </c>
      <c r="C1458" s="25"/>
      <c r="D1458" s="25" t="s">
        <v>149</v>
      </c>
      <c r="E1458" s="25"/>
      <c r="F1458" s="25"/>
    </row>
    <row r="1459" spans="1:7" ht="15" customHeight="1" x14ac:dyDescent="0.35">
      <c r="A1459" s="32" t="s">
        <v>5026</v>
      </c>
      <c r="C1459" s="25"/>
      <c r="E1459" s="25"/>
      <c r="F1459" s="25"/>
    </row>
    <row r="1460" spans="1:7" x14ac:dyDescent="0.3">
      <c r="A1460" s="36" t="s">
        <v>2491</v>
      </c>
      <c r="B1460" s="25" t="s">
        <v>2490</v>
      </c>
      <c r="C1460" s="25">
        <v>8</v>
      </c>
      <c r="D1460" s="25" t="s">
        <v>262</v>
      </c>
      <c r="E1460" s="25" t="s">
        <v>147</v>
      </c>
      <c r="F1460" s="25" t="s">
        <v>195</v>
      </c>
    </row>
    <row r="1461" spans="1:7" x14ac:dyDescent="0.3">
      <c r="A1461" s="36" t="s">
        <v>2493</v>
      </c>
      <c r="B1461" s="25" t="s">
        <v>2492</v>
      </c>
      <c r="C1461" s="25">
        <v>9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2495</v>
      </c>
      <c r="B1462" s="25" t="s">
        <v>2494</v>
      </c>
      <c r="C1462" s="25">
        <v>10</v>
      </c>
      <c r="D1462" s="25" t="s">
        <v>262</v>
      </c>
      <c r="E1462" s="25" t="s">
        <v>147</v>
      </c>
      <c r="F1462" s="25" t="s">
        <v>222</v>
      </c>
      <c r="G1462" s="25" t="s">
        <v>144</v>
      </c>
    </row>
    <row r="1463" spans="1:7" ht="15" customHeight="1" x14ac:dyDescent="0.35">
      <c r="A1463" s="32" t="s">
        <v>5027</v>
      </c>
      <c r="C1463" s="25"/>
      <c r="E1463" s="25"/>
      <c r="F1463" s="25"/>
    </row>
    <row r="1464" spans="1:7" x14ac:dyDescent="0.3">
      <c r="A1464" s="36" t="s">
        <v>2497</v>
      </c>
      <c r="B1464" s="25" t="s">
        <v>2496</v>
      </c>
      <c r="C1464" s="25">
        <v>9</v>
      </c>
      <c r="D1464" s="25" t="s">
        <v>149</v>
      </c>
      <c r="E1464" s="25" t="s">
        <v>147</v>
      </c>
      <c r="F1464" s="25" t="s">
        <v>160</v>
      </c>
      <c r="G1464" s="25" t="s">
        <v>203</v>
      </c>
    </row>
    <row r="1465" spans="1:7" ht="15" customHeight="1" x14ac:dyDescent="0.35">
      <c r="A1465" s="32" t="s">
        <v>5028</v>
      </c>
      <c r="C1465" s="25"/>
      <c r="E1465" s="25"/>
      <c r="F1465" s="25"/>
    </row>
    <row r="1466" spans="1:7" x14ac:dyDescent="0.3">
      <c r="A1466" s="36" t="s">
        <v>2499</v>
      </c>
      <c r="B1466" s="25" t="s">
        <v>2498</v>
      </c>
      <c r="C1466" s="25">
        <v>6</v>
      </c>
      <c r="D1466" s="25" t="s">
        <v>157</v>
      </c>
      <c r="E1466" s="25" t="s">
        <v>147</v>
      </c>
      <c r="F1466" s="25" t="s">
        <v>241</v>
      </c>
      <c r="G1466" s="25" t="s">
        <v>144</v>
      </c>
    </row>
    <row r="1467" spans="1:7" x14ac:dyDescent="0.3">
      <c r="A1467" s="36" t="s">
        <v>2501</v>
      </c>
      <c r="B1467" s="25" t="s">
        <v>2500</v>
      </c>
      <c r="C1467" s="25">
        <v>4</v>
      </c>
      <c r="D1467" s="25" t="s">
        <v>157</v>
      </c>
      <c r="E1467" s="25" t="s">
        <v>147</v>
      </c>
      <c r="F1467" s="25" t="s">
        <v>156</v>
      </c>
    </row>
    <row r="1468" spans="1:7" ht="15" customHeight="1" x14ac:dyDescent="0.35">
      <c r="A1468" s="32" t="s">
        <v>5029</v>
      </c>
      <c r="C1468" s="25"/>
      <c r="E1468" s="25"/>
      <c r="F1468" s="25"/>
    </row>
    <row r="1469" spans="1:7" x14ac:dyDescent="0.3">
      <c r="A1469" s="36" t="s">
        <v>2503</v>
      </c>
      <c r="B1469" s="25" t="s">
        <v>2502</v>
      </c>
      <c r="C1469" s="25">
        <v>6</v>
      </c>
      <c r="D1469" s="25" t="s">
        <v>189</v>
      </c>
      <c r="E1469" s="25" t="s">
        <v>147</v>
      </c>
      <c r="F1469" s="25" t="s">
        <v>195</v>
      </c>
    </row>
    <row r="1470" spans="1:7" x14ac:dyDescent="0.3">
      <c r="A1470" s="36" t="s">
        <v>2505</v>
      </c>
      <c r="B1470" s="25" t="s">
        <v>2504</v>
      </c>
      <c r="C1470" s="25">
        <v>3</v>
      </c>
      <c r="D1470" s="25" t="s">
        <v>189</v>
      </c>
      <c r="E1470" s="25" t="s">
        <v>147</v>
      </c>
      <c r="F1470" s="25" t="s">
        <v>148</v>
      </c>
      <c r="G1470" s="25" t="s">
        <v>149</v>
      </c>
    </row>
    <row r="1471" spans="1:7" x14ac:dyDescent="0.3">
      <c r="A1471" s="36" t="s">
        <v>2506</v>
      </c>
      <c r="C1471" s="25"/>
      <c r="D1471" s="36" t="s">
        <v>189</v>
      </c>
      <c r="E1471" s="25"/>
      <c r="F1471" s="25"/>
    </row>
    <row r="1472" spans="1:7" x14ac:dyDescent="0.3">
      <c r="A1472" s="36" t="s">
        <v>2508</v>
      </c>
      <c r="B1472" s="25" t="s">
        <v>2507</v>
      </c>
      <c r="C1472" s="25">
        <v>4</v>
      </c>
      <c r="D1472" s="25" t="s">
        <v>189</v>
      </c>
      <c r="E1472" s="25" t="s">
        <v>147</v>
      </c>
      <c r="F1472" s="25" t="s">
        <v>195</v>
      </c>
    </row>
    <row r="1473" spans="1:7" x14ac:dyDescent="0.3">
      <c r="A1473" s="36" t="s">
        <v>2510</v>
      </c>
      <c r="B1473" s="25" t="s">
        <v>2509</v>
      </c>
      <c r="C1473" s="25">
        <v>7</v>
      </c>
      <c r="D1473" s="25" t="s">
        <v>189</v>
      </c>
      <c r="E1473" s="25" t="s">
        <v>147</v>
      </c>
      <c r="F1473" s="25" t="s">
        <v>222</v>
      </c>
      <c r="G1473" s="25" t="s">
        <v>144</v>
      </c>
    </row>
    <row r="1474" spans="1:7" x14ac:dyDescent="0.3">
      <c r="A1474" s="36" t="s">
        <v>2512</v>
      </c>
      <c r="B1474" s="25" t="s">
        <v>2511</v>
      </c>
      <c r="C1474" s="25">
        <v>10</v>
      </c>
      <c r="D1474" s="25" t="s">
        <v>189</v>
      </c>
      <c r="E1474" s="25" t="s">
        <v>147</v>
      </c>
      <c r="F1474" s="25" t="s">
        <v>148</v>
      </c>
    </row>
    <row r="1475" spans="1:7" x14ac:dyDescent="0.3">
      <c r="A1475" s="36" t="s">
        <v>2514</v>
      </c>
      <c r="B1475" s="25" t="s">
        <v>2513</v>
      </c>
      <c r="C1475" s="25">
        <v>7</v>
      </c>
      <c r="D1475" s="25" t="s">
        <v>189</v>
      </c>
      <c r="E1475" s="25" t="s">
        <v>147</v>
      </c>
      <c r="F1475" s="25" t="s">
        <v>222</v>
      </c>
    </row>
    <row r="1476" spans="1:7" x14ac:dyDescent="0.3">
      <c r="A1476" s="36" t="s">
        <v>2516</v>
      </c>
      <c r="B1476" s="25" t="s">
        <v>2515</v>
      </c>
      <c r="C1476" s="25">
        <v>2</v>
      </c>
      <c r="D1476" s="25" t="s">
        <v>189</v>
      </c>
      <c r="E1476" s="25" t="s">
        <v>147</v>
      </c>
      <c r="F1476" s="25" t="s">
        <v>819</v>
      </c>
    </row>
    <row r="1477" spans="1:7" x14ac:dyDescent="0.3">
      <c r="A1477" s="36" t="s">
        <v>2518</v>
      </c>
      <c r="B1477" s="25" t="s">
        <v>2517</v>
      </c>
      <c r="C1477" s="25">
        <v>7</v>
      </c>
      <c r="D1477" s="25" t="s">
        <v>189</v>
      </c>
      <c r="E1477" s="25" t="s">
        <v>147</v>
      </c>
      <c r="F1477" s="25" t="s">
        <v>222</v>
      </c>
    </row>
    <row r="1478" spans="1:7" x14ac:dyDescent="0.3">
      <c r="A1478" s="36" t="s">
        <v>2520</v>
      </c>
      <c r="B1478" s="25" t="s">
        <v>2519</v>
      </c>
      <c r="C1478" s="25">
        <v>0</v>
      </c>
      <c r="D1478" s="25" t="s">
        <v>189</v>
      </c>
      <c r="E1478" s="25" t="s">
        <v>152</v>
      </c>
      <c r="F1478" s="25" t="s">
        <v>195</v>
      </c>
    </row>
    <row r="1479" spans="1:7" x14ac:dyDescent="0.3">
      <c r="A1479" s="36" t="s">
        <v>2522</v>
      </c>
      <c r="B1479" s="25" t="s">
        <v>2521</v>
      </c>
      <c r="C1479" s="25">
        <v>3</v>
      </c>
      <c r="D1479" s="25" t="s">
        <v>189</v>
      </c>
      <c r="E1479" s="25" t="s">
        <v>147</v>
      </c>
      <c r="F1479" s="25" t="s">
        <v>173</v>
      </c>
    </row>
    <row r="1480" spans="1:7" x14ac:dyDescent="0.3">
      <c r="A1480" s="36" t="s">
        <v>2524</v>
      </c>
      <c r="B1480" s="25" t="s">
        <v>2523</v>
      </c>
      <c r="C1480" s="25">
        <v>4</v>
      </c>
      <c r="D1480" s="25" t="s">
        <v>189</v>
      </c>
      <c r="E1480" s="25" t="s">
        <v>147</v>
      </c>
      <c r="F1480" s="25" t="s">
        <v>222</v>
      </c>
    </row>
    <row r="1481" spans="1:7" x14ac:dyDescent="0.3">
      <c r="A1481" s="36" t="s">
        <v>2526</v>
      </c>
      <c r="B1481" s="25" t="s">
        <v>2525</v>
      </c>
      <c r="C1481" s="25">
        <v>7</v>
      </c>
      <c r="D1481" s="25" t="s">
        <v>189</v>
      </c>
      <c r="E1481" s="25" t="s">
        <v>147</v>
      </c>
      <c r="F1481" s="25" t="s">
        <v>148</v>
      </c>
    </row>
    <row r="1482" spans="1:7" x14ac:dyDescent="0.3">
      <c r="A1482" s="36" t="s">
        <v>2528</v>
      </c>
      <c r="B1482" s="25" t="s">
        <v>2527</v>
      </c>
      <c r="C1482" s="25">
        <v>0</v>
      </c>
      <c r="D1482" s="25" t="s">
        <v>189</v>
      </c>
      <c r="E1482" s="25" t="s">
        <v>147</v>
      </c>
      <c r="F1482" s="25" t="s">
        <v>195</v>
      </c>
      <c r="G1482" s="25" t="s">
        <v>149</v>
      </c>
    </row>
    <row r="1483" spans="1:7" x14ac:dyDescent="0.3">
      <c r="A1483" s="36" t="s">
        <v>2530</v>
      </c>
      <c r="B1483" s="25" t="s">
        <v>2529</v>
      </c>
      <c r="C1483" s="25">
        <v>7</v>
      </c>
      <c r="D1483" s="25" t="s">
        <v>189</v>
      </c>
      <c r="E1483" s="25" t="s">
        <v>147</v>
      </c>
      <c r="F1483" s="25" t="s">
        <v>208</v>
      </c>
    </row>
    <row r="1484" spans="1:7" x14ac:dyDescent="0.3">
      <c r="A1484" s="36" t="s">
        <v>2532</v>
      </c>
      <c r="B1484" s="25" t="s">
        <v>2531</v>
      </c>
      <c r="C1484" s="25">
        <v>5</v>
      </c>
      <c r="D1484" s="25" t="s">
        <v>189</v>
      </c>
      <c r="E1484" s="25" t="s">
        <v>147</v>
      </c>
      <c r="F1484" s="25" t="s">
        <v>278</v>
      </c>
    </row>
    <row r="1485" spans="1:7" x14ac:dyDescent="0.3">
      <c r="A1485" s="36" t="s">
        <v>2534</v>
      </c>
      <c r="B1485" s="25" t="s">
        <v>2533</v>
      </c>
      <c r="C1485" s="25">
        <v>9</v>
      </c>
      <c r="D1485" s="25" t="s">
        <v>189</v>
      </c>
      <c r="E1485" s="25" t="s">
        <v>147</v>
      </c>
      <c r="F1485" s="25" t="s">
        <v>253</v>
      </c>
    </row>
    <row r="1486" spans="1:7" x14ac:dyDescent="0.3">
      <c r="A1486" s="36" t="s">
        <v>2536</v>
      </c>
      <c r="B1486" s="25" t="s">
        <v>2535</v>
      </c>
      <c r="C1486" s="25">
        <v>10</v>
      </c>
      <c r="D1486" s="25" t="s">
        <v>189</v>
      </c>
      <c r="E1486" s="25" t="s">
        <v>147</v>
      </c>
      <c r="F1486" s="25" t="s">
        <v>148</v>
      </c>
      <c r="G1486" s="25" t="s">
        <v>144</v>
      </c>
    </row>
    <row r="1487" spans="1:7" x14ac:dyDescent="0.3">
      <c r="A1487" s="36" t="s">
        <v>2538</v>
      </c>
      <c r="B1487" s="25" t="s">
        <v>2537</v>
      </c>
      <c r="C1487" s="25">
        <v>5</v>
      </c>
      <c r="D1487" s="25" t="s">
        <v>189</v>
      </c>
      <c r="E1487" s="25" t="s">
        <v>147</v>
      </c>
      <c r="F1487" s="25" t="s">
        <v>195</v>
      </c>
    </row>
    <row r="1488" spans="1:7" x14ac:dyDescent="0.3">
      <c r="A1488" s="36" t="s">
        <v>2540</v>
      </c>
      <c r="B1488" s="25" t="s">
        <v>2539</v>
      </c>
      <c r="C1488" s="25">
        <v>8</v>
      </c>
      <c r="D1488" s="25" t="s">
        <v>189</v>
      </c>
      <c r="E1488" s="25" t="s">
        <v>147</v>
      </c>
      <c r="F1488" s="25" t="s">
        <v>222</v>
      </c>
    </row>
    <row r="1489" spans="1:7" ht="15" customHeight="1" x14ac:dyDescent="0.35">
      <c r="A1489" s="32" t="s">
        <v>5030</v>
      </c>
      <c r="C1489" s="25"/>
      <c r="E1489" s="25"/>
      <c r="F1489" s="25"/>
    </row>
    <row r="1490" spans="1:7" x14ac:dyDescent="0.3">
      <c r="A1490" s="36" t="s">
        <v>2541</v>
      </c>
      <c r="C1490" s="25">
        <v>10</v>
      </c>
      <c r="D1490" s="36" t="s">
        <v>189</v>
      </c>
      <c r="E1490" s="25" t="s">
        <v>147</v>
      </c>
      <c r="F1490" s="25" t="s">
        <v>195</v>
      </c>
    </row>
    <row r="1491" spans="1:7" x14ac:dyDescent="0.3">
      <c r="A1491" s="36" t="s">
        <v>2543</v>
      </c>
      <c r="B1491" s="25" t="s">
        <v>2542</v>
      </c>
      <c r="C1491" s="25">
        <v>10</v>
      </c>
      <c r="D1491" s="25" t="s">
        <v>189</v>
      </c>
      <c r="E1491" s="25" t="s">
        <v>147</v>
      </c>
      <c r="F1491" s="25" t="s">
        <v>160</v>
      </c>
      <c r="G1491" s="25" t="s">
        <v>203</v>
      </c>
    </row>
    <row r="1492" spans="1:7" x14ac:dyDescent="0.3">
      <c r="A1492" s="36" t="s">
        <v>2545</v>
      </c>
      <c r="B1492" s="25" t="s">
        <v>2544</v>
      </c>
      <c r="C1492" s="25">
        <v>10</v>
      </c>
      <c r="D1492" s="25" t="s">
        <v>189</v>
      </c>
      <c r="E1492" s="25" t="s">
        <v>147</v>
      </c>
      <c r="F1492" s="25" t="s">
        <v>195</v>
      </c>
      <c r="G1492" s="25" t="s">
        <v>144</v>
      </c>
    </row>
    <row r="1493" spans="1:7" x14ac:dyDescent="0.3">
      <c r="A1493" s="36" t="s">
        <v>2547</v>
      </c>
      <c r="B1493" s="25" t="s">
        <v>2546</v>
      </c>
      <c r="C1493" s="25">
        <v>1</v>
      </c>
      <c r="D1493" s="25" t="s">
        <v>189</v>
      </c>
      <c r="E1493" s="25" t="s">
        <v>147</v>
      </c>
      <c r="F1493" s="25" t="s">
        <v>208</v>
      </c>
    </row>
    <row r="1494" spans="1:7" x14ac:dyDescent="0.3">
      <c r="A1494" s="36" t="s">
        <v>2549</v>
      </c>
      <c r="B1494" s="25" t="s">
        <v>2548</v>
      </c>
      <c r="C1494" s="25">
        <v>4</v>
      </c>
      <c r="D1494" s="25" t="s">
        <v>189</v>
      </c>
      <c r="E1494" s="25" t="s">
        <v>147</v>
      </c>
      <c r="F1494" s="25" t="s">
        <v>148</v>
      </c>
    </row>
    <row r="1495" spans="1:7" x14ac:dyDescent="0.3">
      <c r="A1495" s="36" t="s">
        <v>2551</v>
      </c>
      <c r="B1495" s="25" t="s">
        <v>2550</v>
      </c>
      <c r="C1495" s="25">
        <v>7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2553</v>
      </c>
      <c r="B1496" s="25" t="s">
        <v>2552</v>
      </c>
      <c r="C1496" s="25"/>
      <c r="D1496" s="25" t="s">
        <v>189</v>
      </c>
      <c r="E1496" s="25" t="s">
        <v>147</v>
      </c>
      <c r="F1496" s="25" t="s">
        <v>160</v>
      </c>
    </row>
    <row r="1497" spans="1:7" x14ac:dyDescent="0.3">
      <c r="A1497" s="36" t="s">
        <v>2554</v>
      </c>
      <c r="C1497" s="25">
        <v>3</v>
      </c>
      <c r="D1497" s="36" t="s">
        <v>144</v>
      </c>
      <c r="E1497" s="25" t="s">
        <v>147</v>
      </c>
      <c r="F1497" s="25" t="s">
        <v>170</v>
      </c>
    </row>
    <row r="1498" spans="1:7" x14ac:dyDescent="0.3">
      <c r="A1498" s="36" t="s">
        <v>2556</v>
      </c>
      <c r="B1498" s="25" t="s">
        <v>2555</v>
      </c>
      <c r="C1498" s="25">
        <v>3</v>
      </c>
      <c r="D1498" s="25" t="s">
        <v>144</v>
      </c>
      <c r="E1498" s="25" t="s">
        <v>147</v>
      </c>
      <c r="F1498" s="25" t="s">
        <v>160</v>
      </c>
    </row>
    <row r="1499" spans="1:7" x14ac:dyDescent="0.3">
      <c r="A1499" s="36" t="s">
        <v>2558</v>
      </c>
      <c r="B1499" s="25" t="s">
        <v>2557</v>
      </c>
      <c r="C1499" s="25">
        <v>10</v>
      </c>
      <c r="D1499" s="25" t="s">
        <v>144</v>
      </c>
      <c r="E1499" s="25" t="s">
        <v>147</v>
      </c>
      <c r="F1499" s="25" t="s">
        <v>202</v>
      </c>
      <c r="G1499" s="25" t="s">
        <v>203</v>
      </c>
    </row>
    <row r="1500" spans="1:7" ht="15" customHeight="1" x14ac:dyDescent="0.35">
      <c r="A1500" s="32" t="s">
        <v>5031</v>
      </c>
      <c r="C1500" s="25"/>
      <c r="E1500" s="25"/>
      <c r="F1500" s="25"/>
    </row>
    <row r="1501" spans="1:7" x14ac:dyDescent="0.3">
      <c r="A1501" s="36" t="s">
        <v>2559</v>
      </c>
      <c r="C1501" s="25">
        <v>3</v>
      </c>
      <c r="D1501" s="36" t="s">
        <v>144</v>
      </c>
      <c r="E1501" s="25" t="s">
        <v>147</v>
      </c>
      <c r="F1501" s="25" t="s">
        <v>156</v>
      </c>
    </row>
    <row r="1502" spans="1:7" x14ac:dyDescent="0.3">
      <c r="A1502" s="36" t="s">
        <v>2561</v>
      </c>
      <c r="B1502" s="25" t="s">
        <v>2560</v>
      </c>
      <c r="C1502" s="25">
        <v>2</v>
      </c>
      <c r="D1502" s="25" t="s">
        <v>144</v>
      </c>
      <c r="E1502" s="25" t="s">
        <v>147</v>
      </c>
      <c r="F1502" s="25" t="s">
        <v>178</v>
      </c>
    </row>
    <row r="1503" spans="1:7" x14ac:dyDescent="0.3">
      <c r="A1503" s="36" t="s">
        <v>2563</v>
      </c>
      <c r="B1503" s="25" t="s">
        <v>2562</v>
      </c>
      <c r="C1503" s="25">
        <v>9</v>
      </c>
      <c r="D1503" s="25" t="s">
        <v>368</v>
      </c>
      <c r="E1503" s="25" t="s">
        <v>147</v>
      </c>
      <c r="F1503" s="25" t="s">
        <v>222</v>
      </c>
    </row>
    <row r="1504" spans="1:7" ht="15" customHeight="1" x14ac:dyDescent="0.35">
      <c r="A1504" s="32" t="s">
        <v>5032</v>
      </c>
      <c r="C1504" s="25"/>
      <c r="E1504" s="25"/>
      <c r="F1504" s="25"/>
    </row>
    <row r="1505" spans="1:7" x14ac:dyDescent="0.3">
      <c r="A1505" s="36" t="s">
        <v>2565</v>
      </c>
      <c r="B1505" s="25" t="s">
        <v>2564</v>
      </c>
      <c r="C1505" s="25">
        <v>0</v>
      </c>
      <c r="D1505" s="25" t="s">
        <v>149</v>
      </c>
      <c r="E1505" s="25" t="s">
        <v>152</v>
      </c>
      <c r="F1505" s="25" t="s">
        <v>160</v>
      </c>
    </row>
    <row r="1506" spans="1:7" ht="15" customHeight="1" x14ac:dyDescent="0.35">
      <c r="A1506" s="32" t="s">
        <v>5033</v>
      </c>
      <c r="C1506" s="25"/>
      <c r="E1506" s="25"/>
      <c r="F1506" s="25"/>
    </row>
    <row r="1507" spans="1:7" x14ac:dyDescent="0.3">
      <c r="A1507" s="36" t="s">
        <v>2566</v>
      </c>
      <c r="C1507" s="25">
        <v>0</v>
      </c>
      <c r="D1507" s="36" t="s">
        <v>149</v>
      </c>
      <c r="E1507" s="25" t="s">
        <v>152</v>
      </c>
      <c r="F1507" s="25" t="s">
        <v>153</v>
      </c>
    </row>
    <row r="1508" spans="1:7" x14ac:dyDescent="0.3">
      <c r="A1508" s="36" t="s">
        <v>2568</v>
      </c>
      <c r="B1508" s="25" t="s">
        <v>2567</v>
      </c>
      <c r="C1508" s="25"/>
      <c r="D1508" s="25" t="s">
        <v>149</v>
      </c>
      <c r="E1508" s="25"/>
      <c r="F1508" s="25"/>
    </row>
    <row r="1509" spans="1:7" ht="15" customHeight="1" x14ac:dyDescent="0.35">
      <c r="A1509" s="32" t="s">
        <v>5034</v>
      </c>
      <c r="C1509" s="25"/>
      <c r="E1509" s="25"/>
      <c r="F1509" s="25"/>
    </row>
    <row r="1510" spans="1:7" x14ac:dyDescent="0.3">
      <c r="A1510" s="36" t="s">
        <v>2570</v>
      </c>
      <c r="B1510" s="25" t="s">
        <v>2569</v>
      </c>
      <c r="C1510" s="25">
        <v>7</v>
      </c>
      <c r="D1510" s="25" t="s">
        <v>189</v>
      </c>
      <c r="E1510" s="25" t="s">
        <v>147</v>
      </c>
      <c r="F1510" s="25" t="s">
        <v>160</v>
      </c>
    </row>
    <row r="1511" spans="1:7" ht="15" customHeight="1" x14ac:dyDescent="0.35">
      <c r="A1511" s="32" t="s">
        <v>5035</v>
      </c>
      <c r="C1511" s="25"/>
      <c r="E1511" s="25"/>
      <c r="F1511" s="25"/>
    </row>
    <row r="1512" spans="1:7" x14ac:dyDescent="0.3">
      <c r="A1512" s="36" t="s">
        <v>2572</v>
      </c>
      <c r="B1512" s="25" t="s">
        <v>2571</v>
      </c>
      <c r="C1512" s="25">
        <v>5</v>
      </c>
      <c r="D1512" s="25" t="s">
        <v>149</v>
      </c>
      <c r="E1512" s="25" t="s">
        <v>147</v>
      </c>
      <c r="F1512" s="25" t="s">
        <v>178</v>
      </c>
    </row>
    <row r="1513" spans="1:7" ht="15" customHeight="1" x14ac:dyDescent="0.35">
      <c r="A1513" s="32" t="s">
        <v>5036</v>
      </c>
      <c r="C1513" s="25"/>
      <c r="E1513" s="25"/>
      <c r="F1513" s="25"/>
    </row>
    <row r="1514" spans="1:7" x14ac:dyDescent="0.3">
      <c r="A1514" s="36" t="s">
        <v>2574</v>
      </c>
      <c r="B1514" s="25" t="s">
        <v>2573</v>
      </c>
      <c r="C1514" s="25">
        <v>3</v>
      </c>
      <c r="D1514" s="25" t="s">
        <v>149</v>
      </c>
      <c r="E1514" s="25" t="s">
        <v>147</v>
      </c>
      <c r="F1514" s="25" t="s">
        <v>208</v>
      </c>
    </row>
    <row r="1515" spans="1:7" x14ac:dyDescent="0.3">
      <c r="A1515" s="36" t="s">
        <v>2576</v>
      </c>
      <c r="B1515" s="25" t="s">
        <v>2575</v>
      </c>
      <c r="C1515" s="25">
        <v>2</v>
      </c>
      <c r="D1515" s="25" t="s">
        <v>149</v>
      </c>
      <c r="E1515" s="25" t="s">
        <v>147</v>
      </c>
      <c r="F1515" s="25" t="s">
        <v>241</v>
      </c>
    </row>
    <row r="1516" spans="1:7" x14ac:dyDescent="0.3">
      <c r="A1516" s="36" t="s">
        <v>2578</v>
      </c>
      <c r="B1516" s="25" t="s">
        <v>2577</v>
      </c>
      <c r="C1516" s="25">
        <v>5</v>
      </c>
      <c r="D1516" s="25" t="s">
        <v>149</v>
      </c>
      <c r="E1516" s="25" t="s">
        <v>147</v>
      </c>
      <c r="F1516" s="25" t="s">
        <v>202</v>
      </c>
      <c r="G1516" s="25" t="s">
        <v>223</v>
      </c>
    </row>
    <row r="1517" spans="1:7" x14ac:dyDescent="0.3">
      <c r="A1517" s="36" t="s">
        <v>2580</v>
      </c>
      <c r="B1517" s="25" t="s">
        <v>2579</v>
      </c>
      <c r="C1517" s="25">
        <v>5</v>
      </c>
      <c r="D1517" s="25" t="s">
        <v>149</v>
      </c>
      <c r="E1517" s="25" t="s">
        <v>147</v>
      </c>
      <c r="F1517" s="25" t="s">
        <v>156</v>
      </c>
    </row>
    <row r="1518" spans="1:7" x14ac:dyDescent="0.3">
      <c r="A1518" s="36" t="s">
        <v>2582</v>
      </c>
      <c r="B1518" s="25" t="s">
        <v>2581</v>
      </c>
      <c r="C1518" s="25">
        <v>0</v>
      </c>
      <c r="D1518" s="25" t="s">
        <v>149</v>
      </c>
      <c r="E1518" s="25" t="s">
        <v>152</v>
      </c>
      <c r="F1518" s="25" t="s">
        <v>208</v>
      </c>
    </row>
    <row r="1519" spans="1:7" ht="15" customHeight="1" x14ac:dyDescent="0.35">
      <c r="A1519" s="32" t="s">
        <v>5037</v>
      </c>
    </row>
    <row r="1520" spans="1:7" x14ac:dyDescent="0.3">
      <c r="A1520" s="36" t="s">
        <v>2584</v>
      </c>
      <c r="B1520" s="25" t="s">
        <v>2583</v>
      </c>
      <c r="C1520" s="25">
        <v>0</v>
      </c>
      <c r="D1520" s="25" t="s">
        <v>149</v>
      </c>
      <c r="E1520" s="25" t="s">
        <v>152</v>
      </c>
      <c r="F1520" s="25" t="s">
        <v>160</v>
      </c>
    </row>
    <row r="1521" spans="1:6" ht="15" customHeight="1" x14ac:dyDescent="0.35">
      <c r="A1521" s="32" t="s">
        <v>5038</v>
      </c>
      <c r="C1521" s="25"/>
      <c r="E1521" s="25"/>
      <c r="F1521" s="25"/>
    </row>
    <row r="1522" spans="1:6" x14ac:dyDescent="0.3">
      <c r="A1522" s="36" t="s">
        <v>2586</v>
      </c>
      <c r="B1522" s="25" t="s">
        <v>2585</v>
      </c>
      <c r="C1522" s="25">
        <v>3</v>
      </c>
      <c r="D1522" s="25" t="s">
        <v>149</v>
      </c>
      <c r="E1522" s="25" t="s">
        <v>147</v>
      </c>
      <c r="F1522" s="25" t="s">
        <v>148</v>
      </c>
    </row>
    <row r="1523" spans="1:6" ht="15" customHeight="1" x14ac:dyDescent="0.35">
      <c r="A1523" s="32" t="s">
        <v>5039</v>
      </c>
      <c r="B1523" s="25"/>
      <c r="C1523" s="25"/>
      <c r="D1523" s="25"/>
      <c r="E1523" s="25"/>
      <c r="F1523" s="25"/>
    </row>
    <row r="1524" spans="1:6" x14ac:dyDescent="0.3">
      <c r="A1524" s="36" t="s">
        <v>2588</v>
      </c>
      <c r="B1524" s="25" t="s">
        <v>2587</v>
      </c>
      <c r="C1524" s="25">
        <v>0</v>
      </c>
      <c r="D1524" s="25" t="s">
        <v>149</v>
      </c>
      <c r="E1524" s="25" t="s">
        <v>152</v>
      </c>
      <c r="F1524" s="25" t="s">
        <v>160</v>
      </c>
    </row>
    <row r="1525" spans="1:6" ht="15" customHeight="1" x14ac:dyDescent="0.35">
      <c r="A1525" s="32" t="s">
        <v>5040</v>
      </c>
      <c r="C1525" s="25"/>
      <c r="E1525" s="25"/>
      <c r="F1525" s="25"/>
    </row>
    <row r="1526" spans="1:6" x14ac:dyDescent="0.3">
      <c r="A1526" s="36" t="s">
        <v>2590</v>
      </c>
      <c r="B1526" s="25" t="s">
        <v>2589</v>
      </c>
      <c r="C1526" s="25">
        <v>0</v>
      </c>
      <c r="D1526" s="25" t="s">
        <v>149</v>
      </c>
      <c r="E1526" s="25" t="s">
        <v>152</v>
      </c>
      <c r="F1526" s="25" t="s">
        <v>160</v>
      </c>
    </row>
    <row r="1527" spans="1:6" x14ac:dyDescent="0.3">
      <c r="A1527" s="36" t="s">
        <v>2592</v>
      </c>
      <c r="B1527" s="25" t="s">
        <v>2591</v>
      </c>
      <c r="C1527" s="25">
        <v>0</v>
      </c>
      <c r="D1527" s="25" t="s">
        <v>149</v>
      </c>
      <c r="E1527" s="25" t="s">
        <v>152</v>
      </c>
      <c r="F1527" s="25" t="s">
        <v>156</v>
      </c>
    </row>
    <row r="1528" spans="1:6" ht="15" customHeight="1" x14ac:dyDescent="0.35">
      <c r="A1528" s="32" t="s">
        <v>5041</v>
      </c>
      <c r="C1528" s="25"/>
      <c r="E1528" s="25"/>
      <c r="F1528" s="25"/>
    </row>
    <row r="1529" spans="1:6" x14ac:dyDescent="0.3">
      <c r="A1529" s="36" t="s">
        <v>2594</v>
      </c>
      <c r="B1529" s="25" t="s">
        <v>2593</v>
      </c>
      <c r="C1529" s="25">
        <v>7</v>
      </c>
      <c r="D1529" s="25" t="s">
        <v>144</v>
      </c>
      <c r="E1529" s="25" t="s">
        <v>147</v>
      </c>
      <c r="F1529" s="25" t="s">
        <v>148</v>
      </c>
    </row>
    <row r="1530" spans="1:6" ht="15" customHeight="1" x14ac:dyDescent="0.35">
      <c r="A1530" s="32" t="s">
        <v>5042</v>
      </c>
      <c r="C1530" s="25"/>
      <c r="E1530" s="25"/>
      <c r="F1530" s="25"/>
    </row>
    <row r="1531" spans="1:6" x14ac:dyDescent="0.3">
      <c r="A1531" s="36" t="s">
        <v>2596</v>
      </c>
      <c r="B1531" s="25" t="s">
        <v>2595</v>
      </c>
      <c r="C1531" s="25">
        <v>0</v>
      </c>
      <c r="D1531" s="25" t="s">
        <v>149</v>
      </c>
      <c r="E1531" s="25" t="s">
        <v>152</v>
      </c>
      <c r="F1531" s="25" t="s">
        <v>160</v>
      </c>
    </row>
    <row r="1532" spans="1:6" x14ac:dyDescent="0.3">
      <c r="A1532" s="36" t="s">
        <v>2597</v>
      </c>
      <c r="C1532" s="25">
        <v>7</v>
      </c>
      <c r="D1532" s="36" t="s">
        <v>149</v>
      </c>
      <c r="E1532" s="25" t="s">
        <v>147</v>
      </c>
      <c r="F1532" s="25" t="s">
        <v>482</v>
      </c>
    </row>
    <row r="1533" spans="1:6" x14ac:dyDescent="0.3">
      <c r="A1533" s="36" t="s">
        <v>2599</v>
      </c>
      <c r="B1533" s="25" t="s">
        <v>2598</v>
      </c>
      <c r="C1533" s="25"/>
      <c r="D1533" s="25" t="s">
        <v>149</v>
      </c>
      <c r="E1533" s="25"/>
      <c r="F1533" s="25"/>
    </row>
    <row r="1534" spans="1:6" x14ac:dyDescent="0.3">
      <c r="A1534" s="36" t="s">
        <v>2601</v>
      </c>
      <c r="B1534" s="25" t="s">
        <v>2600</v>
      </c>
      <c r="C1534" s="25">
        <v>7</v>
      </c>
      <c r="D1534" s="25" t="s">
        <v>149</v>
      </c>
      <c r="E1534" s="25" t="s">
        <v>147</v>
      </c>
      <c r="F1534" s="25" t="s">
        <v>160</v>
      </c>
    </row>
    <row r="1535" spans="1:6" x14ac:dyDescent="0.3">
      <c r="A1535" s="36" t="s">
        <v>2603</v>
      </c>
      <c r="B1535" s="25" t="s">
        <v>2602</v>
      </c>
      <c r="C1535" s="25">
        <v>6</v>
      </c>
      <c r="D1535" s="25" t="s">
        <v>149</v>
      </c>
      <c r="E1535" s="25" t="s">
        <v>147</v>
      </c>
      <c r="F1535" s="25" t="s">
        <v>148</v>
      </c>
    </row>
    <row r="1536" spans="1:6" ht="15" customHeight="1" x14ac:dyDescent="0.35">
      <c r="A1536" s="32" t="s">
        <v>5043</v>
      </c>
      <c r="C1536" s="25"/>
      <c r="E1536" s="25"/>
      <c r="F1536" s="25"/>
    </row>
    <row r="1537" spans="1:7" x14ac:dyDescent="0.3">
      <c r="A1537" s="36" t="s">
        <v>2605</v>
      </c>
      <c r="B1537" s="25" t="s">
        <v>2604</v>
      </c>
      <c r="C1537" s="25">
        <v>0</v>
      </c>
      <c r="D1537" s="25" t="s">
        <v>149</v>
      </c>
      <c r="E1537" s="25" t="s">
        <v>152</v>
      </c>
      <c r="F1537" s="25" t="s">
        <v>160</v>
      </c>
    </row>
    <row r="1538" spans="1:7" x14ac:dyDescent="0.3">
      <c r="A1538" s="36" t="s">
        <v>2606</v>
      </c>
      <c r="C1538" s="25">
        <v>6</v>
      </c>
      <c r="D1538" s="36" t="s">
        <v>149</v>
      </c>
      <c r="E1538" s="25" t="s">
        <v>147</v>
      </c>
      <c r="F1538" s="25" t="s">
        <v>208</v>
      </c>
    </row>
    <row r="1539" spans="1:7" x14ac:dyDescent="0.3">
      <c r="A1539" s="36" t="s">
        <v>2608</v>
      </c>
      <c r="B1539" s="25" t="s">
        <v>2607</v>
      </c>
      <c r="C1539" s="25"/>
      <c r="D1539" s="25" t="s">
        <v>149</v>
      </c>
      <c r="E1539" s="25"/>
      <c r="F1539" s="25"/>
    </row>
    <row r="1540" spans="1:7" x14ac:dyDescent="0.3">
      <c r="A1540" s="36" t="s">
        <v>2610</v>
      </c>
      <c r="B1540" s="25" t="s">
        <v>2609</v>
      </c>
      <c r="C1540" s="25">
        <v>5</v>
      </c>
      <c r="D1540" s="25" t="s">
        <v>149</v>
      </c>
      <c r="E1540" s="25" t="s">
        <v>147</v>
      </c>
      <c r="F1540" s="25" t="s">
        <v>160</v>
      </c>
    </row>
    <row r="1541" spans="1:7" ht="15" customHeight="1" x14ac:dyDescent="0.35">
      <c r="A1541" s="32" t="s">
        <v>5044</v>
      </c>
      <c r="C1541" s="25"/>
      <c r="E1541" s="25"/>
      <c r="F1541" s="25"/>
    </row>
    <row r="1542" spans="1:7" x14ac:dyDescent="0.3">
      <c r="A1542" s="36" t="s">
        <v>2612</v>
      </c>
      <c r="B1542" s="25" t="s">
        <v>2611</v>
      </c>
      <c r="C1542" s="25">
        <v>6</v>
      </c>
      <c r="D1542" s="25" t="s">
        <v>149</v>
      </c>
      <c r="E1542" s="25" t="s">
        <v>147</v>
      </c>
      <c r="F1542" s="25" t="s">
        <v>160</v>
      </c>
    </row>
    <row r="1543" spans="1:7" x14ac:dyDescent="0.3">
      <c r="A1543" s="36" t="s">
        <v>2613</v>
      </c>
      <c r="C1543" s="25">
        <v>7</v>
      </c>
      <c r="D1543" s="36" t="s">
        <v>149</v>
      </c>
      <c r="E1543" s="25" t="s">
        <v>147</v>
      </c>
      <c r="F1543" s="25" t="s">
        <v>160</v>
      </c>
    </row>
    <row r="1544" spans="1:7" x14ac:dyDescent="0.3">
      <c r="A1544" s="36" t="s">
        <v>2615</v>
      </c>
      <c r="B1544" s="25" t="s">
        <v>2614</v>
      </c>
      <c r="C1544" s="25"/>
      <c r="D1544" s="25" t="s">
        <v>149</v>
      </c>
      <c r="E1544" s="25"/>
      <c r="F1544" s="25"/>
      <c r="G1544" s="25" t="s">
        <v>144</v>
      </c>
    </row>
    <row r="1545" spans="1:7" x14ac:dyDescent="0.3">
      <c r="A1545" s="36" t="s">
        <v>2617</v>
      </c>
      <c r="B1545" s="25" t="s">
        <v>2616</v>
      </c>
      <c r="C1545" s="25">
        <v>8</v>
      </c>
      <c r="D1545" s="25" t="s">
        <v>189</v>
      </c>
      <c r="E1545" s="25" t="s">
        <v>147</v>
      </c>
      <c r="F1545" s="25" t="s">
        <v>222</v>
      </c>
      <c r="G1545" s="25" t="s">
        <v>182</v>
      </c>
    </row>
    <row r="1546" spans="1:7" x14ac:dyDescent="0.3">
      <c r="A1546" s="36" t="s">
        <v>2619</v>
      </c>
      <c r="B1546" s="25" t="s">
        <v>2618</v>
      </c>
      <c r="C1546" s="25">
        <v>3</v>
      </c>
      <c r="D1546" s="25" t="s">
        <v>189</v>
      </c>
      <c r="E1546" s="25" t="s">
        <v>147</v>
      </c>
      <c r="F1546" s="25" t="s">
        <v>222</v>
      </c>
    </row>
    <row r="1547" spans="1:7" ht="15" customHeight="1" x14ac:dyDescent="0.35">
      <c r="A1547" s="32" t="s">
        <v>5045</v>
      </c>
      <c r="C1547" s="25"/>
      <c r="E1547" s="25"/>
      <c r="F1547" s="25"/>
    </row>
    <row r="1548" spans="1:7" x14ac:dyDescent="0.3">
      <c r="A1548" s="36" t="s">
        <v>2621</v>
      </c>
      <c r="B1548" s="25" t="s">
        <v>2620</v>
      </c>
      <c r="C1548" s="25">
        <v>5</v>
      </c>
      <c r="D1548" s="25" t="s">
        <v>189</v>
      </c>
      <c r="E1548" s="25" t="s">
        <v>147</v>
      </c>
      <c r="F1548" s="25" t="s">
        <v>148</v>
      </c>
    </row>
    <row r="1549" spans="1:7" x14ac:dyDescent="0.3">
      <c r="A1549" s="36" t="s">
        <v>2623</v>
      </c>
      <c r="B1549" s="25" t="s">
        <v>2622</v>
      </c>
      <c r="C1549" s="25">
        <v>5</v>
      </c>
      <c r="D1549" s="25" t="s">
        <v>769</v>
      </c>
      <c r="E1549" s="25" t="s">
        <v>147</v>
      </c>
      <c r="F1549" s="25" t="s">
        <v>222</v>
      </c>
    </row>
    <row r="1550" spans="1:7" x14ac:dyDescent="0.3">
      <c r="A1550" s="36" t="s">
        <v>2625</v>
      </c>
      <c r="B1550" s="25" t="s">
        <v>2624</v>
      </c>
      <c r="C1550" s="25">
        <v>1</v>
      </c>
      <c r="D1550" s="25" t="s">
        <v>769</v>
      </c>
      <c r="E1550" s="25" t="s">
        <v>147</v>
      </c>
      <c r="F1550" s="25" t="s">
        <v>222</v>
      </c>
      <c r="G1550" s="25" t="s">
        <v>223</v>
      </c>
    </row>
    <row r="1551" spans="1:7" x14ac:dyDescent="0.3">
      <c r="A1551" s="36" t="s">
        <v>2627</v>
      </c>
      <c r="B1551" s="25" t="s">
        <v>2626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149</v>
      </c>
    </row>
    <row r="1552" spans="1:7" ht="15" customHeight="1" x14ac:dyDescent="0.35">
      <c r="A1552" s="32" t="s">
        <v>5046</v>
      </c>
      <c r="C1552" s="25"/>
      <c r="E1552" s="25"/>
      <c r="F1552" s="25"/>
    </row>
    <row r="1553" spans="1:7" x14ac:dyDescent="0.3">
      <c r="A1553" s="36" t="s">
        <v>2629</v>
      </c>
      <c r="B1553" s="25" t="s">
        <v>2628</v>
      </c>
      <c r="C1553" s="25">
        <v>5</v>
      </c>
      <c r="D1553" s="25" t="s">
        <v>769</v>
      </c>
      <c r="E1553" s="25" t="s">
        <v>147</v>
      </c>
      <c r="F1553" s="25" t="s">
        <v>222</v>
      </c>
    </row>
    <row r="1554" spans="1:7" x14ac:dyDescent="0.3">
      <c r="A1554" s="36" t="s">
        <v>2631</v>
      </c>
      <c r="B1554" s="25" t="s">
        <v>2630</v>
      </c>
      <c r="C1554" s="25">
        <v>1</v>
      </c>
      <c r="D1554" s="25" t="s">
        <v>769</v>
      </c>
      <c r="E1554" s="25" t="s">
        <v>147</v>
      </c>
      <c r="F1554" s="25" t="s">
        <v>195</v>
      </c>
    </row>
    <row r="1555" spans="1:7" x14ac:dyDescent="0.3">
      <c r="A1555" s="36" t="s">
        <v>2633</v>
      </c>
      <c r="B1555" s="25" t="s">
        <v>2632</v>
      </c>
      <c r="C1555" s="25">
        <v>0</v>
      </c>
      <c r="D1555" s="25" t="s">
        <v>149</v>
      </c>
      <c r="E1555" s="25" t="s">
        <v>152</v>
      </c>
      <c r="F1555" s="25" t="s">
        <v>160</v>
      </c>
    </row>
    <row r="1556" spans="1:7" x14ac:dyDescent="0.3">
      <c r="A1556" s="36" t="s">
        <v>2635</v>
      </c>
      <c r="B1556" s="25" t="s">
        <v>2634</v>
      </c>
      <c r="C1556" s="25"/>
      <c r="D1556" s="25" t="s">
        <v>149</v>
      </c>
      <c r="E1556" s="25"/>
      <c r="F1556" s="25"/>
    </row>
    <row r="1557" spans="1:7" ht="15" customHeight="1" x14ac:dyDescent="0.35">
      <c r="A1557" s="32" t="s">
        <v>5047</v>
      </c>
      <c r="C1557" s="25"/>
      <c r="E1557" s="25"/>
      <c r="F1557" s="25"/>
    </row>
    <row r="1558" spans="1:7" x14ac:dyDescent="0.3">
      <c r="A1558" s="36" t="s">
        <v>2637</v>
      </c>
      <c r="B1558" s="25" t="s">
        <v>2636</v>
      </c>
      <c r="C1558" s="25">
        <v>0</v>
      </c>
      <c r="D1558" s="25" t="s">
        <v>149</v>
      </c>
      <c r="E1558" s="25" t="s">
        <v>152</v>
      </c>
      <c r="F1558" s="25" t="s">
        <v>160</v>
      </c>
    </row>
    <row r="1559" spans="1:7" x14ac:dyDescent="0.3">
      <c r="A1559" s="36" t="s">
        <v>2639</v>
      </c>
      <c r="B1559" s="25" t="s">
        <v>2638</v>
      </c>
      <c r="C1559" s="25">
        <v>0</v>
      </c>
      <c r="D1559" s="25" t="s">
        <v>149</v>
      </c>
      <c r="E1559" s="25" t="s">
        <v>147</v>
      </c>
      <c r="F1559" s="25" t="s">
        <v>208</v>
      </c>
    </row>
    <row r="1560" spans="1:7" x14ac:dyDescent="0.3">
      <c r="A1560" s="36" t="s">
        <v>2641</v>
      </c>
      <c r="B1560" s="25" t="s">
        <v>2640</v>
      </c>
      <c r="C1560" s="25">
        <v>0</v>
      </c>
      <c r="D1560" s="25" t="s">
        <v>149</v>
      </c>
      <c r="E1560" s="25" t="s">
        <v>152</v>
      </c>
      <c r="F1560" s="25" t="s">
        <v>160</v>
      </c>
    </row>
    <row r="1561" spans="1:7" ht="15" customHeight="1" x14ac:dyDescent="0.35">
      <c r="A1561" s="32" t="s">
        <v>5048</v>
      </c>
      <c r="C1561" s="25"/>
      <c r="E1561" s="25"/>
      <c r="F1561" s="25"/>
    </row>
    <row r="1562" spans="1:7" x14ac:dyDescent="0.3">
      <c r="A1562" s="36" t="s">
        <v>2642</v>
      </c>
      <c r="C1562" s="25">
        <v>0</v>
      </c>
      <c r="D1562" s="36" t="s">
        <v>149</v>
      </c>
      <c r="E1562" s="25" t="s">
        <v>147</v>
      </c>
      <c r="F1562" s="25" t="s">
        <v>156</v>
      </c>
    </row>
    <row r="1563" spans="1:7" x14ac:dyDescent="0.3">
      <c r="A1563" s="36" t="s">
        <v>2644</v>
      </c>
      <c r="B1563" s="25" t="s">
        <v>2643</v>
      </c>
      <c r="C1563" s="25">
        <v>0</v>
      </c>
      <c r="D1563" s="25" t="s">
        <v>149</v>
      </c>
      <c r="E1563" s="25" t="s">
        <v>147</v>
      </c>
      <c r="F1563" s="25" t="s">
        <v>482</v>
      </c>
    </row>
    <row r="1564" spans="1:7" x14ac:dyDescent="0.3">
      <c r="A1564" s="36" t="s">
        <v>2645</v>
      </c>
      <c r="C1564" s="25"/>
      <c r="D1564" s="36" t="s">
        <v>189</v>
      </c>
      <c r="E1564" s="25"/>
      <c r="F1564" s="25"/>
    </row>
    <row r="1565" spans="1:7" x14ac:dyDescent="0.3">
      <c r="A1565" s="36" t="s">
        <v>2647</v>
      </c>
      <c r="B1565" s="25" t="s">
        <v>2646</v>
      </c>
      <c r="C1565" s="25"/>
      <c r="D1565" s="25" t="s">
        <v>189</v>
      </c>
      <c r="E1565" s="25"/>
      <c r="F1565" s="25"/>
    </row>
    <row r="1566" spans="1:7" ht="15" customHeight="1" x14ac:dyDescent="0.35">
      <c r="A1566" s="32" t="s">
        <v>5049</v>
      </c>
      <c r="C1566" s="25"/>
      <c r="E1566" s="25"/>
      <c r="F1566" s="25"/>
    </row>
    <row r="1567" spans="1:7" x14ac:dyDescent="0.3">
      <c r="A1567" s="36" t="s">
        <v>2649</v>
      </c>
      <c r="B1567" s="25" t="s">
        <v>2648</v>
      </c>
      <c r="C1567" s="25">
        <v>3</v>
      </c>
      <c r="D1567" s="25" t="s">
        <v>149</v>
      </c>
      <c r="E1567" s="25" t="s">
        <v>147</v>
      </c>
      <c r="F1567" s="25" t="s">
        <v>156</v>
      </c>
    </row>
    <row r="1568" spans="1:7" x14ac:dyDescent="0.3">
      <c r="A1568" s="36" t="s">
        <v>2651</v>
      </c>
      <c r="B1568" s="25" t="s">
        <v>2650</v>
      </c>
      <c r="C1568" s="25">
        <v>8</v>
      </c>
      <c r="D1568" s="25" t="s">
        <v>149</v>
      </c>
      <c r="E1568" s="25" t="s">
        <v>147</v>
      </c>
      <c r="F1568" s="25" t="s">
        <v>160</v>
      </c>
      <c r="G1568" s="25" t="s">
        <v>182</v>
      </c>
    </row>
    <row r="1569" spans="1:7" ht="15" customHeight="1" x14ac:dyDescent="0.35">
      <c r="A1569" s="32" t="s">
        <v>5050</v>
      </c>
      <c r="C1569" s="25"/>
      <c r="E1569" s="25"/>
      <c r="F1569" s="25"/>
    </row>
    <row r="1570" spans="1:7" x14ac:dyDescent="0.3">
      <c r="A1570" s="36" t="s">
        <v>2653</v>
      </c>
      <c r="B1570" s="25" t="s">
        <v>2652</v>
      </c>
      <c r="C1570" s="25">
        <v>0</v>
      </c>
      <c r="D1570" s="25" t="s">
        <v>149</v>
      </c>
      <c r="E1570" s="25" t="s">
        <v>152</v>
      </c>
      <c r="F1570" s="25" t="s">
        <v>160</v>
      </c>
    </row>
    <row r="1571" spans="1:7" ht="15" customHeight="1" x14ac:dyDescent="0.35">
      <c r="A1571" s="32" t="s">
        <v>5051</v>
      </c>
      <c r="C1571" s="25"/>
      <c r="E1571" s="25"/>
      <c r="F1571" s="25"/>
    </row>
    <row r="1572" spans="1:7" ht="15" customHeight="1" x14ac:dyDescent="0.35">
      <c r="A1572" s="32" t="s">
        <v>5052</v>
      </c>
      <c r="C1572" s="25"/>
      <c r="E1572" s="25"/>
      <c r="F1572" s="25"/>
    </row>
    <row r="1573" spans="1:7" x14ac:dyDescent="0.3">
      <c r="A1573" s="36" t="s">
        <v>2655</v>
      </c>
      <c r="B1573" s="25" t="s">
        <v>2654</v>
      </c>
      <c r="C1573" s="25">
        <v>0</v>
      </c>
      <c r="D1573" s="25" t="s">
        <v>149</v>
      </c>
      <c r="E1573" s="25" t="s">
        <v>152</v>
      </c>
      <c r="F1573" s="25" t="s">
        <v>170</v>
      </c>
    </row>
    <row r="1574" spans="1:7" x14ac:dyDescent="0.3">
      <c r="A1574" s="36" t="s">
        <v>2657</v>
      </c>
      <c r="B1574" s="25" t="s">
        <v>2656</v>
      </c>
      <c r="C1574" s="25">
        <v>5</v>
      </c>
      <c r="D1574" s="25" t="s">
        <v>149</v>
      </c>
      <c r="E1574" s="25" t="s">
        <v>147</v>
      </c>
      <c r="F1574" s="25" t="s">
        <v>160</v>
      </c>
      <c r="G1574" s="25" t="s">
        <v>223</v>
      </c>
    </row>
    <row r="1575" spans="1:7" ht="15" customHeight="1" x14ac:dyDescent="0.35">
      <c r="A1575" s="32" t="s">
        <v>5053</v>
      </c>
      <c r="C1575" s="25"/>
      <c r="D1575" s="25"/>
      <c r="E1575" s="25"/>
      <c r="F1575" s="25"/>
    </row>
    <row r="1576" spans="1:7" x14ac:dyDescent="0.3">
      <c r="A1576" s="36" t="s">
        <v>2659</v>
      </c>
      <c r="B1576" s="25" t="s">
        <v>2658</v>
      </c>
      <c r="C1576" s="25">
        <v>5</v>
      </c>
      <c r="D1576" s="25" t="s">
        <v>149</v>
      </c>
      <c r="E1576" s="25" t="s">
        <v>147</v>
      </c>
      <c r="F1576" s="25" t="s">
        <v>160</v>
      </c>
    </row>
    <row r="1577" spans="1:7" x14ac:dyDescent="0.3">
      <c r="A1577" s="36" t="s">
        <v>2661</v>
      </c>
      <c r="B1577" s="25" t="s">
        <v>2660</v>
      </c>
      <c r="C1577" s="25">
        <v>9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2663</v>
      </c>
      <c r="B1578" s="25" t="s">
        <v>2662</v>
      </c>
      <c r="C1578" s="25">
        <v>7</v>
      </c>
      <c r="D1578" s="25" t="s">
        <v>149</v>
      </c>
      <c r="E1578" s="25" t="s">
        <v>147</v>
      </c>
      <c r="F1578" s="25" t="s">
        <v>156</v>
      </c>
    </row>
    <row r="1579" spans="1:7" x14ac:dyDescent="0.3">
      <c r="A1579" s="36" t="s">
        <v>2664</v>
      </c>
      <c r="C1579" s="25">
        <v>7</v>
      </c>
      <c r="D1579" s="36" t="s">
        <v>149</v>
      </c>
      <c r="E1579" s="25" t="s">
        <v>147</v>
      </c>
      <c r="F1579" s="25" t="s">
        <v>160</v>
      </c>
    </row>
    <row r="1580" spans="1:7" x14ac:dyDescent="0.3">
      <c r="A1580" s="36" t="s">
        <v>2666</v>
      </c>
      <c r="B1580" s="25" t="s">
        <v>2665</v>
      </c>
      <c r="C1580" s="25">
        <v>7</v>
      </c>
      <c r="D1580" s="25" t="s">
        <v>149</v>
      </c>
      <c r="E1580" s="25" t="s">
        <v>147</v>
      </c>
      <c r="F1580" s="25" t="s">
        <v>160</v>
      </c>
    </row>
    <row r="1581" spans="1:7" x14ac:dyDescent="0.3">
      <c r="A1581" s="36" t="s">
        <v>2667</v>
      </c>
      <c r="C1581" s="25">
        <v>7</v>
      </c>
      <c r="D1581" s="36" t="s">
        <v>149</v>
      </c>
      <c r="E1581" s="25" t="s">
        <v>147</v>
      </c>
      <c r="F1581" s="25" t="s">
        <v>208</v>
      </c>
    </row>
    <row r="1582" spans="1:7" x14ac:dyDescent="0.3">
      <c r="A1582" s="36" t="s">
        <v>2669</v>
      </c>
      <c r="B1582" s="25" t="s">
        <v>2668</v>
      </c>
      <c r="C1582" s="25">
        <v>7</v>
      </c>
      <c r="D1582" s="25" t="s">
        <v>149</v>
      </c>
      <c r="E1582" s="25" t="s">
        <v>147</v>
      </c>
      <c r="F1582" s="25" t="s">
        <v>378</v>
      </c>
    </row>
    <row r="1583" spans="1:7" ht="15" customHeight="1" x14ac:dyDescent="0.35">
      <c r="A1583" s="32" t="s">
        <v>5054</v>
      </c>
      <c r="C1583" s="25"/>
      <c r="D1583" s="25"/>
      <c r="E1583" s="25"/>
      <c r="F1583" s="25"/>
    </row>
    <row r="1584" spans="1:7" x14ac:dyDescent="0.3">
      <c r="A1584" s="36" t="s">
        <v>2671</v>
      </c>
      <c r="B1584" s="25" t="s">
        <v>2670</v>
      </c>
      <c r="C1584" s="25">
        <v>7</v>
      </c>
      <c r="D1584" s="25" t="s">
        <v>149</v>
      </c>
      <c r="E1584" s="25" t="s">
        <v>147</v>
      </c>
      <c r="F1584" s="25" t="s">
        <v>278</v>
      </c>
    </row>
    <row r="1585" spans="1:7" x14ac:dyDescent="0.3">
      <c r="A1585" s="36" t="s">
        <v>2673</v>
      </c>
      <c r="B1585" s="25" t="s">
        <v>2672</v>
      </c>
      <c r="C1585" s="25">
        <v>9</v>
      </c>
      <c r="D1585" s="25" t="s">
        <v>149</v>
      </c>
      <c r="E1585" s="25" t="s">
        <v>147</v>
      </c>
      <c r="F1585" s="25" t="s">
        <v>378</v>
      </c>
    </row>
    <row r="1586" spans="1:7" ht="15" customHeight="1" x14ac:dyDescent="0.35">
      <c r="A1586" s="32" t="s">
        <v>5055</v>
      </c>
      <c r="C1586" s="25"/>
      <c r="E1586" s="25"/>
      <c r="F1586" s="25"/>
    </row>
    <row r="1587" spans="1:7" x14ac:dyDescent="0.3">
      <c r="A1587" s="36" t="s">
        <v>2675</v>
      </c>
      <c r="B1587" s="25" t="s">
        <v>2674</v>
      </c>
      <c r="C1587" s="25">
        <v>6</v>
      </c>
      <c r="D1587" s="25" t="s">
        <v>149</v>
      </c>
      <c r="E1587" s="25" t="s">
        <v>147</v>
      </c>
      <c r="F1587" s="25" t="s">
        <v>222</v>
      </c>
      <c r="G1587" s="25" t="s">
        <v>203</v>
      </c>
    </row>
    <row r="1588" spans="1:7" ht="15" customHeight="1" x14ac:dyDescent="0.35">
      <c r="A1588" s="32" t="s">
        <v>5056</v>
      </c>
      <c r="C1588" s="25"/>
      <c r="E1588" s="25"/>
      <c r="F1588" s="25"/>
    </row>
    <row r="1589" spans="1:7" x14ac:dyDescent="0.3">
      <c r="A1589" s="36" t="s">
        <v>2677</v>
      </c>
      <c r="B1589" s="25" t="s">
        <v>2676</v>
      </c>
      <c r="C1589" s="25">
        <v>0</v>
      </c>
      <c r="D1589" s="25" t="s">
        <v>149</v>
      </c>
      <c r="E1589" s="25" t="s">
        <v>152</v>
      </c>
      <c r="F1589" s="25" t="s">
        <v>160</v>
      </c>
    </row>
    <row r="1590" spans="1:7" ht="15" customHeight="1" x14ac:dyDescent="0.35">
      <c r="A1590" s="32" t="s">
        <v>5057</v>
      </c>
      <c r="C1590" s="25"/>
      <c r="E1590" s="25"/>
      <c r="F1590" s="25"/>
    </row>
    <row r="1591" spans="1:7" x14ac:dyDescent="0.3">
      <c r="A1591" s="36" t="s">
        <v>2679</v>
      </c>
      <c r="B1591" s="25" t="s">
        <v>2678</v>
      </c>
      <c r="C1591" s="25">
        <v>0</v>
      </c>
      <c r="D1591" s="25" t="s">
        <v>149</v>
      </c>
      <c r="E1591" s="25" t="s">
        <v>152</v>
      </c>
      <c r="F1591" s="25" t="s">
        <v>160</v>
      </c>
    </row>
    <row r="1592" spans="1:7" x14ac:dyDescent="0.3">
      <c r="A1592" s="36" t="s">
        <v>2681</v>
      </c>
      <c r="B1592" s="25" t="s">
        <v>2680</v>
      </c>
      <c r="C1592" s="25">
        <v>6</v>
      </c>
      <c r="D1592" s="25" t="s">
        <v>149</v>
      </c>
      <c r="E1592" s="25" t="s">
        <v>147</v>
      </c>
      <c r="F1592" s="25" t="s">
        <v>222</v>
      </c>
    </row>
    <row r="1593" spans="1:7" x14ac:dyDescent="0.3">
      <c r="A1593" s="36" t="s">
        <v>2682</v>
      </c>
      <c r="B1593" s="25" t="s">
        <v>2680</v>
      </c>
      <c r="C1593" s="25">
        <v>7</v>
      </c>
      <c r="D1593" s="25" t="s">
        <v>149</v>
      </c>
      <c r="E1593" s="25" t="s">
        <v>147</v>
      </c>
      <c r="F1593" s="25" t="s">
        <v>160</v>
      </c>
    </row>
    <row r="1594" spans="1:7" x14ac:dyDescent="0.3">
      <c r="A1594" s="36" t="s">
        <v>2683</v>
      </c>
      <c r="B1594" s="25" t="s">
        <v>2680</v>
      </c>
      <c r="C1594" s="25">
        <v>5</v>
      </c>
      <c r="D1594" s="25" t="s">
        <v>149</v>
      </c>
      <c r="E1594" s="25" t="s">
        <v>147</v>
      </c>
      <c r="F1594" s="25" t="s">
        <v>160</v>
      </c>
    </row>
    <row r="1595" spans="1:7" ht="15" customHeight="1" x14ac:dyDescent="0.35">
      <c r="A1595" s="32" t="s">
        <v>5058</v>
      </c>
      <c r="C1595" s="25"/>
      <c r="E1595" s="25"/>
      <c r="F1595" s="25"/>
    </row>
    <row r="1596" spans="1:7" x14ac:dyDescent="0.3">
      <c r="A1596" s="36" t="s">
        <v>2684</v>
      </c>
      <c r="C1596" s="25">
        <v>7</v>
      </c>
      <c r="D1596" s="25" t="s">
        <v>149</v>
      </c>
      <c r="E1596" s="25" t="s">
        <v>147</v>
      </c>
      <c r="F1596" s="25" t="s">
        <v>173</v>
      </c>
    </row>
    <row r="1597" spans="1:7" x14ac:dyDescent="0.3">
      <c r="A1597" s="36" t="s">
        <v>2686</v>
      </c>
      <c r="B1597" s="25" t="s">
        <v>2685</v>
      </c>
      <c r="C1597" s="25">
        <v>9</v>
      </c>
      <c r="D1597" s="25" t="s">
        <v>149</v>
      </c>
      <c r="E1597" s="25" t="s">
        <v>147</v>
      </c>
      <c r="F1597" s="25" t="s">
        <v>160</v>
      </c>
    </row>
    <row r="1598" spans="1:7" ht="15" customHeight="1" x14ac:dyDescent="0.35">
      <c r="A1598" s="32" t="s">
        <v>5059</v>
      </c>
      <c r="C1598" s="25"/>
      <c r="D1598" s="25"/>
      <c r="E1598" s="25"/>
      <c r="F1598" s="25"/>
    </row>
    <row r="1599" spans="1:7" x14ac:dyDescent="0.3">
      <c r="A1599" s="36" t="s">
        <v>2688</v>
      </c>
      <c r="B1599" s="25" t="s">
        <v>2687</v>
      </c>
      <c r="C1599" s="25"/>
      <c r="D1599" s="25" t="s">
        <v>149</v>
      </c>
      <c r="E1599" s="25"/>
      <c r="F1599" s="25"/>
    </row>
    <row r="1600" spans="1:7" x14ac:dyDescent="0.3">
      <c r="A1600" s="36" t="s">
        <v>2690</v>
      </c>
      <c r="B1600" s="25" t="s">
        <v>2689</v>
      </c>
      <c r="C1600" s="25">
        <v>0</v>
      </c>
      <c r="D1600" s="25" t="s">
        <v>149</v>
      </c>
      <c r="E1600" s="25" t="s">
        <v>152</v>
      </c>
      <c r="F1600" s="25" t="s">
        <v>160</v>
      </c>
    </row>
    <row r="1601" spans="1:7" x14ac:dyDescent="0.3">
      <c r="A1601" s="36" t="s">
        <v>2692</v>
      </c>
      <c r="B1601" s="25" t="s">
        <v>2691</v>
      </c>
      <c r="C1601" s="25"/>
      <c r="D1601" s="25" t="s">
        <v>149</v>
      </c>
      <c r="E1601" s="25"/>
      <c r="F1601" s="25"/>
    </row>
    <row r="1602" spans="1:7" ht="15" customHeight="1" x14ac:dyDescent="0.35">
      <c r="A1602" s="32" t="s">
        <v>5060</v>
      </c>
      <c r="C1602" s="25"/>
      <c r="E1602" s="25"/>
      <c r="F1602" s="25"/>
    </row>
    <row r="1603" spans="1:7" x14ac:dyDescent="0.3">
      <c r="A1603" s="36" t="s">
        <v>2694</v>
      </c>
      <c r="B1603" s="25" t="s">
        <v>2693</v>
      </c>
      <c r="C1603" s="25">
        <v>8</v>
      </c>
      <c r="D1603" s="25" t="s">
        <v>149</v>
      </c>
      <c r="E1603" s="25" t="s">
        <v>147</v>
      </c>
      <c r="F1603" s="25" t="s">
        <v>160</v>
      </c>
    </row>
    <row r="1604" spans="1:7" x14ac:dyDescent="0.3">
      <c r="A1604" s="36" t="s">
        <v>2696</v>
      </c>
      <c r="B1604" s="25" t="s">
        <v>2695</v>
      </c>
      <c r="C1604" s="25">
        <v>0</v>
      </c>
      <c r="D1604" s="25" t="s">
        <v>149</v>
      </c>
      <c r="E1604" s="25" t="s">
        <v>152</v>
      </c>
      <c r="F1604" s="25" t="s">
        <v>160</v>
      </c>
    </row>
    <row r="1605" spans="1:7" x14ac:dyDescent="0.3">
      <c r="A1605" s="36" t="s">
        <v>2698</v>
      </c>
      <c r="B1605" s="25" t="s">
        <v>2697</v>
      </c>
      <c r="C1605" s="25">
        <v>5</v>
      </c>
      <c r="D1605" s="25" t="s">
        <v>149</v>
      </c>
      <c r="E1605" s="25" t="s">
        <v>147</v>
      </c>
      <c r="F1605" s="25" t="s">
        <v>153</v>
      </c>
    </row>
    <row r="1606" spans="1:7" x14ac:dyDescent="0.3">
      <c r="A1606" s="36" t="s">
        <v>2700</v>
      </c>
      <c r="B1606" s="25" t="s">
        <v>2699</v>
      </c>
      <c r="C1606" s="25">
        <v>6</v>
      </c>
      <c r="D1606" s="25" t="s">
        <v>149</v>
      </c>
      <c r="E1606" s="25" t="s">
        <v>147</v>
      </c>
      <c r="F1606" s="25" t="s">
        <v>355</v>
      </c>
    </row>
    <row r="1607" spans="1:7" ht="15" customHeight="1" x14ac:dyDescent="0.35">
      <c r="A1607" s="32" t="s">
        <v>5061</v>
      </c>
      <c r="C1607" s="25"/>
      <c r="E1607" s="25"/>
      <c r="F1607" s="25"/>
    </row>
    <row r="1608" spans="1:7" x14ac:dyDescent="0.3">
      <c r="A1608" s="36" t="s">
        <v>2702</v>
      </c>
      <c r="B1608" s="25" t="s">
        <v>2701</v>
      </c>
      <c r="C1608" s="25">
        <v>6</v>
      </c>
      <c r="D1608" s="25" t="s">
        <v>189</v>
      </c>
      <c r="E1608" s="25" t="s">
        <v>147</v>
      </c>
      <c r="F1608" s="25" t="s">
        <v>195</v>
      </c>
    </row>
    <row r="1609" spans="1:7" ht="15" customHeight="1" x14ac:dyDescent="0.35">
      <c r="A1609" s="32" t="s">
        <v>5062</v>
      </c>
      <c r="C1609" s="25"/>
      <c r="E1609" s="25"/>
      <c r="F1609" s="25"/>
    </row>
    <row r="1610" spans="1:7" x14ac:dyDescent="0.3">
      <c r="A1610" s="36" t="s">
        <v>2704</v>
      </c>
      <c r="B1610" s="25" t="s">
        <v>2703</v>
      </c>
      <c r="C1610" s="25">
        <v>10</v>
      </c>
      <c r="D1610" s="25" t="s">
        <v>149</v>
      </c>
      <c r="E1610" s="25" t="s">
        <v>147</v>
      </c>
      <c r="F1610" s="25" t="s">
        <v>355</v>
      </c>
      <c r="G1610" s="25" t="s">
        <v>144</v>
      </c>
    </row>
    <row r="1611" spans="1:7" x14ac:dyDescent="0.3">
      <c r="A1611" s="36" t="s">
        <v>2706</v>
      </c>
      <c r="B1611" s="25" t="s">
        <v>2705</v>
      </c>
      <c r="C1611" s="25">
        <v>10</v>
      </c>
      <c r="D1611" s="25" t="s">
        <v>149</v>
      </c>
      <c r="E1611" s="25" t="s">
        <v>147</v>
      </c>
      <c r="F1611" s="25" t="s">
        <v>148</v>
      </c>
      <c r="G1611" s="25" t="s">
        <v>203</v>
      </c>
    </row>
    <row r="1612" spans="1:7" x14ac:dyDescent="0.3">
      <c r="A1612" s="36" t="s">
        <v>2707</v>
      </c>
      <c r="C1612" s="25"/>
      <c r="D1612" s="36" t="s">
        <v>149</v>
      </c>
      <c r="E1612" s="25"/>
      <c r="F1612" s="25"/>
    </row>
    <row r="1613" spans="1:7" x14ac:dyDescent="0.3">
      <c r="A1613" s="36" t="s">
        <v>2709</v>
      </c>
      <c r="B1613" s="25" t="s">
        <v>2708</v>
      </c>
      <c r="C1613" s="25">
        <v>8</v>
      </c>
      <c r="D1613" s="25" t="s">
        <v>149</v>
      </c>
      <c r="E1613" s="25" t="s">
        <v>147</v>
      </c>
      <c r="F1613" s="25" t="s">
        <v>253</v>
      </c>
    </row>
    <row r="1614" spans="1:7" ht="15" customHeight="1" x14ac:dyDescent="0.35">
      <c r="A1614" s="32" t="s">
        <v>5063</v>
      </c>
      <c r="C1614" s="25"/>
      <c r="E1614" s="25"/>
      <c r="F1614" s="25"/>
    </row>
    <row r="1615" spans="1:7" x14ac:dyDescent="0.3">
      <c r="A1615" s="36" t="s">
        <v>2711</v>
      </c>
      <c r="B1615" s="25" t="s">
        <v>2710</v>
      </c>
      <c r="C1615" s="25">
        <v>10</v>
      </c>
      <c r="D1615" s="25" t="s">
        <v>149</v>
      </c>
      <c r="E1615" s="25" t="s">
        <v>147</v>
      </c>
      <c r="F1615" s="25" t="s">
        <v>160</v>
      </c>
    </row>
    <row r="1616" spans="1:7" x14ac:dyDescent="0.3">
      <c r="A1616" s="36" t="s">
        <v>2712</v>
      </c>
      <c r="C1616" s="25">
        <v>10</v>
      </c>
      <c r="D1616" s="36" t="s">
        <v>149</v>
      </c>
      <c r="E1616" s="25" t="s">
        <v>147</v>
      </c>
      <c r="F1616" s="25" t="s">
        <v>160</v>
      </c>
    </row>
    <row r="1617" spans="1:7" x14ac:dyDescent="0.3">
      <c r="A1617" s="36" t="s">
        <v>2714</v>
      </c>
      <c r="B1617" s="25" t="s">
        <v>2713</v>
      </c>
      <c r="C1617" s="25"/>
      <c r="D1617" s="36" t="s">
        <v>149</v>
      </c>
      <c r="E1617" s="25"/>
      <c r="F1617" s="25"/>
    </row>
    <row r="1618" spans="1:7" x14ac:dyDescent="0.3">
      <c r="A1618" s="36" t="s">
        <v>2716</v>
      </c>
      <c r="B1618" s="25" t="s">
        <v>2715</v>
      </c>
      <c r="C1618" s="25">
        <v>8</v>
      </c>
      <c r="D1618" s="25" t="s">
        <v>149</v>
      </c>
      <c r="E1618" s="25" t="s">
        <v>147</v>
      </c>
      <c r="F1618" s="25" t="s">
        <v>160</v>
      </c>
    </row>
    <row r="1619" spans="1:7" x14ac:dyDescent="0.3">
      <c r="A1619" s="36" t="s">
        <v>2718</v>
      </c>
      <c r="B1619" s="25" t="s">
        <v>2717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ht="15" customHeight="1" x14ac:dyDescent="0.35">
      <c r="A1620" s="32" t="s">
        <v>5064</v>
      </c>
      <c r="C1620" s="25"/>
      <c r="E1620" s="25"/>
      <c r="F1620" s="25"/>
    </row>
    <row r="1621" spans="1:7" x14ac:dyDescent="0.3">
      <c r="A1621" s="36" t="s">
        <v>2720</v>
      </c>
      <c r="B1621" s="25" t="s">
        <v>2719</v>
      </c>
      <c r="C1621" s="25">
        <v>10</v>
      </c>
      <c r="D1621" s="25" t="s">
        <v>262</v>
      </c>
      <c r="E1621" s="25" t="s">
        <v>147</v>
      </c>
      <c r="F1621" s="25" t="s">
        <v>222</v>
      </c>
      <c r="G1621" s="25" t="s">
        <v>203</v>
      </c>
    </row>
    <row r="1622" spans="1:7" ht="15" customHeight="1" x14ac:dyDescent="0.35">
      <c r="A1622" s="32" t="s">
        <v>5065</v>
      </c>
      <c r="C1622" s="25"/>
      <c r="E1622" s="25"/>
      <c r="F1622" s="25"/>
    </row>
    <row r="1623" spans="1:7" x14ac:dyDescent="0.3">
      <c r="A1623" s="36" t="s">
        <v>2722</v>
      </c>
      <c r="B1623" s="25" t="s">
        <v>2721</v>
      </c>
      <c r="C1623" s="25">
        <v>7</v>
      </c>
      <c r="D1623" s="36" t="s">
        <v>149</v>
      </c>
      <c r="E1623" s="25" t="s">
        <v>147</v>
      </c>
      <c r="F1623" s="25" t="s">
        <v>222</v>
      </c>
    </row>
    <row r="1624" spans="1:7" x14ac:dyDescent="0.3">
      <c r="A1624" s="36" t="s">
        <v>2723</v>
      </c>
      <c r="B1624" s="25" t="s">
        <v>2721</v>
      </c>
      <c r="C1624" s="25">
        <v>7</v>
      </c>
      <c r="D1624" s="25" t="s">
        <v>149</v>
      </c>
      <c r="E1624" s="25" t="s">
        <v>147</v>
      </c>
      <c r="F1624" s="25" t="s">
        <v>160</v>
      </c>
    </row>
    <row r="1625" spans="1:7" x14ac:dyDescent="0.3">
      <c r="A1625" s="36" t="s">
        <v>2725</v>
      </c>
      <c r="B1625" s="25" t="s">
        <v>2724</v>
      </c>
      <c r="C1625" s="25">
        <v>10</v>
      </c>
      <c r="D1625" s="25" t="s">
        <v>262</v>
      </c>
      <c r="E1625" s="25" t="s">
        <v>147</v>
      </c>
      <c r="F1625" s="25" t="s">
        <v>222</v>
      </c>
    </row>
    <row r="1626" spans="1:7" x14ac:dyDescent="0.3">
      <c r="A1626" s="36" t="s">
        <v>2727</v>
      </c>
      <c r="B1626" s="25" t="s">
        <v>2726</v>
      </c>
      <c r="C1626" s="25">
        <v>3</v>
      </c>
      <c r="D1626" s="25" t="s">
        <v>149</v>
      </c>
      <c r="E1626" s="25" t="s">
        <v>147</v>
      </c>
      <c r="F1626" s="25" t="s">
        <v>153</v>
      </c>
    </row>
    <row r="1627" spans="1:7" x14ac:dyDescent="0.3">
      <c r="A1627" s="36" t="s">
        <v>2729</v>
      </c>
      <c r="B1627" s="25" t="s">
        <v>2728</v>
      </c>
      <c r="C1627" s="25">
        <v>9</v>
      </c>
      <c r="D1627" s="25" t="s">
        <v>149</v>
      </c>
      <c r="E1627" s="25" t="s">
        <v>147</v>
      </c>
      <c r="F1627" s="25" t="s">
        <v>222</v>
      </c>
    </row>
    <row r="1628" spans="1:7" x14ac:dyDescent="0.3">
      <c r="A1628" s="36" t="s">
        <v>2731</v>
      </c>
      <c r="B1628" s="25" t="s">
        <v>2730</v>
      </c>
      <c r="C1628" s="25">
        <v>5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2732</v>
      </c>
      <c r="B1629" s="25" t="s">
        <v>2730</v>
      </c>
      <c r="C1629" s="25">
        <v>5</v>
      </c>
      <c r="D1629" s="25" t="s">
        <v>149</v>
      </c>
      <c r="E1629" s="25" t="s">
        <v>147</v>
      </c>
      <c r="F1629" s="25" t="s">
        <v>819</v>
      </c>
    </row>
    <row r="1630" spans="1:7" x14ac:dyDescent="0.3">
      <c r="A1630" s="36" t="s">
        <v>2733</v>
      </c>
      <c r="B1630" s="25" t="s">
        <v>2730</v>
      </c>
      <c r="C1630" s="25"/>
      <c r="D1630" s="25" t="s">
        <v>149</v>
      </c>
      <c r="E1630" s="25" t="s">
        <v>147</v>
      </c>
      <c r="F1630" s="25" t="s">
        <v>160</v>
      </c>
    </row>
    <row r="1631" spans="1:7" x14ac:dyDescent="0.3">
      <c r="A1631" s="36" t="s">
        <v>2735</v>
      </c>
      <c r="B1631" s="25" t="s">
        <v>2734</v>
      </c>
      <c r="C1631" s="25">
        <v>7</v>
      </c>
      <c r="D1631" s="25" t="s">
        <v>149</v>
      </c>
      <c r="E1631" s="25" t="s">
        <v>147</v>
      </c>
      <c r="F1631" s="25" t="s">
        <v>208</v>
      </c>
    </row>
    <row r="1632" spans="1:7" x14ac:dyDescent="0.3">
      <c r="A1632" s="36" t="s">
        <v>2737</v>
      </c>
      <c r="B1632" s="25" t="s">
        <v>2736</v>
      </c>
      <c r="C1632" s="25"/>
      <c r="D1632" s="25" t="s">
        <v>149</v>
      </c>
      <c r="E1632" s="25" t="s">
        <v>147</v>
      </c>
      <c r="F1632" s="25" t="s">
        <v>160</v>
      </c>
    </row>
    <row r="1633" spans="1:6" x14ac:dyDescent="0.3">
      <c r="A1633" s="36" t="s">
        <v>2738</v>
      </c>
      <c r="B1633" s="25" t="s">
        <v>2736</v>
      </c>
      <c r="C1633" s="25"/>
      <c r="D1633" s="25" t="s">
        <v>149</v>
      </c>
      <c r="E1633" s="25" t="s">
        <v>147</v>
      </c>
      <c r="F1633" s="25" t="s">
        <v>160</v>
      </c>
    </row>
    <row r="1634" spans="1:6" ht="15" customHeight="1" x14ac:dyDescent="0.35">
      <c r="A1634" s="32" t="s">
        <v>5066</v>
      </c>
      <c r="C1634" s="25"/>
      <c r="E1634" s="25"/>
      <c r="F1634" s="25"/>
    </row>
    <row r="1635" spans="1:6" x14ac:dyDescent="0.3">
      <c r="A1635" s="36" t="s">
        <v>2740</v>
      </c>
      <c r="B1635" s="25" t="s">
        <v>2739</v>
      </c>
      <c r="C1635" s="25">
        <v>0</v>
      </c>
      <c r="D1635" s="25" t="s">
        <v>149</v>
      </c>
      <c r="E1635" s="25" t="s">
        <v>152</v>
      </c>
      <c r="F1635" s="25" t="s">
        <v>160</v>
      </c>
    </row>
    <row r="1636" spans="1:6" ht="15" customHeight="1" x14ac:dyDescent="0.35">
      <c r="A1636" s="32" t="s">
        <v>5067</v>
      </c>
      <c r="C1636" s="25"/>
      <c r="E1636" s="25"/>
      <c r="F1636" s="25"/>
    </row>
    <row r="1637" spans="1:6" x14ac:dyDescent="0.3">
      <c r="A1637" s="36" t="s">
        <v>2742</v>
      </c>
      <c r="B1637" s="25" t="s">
        <v>2741</v>
      </c>
      <c r="C1637" s="25"/>
      <c r="D1637" s="25" t="s">
        <v>149</v>
      </c>
      <c r="E1637" s="25"/>
      <c r="F1637" s="25"/>
    </row>
    <row r="1638" spans="1:6" ht="15" customHeight="1" x14ac:dyDescent="0.35">
      <c r="A1638" s="32" t="s">
        <v>5068</v>
      </c>
      <c r="C1638" s="25"/>
      <c r="E1638" s="25"/>
      <c r="F1638" s="25"/>
    </row>
    <row r="1639" spans="1:6" x14ac:dyDescent="0.3">
      <c r="A1639" s="36" t="s">
        <v>2743</v>
      </c>
      <c r="C1639" s="25"/>
      <c r="D1639" s="25" t="s">
        <v>189</v>
      </c>
      <c r="E1639" s="25"/>
      <c r="F1639" s="25"/>
    </row>
    <row r="1640" spans="1:6" x14ac:dyDescent="0.3">
      <c r="A1640" s="36" t="s">
        <v>2745</v>
      </c>
      <c r="B1640" s="25" t="s">
        <v>2744</v>
      </c>
      <c r="C1640" s="25">
        <v>0</v>
      </c>
      <c r="D1640" s="25" t="s">
        <v>189</v>
      </c>
      <c r="E1640" s="25" t="s">
        <v>152</v>
      </c>
      <c r="F1640" s="25" t="s">
        <v>156</v>
      </c>
    </row>
    <row r="1641" spans="1:6" ht="15" customHeight="1" x14ac:dyDescent="0.35">
      <c r="A1641" s="32" t="s">
        <v>5069</v>
      </c>
      <c r="C1641" s="25"/>
      <c r="D1641" s="25"/>
      <c r="E1641" s="25"/>
      <c r="F1641" s="25"/>
    </row>
    <row r="1642" spans="1:6" x14ac:dyDescent="0.3">
      <c r="A1642" s="36" t="s">
        <v>2747</v>
      </c>
      <c r="B1642" s="25" t="s">
        <v>2746</v>
      </c>
      <c r="C1642" s="25"/>
      <c r="D1642" s="25" t="s">
        <v>149</v>
      </c>
      <c r="E1642" s="25"/>
      <c r="F1642" s="25"/>
    </row>
    <row r="1643" spans="1:6" ht="15" customHeight="1" x14ac:dyDescent="0.35">
      <c r="A1643" s="32" t="s">
        <v>5070</v>
      </c>
      <c r="D1643" s="25"/>
    </row>
    <row r="1644" spans="1:6" ht="15" customHeight="1" x14ac:dyDescent="0.35">
      <c r="A1644" s="32" t="s">
        <v>5437</v>
      </c>
      <c r="C1644" s="25">
        <v>0</v>
      </c>
      <c r="D1644" s="25" t="s">
        <v>157</v>
      </c>
      <c r="E1644" s="25" t="s">
        <v>152</v>
      </c>
    </row>
    <row r="1645" spans="1:6" x14ac:dyDescent="0.3">
      <c r="A1645" s="36" t="s">
        <v>2749</v>
      </c>
      <c r="B1645" s="25" t="s">
        <v>2748</v>
      </c>
      <c r="C1645" s="25">
        <v>6</v>
      </c>
      <c r="D1645" s="25" t="s">
        <v>157</v>
      </c>
      <c r="E1645" s="25" t="s">
        <v>147</v>
      </c>
      <c r="F1645" s="25" t="s">
        <v>156</v>
      </c>
    </row>
    <row r="1646" spans="1:6" x14ac:dyDescent="0.3">
      <c r="A1646" s="36" t="s">
        <v>2751</v>
      </c>
      <c r="B1646" s="25" t="s">
        <v>2750</v>
      </c>
      <c r="C1646" s="25">
        <v>5</v>
      </c>
      <c r="D1646" s="25" t="s">
        <v>1244</v>
      </c>
      <c r="E1646" s="25" t="s">
        <v>147</v>
      </c>
      <c r="F1646" s="25" t="s">
        <v>156</v>
      </c>
    </row>
    <row r="1647" spans="1:6" x14ac:dyDescent="0.3">
      <c r="A1647" s="36" t="s">
        <v>2752</v>
      </c>
      <c r="B1647" s="25" t="s">
        <v>2750</v>
      </c>
      <c r="C1647" s="25"/>
      <c r="D1647" s="25" t="s">
        <v>1244</v>
      </c>
      <c r="E1647" s="25" t="s">
        <v>147</v>
      </c>
      <c r="F1647" s="25" t="s">
        <v>160</v>
      </c>
    </row>
    <row r="1648" spans="1:6" x14ac:dyDescent="0.3">
      <c r="A1648" s="36" t="s">
        <v>2753</v>
      </c>
      <c r="B1648" s="25" t="s">
        <v>2750</v>
      </c>
      <c r="C1648" s="25"/>
      <c r="D1648" s="25" t="s">
        <v>1244</v>
      </c>
      <c r="E1648" s="25" t="s">
        <v>147</v>
      </c>
      <c r="F1648" s="25" t="s">
        <v>160</v>
      </c>
    </row>
    <row r="1649" spans="1:6" x14ac:dyDescent="0.3">
      <c r="A1649" s="36" t="s">
        <v>2755</v>
      </c>
      <c r="B1649" s="25" t="s">
        <v>2754</v>
      </c>
      <c r="C1649" s="25">
        <v>6</v>
      </c>
      <c r="D1649" s="25" t="s">
        <v>157</v>
      </c>
      <c r="E1649" s="25" t="s">
        <v>147</v>
      </c>
      <c r="F1649" s="25" t="s">
        <v>208</v>
      </c>
    </row>
    <row r="1650" spans="1:6" x14ac:dyDescent="0.3">
      <c r="A1650" s="36" t="s">
        <v>2757</v>
      </c>
      <c r="B1650" s="25" t="s">
        <v>2756</v>
      </c>
      <c r="C1650" s="25">
        <v>0</v>
      </c>
      <c r="D1650" s="25" t="s">
        <v>157</v>
      </c>
      <c r="E1650" s="25" t="s">
        <v>152</v>
      </c>
      <c r="F1650" s="25" t="s">
        <v>156</v>
      </c>
    </row>
    <row r="1651" spans="1:6" x14ac:dyDescent="0.3">
      <c r="A1651" s="36" t="s">
        <v>2759</v>
      </c>
      <c r="B1651" s="25" t="s">
        <v>2758</v>
      </c>
      <c r="C1651" s="25">
        <v>8</v>
      </c>
      <c r="D1651" s="25" t="s">
        <v>157</v>
      </c>
      <c r="E1651" s="25" t="s">
        <v>147</v>
      </c>
      <c r="F1651" s="25" t="s">
        <v>222</v>
      </c>
    </row>
    <row r="1652" spans="1:6" x14ac:dyDescent="0.3">
      <c r="A1652" s="36" t="s">
        <v>2761</v>
      </c>
      <c r="B1652" s="25" t="s">
        <v>2760</v>
      </c>
      <c r="C1652" s="25"/>
      <c r="D1652" s="25" t="s">
        <v>1244</v>
      </c>
      <c r="E1652" s="25"/>
      <c r="F1652" s="25"/>
    </row>
    <row r="1653" spans="1:6" ht="15" customHeight="1" x14ac:dyDescent="0.35">
      <c r="A1653" s="32" t="s">
        <v>5071</v>
      </c>
      <c r="C1653" s="25"/>
      <c r="D1653" s="25"/>
      <c r="E1653" s="25"/>
      <c r="F1653" s="25"/>
    </row>
    <row r="1654" spans="1:6" x14ac:dyDescent="0.3">
      <c r="A1654" s="36" t="s">
        <v>2763</v>
      </c>
      <c r="B1654" s="25" t="s">
        <v>2762</v>
      </c>
      <c r="C1654" s="25">
        <v>0</v>
      </c>
      <c r="D1654" s="25" t="s">
        <v>157</v>
      </c>
      <c r="E1654" s="25" t="s">
        <v>152</v>
      </c>
      <c r="F1654" s="25" t="s">
        <v>181</v>
      </c>
    </row>
    <row r="1655" spans="1:6" x14ac:dyDescent="0.3">
      <c r="A1655" s="36" t="s">
        <v>2765</v>
      </c>
      <c r="B1655" s="25" t="s">
        <v>2764</v>
      </c>
      <c r="C1655" s="25">
        <v>8</v>
      </c>
      <c r="D1655" s="25" t="s">
        <v>157</v>
      </c>
      <c r="E1655" s="25" t="s">
        <v>147</v>
      </c>
      <c r="F1655" s="25" t="s">
        <v>253</v>
      </c>
    </row>
    <row r="1656" spans="1:6" x14ac:dyDescent="0.3">
      <c r="A1656" s="36" t="s">
        <v>2767</v>
      </c>
      <c r="B1656" s="25" t="s">
        <v>2766</v>
      </c>
      <c r="C1656" s="25">
        <v>0</v>
      </c>
      <c r="D1656" s="25" t="s">
        <v>157</v>
      </c>
      <c r="E1656" s="25" t="s">
        <v>152</v>
      </c>
      <c r="F1656" s="25" t="s">
        <v>156</v>
      </c>
    </row>
    <row r="1657" spans="1:6" x14ac:dyDescent="0.3">
      <c r="A1657" s="36" t="s">
        <v>2769</v>
      </c>
      <c r="B1657" s="25" t="s">
        <v>2768</v>
      </c>
      <c r="C1657" s="25">
        <v>0</v>
      </c>
      <c r="D1657" s="25" t="s">
        <v>149</v>
      </c>
      <c r="E1657" s="25" t="s">
        <v>152</v>
      </c>
      <c r="F1657" s="25" t="s">
        <v>202</v>
      </c>
    </row>
    <row r="1658" spans="1:6" x14ac:dyDescent="0.3">
      <c r="A1658" s="36" t="s">
        <v>2771</v>
      </c>
      <c r="B1658" s="25" t="s">
        <v>2770</v>
      </c>
      <c r="C1658" s="25"/>
      <c r="D1658" s="25" t="s">
        <v>149</v>
      </c>
      <c r="E1658" s="25"/>
      <c r="F1658" s="25"/>
    </row>
    <row r="1659" spans="1:6" ht="15" customHeight="1" x14ac:dyDescent="0.35">
      <c r="A1659" s="32" t="s">
        <v>5072</v>
      </c>
      <c r="C1659" s="25"/>
      <c r="E1659" s="25"/>
      <c r="F1659" s="25"/>
    </row>
    <row r="1660" spans="1:6" x14ac:dyDescent="0.3">
      <c r="A1660" s="36" t="s">
        <v>2773</v>
      </c>
      <c r="B1660" s="25" t="s">
        <v>2772</v>
      </c>
      <c r="C1660" s="25">
        <v>5</v>
      </c>
      <c r="D1660" s="25" t="s">
        <v>149</v>
      </c>
      <c r="E1660" s="25" t="s">
        <v>147</v>
      </c>
      <c r="F1660" s="25" t="s">
        <v>222</v>
      </c>
    </row>
    <row r="1661" spans="1:6" x14ac:dyDescent="0.3">
      <c r="A1661" s="36" t="s">
        <v>2775</v>
      </c>
      <c r="B1661" s="25" t="s">
        <v>2774</v>
      </c>
      <c r="C1661" s="25">
        <v>6</v>
      </c>
      <c r="D1661" s="25" t="s">
        <v>149</v>
      </c>
      <c r="E1661" s="25" t="s">
        <v>147</v>
      </c>
      <c r="F1661" s="25" t="s">
        <v>222</v>
      </c>
    </row>
    <row r="1662" spans="1:6" ht="15" customHeight="1" x14ac:dyDescent="0.35">
      <c r="A1662" s="32" t="s">
        <v>5073</v>
      </c>
      <c r="C1662" s="25"/>
      <c r="E1662" s="25"/>
      <c r="F1662" s="25"/>
    </row>
    <row r="1663" spans="1:6" x14ac:dyDescent="0.3">
      <c r="A1663" s="36" t="s">
        <v>2777</v>
      </c>
      <c r="B1663" s="25" t="s">
        <v>2776</v>
      </c>
      <c r="C1663" s="25">
        <v>6</v>
      </c>
      <c r="D1663" s="25" t="s">
        <v>149</v>
      </c>
      <c r="E1663" s="25" t="s">
        <v>147</v>
      </c>
      <c r="F1663" s="25" t="s">
        <v>160</v>
      </c>
    </row>
    <row r="1664" spans="1:6" x14ac:dyDescent="0.3">
      <c r="A1664" s="36" t="s">
        <v>2779</v>
      </c>
      <c r="B1664" s="25" t="s">
        <v>2778</v>
      </c>
      <c r="C1664" s="25">
        <v>0</v>
      </c>
      <c r="D1664" s="25" t="s">
        <v>149</v>
      </c>
      <c r="E1664" s="25" t="s">
        <v>152</v>
      </c>
      <c r="F1664" s="25" t="s">
        <v>156</v>
      </c>
    </row>
    <row r="1665" spans="1:7" ht="15" customHeight="1" x14ac:dyDescent="0.35">
      <c r="A1665" s="32" t="s">
        <v>5074</v>
      </c>
      <c r="C1665" s="25"/>
      <c r="E1665" s="25"/>
      <c r="F1665" s="25"/>
    </row>
    <row r="1666" spans="1:7" x14ac:dyDescent="0.3">
      <c r="A1666" s="36" t="s">
        <v>2780</v>
      </c>
      <c r="C1666" s="25">
        <v>6</v>
      </c>
      <c r="D1666" s="36" t="s">
        <v>189</v>
      </c>
      <c r="E1666" s="25" t="s">
        <v>147</v>
      </c>
      <c r="F1666" s="25" t="s">
        <v>156</v>
      </c>
    </row>
    <row r="1667" spans="1:7" x14ac:dyDescent="0.3">
      <c r="A1667" s="36" t="s">
        <v>2782</v>
      </c>
      <c r="B1667" s="25" t="s">
        <v>2781</v>
      </c>
      <c r="C1667" s="25">
        <v>6</v>
      </c>
      <c r="D1667" s="25" t="s">
        <v>189</v>
      </c>
      <c r="E1667" s="25" t="s">
        <v>147</v>
      </c>
      <c r="F1667" s="25" t="s">
        <v>378</v>
      </c>
    </row>
    <row r="1668" spans="1:7" x14ac:dyDescent="0.3">
      <c r="A1668" s="36" t="s">
        <v>2783</v>
      </c>
      <c r="C1668" s="25">
        <v>0</v>
      </c>
      <c r="D1668" s="36" t="s">
        <v>189</v>
      </c>
      <c r="E1668" s="25" t="s">
        <v>152</v>
      </c>
      <c r="F1668" s="25" t="s">
        <v>160</v>
      </c>
    </row>
    <row r="1669" spans="1:7" x14ac:dyDescent="0.3">
      <c r="A1669" s="36" t="s">
        <v>2785</v>
      </c>
      <c r="B1669" s="25" t="s">
        <v>2784</v>
      </c>
      <c r="C1669" s="25">
        <v>0</v>
      </c>
      <c r="D1669" s="25" t="s">
        <v>189</v>
      </c>
      <c r="E1669" s="25" t="s">
        <v>152</v>
      </c>
      <c r="F1669" s="25" t="s">
        <v>160</v>
      </c>
    </row>
    <row r="1670" spans="1:7" x14ac:dyDescent="0.3">
      <c r="A1670" s="36" t="s">
        <v>2786</v>
      </c>
      <c r="C1670" s="25">
        <v>5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2788</v>
      </c>
      <c r="B1671" s="25" t="s">
        <v>2787</v>
      </c>
      <c r="C1671" s="25">
        <v>5</v>
      </c>
      <c r="D1671" s="25" t="s">
        <v>189</v>
      </c>
      <c r="E1671" s="25" t="s">
        <v>147</v>
      </c>
      <c r="F1671" s="25" t="s">
        <v>178</v>
      </c>
    </row>
    <row r="1672" spans="1:7" x14ac:dyDescent="0.3">
      <c r="A1672" s="36" t="s">
        <v>2790</v>
      </c>
      <c r="B1672" s="25" t="s">
        <v>2789</v>
      </c>
      <c r="C1672" s="25">
        <v>8</v>
      </c>
      <c r="D1672" s="25" t="s">
        <v>189</v>
      </c>
      <c r="E1672" s="25" t="s">
        <v>147</v>
      </c>
      <c r="F1672" s="25" t="s">
        <v>208</v>
      </c>
      <c r="G1672" s="25" t="s">
        <v>182</v>
      </c>
    </row>
    <row r="1673" spans="1:7" ht="15" customHeight="1" x14ac:dyDescent="0.35">
      <c r="A1673" s="32" t="s">
        <v>5075</v>
      </c>
      <c r="C1673" s="25"/>
      <c r="E1673" s="25"/>
      <c r="F1673" s="25"/>
    </row>
    <row r="1674" spans="1:7" x14ac:dyDescent="0.3">
      <c r="A1674" s="36" t="s">
        <v>2792</v>
      </c>
      <c r="B1674" s="25" t="s">
        <v>2791</v>
      </c>
      <c r="C1674" s="25"/>
      <c r="D1674" s="25" t="s">
        <v>1298</v>
      </c>
      <c r="E1674" s="25"/>
      <c r="F1674" s="25"/>
    </row>
    <row r="1675" spans="1:7" ht="15" customHeight="1" x14ac:dyDescent="0.35">
      <c r="A1675" s="32" t="s">
        <v>5076</v>
      </c>
      <c r="C1675" s="25"/>
      <c r="D1675" s="25"/>
      <c r="E1675" s="25"/>
      <c r="F1675" s="25"/>
    </row>
    <row r="1676" spans="1:7" x14ac:dyDescent="0.3">
      <c r="A1676" s="36" t="s">
        <v>2794</v>
      </c>
      <c r="B1676" s="25" t="s">
        <v>2793</v>
      </c>
      <c r="C1676" s="25">
        <v>0</v>
      </c>
      <c r="D1676" s="25" t="s">
        <v>157</v>
      </c>
      <c r="E1676" s="25" t="s">
        <v>152</v>
      </c>
      <c r="F1676" s="25" t="s">
        <v>160</v>
      </c>
    </row>
    <row r="1677" spans="1:7" ht="15" customHeight="1" x14ac:dyDescent="0.35">
      <c r="A1677" s="32" t="s">
        <v>5077</v>
      </c>
      <c r="C1677" s="25"/>
      <c r="E1677" s="25"/>
      <c r="F1677" s="25"/>
    </row>
    <row r="1678" spans="1:7" x14ac:dyDescent="0.3">
      <c r="A1678" s="36" t="s">
        <v>2796</v>
      </c>
      <c r="B1678" s="25" t="s">
        <v>2795</v>
      </c>
      <c r="C1678" s="25">
        <v>7</v>
      </c>
      <c r="D1678" s="25" t="s">
        <v>149</v>
      </c>
      <c r="E1678" s="25" t="s">
        <v>147</v>
      </c>
      <c r="F1678" s="25" t="s">
        <v>195</v>
      </c>
    </row>
    <row r="1679" spans="1:7" ht="15" customHeight="1" x14ac:dyDescent="0.35">
      <c r="A1679" s="32" t="s">
        <v>5078</v>
      </c>
      <c r="C1679" s="25"/>
      <c r="E1679" s="25"/>
      <c r="F1679" s="25"/>
    </row>
    <row r="1680" spans="1:7" x14ac:dyDescent="0.3">
      <c r="A1680" s="36" t="s">
        <v>2798</v>
      </c>
      <c r="B1680" s="25" t="s">
        <v>2797</v>
      </c>
      <c r="C1680" s="25">
        <v>7</v>
      </c>
      <c r="D1680" s="25" t="s">
        <v>149</v>
      </c>
      <c r="E1680" s="25" t="s">
        <v>147</v>
      </c>
      <c r="F1680" s="25" t="s">
        <v>208</v>
      </c>
    </row>
    <row r="1681" spans="1:7" x14ac:dyDescent="0.3">
      <c r="A1681" s="36" t="s">
        <v>2800</v>
      </c>
      <c r="B1681" s="25" t="s">
        <v>2799</v>
      </c>
      <c r="C1681" s="25">
        <v>6</v>
      </c>
      <c r="D1681" s="25" t="s">
        <v>149</v>
      </c>
      <c r="E1681" s="25" t="s">
        <v>147</v>
      </c>
      <c r="F1681" s="25" t="s">
        <v>208</v>
      </c>
    </row>
    <row r="1682" spans="1:7" x14ac:dyDescent="0.3">
      <c r="A1682" s="36" t="s">
        <v>2802</v>
      </c>
      <c r="B1682" s="25" t="s">
        <v>2801</v>
      </c>
      <c r="C1682" s="25">
        <v>6</v>
      </c>
      <c r="D1682" s="25" t="s">
        <v>149</v>
      </c>
      <c r="E1682" s="25" t="s">
        <v>147</v>
      </c>
      <c r="F1682" s="25" t="s">
        <v>208</v>
      </c>
    </row>
    <row r="1683" spans="1:7" x14ac:dyDescent="0.3">
      <c r="A1683" s="36" t="s">
        <v>2804</v>
      </c>
      <c r="B1683" s="25" t="s">
        <v>2803</v>
      </c>
      <c r="C1683" s="25">
        <v>6</v>
      </c>
      <c r="D1683" s="25" t="s">
        <v>149</v>
      </c>
      <c r="E1683" s="25" t="s">
        <v>147</v>
      </c>
      <c r="F1683" s="25" t="s">
        <v>156</v>
      </c>
    </row>
    <row r="1684" spans="1:7" x14ac:dyDescent="0.3">
      <c r="A1684" s="36" t="s">
        <v>2806</v>
      </c>
      <c r="B1684" s="25" t="s">
        <v>2805</v>
      </c>
      <c r="C1684" s="25">
        <v>8</v>
      </c>
      <c r="D1684" s="25" t="s">
        <v>149</v>
      </c>
      <c r="E1684" s="25" t="s">
        <v>147</v>
      </c>
      <c r="F1684" s="25" t="s">
        <v>208</v>
      </c>
    </row>
    <row r="1685" spans="1:7" ht="15" customHeight="1" x14ac:dyDescent="0.35">
      <c r="A1685" s="32" t="s">
        <v>5079</v>
      </c>
      <c r="C1685" s="25"/>
      <c r="E1685" s="25"/>
      <c r="F1685" s="25"/>
    </row>
    <row r="1686" spans="1:7" x14ac:dyDescent="0.3">
      <c r="A1686" s="36" t="s">
        <v>2808</v>
      </c>
      <c r="B1686" s="25" t="s">
        <v>2807</v>
      </c>
      <c r="C1686" s="25">
        <v>4</v>
      </c>
      <c r="D1686" s="25" t="s">
        <v>149</v>
      </c>
      <c r="E1686" s="25" t="s">
        <v>147</v>
      </c>
      <c r="F1686" s="25" t="s">
        <v>222</v>
      </c>
    </row>
    <row r="1687" spans="1:7" x14ac:dyDescent="0.3">
      <c r="A1687" s="36" t="s">
        <v>2810</v>
      </c>
      <c r="B1687" s="25" t="s">
        <v>2809</v>
      </c>
      <c r="C1687" s="25">
        <v>4</v>
      </c>
      <c r="D1687" s="25" t="s">
        <v>149</v>
      </c>
      <c r="E1687" s="25" t="s">
        <v>147</v>
      </c>
      <c r="F1687" s="25" t="s">
        <v>222</v>
      </c>
    </row>
    <row r="1688" spans="1:7" ht="15" customHeight="1" x14ac:dyDescent="0.35">
      <c r="A1688" s="32" t="s">
        <v>5080</v>
      </c>
      <c r="C1688" s="25"/>
      <c r="E1688" s="25"/>
      <c r="F1688" s="25"/>
    </row>
    <row r="1689" spans="1:7" x14ac:dyDescent="0.3">
      <c r="A1689" s="36" t="s">
        <v>2812</v>
      </c>
      <c r="B1689" s="25" t="s">
        <v>2811</v>
      </c>
      <c r="C1689" s="25">
        <v>5</v>
      </c>
      <c r="D1689" s="25" t="s">
        <v>149</v>
      </c>
      <c r="E1689" s="25" t="s">
        <v>147</v>
      </c>
      <c r="F1689" s="25" t="s">
        <v>222</v>
      </c>
    </row>
    <row r="1690" spans="1:7" x14ac:dyDescent="0.3">
      <c r="A1690" s="36" t="s">
        <v>2814</v>
      </c>
      <c r="B1690" s="25" t="s">
        <v>2813</v>
      </c>
      <c r="C1690" s="25">
        <v>5</v>
      </c>
      <c r="D1690" s="25" t="s">
        <v>149</v>
      </c>
      <c r="E1690" s="25" t="s">
        <v>147</v>
      </c>
      <c r="F1690" s="25" t="s">
        <v>222</v>
      </c>
      <c r="G1690" s="25" t="s">
        <v>223</v>
      </c>
    </row>
    <row r="1691" spans="1:7" x14ac:dyDescent="0.3">
      <c r="A1691" s="36" t="s">
        <v>2816</v>
      </c>
      <c r="B1691" s="25" t="s">
        <v>2815</v>
      </c>
      <c r="C1691" s="25"/>
      <c r="D1691" s="25" t="s">
        <v>149</v>
      </c>
      <c r="E1691" s="25" t="s">
        <v>147</v>
      </c>
      <c r="F1691" s="25" t="s">
        <v>222</v>
      </c>
    </row>
    <row r="1692" spans="1:7" x14ac:dyDescent="0.3">
      <c r="A1692" s="36" t="s">
        <v>2818</v>
      </c>
      <c r="B1692" s="25" t="s">
        <v>2817</v>
      </c>
      <c r="C1692" s="25"/>
      <c r="D1692" s="25" t="s">
        <v>149</v>
      </c>
      <c r="E1692" s="25"/>
      <c r="F1692" s="25"/>
    </row>
    <row r="1693" spans="1:7" ht="15" customHeight="1" x14ac:dyDescent="0.35">
      <c r="A1693" s="32" t="s">
        <v>5081</v>
      </c>
      <c r="C1693" s="25"/>
      <c r="E1693" s="25"/>
      <c r="F1693" s="25"/>
    </row>
    <row r="1694" spans="1:7" x14ac:dyDescent="0.3">
      <c r="A1694" s="36" t="s">
        <v>2820</v>
      </c>
      <c r="B1694" s="25" t="s">
        <v>2819</v>
      </c>
      <c r="C1694" s="25">
        <v>5</v>
      </c>
      <c r="D1694" s="25" t="s">
        <v>149</v>
      </c>
      <c r="E1694" s="25" t="s">
        <v>147</v>
      </c>
      <c r="F1694" s="25" t="s">
        <v>148</v>
      </c>
    </row>
    <row r="1695" spans="1:7" x14ac:dyDescent="0.3">
      <c r="A1695" s="36" t="s">
        <v>2822</v>
      </c>
      <c r="B1695" s="25" t="s">
        <v>2821</v>
      </c>
      <c r="C1695" s="25">
        <v>7</v>
      </c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2824</v>
      </c>
      <c r="B1696" s="25" t="s">
        <v>2823</v>
      </c>
      <c r="C1696" s="25">
        <v>6</v>
      </c>
      <c r="D1696" s="25" t="s">
        <v>149</v>
      </c>
      <c r="E1696" s="25" t="s">
        <v>147</v>
      </c>
      <c r="F1696" s="25" t="s">
        <v>2225</v>
      </c>
      <c r="G1696" s="25" t="s">
        <v>144</v>
      </c>
    </row>
    <row r="1697" spans="1:7" x14ac:dyDescent="0.3">
      <c r="A1697" s="36" t="s">
        <v>2826</v>
      </c>
      <c r="B1697" s="25" t="s">
        <v>2825</v>
      </c>
      <c r="C1697" s="25">
        <v>0</v>
      </c>
      <c r="D1697" s="25" t="s">
        <v>149</v>
      </c>
      <c r="E1697" s="25" t="s">
        <v>152</v>
      </c>
      <c r="F1697" s="25" t="s">
        <v>355</v>
      </c>
    </row>
    <row r="1698" spans="1:7" x14ac:dyDescent="0.3">
      <c r="A1698" s="36" t="s">
        <v>2828</v>
      </c>
      <c r="B1698" s="25" t="s">
        <v>2827</v>
      </c>
      <c r="C1698" s="25">
        <v>8</v>
      </c>
      <c r="D1698" s="25" t="s">
        <v>149</v>
      </c>
      <c r="E1698" s="25" t="s">
        <v>147</v>
      </c>
      <c r="F1698" s="25" t="s">
        <v>222</v>
      </c>
    </row>
    <row r="1699" spans="1:7" x14ac:dyDescent="0.3">
      <c r="A1699" s="36" t="s">
        <v>2830</v>
      </c>
      <c r="B1699" s="25" t="s">
        <v>2829</v>
      </c>
      <c r="C1699" s="25">
        <v>6</v>
      </c>
      <c r="D1699" s="25" t="s">
        <v>149</v>
      </c>
      <c r="E1699" s="25" t="s">
        <v>147</v>
      </c>
      <c r="F1699" s="25" t="s">
        <v>156</v>
      </c>
      <c r="G1699" s="25" t="s">
        <v>203</v>
      </c>
    </row>
    <row r="1700" spans="1:7" ht="15" customHeight="1" x14ac:dyDescent="0.35">
      <c r="A1700" s="32" t="s">
        <v>5082</v>
      </c>
      <c r="C1700" s="25"/>
      <c r="E1700" s="25"/>
      <c r="F1700" s="25"/>
    </row>
    <row r="1701" spans="1:7" x14ac:dyDescent="0.3">
      <c r="A1701" s="36" t="s">
        <v>2832</v>
      </c>
      <c r="B1701" s="25" t="s">
        <v>2831</v>
      </c>
      <c r="C1701" s="25">
        <v>7</v>
      </c>
      <c r="D1701" s="25" t="s">
        <v>149</v>
      </c>
      <c r="E1701" s="25" t="s">
        <v>147</v>
      </c>
      <c r="F1701" s="25" t="s">
        <v>222</v>
      </c>
    </row>
    <row r="1702" spans="1:7" x14ac:dyDescent="0.3">
      <c r="A1702" s="36" t="s">
        <v>2834</v>
      </c>
      <c r="B1702" s="25" t="s">
        <v>2833</v>
      </c>
      <c r="C1702" s="25">
        <v>6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2836</v>
      </c>
      <c r="B1703" s="25" t="s">
        <v>2835</v>
      </c>
      <c r="C1703" s="25"/>
      <c r="D1703" s="25" t="s">
        <v>149</v>
      </c>
      <c r="E1703" s="25" t="s">
        <v>147</v>
      </c>
      <c r="F1703" s="25" t="s">
        <v>160</v>
      </c>
    </row>
    <row r="1704" spans="1:7" x14ac:dyDescent="0.3">
      <c r="A1704" s="36" t="s">
        <v>2837</v>
      </c>
      <c r="C1704" s="25">
        <v>6</v>
      </c>
      <c r="D1704" s="36" t="s">
        <v>149</v>
      </c>
      <c r="E1704" s="25" t="s">
        <v>147</v>
      </c>
      <c r="F1704" s="25" t="s">
        <v>222</v>
      </c>
    </row>
    <row r="1705" spans="1:7" x14ac:dyDescent="0.3">
      <c r="A1705" s="36" t="s">
        <v>2839</v>
      </c>
      <c r="B1705" s="25" t="s">
        <v>2838</v>
      </c>
      <c r="C1705" s="25">
        <v>6</v>
      </c>
      <c r="D1705" s="25" t="s">
        <v>149</v>
      </c>
      <c r="E1705" s="25" t="s">
        <v>147</v>
      </c>
      <c r="F1705" s="25" t="s">
        <v>195</v>
      </c>
    </row>
    <row r="1706" spans="1:7" x14ac:dyDescent="0.3">
      <c r="A1706" s="36" t="s">
        <v>2841</v>
      </c>
      <c r="B1706" s="25" t="s">
        <v>2840</v>
      </c>
      <c r="C1706" s="25">
        <v>0</v>
      </c>
      <c r="D1706" s="25" t="s">
        <v>149</v>
      </c>
      <c r="E1706" s="25" t="s">
        <v>152</v>
      </c>
      <c r="F1706" s="25" t="s">
        <v>222</v>
      </c>
    </row>
    <row r="1707" spans="1:7" ht="15" customHeight="1" x14ac:dyDescent="0.35">
      <c r="A1707" s="32" t="s">
        <v>5083</v>
      </c>
      <c r="E1707" s="25"/>
      <c r="F1707" s="25"/>
    </row>
    <row r="1708" spans="1:7" x14ac:dyDescent="0.3">
      <c r="A1708" s="36" t="s">
        <v>2843</v>
      </c>
      <c r="B1708" s="25" t="s">
        <v>2842</v>
      </c>
      <c r="C1708" s="25">
        <v>0</v>
      </c>
      <c r="D1708" s="25" t="s">
        <v>149</v>
      </c>
      <c r="E1708" s="25" t="s">
        <v>147</v>
      </c>
      <c r="F1708" s="25" t="s">
        <v>156</v>
      </c>
    </row>
    <row r="1709" spans="1:7" ht="15" customHeight="1" x14ac:dyDescent="0.35">
      <c r="A1709" s="32" t="s">
        <v>5084</v>
      </c>
      <c r="C1709" s="25"/>
      <c r="E1709" s="25"/>
      <c r="F1709" s="25"/>
    </row>
    <row r="1710" spans="1:7" x14ac:dyDescent="0.3">
      <c r="A1710" s="36" t="s">
        <v>2845</v>
      </c>
      <c r="B1710" s="25" t="s">
        <v>2844</v>
      </c>
      <c r="C1710" s="25">
        <v>5</v>
      </c>
      <c r="D1710" s="25" t="s">
        <v>149</v>
      </c>
      <c r="E1710" s="25" t="s">
        <v>147</v>
      </c>
      <c r="F1710" s="25" t="s">
        <v>208</v>
      </c>
    </row>
    <row r="1711" spans="1:7" x14ac:dyDescent="0.3">
      <c r="A1711" s="36" t="s">
        <v>2846</v>
      </c>
      <c r="C1711" s="25">
        <v>5</v>
      </c>
      <c r="D1711" s="36" t="s">
        <v>149</v>
      </c>
      <c r="E1711" s="25" t="s">
        <v>147</v>
      </c>
      <c r="F1711" s="25" t="s">
        <v>156</v>
      </c>
    </row>
    <row r="1712" spans="1:7" x14ac:dyDescent="0.3">
      <c r="A1712" s="36" t="s">
        <v>2848</v>
      </c>
      <c r="B1712" s="25" t="s">
        <v>2847</v>
      </c>
      <c r="C1712" s="25">
        <v>5</v>
      </c>
      <c r="D1712" s="25" t="s">
        <v>149</v>
      </c>
      <c r="E1712" s="25" t="s">
        <v>147</v>
      </c>
      <c r="F1712" s="25" t="s">
        <v>178</v>
      </c>
    </row>
    <row r="1713" spans="1:7" ht="15" customHeight="1" x14ac:dyDescent="0.35">
      <c r="A1713" s="32" t="s">
        <v>5085</v>
      </c>
      <c r="C1713" s="25"/>
      <c r="E1713" s="25"/>
      <c r="F1713" s="25"/>
    </row>
    <row r="1714" spans="1:7" x14ac:dyDescent="0.3">
      <c r="A1714" s="36" t="s">
        <v>2850</v>
      </c>
      <c r="B1714" s="25" t="s">
        <v>2849</v>
      </c>
      <c r="C1714" s="25">
        <v>5</v>
      </c>
      <c r="D1714" s="25" t="s">
        <v>149</v>
      </c>
      <c r="E1714" s="25" t="s">
        <v>147</v>
      </c>
      <c r="F1714" s="25" t="s">
        <v>378</v>
      </c>
    </row>
    <row r="1715" spans="1:7" x14ac:dyDescent="0.3">
      <c r="A1715" s="36" t="s">
        <v>2852</v>
      </c>
      <c r="B1715" s="25" t="s">
        <v>2851</v>
      </c>
      <c r="C1715" s="25">
        <v>9</v>
      </c>
      <c r="D1715" s="25" t="s">
        <v>149</v>
      </c>
      <c r="E1715" s="25" t="s">
        <v>147</v>
      </c>
      <c r="F1715" s="25" t="s">
        <v>195</v>
      </c>
    </row>
    <row r="1716" spans="1:7" x14ac:dyDescent="0.3">
      <c r="A1716" s="36" t="s">
        <v>2853</v>
      </c>
      <c r="C1716" s="25">
        <v>9</v>
      </c>
      <c r="D1716" s="36" t="s">
        <v>149</v>
      </c>
      <c r="E1716" s="25" t="s">
        <v>147</v>
      </c>
      <c r="F1716" s="25" t="s">
        <v>148</v>
      </c>
    </row>
    <row r="1717" spans="1:7" x14ac:dyDescent="0.3">
      <c r="A1717" s="36" t="s">
        <v>2855</v>
      </c>
      <c r="B1717" s="25" t="s">
        <v>2854</v>
      </c>
      <c r="C1717" s="25">
        <v>10</v>
      </c>
      <c r="D1717" s="25" t="s">
        <v>149</v>
      </c>
      <c r="E1717" s="25" t="s">
        <v>147</v>
      </c>
      <c r="F1717" s="25" t="s">
        <v>253</v>
      </c>
      <c r="G1717" s="25" t="s">
        <v>203</v>
      </c>
    </row>
    <row r="1718" spans="1:7" x14ac:dyDescent="0.3">
      <c r="A1718" s="36" t="s">
        <v>2857</v>
      </c>
      <c r="B1718" s="25" t="s">
        <v>2856</v>
      </c>
      <c r="C1718" s="25">
        <v>10</v>
      </c>
      <c r="D1718" s="25" t="s">
        <v>149</v>
      </c>
      <c r="E1718" s="25" t="s">
        <v>147</v>
      </c>
      <c r="F1718" s="25" t="s">
        <v>195</v>
      </c>
      <c r="G1718" s="25" t="s">
        <v>144</v>
      </c>
    </row>
    <row r="1719" spans="1:7" ht="15" customHeight="1" x14ac:dyDescent="0.35">
      <c r="A1719" s="32" t="s">
        <v>5086</v>
      </c>
      <c r="C1719" s="25"/>
      <c r="E1719" s="25"/>
      <c r="F1719" s="25"/>
    </row>
    <row r="1720" spans="1:7" x14ac:dyDescent="0.3">
      <c r="A1720" s="36" t="s">
        <v>2859</v>
      </c>
      <c r="B1720" s="25" t="s">
        <v>2858</v>
      </c>
      <c r="C1720" s="25">
        <v>7</v>
      </c>
      <c r="D1720" s="25" t="s">
        <v>149</v>
      </c>
      <c r="E1720" s="25" t="s">
        <v>147</v>
      </c>
      <c r="F1720" s="25" t="s">
        <v>208</v>
      </c>
    </row>
    <row r="1721" spans="1:7" x14ac:dyDescent="0.3">
      <c r="A1721" s="36" t="s">
        <v>2860</v>
      </c>
      <c r="C1721" s="25"/>
      <c r="D1721" s="25" t="s">
        <v>157</v>
      </c>
      <c r="E1721" s="25"/>
      <c r="F1721" s="25"/>
    </row>
    <row r="1722" spans="1:7" x14ac:dyDescent="0.3">
      <c r="A1722" s="36" t="s">
        <v>2862</v>
      </c>
      <c r="B1722" s="25" t="s">
        <v>2861</v>
      </c>
      <c r="C1722" s="25">
        <v>4</v>
      </c>
      <c r="D1722" s="25" t="s">
        <v>157</v>
      </c>
      <c r="E1722" s="25" t="s">
        <v>147</v>
      </c>
      <c r="F1722" s="25" t="s">
        <v>160</v>
      </c>
    </row>
    <row r="1723" spans="1:7" ht="15" customHeight="1" x14ac:dyDescent="0.35">
      <c r="A1723" s="32" t="s">
        <v>5087</v>
      </c>
      <c r="C1723" s="25"/>
      <c r="E1723" s="25"/>
      <c r="F1723" s="25"/>
    </row>
    <row r="1724" spans="1:7" x14ac:dyDescent="0.3">
      <c r="A1724" s="36" t="s">
        <v>2864</v>
      </c>
      <c r="B1724" s="25" t="s">
        <v>2863</v>
      </c>
      <c r="C1724" s="25">
        <v>0</v>
      </c>
      <c r="D1724" s="25" t="s">
        <v>149</v>
      </c>
      <c r="E1724" s="25" t="s">
        <v>152</v>
      </c>
      <c r="F1724" s="25" t="s">
        <v>160</v>
      </c>
    </row>
    <row r="1725" spans="1:7" x14ac:dyDescent="0.3">
      <c r="A1725" s="36" t="s">
        <v>2866</v>
      </c>
      <c r="B1725" s="25" t="s">
        <v>2865</v>
      </c>
      <c r="C1725" s="25"/>
      <c r="D1725" s="25" t="s">
        <v>149</v>
      </c>
      <c r="E1725" s="25"/>
      <c r="F1725" s="25"/>
    </row>
    <row r="1726" spans="1:7" ht="15" customHeight="1" x14ac:dyDescent="0.35">
      <c r="A1726" s="32" t="s">
        <v>5088</v>
      </c>
      <c r="C1726" s="25"/>
      <c r="E1726" s="25"/>
      <c r="F1726" s="25"/>
    </row>
    <row r="1727" spans="1:7" ht="15" customHeight="1" x14ac:dyDescent="0.35">
      <c r="A1727" s="32" t="s">
        <v>5089</v>
      </c>
      <c r="C1727" s="25"/>
      <c r="E1727" s="25"/>
      <c r="F1727" s="25"/>
    </row>
    <row r="1728" spans="1:7" x14ac:dyDescent="0.3">
      <c r="A1728" s="36" t="s">
        <v>2868</v>
      </c>
      <c r="B1728" s="25" t="s">
        <v>2867</v>
      </c>
      <c r="C1728" s="25">
        <v>7</v>
      </c>
      <c r="D1728" s="25" t="s">
        <v>149</v>
      </c>
      <c r="E1728" s="25" t="s">
        <v>147</v>
      </c>
      <c r="F1728" s="25" t="s">
        <v>195</v>
      </c>
      <c r="G1728" s="25" t="s">
        <v>144</v>
      </c>
    </row>
    <row r="1729" spans="1:7" x14ac:dyDescent="0.3">
      <c r="A1729" s="36" t="s">
        <v>2870</v>
      </c>
      <c r="B1729" s="25" t="s">
        <v>2869</v>
      </c>
      <c r="C1729" s="25">
        <v>0</v>
      </c>
      <c r="D1729" s="25" t="s">
        <v>149</v>
      </c>
      <c r="E1729" s="25" t="s">
        <v>152</v>
      </c>
      <c r="F1729" s="25" t="s">
        <v>160</v>
      </c>
    </row>
    <row r="1730" spans="1:7" x14ac:dyDescent="0.3">
      <c r="A1730" s="36" t="s">
        <v>2872</v>
      </c>
      <c r="B1730" s="25" t="s">
        <v>2871</v>
      </c>
      <c r="C1730" s="25">
        <v>0</v>
      </c>
      <c r="D1730" s="25" t="s">
        <v>149</v>
      </c>
      <c r="E1730" s="25" t="s">
        <v>152</v>
      </c>
      <c r="F1730" s="25" t="s">
        <v>178</v>
      </c>
    </row>
    <row r="1731" spans="1:7" ht="15" customHeight="1" x14ac:dyDescent="0.35">
      <c r="A1731" s="32" t="s">
        <v>5090</v>
      </c>
      <c r="C1731" s="25"/>
      <c r="E1731" s="25"/>
      <c r="F1731" s="25"/>
    </row>
    <row r="1732" spans="1:7" ht="15" customHeight="1" x14ac:dyDescent="0.35">
      <c r="A1732" s="32" t="s">
        <v>5091</v>
      </c>
      <c r="C1732" s="25"/>
      <c r="D1732" s="25"/>
      <c r="E1732" s="25"/>
      <c r="F1732" s="25"/>
    </row>
    <row r="1733" spans="1:7" x14ac:dyDescent="0.3">
      <c r="A1733" s="36" t="s">
        <v>2873</v>
      </c>
      <c r="C1733" s="25">
        <v>5</v>
      </c>
      <c r="D1733" s="36" t="s">
        <v>149</v>
      </c>
      <c r="E1733" s="25" t="s">
        <v>147</v>
      </c>
      <c r="F1733" s="25" t="s">
        <v>148</v>
      </c>
    </row>
    <row r="1734" spans="1:7" x14ac:dyDescent="0.3">
      <c r="A1734" s="36" t="s">
        <v>2875</v>
      </c>
      <c r="B1734" s="25" t="s">
        <v>2874</v>
      </c>
      <c r="C1734" s="25"/>
      <c r="D1734" s="25" t="s">
        <v>149</v>
      </c>
      <c r="E1734" s="25"/>
      <c r="F1734" s="25"/>
    </row>
    <row r="1735" spans="1:7" x14ac:dyDescent="0.3">
      <c r="A1735" s="36" t="s">
        <v>2877</v>
      </c>
      <c r="B1735" s="25" t="s">
        <v>2876</v>
      </c>
      <c r="C1735" s="25"/>
      <c r="D1735" s="25" t="s">
        <v>149</v>
      </c>
      <c r="E1735" s="25" t="s">
        <v>152</v>
      </c>
      <c r="F1735" s="25" t="s">
        <v>202</v>
      </c>
    </row>
    <row r="1736" spans="1:7" x14ac:dyDescent="0.3">
      <c r="A1736" s="36" t="s">
        <v>2879</v>
      </c>
      <c r="B1736" s="25" t="s">
        <v>2878</v>
      </c>
      <c r="C1736" s="25">
        <v>0</v>
      </c>
      <c r="D1736" s="25" t="s">
        <v>149</v>
      </c>
      <c r="E1736" s="25" t="s">
        <v>152</v>
      </c>
      <c r="F1736" s="25" t="s">
        <v>156</v>
      </c>
    </row>
    <row r="1737" spans="1:7" x14ac:dyDescent="0.3">
      <c r="A1737" s="36" t="s">
        <v>2880</v>
      </c>
      <c r="B1737" s="25" t="s">
        <v>2878</v>
      </c>
      <c r="C1737" s="25">
        <v>0</v>
      </c>
      <c r="D1737" s="25" t="s">
        <v>149</v>
      </c>
      <c r="E1737" s="25" t="s">
        <v>152</v>
      </c>
      <c r="F1737" s="25" t="s">
        <v>160</v>
      </c>
    </row>
    <row r="1738" spans="1:7" x14ac:dyDescent="0.3">
      <c r="A1738" s="36" t="s">
        <v>2881</v>
      </c>
      <c r="B1738" s="25" t="s">
        <v>2878</v>
      </c>
      <c r="C1738" s="25">
        <v>0</v>
      </c>
      <c r="D1738" s="25" t="s">
        <v>149</v>
      </c>
      <c r="E1738" s="25" t="s">
        <v>152</v>
      </c>
      <c r="F1738" s="25" t="s">
        <v>160</v>
      </c>
    </row>
    <row r="1739" spans="1:7" ht="15" customHeight="1" x14ac:dyDescent="0.35">
      <c r="A1739" s="32" t="s">
        <v>5092</v>
      </c>
      <c r="C1739" s="25"/>
      <c r="E1739" s="25"/>
      <c r="F1739" s="25"/>
    </row>
    <row r="1740" spans="1:7" x14ac:dyDescent="0.3">
      <c r="A1740" s="36" t="s">
        <v>2883</v>
      </c>
      <c r="B1740" s="25" t="s">
        <v>2882</v>
      </c>
      <c r="C1740" s="25">
        <v>7</v>
      </c>
      <c r="D1740" s="25" t="s">
        <v>149</v>
      </c>
      <c r="E1740" s="25" t="s">
        <v>147</v>
      </c>
      <c r="F1740" s="25" t="s">
        <v>208</v>
      </c>
    </row>
    <row r="1741" spans="1:7" x14ac:dyDescent="0.3">
      <c r="A1741" s="36" t="s">
        <v>2884</v>
      </c>
      <c r="B1741" s="25" t="s">
        <v>2882</v>
      </c>
      <c r="C1741" s="25"/>
      <c r="D1741" s="25" t="s">
        <v>149</v>
      </c>
      <c r="E1741" s="25" t="s">
        <v>147</v>
      </c>
      <c r="F1741" s="25" t="s">
        <v>160</v>
      </c>
    </row>
    <row r="1742" spans="1:7" x14ac:dyDescent="0.3">
      <c r="A1742" s="36" t="s">
        <v>2885</v>
      </c>
      <c r="B1742" s="25" t="s">
        <v>2882</v>
      </c>
      <c r="C1742" s="25">
        <v>6</v>
      </c>
      <c r="D1742" s="25" t="s">
        <v>149</v>
      </c>
      <c r="E1742" s="25" t="s">
        <v>147</v>
      </c>
      <c r="F1742" s="25" t="s">
        <v>378</v>
      </c>
    </row>
    <row r="1743" spans="1:7" ht="15" customHeight="1" x14ac:dyDescent="0.35">
      <c r="A1743" s="32" t="s">
        <v>5093</v>
      </c>
      <c r="C1743" s="25"/>
      <c r="E1743" s="25"/>
      <c r="F1743" s="25"/>
    </row>
    <row r="1744" spans="1:7" x14ac:dyDescent="0.3">
      <c r="A1744" s="36" t="s">
        <v>2887</v>
      </c>
      <c r="B1744" s="25" t="s">
        <v>2886</v>
      </c>
      <c r="C1744" s="25">
        <v>8</v>
      </c>
      <c r="D1744" s="25" t="s">
        <v>189</v>
      </c>
      <c r="E1744" s="25" t="s">
        <v>147</v>
      </c>
      <c r="F1744" s="25" t="s">
        <v>160</v>
      </c>
      <c r="G1744" s="25" t="s">
        <v>182</v>
      </c>
    </row>
    <row r="1745" spans="1:6" ht="15" customHeight="1" x14ac:dyDescent="0.35">
      <c r="A1745" s="32" t="s">
        <v>5094</v>
      </c>
      <c r="C1745" s="25"/>
      <c r="E1745" s="25"/>
      <c r="F1745" s="25"/>
    </row>
    <row r="1746" spans="1:6" x14ac:dyDescent="0.3">
      <c r="A1746" s="36" t="s">
        <v>2889</v>
      </c>
      <c r="B1746" s="25" t="s">
        <v>2888</v>
      </c>
      <c r="C1746" s="25"/>
      <c r="D1746" s="25" t="s">
        <v>149</v>
      </c>
      <c r="E1746" s="25"/>
      <c r="F1746" s="25"/>
    </row>
    <row r="1747" spans="1:6" x14ac:dyDescent="0.3">
      <c r="A1747" s="36" t="s">
        <v>2891</v>
      </c>
      <c r="B1747" s="25" t="s">
        <v>2890</v>
      </c>
      <c r="C1747" s="25">
        <v>0</v>
      </c>
      <c r="D1747" s="25" t="s">
        <v>149</v>
      </c>
      <c r="E1747" s="25" t="s">
        <v>152</v>
      </c>
      <c r="F1747" s="25" t="s">
        <v>156</v>
      </c>
    </row>
    <row r="1748" spans="1:6" ht="15" customHeight="1" x14ac:dyDescent="0.35">
      <c r="A1748" s="32" t="s">
        <v>5095</v>
      </c>
      <c r="C1748" s="25"/>
      <c r="E1748" s="25"/>
      <c r="F1748" s="25"/>
    </row>
    <row r="1749" spans="1:6" x14ac:dyDescent="0.3">
      <c r="A1749" s="36" t="s">
        <v>2893</v>
      </c>
      <c r="B1749" s="25" t="s">
        <v>2892</v>
      </c>
      <c r="C1749" s="25">
        <v>4</v>
      </c>
      <c r="D1749" s="25" t="s">
        <v>1244</v>
      </c>
      <c r="E1749" s="25" t="s">
        <v>147</v>
      </c>
      <c r="F1749" s="25" t="s">
        <v>492</v>
      </c>
    </row>
    <row r="1750" spans="1:6" ht="15" customHeight="1" x14ac:dyDescent="0.35">
      <c r="A1750" s="32" t="s">
        <v>5096</v>
      </c>
      <c r="C1750" s="25"/>
      <c r="E1750" s="25"/>
      <c r="F1750" s="25"/>
    </row>
    <row r="1751" spans="1:6" x14ac:dyDescent="0.3">
      <c r="A1751" s="36" t="s">
        <v>2894</v>
      </c>
      <c r="C1751" s="25">
        <v>3</v>
      </c>
      <c r="D1751" s="36" t="s">
        <v>149</v>
      </c>
      <c r="E1751" s="25" t="s">
        <v>147</v>
      </c>
      <c r="F1751" s="25" t="s">
        <v>148</v>
      </c>
    </row>
    <row r="1752" spans="1:6" x14ac:dyDescent="0.3">
      <c r="A1752" s="36" t="s">
        <v>2896</v>
      </c>
      <c r="B1752" s="25" t="s">
        <v>2895</v>
      </c>
      <c r="C1752" s="25"/>
      <c r="D1752" s="25" t="s">
        <v>149</v>
      </c>
      <c r="E1752" s="25"/>
      <c r="F1752" s="25"/>
    </row>
    <row r="1753" spans="1:6" x14ac:dyDescent="0.3">
      <c r="A1753" s="36" t="s">
        <v>2898</v>
      </c>
      <c r="B1753" s="25" t="s">
        <v>2897</v>
      </c>
      <c r="C1753" s="25"/>
      <c r="D1753" s="25" t="s">
        <v>149</v>
      </c>
      <c r="E1753" s="25" t="s">
        <v>152</v>
      </c>
      <c r="F1753" s="25" t="s">
        <v>355</v>
      </c>
    </row>
    <row r="1754" spans="1:6" ht="15" customHeight="1" x14ac:dyDescent="0.35">
      <c r="A1754" s="32" t="s">
        <v>5097</v>
      </c>
      <c r="C1754" s="25"/>
      <c r="E1754" s="25"/>
      <c r="F1754" s="25"/>
    </row>
    <row r="1755" spans="1:6" x14ac:dyDescent="0.3">
      <c r="A1755" s="36" t="s">
        <v>2900</v>
      </c>
      <c r="B1755" s="25" t="s">
        <v>2899</v>
      </c>
      <c r="C1755" s="25"/>
      <c r="D1755" s="25" t="s">
        <v>149</v>
      </c>
      <c r="E1755" s="25"/>
      <c r="F1755" s="25"/>
    </row>
    <row r="1756" spans="1:6" x14ac:dyDescent="0.3">
      <c r="A1756" s="36" t="s">
        <v>2902</v>
      </c>
      <c r="B1756" s="36" t="s">
        <v>2901</v>
      </c>
      <c r="C1756" s="25">
        <v>0</v>
      </c>
      <c r="D1756" s="36" t="s">
        <v>149</v>
      </c>
      <c r="E1756" s="25" t="s">
        <v>152</v>
      </c>
      <c r="F1756" s="25" t="s">
        <v>222</v>
      </c>
    </row>
    <row r="1757" spans="1:6" ht="15" customHeight="1" x14ac:dyDescent="0.35">
      <c r="A1757" s="32" t="s">
        <v>5098</v>
      </c>
    </row>
    <row r="1758" spans="1:6" x14ac:dyDescent="0.3">
      <c r="A1758" s="36" t="s">
        <v>2904</v>
      </c>
      <c r="B1758" s="25" t="s">
        <v>2903</v>
      </c>
      <c r="C1758" s="25">
        <v>9</v>
      </c>
      <c r="D1758" s="25" t="s">
        <v>149</v>
      </c>
      <c r="E1758" s="25" t="s">
        <v>147</v>
      </c>
      <c r="F1758" s="25" t="s">
        <v>222</v>
      </c>
    </row>
    <row r="1759" spans="1:6" x14ac:dyDescent="0.3">
      <c r="A1759" s="36" t="s">
        <v>2906</v>
      </c>
      <c r="B1759" s="25" t="s">
        <v>2905</v>
      </c>
      <c r="C1759" s="25">
        <v>8</v>
      </c>
      <c r="D1759" s="25" t="s">
        <v>149</v>
      </c>
      <c r="E1759" s="25" t="s">
        <v>147</v>
      </c>
      <c r="F1759" s="25" t="s">
        <v>173</v>
      </c>
    </row>
    <row r="1760" spans="1:6" ht="15" customHeight="1" x14ac:dyDescent="0.35">
      <c r="A1760" s="32" t="s">
        <v>5099</v>
      </c>
    </row>
    <row r="1761" spans="1:7" x14ac:dyDescent="0.3">
      <c r="A1761" s="36" t="s">
        <v>2908</v>
      </c>
      <c r="B1761" s="25" t="s">
        <v>2907</v>
      </c>
      <c r="C1761" s="25">
        <v>6</v>
      </c>
      <c r="D1761" s="25" t="s">
        <v>149</v>
      </c>
      <c r="E1761" s="25" t="s">
        <v>147</v>
      </c>
      <c r="F1761" s="25" t="s">
        <v>148</v>
      </c>
    </row>
    <row r="1762" spans="1:7" x14ac:dyDescent="0.3">
      <c r="A1762" s="36" t="s">
        <v>2910</v>
      </c>
      <c r="B1762" s="25" t="s">
        <v>2909</v>
      </c>
      <c r="C1762" s="25">
        <v>7</v>
      </c>
      <c r="D1762" s="25" t="s">
        <v>149</v>
      </c>
      <c r="E1762" s="25" t="s">
        <v>147</v>
      </c>
      <c r="F1762" s="25" t="s">
        <v>222</v>
      </c>
    </row>
    <row r="1763" spans="1:7" ht="15" customHeight="1" x14ac:dyDescent="0.35">
      <c r="A1763" s="32" t="s">
        <v>5100</v>
      </c>
      <c r="C1763" s="25"/>
      <c r="E1763" s="25"/>
      <c r="F1763" s="25"/>
    </row>
    <row r="1764" spans="1:7" x14ac:dyDescent="0.3">
      <c r="A1764" s="36" t="s">
        <v>2912</v>
      </c>
      <c r="B1764" s="25" t="s">
        <v>2911</v>
      </c>
      <c r="C1764" s="25">
        <v>10</v>
      </c>
      <c r="D1764" s="25" t="s">
        <v>149</v>
      </c>
      <c r="E1764" s="25" t="s">
        <v>147</v>
      </c>
      <c r="F1764" s="25" t="s">
        <v>378</v>
      </c>
    </row>
    <row r="1765" spans="1:7" x14ac:dyDescent="0.3">
      <c r="A1765" s="36" t="s">
        <v>2913</v>
      </c>
      <c r="C1765" s="25">
        <v>7</v>
      </c>
      <c r="D1765" s="36" t="s">
        <v>189</v>
      </c>
      <c r="E1765" s="25" t="s">
        <v>147</v>
      </c>
      <c r="F1765" s="25" t="s">
        <v>156</v>
      </c>
    </row>
    <row r="1766" spans="1:7" x14ac:dyDescent="0.3">
      <c r="A1766" s="36" t="s">
        <v>2915</v>
      </c>
      <c r="B1766" s="25" t="s">
        <v>2914</v>
      </c>
      <c r="C1766" s="25">
        <v>7</v>
      </c>
      <c r="D1766" s="25" t="s">
        <v>189</v>
      </c>
      <c r="E1766" s="25" t="s">
        <v>147</v>
      </c>
      <c r="F1766" s="25" t="s">
        <v>178</v>
      </c>
    </row>
    <row r="1767" spans="1:7" ht="15" customHeight="1" x14ac:dyDescent="0.35">
      <c r="A1767" s="32" t="s">
        <v>5101</v>
      </c>
      <c r="C1767" s="25"/>
      <c r="E1767" s="25"/>
      <c r="F1767" s="25"/>
    </row>
    <row r="1768" spans="1:7" x14ac:dyDescent="0.3">
      <c r="A1768" s="36" t="s">
        <v>2916</v>
      </c>
      <c r="C1768" s="25">
        <v>9</v>
      </c>
      <c r="D1768" s="36" t="s">
        <v>149</v>
      </c>
      <c r="E1768" s="25" t="s">
        <v>147</v>
      </c>
      <c r="F1768" s="25" t="s">
        <v>222</v>
      </c>
    </row>
    <row r="1769" spans="1:7" x14ac:dyDescent="0.3">
      <c r="A1769" s="36" t="s">
        <v>2918</v>
      </c>
      <c r="B1769" s="25" t="s">
        <v>2917</v>
      </c>
      <c r="C1769" s="25">
        <v>9</v>
      </c>
      <c r="D1769" s="25" t="s">
        <v>149</v>
      </c>
      <c r="E1769" s="25" t="s">
        <v>147</v>
      </c>
      <c r="F1769" s="25" t="s">
        <v>195</v>
      </c>
    </row>
    <row r="1770" spans="1:7" x14ac:dyDescent="0.3">
      <c r="A1770" s="36" t="s">
        <v>2919</v>
      </c>
      <c r="C1770" s="25">
        <v>6</v>
      </c>
      <c r="D1770" s="36" t="s">
        <v>149</v>
      </c>
      <c r="E1770" s="25" t="s">
        <v>147</v>
      </c>
      <c r="F1770" s="25" t="s">
        <v>222</v>
      </c>
    </row>
    <row r="1771" spans="1:7" x14ac:dyDescent="0.3">
      <c r="A1771" s="36" t="s">
        <v>2921</v>
      </c>
      <c r="B1771" s="25" t="s">
        <v>2920</v>
      </c>
      <c r="C1771" s="25">
        <v>5</v>
      </c>
      <c r="D1771" s="25" t="s">
        <v>149</v>
      </c>
      <c r="E1771" s="25" t="s">
        <v>147</v>
      </c>
      <c r="F1771" s="25" t="s">
        <v>195</v>
      </c>
    </row>
    <row r="1772" spans="1:7" ht="15" customHeight="1" x14ac:dyDescent="0.35">
      <c r="A1772" s="32" t="s">
        <v>5102</v>
      </c>
      <c r="C1772" s="25"/>
      <c r="E1772" s="25"/>
      <c r="F1772" s="25"/>
    </row>
    <row r="1773" spans="1:7" x14ac:dyDescent="0.3">
      <c r="A1773" s="36" t="s">
        <v>2923</v>
      </c>
      <c r="B1773" s="25" t="s">
        <v>2922</v>
      </c>
      <c r="C1773" s="25">
        <v>7</v>
      </c>
      <c r="D1773" s="25" t="s">
        <v>149</v>
      </c>
      <c r="E1773" s="25" t="s">
        <v>147</v>
      </c>
      <c r="F1773" s="25" t="s">
        <v>160</v>
      </c>
      <c r="G1773" s="25" t="s">
        <v>182</v>
      </c>
    </row>
    <row r="1774" spans="1:7" ht="15" customHeight="1" x14ac:dyDescent="0.35">
      <c r="A1774" s="32" t="s">
        <v>5103</v>
      </c>
      <c r="C1774" s="25"/>
      <c r="E1774" s="25"/>
      <c r="F1774" s="25"/>
    </row>
    <row r="1775" spans="1:7" x14ac:dyDescent="0.3">
      <c r="A1775" s="36" t="s">
        <v>2925</v>
      </c>
      <c r="B1775" s="25" t="s">
        <v>2924</v>
      </c>
      <c r="C1775" s="25">
        <v>3</v>
      </c>
      <c r="D1775" s="25" t="s">
        <v>149</v>
      </c>
      <c r="E1775" s="25" t="s">
        <v>147</v>
      </c>
      <c r="F1775" s="25" t="s">
        <v>160</v>
      </c>
    </row>
    <row r="1776" spans="1:7" x14ac:dyDescent="0.3">
      <c r="A1776" s="36" t="s">
        <v>2926</v>
      </c>
      <c r="C1776" s="25"/>
      <c r="D1776" s="36" t="s">
        <v>149</v>
      </c>
      <c r="E1776" s="25"/>
      <c r="F1776" s="25"/>
    </row>
    <row r="1777" spans="1:7" x14ac:dyDescent="0.3">
      <c r="A1777" s="36" t="s">
        <v>2928</v>
      </c>
      <c r="B1777" s="25" t="s">
        <v>2927</v>
      </c>
      <c r="C1777" s="25"/>
      <c r="D1777" s="25" t="s">
        <v>149</v>
      </c>
      <c r="E1777" s="25"/>
      <c r="F1777" s="25"/>
    </row>
    <row r="1778" spans="1:7" x14ac:dyDescent="0.3">
      <c r="A1778" s="36" t="s">
        <v>2930</v>
      </c>
      <c r="B1778" s="25" t="s">
        <v>2929</v>
      </c>
      <c r="C1778" s="25">
        <v>1</v>
      </c>
      <c r="D1778" s="25" t="s">
        <v>149</v>
      </c>
      <c r="E1778" s="25" t="s">
        <v>147</v>
      </c>
      <c r="F1778" s="25" t="s">
        <v>170</v>
      </c>
    </row>
    <row r="1779" spans="1:7" ht="15" customHeight="1" x14ac:dyDescent="0.35">
      <c r="A1779" s="32" t="s">
        <v>5104</v>
      </c>
      <c r="C1779" s="25"/>
      <c r="E1779" s="25"/>
      <c r="F1779" s="25"/>
    </row>
    <row r="1780" spans="1:7" x14ac:dyDescent="0.3">
      <c r="A1780" s="36" t="s">
        <v>2932</v>
      </c>
      <c r="B1780" s="25" t="s">
        <v>2931</v>
      </c>
      <c r="C1780" s="25">
        <v>0</v>
      </c>
      <c r="D1780" s="25" t="s">
        <v>189</v>
      </c>
      <c r="E1780" s="25" t="s">
        <v>152</v>
      </c>
      <c r="F1780" s="25" t="s">
        <v>160</v>
      </c>
    </row>
    <row r="1781" spans="1:7" ht="15" customHeight="1" x14ac:dyDescent="0.35">
      <c r="A1781" s="32" t="s">
        <v>5105</v>
      </c>
      <c r="C1781" s="25"/>
      <c r="E1781" s="25"/>
      <c r="F1781" s="25"/>
    </row>
    <row r="1782" spans="1:7" x14ac:dyDescent="0.3">
      <c r="A1782" s="36" t="s">
        <v>2934</v>
      </c>
      <c r="B1782" s="25" t="s">
        <v>2933</v>
      </c>
      <c r="C1782" s="25">
        <v>6</v>
      </c>
      <c r="D1782" s="25" t="s">
        <v>149</v>
      </c>
      <c r="E1782" s="25" t="s">
        <v>147</v>
      </c>
      <c r="F1782" s="25" t="s">
        <v>241</v>
      </c>
    </row>
    <row r="1783" spans="1:7" ht="15" customHeight="1" x14ac:dyDescent="0.35">
      <c r="A1783" s="32" t="s">
        <v>5106</v>
      </c>
      <c r="C1783" s="25"/>
      <c r="E1783" s="25"/>
      <c r="F1783" s="25"/>
    </row>
    <row r="1784" spans="1:7" x14ac:dyDescent="0.3">
      <c r="A1784" s="36" t="s">
        <v>2936</v>
      </c>
      <c r="B1784" s="25" t="s">
        <v>2935</v>
      </c>
      <c r="C1784" s="25">
        <v>7</v>
      </c>
      <c r="D1784" s="25" t="s">
        <v>149</v>
      </c>
      <c r="E1784" s="25" t="s">
        <v>147</v>
      </c>
      <c r="F1784" s="25" t="s">
        <v>241</v>
      </c>
    </row>
    <row r="1785" spans="1:7" x14ac:dyDescent="0.3">
      <c r="A1785" s="36" t="s">
        <v>2938</v>
      </c>
      <c r="B1785" s="25" t="s">
        <v>2937</v>
      </c>
      <c r="C1785" s="25">
        <v>7</v>
      </c>
      <c r="D1785" s="25" t="s">
        <v>149</v>
      </c>
      <c r="E1785" s="25" t="s">
        <v>147</v>
      </c>
      <c r="F1785" s="25" t="s">
        <v>148</v>
      </c>
    </row>
    <row r="1786" spans="1:7" ht="15" customHeight="1" x14ac:dyDescent="0.35">
      <c r="A1786" s="32" t="s">
        <v>5107</v>
      </c>
      <c r="C1786" s="25"/>
      <c r="E1786" s="25"/>
      <c r="F1786" s="25"/>
    </row>
    <row r="1787" spans="1:7" x14ac:dyDescent="0.3">
      <c r="A1787" s="36" t="s">
        <v>2940</v>
      </c>
      <c r="B1787" s="25" t="s">
        <v>2939</v>
      </c>
      <c r="C1787" s="25">
        <v>6</v>
      </c>
      <c r="D1787" s="25" t="s">
        <v>149</v>
      </c>
      <c r="E1787" s="25" t="s">
        <v>147</v>
      </c>
      <c r="F1787" s="25" t="s">
        <v>181</v>
      </c>
    </row>
    <row r="1788" spans="1:7" x14ac:dyDescent="0.3">
      <c r="A1788" s="36" t="s">
        <v>2942</v>
      </c>
      <c r="B1788" s="25" t="s">
        <v>2941</v>
      </c>
      <c r="C1788" s="25">
        <v>10</v>
      </c>
      <c r="D1788" s="25" t="s">
        <v>149</v>
      </c>
      <c r="E1788" s="25" t="s">
        <v>147</v>
      </c>
      <c r="F1788" s="25" t="s">
        <v>160</v>
      </c>
      <c r="G1788" s="25" t="s">
        <v>182</v>
      </c>
    </row>
    <row r="1789" spans="1:7" ht="15" customHeight="1" x14ac:dyDescent="0.35">
      <c r="A1789" s="32" t="s">
        <v>5108</v>
      </c>
      <c r="C1789" s="25"/>
      <c r="E1789" s="25"/>
      <c r="F1789" s="25"/>
    </row>
    <row r="1790" spans="1:7" ht="15" customHeight="1" x14ac:dyDescent="0.35">
      <c r="A1790" s="32" t="s">
        <v>5109</v>
      </c>
      <c r="C1790" s="25"/>
      <c r="E1790" s="25"/>
      <c r="F1790" s="25"/>
    </row>
    <row r="1791" spans="1:7" x14ac:dyDescent="0.3">
      <c r="A1791" s="36" t="s">
        <v>2944</v>
      </c>
      <c r="B1791" s="25" t="s">
        <v>2943</v>
      </c>
      <c r="C1791" s="25">
        <v>0</v>
      </c>
      <c r="D1791" s="25" t="s">
        <v>149</v>
      </c>
      <c r="E1791" s="25" t="s">
        <v>152</v>
      </c>
      <c r="F1791" s="25" t="s">
        <v>208</v>
      </c>
    </row>
    <row r="1792" spans="1:7" x14ac:dyDescent="0.3">
      <c r="A1792" s="36" t="s">
        <v>2946</v>
      </c>
      <c r="B1792" s="25" t="s">
        <v>2945</v>
      </c>
      <c r="C1792" s="25">
        <v>3</v>
      </c>
      <c r="D1792" s="25" t="s">
        <v>149</v>
      </c>
      <c r="E1792" s="25" t="s">
        <v>147</v>
      </c>
      <c r="F1792" s="25" t="s">
        <v>156</v>
      </c>
    </row>
    <row r="1793" spans="1:7" x14ac:dyDescent="0.3">
      <c r="A1793" s="36" t="s">
        <v>2947</v>
      </c>
      <c r="B1793" s="25" t="s">
        <v>2945</v>
      </c>
      <c r="C1793" s="25">
        <v>3</v>
      </c>
      <c r="D1793" s="25" t="s">
        <v>149</v>
      </c>
      <c r="E1793" s="25" t="s">
        <v>147</v>
      </c>
      <c r="F1793" s="25" t="s">
        <v>178</v>
      </c>
    </row>
    <row r="1794" spans="1:7" x14ac:dyDescent="0.3">
      <c r="A1794" s="36" t="s">
        <v>2948</v>
      </c>
      <c r="B1794" s="25" t="s">
        <v>2945</v>
      </c>
      <c r="C1794" s="25"/>
      <c r="D1794" s="25" t="s">
        <v>149</v>
      </c>
      <c r="E1794" s="25"/>
      <c r="F1794" s="25"/>
    </row>
    <row r="1795" spans="1:7" x14ac:dyDescent="0.3">
      <c r="A1795" s="36" t="s">
        <v>2949</v>
      </c>
      <c r="C1795" s="25">
        <v>3</v>
      </c>
      <c r="D1795" s="36" t="s">
        <v>149</v>
      </c>
      <c r="E1795" s="25" t="s">
        <v>147</v>
      </c>
      <c r="F1795" s="25" t="s">
        <v>170</v>
      </c>
    </row>
    <row r="1796" spans="1:7" x14ac:dyDescent="0.3">
      <c r="A1796" s="36" t="s">
        <v>2951</v>
      </c>
      <c r="B1796" s="25" t="s">
        <v>2950</v>
      </c>
      <c r="C1796" s="25">
        <v>3</v>
      </c>
      <c r="D1796" s="25" t="s">
        <v>149</v>
      </c>
      <c r="E1796" s="25" t="s">
        <v>147</v>
      </c>
      <c r="F1796" s="25" t="s">
        <v>160</v>
      </c>
    </row>
    <row r="1797" spans="1:7" ht="15" customHeight="1" x14ac:dyDescent="0.35">
      <c r="A1797" s="32" t="s">
        <v>5110</v>
      </c>
      <c r="C1797" s="25"/>
      <c r="E1797" s="25"/>
      <c r="F1797" s="25"/>
    </row>
    <row r="1798" spans="1:7" ht="15" customHeight="1" x14ac:dyDescent="0.35">
      <c r="A1798" s="32" t="s">
        <v>5111</v>
      </c>
      <c r="C1798" s="25"/>
      <c r="E1798" s="25"/>
      <c r="F1798" s="25"/>
    </row>
    <row r="1799" spans="1:7" x14ac:dyDescent="0.3">
      <c r="A1799" s="36" t="s">
        <v>2953</v>
      </c>
      <c r="B1799" s="25" t="s">
        <v>2952</v>
      </c>
      <c r="C1799" s="25">
        <v>8</v>
      </c>
      <c r="D1799" s="25" t="s">
        <v>149</v>
      </c>
      <c r="E1799" s="25" t="s">
        <v>147</v>
      </c>
      <c r="F1799" s="25" t="s">
        <v>173</v>
      </c>
    </row>
    <row r="1800" spans="1:7" x14ac:dyDescent="0.3">
      <c r="A1800" s="36" t="s">
        <v>2955</v>
      </c>
      <c r="B1800" s="25" t="s">
        <v>2954</v>
      </c>
      <c r="C1800" s="25"/>
      <c r="D1800" s="25" t="s">
        <v>149</v>
      </c>
      <c r="E1800" s="25"/>
      <c r="F1800" s="25"/>
      <c r="G1800" s="25" t="s">
        <v>149</v>
      </c>
    </row>
    <row r="1801" spans="1:7" ht="15" customHeight="1" x14ac:dyDescent="0.35">
      <c r="A1801" s="32" t="s">
        <v>5112</v>
      </c>
      <c r="C1801" s="25"/>
      <c r="E1801" s="25"/>
      <c r="F1801" s="25"/>
    </row>
    <row r="1802" spans="1:7" x14ac:dyDescent="0.3">
      <c r="A1802" s="36" t="s">
        <v>2957</v>
      </c>
      <c r="B1802" s="25" t="s">
        <v>2956</v>
      </c>
      <c r="C1802" s="25"/>
      <c r="D1802" s="25" t="s">
        <v>149</v>
      </c>
      <c r="E1802" s="25"/>
      <c r="F1802" s="25"/>
    </row>
    <row r="1803" spans="1:7" ht="15" customHeight="1" x14ac:dyDescent="0.35">
      <c r="A1803" s="32" t="s">
        <v>5113</v>
      </c>
      <c r="C1803" s="25"/>
      <c r="E1803" s="25"/>
      <c r="F1803" s="25"/>
    </row>
    <row r="1804" spans="1:7" x14ac:dyDescent="0.3">
      <c r="A1804" s="36" t="s">
        <v>2959</v>
      </c>
      <c r="B1804" s="25" t="s">
        <v>2958</v>
      </c>
      <c r="C1804" s="25">
        <v>6</v>
      </c>
      <c r="D1804" s="25" t="s">
        <v>149</v>
      </c>
      <c r="E1804" s="25" t="s">
        <v>147</v>
      </c>
      <c r="F1804" s="25" t="s">
        <v>156</v>
      </c>
    </row>
    <row r="1805" spans="1:7" x14ac:dyDescent="0.3">
      <c r="A1805" s="36" t="s">
        <v>2961</v>
      </c>
      <c r="B1805" s="25" t="s">
        <v>2960</v>
      </c>
      <c r="C1805" s="25">
        <v>10</v>
      </c>
      <c r="D1805" s="25" t="s">
        <v>149</v>
      </c>
      <c r="E1805" s="25" t="s">
        <v>147</v>
      </c>
      <c r="F1805" s="25" t="s">
        <v>222</v>
      </c>
      <c r="G1805" s="25" t="s">
        <v>144</v>
      </c>
    </row>
    <row r="1806" spans="1:7" ht="15" customHeight="1" x14ac:dyDescent="0.35">
      <c r="A1806" s="32" t="s">
        <v>5114</v>
      </c>
      <c r="C1806" s="25"/>
      <c r="E1806" s="25"/>
      <c r="F1806" s="25"/>
    </row>
    <row r="1807" spans="1:7" x14ac:dyDescent="0.3">
      <c r="A1807" s="36" t="s">
        <v>2963</v>
      </c>
      <c r="B1807" s="25" t="s">
        <v>2962</v>
      </c>
      <c r="C1807" s="25">
        <v>0</v>
      </c>
      <c r="D1807" s="25" t="s">
        <v>157</v>
      </c>
      <c r="E1807" s="25" t="s">
        <v>152</v>
      </c>
      <c r="F1807" s="25" t="s">
        <v>208</v>
      </c>
    </row>
    <row r="1808" spans="1:7" x14ac:dyDescent="0.3">
      <c r="A1808" s="36" t="s">
        <v>2965</v>
      </c>
      <c r="B1808" s="25" t="s">
        <v>2964</v>
      </c>
      <c r="C1808" s="25">
        <v>0</v>
      </c>
      <c r="D1808" s="25" t="s">
        <v>157</v>
      </c>
      <c r="E1808" s="25" t="s">
        <v>152</v>
      </c>
      <c r="F1808" s="25" t="s">
        <v>378</v>
      </c>
      <c r="G1808" s="25" t="s">
        <v>223</v>
      </c>
    </row>
    <row r="1809" spans="1:7" ht="15" customHeight="1" x14ac:dyDescent="0.35">
      <c r="A1809" s="32" t="s">
        <v>5115</v>
      </c>
      <c r="C1809" s="25"/>
      <c r="E1809" s="25"/>
      <c r="F1809" s="25"/>
    </row>
    <row r="1810" spans="1:7" x14ac:dyDescent="0.3">
      <c r="A1810" s="36" t="s">
        <v>2967</v>
      </c>
      <c r="B1810" s="25" t="s">
        <v>2966</v>
      </c>
      <c r="C1810" s="25">
        <v>3</v>
      </c>
      <c r="D1810" s="25" t="s">
        <v>189</v>
      </c>
      <c r="E1810" s="25" t="s">
        <v>147</v>
      </c>
      <c r="F1810" s="25" t="s">
        <v>148</v>
      </c>
    </row>
    <row r="1811" spans="1:7" x14ac:dyDescent="0.3">
      <c r="A1811" s="36" t="s">
        <v>2969</v>
      </c>
      <c r="B1811" s="25" t="s">
        <v>2968</v>
      </c>
      <c r="C1811" s="25">
        <v>10</v>
      </c>
      <c r="D1811" s="25" t="s">
        <v>189</v>
      </c>
      <c r="E1811" s="25" t="s">
        <v>147</v>
      </c>
      <c r="F1811" s="25" t="s">
        <v>160</v>
      </c>
    </row>
    <row r="1812" spans="1:7" x14ac:dyDescent="0.3">
      <c r="A1812" s="36" t="s">
        <v>2971</v>
      </c>
      <c r="B1812" s="25" t="s">
        <v>2970</v>
      </c>
      <c r="C1812" s="25">
        <v>3</v>
      </c>
      <c r="D1812" s="25" t="s">
        <v>189</v>
      </c>
      <c r="E1812" s="25" t="s">
        <v>147</v>
      </c>
      <c r="F1812" s="25" t="s">
        <v>148</v>
      </c>
    </row>
    <row r="1813" spans="1:7" x14ac:dyDescent="0.3">
      <c r="A1813" s="36" t="s">
        <v>2973</v>
      </c>
      <c r="B1813" s="25" t="s">
        <v>2972</v>
      </c>
      <c r="C1813" s="25">
        <v>8</v>
      </c>
      <c r="D1813" s="25" t="s">
        <v>189</v>
      </c>
      <c r="E1813" s="25" t="s">
        <v>147</v>
      </c>
      <c r="F1813" s="25" t="s">
        <v>355</v>
      </c>
    </row>
    <row r="1814" spans="1:7" x14ac:dyDescent="0.3">
      <c r="A1814" s="36" t="s">
        <v>2975</v>
      </c>
      <c r="B1814" s="25" t="s">
        <v>2974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2976</v>
      </c>
      <c r="B1815" s="25" t="s">
        <v>2974</v>
      </c>
      <c r="C1815" s="25"/>
      <c r="D1815" s="25" t="s">
        <v>189</v>
      </c>
      <c r="E1815" s="25"/>
      <c r="F1815" s="25"/>
    </row>
    <row r="1816" spans="1:7" x14ac:dyDescent="0.3">
      <c r="A1816" s="36" t="s">
        <v>2977</v>
      </c>
      <c r="B1816" s="25" t="s">
        <v>2974</v>
      </c>
      <c r="C1816" s="25"/>
      <c r="D1816" s="25" t="s">
        <v>189</v>
      </c>
      <c r="E1816" s="25"/>
      <c r="F1816" s="25"/>
    </row>
    <row r="1817" spans="1:7" x14ac:dyDescent="0.3">
      <c r="A1817" s="36" t="s">
        <v>2979</v>
      </c>
      <c r="B1817" s="25" t="s">
        <v>2978</v>
      </c>
      <c r="C1817" s="25">
        <v>4</v>
      </c>
      <c r="D1817" s="25" t="s">
        <v>189</v>
      </c>
      <c r="E1817" s="25" t="s">
        <v>147</v>
      </c>
      <c r="F1817" s="25" t="s">
        <v>148</v>
      </c>
    </row>
    <row r="1818" spans="1:7" x14ac:dyDescent="0.3">
      <c r="A1818" s="36" t="s">
        <v>2981</v>
      </c>
      <c r="B1818" s="25" t="s">
        <v>2980</v>
      </c>
      <c r="C1818" s="25">
        <v>8</v>
      </c>
      <c r="D1818" s="25" t="s">
        <v>189</v>
      </c>
      <c r="E1818" s="25" t="s">
        <v>147</v>
      </c>
      <c r="F1818" s="25" t="s">
        <v>963</v>
      </c>
    </row>
    <row r="1819" spans="1:7" x14ac:dyDescent="0.3">
      <c r="A1819" s="36" t="s">
        <v>2983</v>
      </c>
      <c r="B1819" s="25" t="s">
        <v>2982</v>
      </c>
      <c r="C1819" s="25">
        <v>1</v>
      </c>
      <c r="D1819" s="25" t="s">
        <v>189</v>
      </c>
      <c r="E1819" s="25" t="s">
        <v>147</v>
      </c>
      <c r="F1819" s="25" t="s">
        <v>208</v>
      </c>
      <c r="G1819" s="25" t="s">
        <v>223</v>
      </c>
    </row>
    <row r="1820" spans="1:7" ht="15" customHeight="1" x14ac:dyDescent="0.35">
      <c r="A1820" s="32" t="s">
        <v>5116</v>
      </c>
      <c r="C1820" s="25"/>
      <c r="E1820" s="25"/>
      <c r="F1820" s="25"/>
    </row>
    <row r="1821" spans="1:7" x14ac:dyDescent="0.3">
      <c r="A1821" s="36" t="s">
        <v>2985</v>
      </c>
      <c r="B1821" s="25" t="s">
        <v>2984</v>
      </c>
      <c r="C1821" s="25">
        <v>8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2987</v>
      </c>
      <c r="B1822" s="25" t="s">
        <v>2986</v>
      </c>
      <c r="C1822" s="25">
        <v>9</v>
      </c>
      <c r="D1822" s="25" t="s">
        <v>189</v>
      </c>
      <c r="E1822" s="25" t="s">
        <v>147</v>
      </c>
      <c r="F1822" s="25" t="s">
        <v>222</v>
      </c>
      <c r="G1822" s="25" t="s">
        <v>203</v>
      </c>
    </row>
    <row r="1823" spans="1:7" x14ac:dyDescent="0.3">
      <c r="A1823" s="36" t="s">
        <v>2989</v>
      </c>
      <c r="B1823" s="25" t="s">
        <v>2988</v>
      </c>
      <c r="C1823" s="25">
        <v>0</v>
      </c>
      <c r="D1823" s="25" t="s">
        <v>149</v>
      </c>
      <c r="E1823" s="25" t="s">
        <v>152</v>
      </c>
      <c r="F1823" s="25" t="s">
        <v>160</v>
      </c>
    </row>
    <row r="1824" spans="1:7" ht="15" customHeight="1" x14ac:dyDescent="0.35">
      <c r="A1824" s="32" t="s">
        <v>5117</v>
      </c>
      <c r="C1824" s="25"/>
      <c r="E1824" s="25"/>
      <c r="F1824" s="25"/>
    </row>
    <row r="1825" spans="1:7" x14ac:dyDescent="0.3">
      <c r="A1825" s="36" t="s">
        <v>2991</v>
      </c>
      <c r="B1825" s="25" t="s">
        <v>2990</v>
      </c>
      <c r="C1825" s="25">
        <v>0</v>
      </c>
      <c r="D1825" s="25" t="s">
        <v>149</v>
      </c>
      <c r="E1825" s="25" t="s">
        <v>152</v>
      </c>
      <c r="F1825" s="25" t="s">
        <v>208</v>
      </c>
    </row>
    <row r="1826" spans="1:7" x14ac:dyDescent="0.3">
      <c r="A1826" s="36" t="s">
        <v>2993</v>
      </c>
      <c r="B1826" s="25" t="s">
        <v>2992</v>
      </c>
      <c r="C1826" s="25">
        <v>7</v>
      </c>
      <c r="D1826" s="25" t="s">
        <v>149</v>
      </c>
      <c r="E1826" s="25" t="s">
        <v>147</v>
      </c>
      <c r="F1826" s="25" t="s">
        <v>222</v>
      </c>
    </row>
    <row r="1827" spans="1:7" x14ac:dyDescent="0.3">
      <c r="A1827" s="36" t="s">
        <v>2995</v>
      </c>
      <c r="B1827" s="25" t="s">
        <v>2994</v>
      </c>
      <c r="C1827" s="25">
        <v>0</v>
      </c>
      <c r="D1827" s="25" t="s">
        <v>149</v>
      </c>
      <c r="E1827" s="25" t="s">
        <v>152</v>
      </c>
      <c r="F1827" s="25" t="s">
        <v>222</v>
      </c>
    </row>
    <row r="1828" spans="1:7" ht="15" customHeight="1" x14ac:dyDescent="0.35">
      <c r="A1828" s="32" t="s">
        <v>5118</v>
      </c>
      <c r="C1828" s="25"/>
      <c r="E1828" s="25"/>
      <c r="F1828" s="25"/>
    </row>
    <row r="1829" spans="1:7" x14ac:dyDescent="0.3">
      <c r="A1829" s="36" t="s">
        <v>2996</v>
      </c>
      <c r="C1829" s="25">
        <v>0</v>
      </c>
      <c r="D1829" s="25" t="s">
        <v>149</v>
      </c>
      <c r="E1829" s="25" t="s">
        <v>152</v>
      </c>
      <c r="F1829" s="25" t="s">
        <v>170</v>
      </c>
    </row>
    <row r="1830" spans="1:7" x14ac:dyDescent="0.3">
      <c r="A1830" s="36" t="s">
        <v>2998</v>
      </c>
      <c r="B1830" s="25" t="s">
        <v>2997</v>
      </c>
      <c r="C1830" s="25">
        <v>7</v>
      </c>
      <c r="D1830" s="25" t="s">
        <v>149</v>
      </c>
      <c r="E1830" s="25" t="s">
        <v>147</v>
      </c>
      <c r="F1830" s="25" t="s">
        <v>202</v>
      </c>
    </row>
    <row r="1831" spans="1:7" x14ac:dyDescent="0.3">
      <c r="A1831" s="36" t="s">
        <v>3000</v>
      </c>
      <c r="B1831" s="25" t="s">
        <v>2999</v>
      </c>
      <c r="C1831" s="25">
        <v>0</v>
      </c>
      <c r="D1831" s="25" t="s">
        <v>149</v>
      </c>
      <c r="E1831" s="25" t="s">
        <v>152</v>
      </c>
      <c r="F1831" s="25" t="s">
        <v>963</v>
      </c>
    </row>
    <row r="1832" spans="1:7" ht="15" customHeight="1" x14ac:dyDescent="0.35">
      <c r="A1832" s="32" t="s">
        <v>5119</v>
      </c>
      <c r="C1832" s="25"/>
      <c r="E1832" s="25"/>
      <c r="F1832" s="25"/>
    </row>
    <row r="1833" spans="1:7" x14ac:dyDescent="0.3">
      <c r="A1833" s="36" t="s">
        <v>3002</v>
      </c>
      <c r="B1833" s="25" t="s">
        <v>3001</v>
      </c>
      <c r="C1833" s="25">
        <v>2</v>
      </c>
      <c r="D1833" s="25" t="s">
        <v>149</v>
      </c>
      <c r="E1833" s="25" t="s">
        <v>147</v>
      </c>
      <c r="F1833" s="25" t="s">
        <v>148</v>
      </c>
    </row>
    <row r="1834" spans="1:7" ht="15" customHeight="1" x14ac:dyDescent="0.35">
      <c r="A1834" s="32" t="s">
        <v>5120</v>
      </c>
      <c r="C1834" s="25"/>
      <c r="E1834" s="25"/>
      <c r="F1834" s="25"/>
    </row>
    <row r="1835" spans="1:7" x14ac:dyDescent="0.3">
      <c r="A1835" s="36" t="s">
        <v>3004</v>
      </c>
      <c r="B1835" s="25" t="s">
        <v>3003</v>
      </c>
      <c r="C1835" s="25">
        <v>8</v>
      </c>
      <c r="D1835" s="25" t="s">
        <v>157</v>
      </c>
      <c r="E1835" s="25" t="s">
        <v>147</v>
      </c>
      <c r="F1835" s="25" t="s">
        <v>222</v>
      </c>
    </row>
    <row r="1836" spans="1:7" ht="15" customHeight="1" x14ac:dyDescent="0.35">
      <c r="A1836" s="32" t="s">
        <v>5121</v>
      </c>
      <c r="C1836" s="25"/>
      <c r="E1836" s="25"/>
      <c r="F1836" s="25"/>
    </row>
    <row r="1837" spans="1:7" x14ac:dyDescent="0.3">
      <c r="A1837" s="36" t="s">
        <v>3006</v>
      </c>
      <c r="B1837" s="25" t="s">
        <v>3005</v>
      </c>
      <c r="C1837" s="25">
        <v>10</v>
      </c>
      <c r="D1837" s="25" t="s">
        <v>262</v>
      </c>
      <c r="E1837" s="25" t="s">
        <v>147</v>
      </c>
      <c r="F1837" s="25" t="s">
        <v>222</v>
      </c>
    </row>
    <row r="1838" spans="1:7" x14ac:dyDescent="0.3">
      <c r="A1838" s="36" t="s">
        <v>3008</v>
      </c>
      <c r="B1838" s="25" t="s">
        <v>3007</v>
      </c>
      <c r="C1838" s="25">
        <v>9</v>
      </c>
      <c r="D1838" s="25" t="s">
        <v>262</v>
      </c>
      <c r="E1838" s="25" t="s">
        <v>147</v>
      </c>
      <c r="F1838" s="25" t="s">
        <v>222</v>
      </c>
    </row>
    <row r="1839" spans="1:7" x14ac:dyDescent="0.3">
      <c r="A1839" s="36" t="s">
        <v>3010</v>
      </c>
      <c r="B1839" s="25" t="s">
        <v>3009</v>
      </c>
      <c r="C1839" s="25">
        <v>7</v>
      </c>
      <c r="D1839" s="25" t="s">
        <v>262</v>
      </c>
      <c r="E1839" s="25" t="s">
        <v>147</v>
      </c>
      <c r="F1839" s="25" t="s">
        <v>222</v>
      </c>
      <c r="G1839" s="25" t="s">
        <v>203</v>
      </c>
    </row>
    <row r="1840" spans="1:7" x14ac:dyDescent="0.3">
      <c r="A1840" s="36" t="s">
        <v>3012</v>
      </c>
      <c r="B1840" s="25" t="s">
        <v>3011</v>
      </c>
      <c r="C1840" s="25">
        <v>7</v>
      </c>
      <c r="D1840" s="25" t="s">
        <v>262</v>
      </c>
      <c r="E1840" s="25" t="s">
        <v>147</v>
      </c>
      <c r="F1840" s="25" t="s">
        <v>195</v>
      </c>
    </row>
    <row r="1841" spans="1:7" x14ac:dyDescent="0.3">
      <c r="A1841" s="36" t="s">
        <v>3014</v>
      </c>
      <c r="B1841" s="25" t="s">
        <v>3013</v>
      </c>
      <c r="C1841" s="25">
        <v>0</v>
      </c>
      <c r="D1841" s="25" t="s">
        <v>262</v>
      </c>
      <c r="E1841" s="25" t="s">
        <v>152</v>
      </c>
      <c r="F1841" s="25" t="s">
        <v>222</v>
      </c>
    </row>
    <row r="1842" spans="1:7" ht="15" customHeight="1" x14ac:dyDescent="0.35">
      <c r="A1842" s="32" t="s">
        <v>5122</v>
      </c>
      <c r="C1842" s="25"/>
      <c r="E1842" s="25"/>
      <c r="F1842" s="25"/>
    </row>
    <row r="1843" spans="1:7" x14ac:dyDescent="0.3">
      <c r="A1843" s="36" t="s">
        <v>3016</v>
      </c>
      <c r="B1843" s="25" t="s">
        <v>3015</v>
      </c>
      <c r="C1843" s="25">
        <v>9</v>
      </c>
      <c r="D1843" s="25" t="s">
        <v>262</v>
      </c>
      <c r="E1843" s="25" t="s">
        <v>147</v>
      </c>
      <c r="F1843" s="25" t="s">
        <v>222</v>
      </c>
    </row>
    <row r="1844" spans="1:7" x14ac:dyDescent="0.3">
      <c r="A1844" s="36" t="s">
        <v>3018</v>
      </c>
      <c r="B1844" s="25" t="s">
        <v>3017</v>
      </c>
      <c r="C1844" s="25">
        <v>8</v>
      </c>
      <c r="D1844" s="25" t="s">
        <v>262</v>
      </c>
      <c r="E1844" s="25" t="s">
        <v>147</v>
      </c>
      <c r="F1844" s="25" t="s">
        <v>222</v>
      </c>
    </row>
    <row r="1845" spans="1:7" x14ac:dyDescent="0.3">
      <c r="A1845" s="36" t="s">
        <v>3020</v>
      </c>
      <c r="B1845" s="25" t="s">
        <v>3019</v>
      </c>
      <c r="C1845" s="25">
        <v>5</v>
      </c>
      <c r="D1845" s="25" t="s">
        <v>262</v>
      </c>
      <c r="E1845" s="25" t="s">
        <v>147</v>
      </c>
      <c r="F1845" s="25" t="s">
        <v>222</v>
      </c>
    </row>
    <row r="1846" spans="1:7" x14ac:dyDescent="0.3">
      <c r="A1846" s="36" t="s">
        <v>3022</v>
      </c>
      <c r="B1846" s="25" t="s">
        <v>3021</v>
      </c>
      <c r="C1846" s="25">
        <v>10</v>
      </c>
      <c r="D1846" s="25" t="s">
        <v>262</v>
      </c>
      <c r="E1846" s="25" t="s">
        <v>147</v>
      </c>
      <c r="F1846" s="25" t="s">
        <v>222</v>
      </c>
      <c r="G1846" s="25" t="s">
        <v>203</v>
      </c>
    </row>
    <row r="1847" spans="1:7" x14ac:dyDescent="0.3">
      <c r="A1847" s="36" t="s">
        <v>3024</v>
      </c>
      <c r="B1847" s="25" t="s">
        <v>3023</v>
      </c>
      <c r="C1847" s="25">
        <v>8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3026</v>
      </c>
      <c r="B1848" s="25" t="s">
        <v>3025</v>
      </c>
      <c r="C1848" s="25">
        <v>8</v>
      </c>
      <c r="D1848" s="25" t="s">
        <v>262</v>
      </c>
      <c r="E1848" s="25" t="s">
        <v>147</v>
      </c>
      <c r="F1848" s="25" t="s">
        <v>160</v>
      </c>
    </row>
    <row r="1849" spans="1:7" x14ac:dyDescent="0.3">
      <c r="A1849" s="36" t="s">
        <v>3028</v>
      </c>
      <c r="B1849" s="25" t="s">
        <v>3027</v>
      </c>
      <c r="C1849" s="25">
        <v>8</v>
      </c>
      <c r="D1849" s="25" t="s">
        <v>262</v>
      </c>
      <c r="E1849" s="25" t="s">
        <v>147</v>
      </c>
      <c r="F1849" s="25" t="s">
        <v>160</v>
      </c>
      <c r="G1849" s="25" t="s">
        <v>203</v>
      </c>
    </row>
    <row r="1850" spans="1:7" x14ac:dyDescent="0.3">
      <c r="A1850" s="36" t="s">
        <v>3030</v>
      </c>
      <c r="B1850" s="25" t="s">
        <v>3029</v>
      </c>
      <c r="C1850" s="25">
        <v>4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3032</v>
      </c>
      <c r="B1851" s="25" t="s">
        <v>3031</v>
      </c>
      <c r="C1851" s="25">
        <v>0</v>
      </c>
      <c r="D1851" s="25" t="s">
        <v>262</v>
      </c>
      <c r="E1851" s="25" t="s">
        <v>152</v>
      </c>
      <c r="F1851" s="25" t="s">
        <v>222</v>
      </c>
    </row>
    <row r="1852" spans="1:7" ht="15" customHeight="1" x14ac:dyDescent="0.35">
      <c r="A1852" s="32" t="s">
        <v>5123</v>
      </c>
      <c r="C1852" s="25"/>
      <c r="E1852" s="25"/>
      <c r="F1852" s="25"/>
    </row>
    <row r="1853" spans="1:7" x14ac:dyDescent="0.3">
      <c r="A1853" s="36" t="s">
        <v>3034</v>
      </c>
      <c r="B1853" s="25" t="s">
        <v>3033</v>
      </c>
      <c r="C1853" s="25">
        <v>6</v>
      </c>
      <c r="D1853" s="25" t="s">
        <v>149</v>
      </c>
      <c r="E1853" s="25" t="s">
        <v>147</v>
      </c>
      <c r="F1853" s="25" t="s">
        <v>163</v>
      </c>
      <c r="G1853" s="25" t="s">
        <v>182</v>
      </c>
    </row>
    <row r="1854" spans="1:7" ht="15" customHeight="1" x14ac:dyDescent="0.35">
      <c r="A1854" s="32" t="s">
        <v>5124</v>
      </c>
      <c r="C1854" s="25"/>
      <c r="E1854" s="25"/>
      <c r="F1854" s="25"/>
    </row>
    <row r="1855" spans="1:7" ht="15" customHeight="1" x14ac:dyDescent="0.35">
      <c r="A1855" s="32" t="s">
        <v>5125</v>
      </c>
      <c r="C1855" s="25"/>
      <c r="E1855" s="25"/>
      <c r="F1855" s="25"/>
    </row>
    <row r="1856" spans="1:7" x14ac:dyDescent="0.3">
      <c r="A1856" s="36" t="s">
        <v>3036</v>
      </c>
      <c r="B1856" s="25" t="s">
        <v>3035</v>
      </c>
      <c r="C1856" s="25">
        <v>0</v>
      </c>
      <c r="D1856" s="25" t="s">
        <v>189</v>
      </c>
      <c r="E1856" s="25" t="s">
        <v>152</v>
      </c>
      <c r="F1856" s="25" t="s">
        <v>160</v>
      </c>
    </row>
    <row r="1857" spans="1:6" x14ac:dyDescent="0.3">
      <c r="A1857" s="36" t="s">
        <v>3038</v>
      </c>
      <c r="B1857" s="25" t="s">
        <v>3037</v>
      </c>
      <c r="C1857" s="25">
        <v>0</v>
      </c>
      <c r="D1857" s="25" t="s">
        <v>149</v>
      </c>
      <c r="E1857" s="25" t="s">
        <v>152</v>
      </c>
      <c r="F1857" s="25" t="s">
        <v>195</v>
      </c>
    </row>
    <row r="1858" spans="1:6" x14ac:dyDescent="0.3">
      <c r="A1858" s="36" t="s">
        <v>3040</v>
      </c>
      <c r="B1858" s="25" t="s">
        <v>3039</v>
      </c>
      <c r="C1858" s="25">
        <v>0</v>
      </c>
      <c r="D1858" s="25" t="s">
        <v>149</v>
      </c>
      <c r="E1858" s="25" t="s">
        <v>152</v>
      </c>
      <c r="F1858" s="25" t="s">
        <v>195</v>
      </c>
    </row>
    <row r="1859" spans="1:6" ht="15" customHeight="1" x14ac:dyDescent="0.35">
      <c r="A1859" s="32" t="s">
        <v>5126</v>
      </c>
    </row>
    <row r="1860" spans="1:6" x14ac:dyDescent="0.3">
      <c r="A1860" s="36" t="s">
        <v>3042</v>
      </c>
      <c r="B1860" s="25" t="s">
        <v>3041</v>
      </c>
      <c r="C1860" s="25">
        <v>8</v>
      </c>
      <c r="D1860" s="25" t="s">
        <v>149</v>
      </c>
      <c r="E1860" s="25" t="s">
        <v>147</v>
      </c>
      <c r="F1860" s="25" t="s">
        <v>222</v>
      </c>
    </row>
    <row r="1861" spans="1:6" ht="15" customHeight="1" x14ac:dyDescent="0.35">
      <c r="A1861" s="32" t="s">
        <v>5127</v>
      </c>
      <c r="C1861" s="25"/>
      <c r="E1861" s="25"/>
      <c r="F1861" s="25"/>
    </row>
    <row r="1862" spans="1:6" x14ac:dyDescent="0.3">
      <c r="A1862" s="36" t="s">
        <v>3044</v>
      </c>
      <c r="B1862" s="25" t="s">
        <v>3043</v>
      </c>
      <c r="C1862" s="25">
        <v>8</v>
      </c>
      <c r="D1862" s="25" t="s">
        <v>157</v>
      </c>
      <c r="E1862" s="25" t="s">
        <v>147</v>
      </c>
      <c r="F1862" s="25" t="s">
        <v>222</v>
      </c>
    </row>
    <row r="1863" spans="1:6" ht="15" customHeight="1" x14ac:dyDescent="0.35">
      <c r="A1863" s="32" t="s">
        <v>5128</v>
      </c>
      <c r="E1863" s="25"/>
      <c r="F1863" s="25"/>
    </row>
    <row r="1864" spans="1:6" x14ac:dyDescent="0.3">
      <c r="A1864" s="36" t="s">
        <v>3046</v>
      </c>
      <c r="B1864" s="25" t="s">
        <v>3045</v>
      </c>
      <c r="C1864" s="25">
        <v>0</v>
      </c>
      <c r="D1864" s="25" t="s">
        <v>149</v>
      </c>
      <c r="E1864" s="25" t="s">
        <v>152</v>
      </c>
      <c r="F1864" s="25" t="s">
        <v>202</v>
      </c>
    </row>
    <row r="1865" spans="1:6" ht="15" customHeight="1" x14ac:dyDescent="0.35">
      <c r="A1865" s="32" t="s">
        <v>5129</v>
      </c>
      <c r="C1865" s="25"/>
      <c r="E1865" s="25"/>
      <c r="F1865" s="25"/>
    </row>
    <row r="1866" spans="1:6" x14ac:dyDescent="0.3">
      <c r="A1866" s="36" t="s">
        <v>3048</v>
      </c>
      <c r="B1866" s="25" t="s">
        <v>3047</v>
      </c>
      <c r="C1866" s="25">
        <v>0</v>
      </c>
      <c r="D1866" s="25" t="s">
        <v>149</v>
      </c>
      <c r="E1866" s="25" t="s">
        <v>152</v>
      </c>
      <c r="F1866" s="25" t="s">
        <v>160</v>
      </c>
    </row>
    <row r="1867" spans="1:6" ht="15" customHeight="1" x14ac:dyDescent="0.35">
      <c r="A1867" s="32" t="s">
        <v>5130</v>
      </c>
      <c r="C1867" s="25"/>
      <c r="E1867" s="25"/>
      <c r="F1867" s="25"/>
    </row>
    <row r="1868" spans="1:6" x14ac:dyDescent="0.3">
      <c r="A1868" s="36" t="s">
        <v>3050</v>
      </c>
      <c r="B1868" s="25" t="s">
        <v>3049</v>
      </c>
      <c r="C1868" s="25"/>
      <c r="D1868" s="25" t="s">
        <v>1290</v>
      </c>
      <c r="E1868" s="25"/>
      <c r="F1868" s="25"/>
    </row>
    <row r="1869" spans="1:6" x14ac:dyDescent="0.3">
      <c r="A1869" s="36" t="s">
        <v>3052</v>
      </c>
      <c r="B1869" s="25" t="s">
        <v>3051</v>
      </c>
      <c r="C1869" s="25"/>
      <c r="D1869" s="25" t="s">
        <v>1298</v>
      </c>
      <c r="E1869" s="25"/>
      <c r="F1869" s="25"/>
    </row>
    <row r="1870" spans="1:6" x14ac:dyDescent="0.3">
      <c r="A1870" s="36" t="s">
        <v>3053</v>
      </c>
      <c r="B1870" s="25" t="s">
        <v>3049</v>
      </c>
      <c r="C1870" s="25"/>
      <c r="D1870" s="25" t="s">
        <v>1298</v>
      </c>
      <c r="E1870" s="25"/>
      <c r="F1870" s="25"/>
    </row>
    <row r="1871" spans="1:6" x14ac:dyDescent="0.3">
      <c r="A1871" s="36" t="s">
        <v>3054</v>
      </c>
      <c r="B1871" s="25" t="s">
        <v>3049</v>
      </c>
      <c r="C1871" s="25"/>
      <c r="D1871" s="25" t="s">
        <v>1290</v>
      </c>
      <c r="E1871" s="25"/>
      <c r="F1871" s="25"/>
    </row>
    <row r="1872" spans="1:6" x14ac:dyDescent="0.3">
      <c r="A1872" s="36" t="s">
        <v>3056</v>
      </c>
      <c r="B1872" s="25" t="s">
        <v>3055</v>
      </c>
      <c r="C1872" s="25"/>
      <c r="D1872" s="25" t="s">
        <v>1298</v>
      </c>
      <c r="E1872" s="25"/>
      <c r="F1872" s="25"/>
    </row>
    <row r="1873" spans="1:7" x14ac:dyDescent="0.3">
      <c r="A1873" s="36" t="s">
        <v>3057</v>
      </c>
      <c r="B1873" s="25" t="s">
        <v>3049</v>
      </c>
      <c r="C1873" s="25"/>
      <c r="D1873" s="25" t="s">
        <v>1298</v>
      </c>
      <c r="E1873" s="25"/>
      <c r="F1873" s="25"/>
    </row>
    <row r="1874" spans="1:7" x14ac:dyDescent="0.3">
      <c r="A1874" s="36" t="s">
        <v>3059</v>
      </c>
      <c r="B1874" s="25" t="s">
        <v>3058</v>
      </c>
      <c r="C1874" s="25"/>
      <c r="D1874" s="25" t="s">
        <v>1290</v>
      </c>
      <c r="E1874" s="25"/>
      <c r="F1874" s="25"/>
    </row>
    <row r="1875" spans="1:7" ht="15" customHeight="1" x14ac:dyDescent="0.35">
      <c r="A1875" s="32" t="s">
        <v>5131</v>
      </c>
      <c r="E1875" s="25"/>
      <c r="F1875" s="25"/>
    </row>
    <row r="1876" spans="1:7" x14ac:dyDescent="0.3">
      <c r="A1876" s="36" t="s">
        <v>3061</v>
      </c>
      <c r="B1876" s="25" t="s">
        <v>3060</v>
      </c>
      <c r="C1876" s="25"/>
      <c r="D1876" s="25" t="s">
        <v>1298</v>
      </c>
      <c r="E1876" s="25"/>
      <c r="F1876" s="25"/>
    </row>
    <row r="1877" spans="1:7" x14ac:dyDescent="0.3">
      <c r="A1877" s="36" t="s">
        <v>3063</v>
      </c>
      <c r="B1877" s="25" t="s">
        <v>3062</v>
      </c>
      <c r="C1877" s="25"/>
      <c r="D1877" s="25" t="s">
        <v>1290</v>
      </c>
      <c r="E1877" s="25"/>
      <c r="F1877" s="25"/>
    </row>
    <row r="1878" spans="1:7" ht="15" customHeight="1" x14ac:dyDescent="0.35">
      <c r="A1878" s="32" t="s">
        <v>5132</v>
      </c>
      <c r="C1878" s="25"/>
      <c r="E1878" s="25"/>
      <c r="F1878" s="25"/>
    </row>
    <row r="1879" spans="1:7" x14ac:dyDescent="0.3">
      <c r="A1879" s="36" t="s">
        <v>3065</v>
      </c>
      <c r="B1879" s="25" t="s">
        <v>3064</v>
      </c>
      <c r="C1879" s="25">
        <v>9</v>
      </c>
      <c r="D1879" s="25" t="s">
        <v>149</v>
      </c>
      <c r="E1879" s="25" t="s">
        <v>147</v>
      </c>
      <c r="F1879" s="25" t="s">
        <v>160</v>
      </c>
    </row>
    <row r="1880" spans="1:7" ht="15" customHeight="1" x14ac:dyDescent="0.35">
      <c r="A1880" s="32" t="s">
        <v>5133</v>
      </c>
      <c r="C1880" s="25"/>
      <c r="E1880" s="25"/>
      <c r="F1880" s="25"/>
    </row>
    <row r="1881" spans="1:7" x14ac:dyDescent="0.3">
      <c r="A1881" s="25" t="s">
        <v>3066</v>
      </c>
      <c r="C1881" s="25">
        <v>9</v>
      </c>
      <c r="D1881" s="36" t="s">
        <v>149</v>
      </c>
      <c r="E1881" s="25" t="s">
        <v>147</v>
      </c>
      <c r="F1881" s="25" t="s">
        <v>195</v>
      </c>
    </row>
    <row r="1882" spans="1:7" x14ac:dyDescent="0.3">
      <c r="A1882" s="36" t="s">
        <v>3068</v>
      </c>
      <c r="B1882" s="25" t="s">
        <v>3067</v>
      </c>
      <c r="C1882" s="25">
        <v>9</v>
      </c>
      <c r="D1882" s="25" t="s">
        <v>769</v>
      </c>
      <c r="E1882" s="25" t="s">
        <v>147</v>
      </c>
      <c r="F1882" s="25" t="s">
        <v>222</v>
      </c>
    </row>
    <row r="1883" spans="1:7" x14ac:dyDescent="0.3">
      <c r="A1883" s="36" t="s">
        <v>3069</v>
      </c>
      <c r="C1883" s="25">
        <v>9</v>
      </c>
      <c r="D1883" s="25" t="s">
        <v>149</v>
      </c>
      <c r="E1883" s="25" t="s">
        <v>147</v>
      </c>
      <c r="F1883" s="25" t="s">
        <v>195</v>
      </c>
    </row>
    <row r="1884" spans="1:7" ht="15" customHeight="1" x14ac:dyDescent="0.35">
      <c r="A1884" s="32" t="s">
        <v>5134</v>
      </c>
      <c r="E1884" s="25"/>
      <c r="F1884" s="25"/>
    </row>
    <row r="1885" spans="1:7" x14ac:dyDescent="0.3">
      <c r="A1885" s="36" t="s">
        <v>3071</v>
      </c>
      <c r="B1885" s="25" t="s">
        <v>3070</v>
      </c>
      <c r="C1885" s="25">
        <v>6</v>
      </c>
      <c r="D1885" s="25" t="s">
        <v>769</v>
      </c>
      <c r="E1885" s="25" t="s">
        <v>147</v>
      </c>
      <c r="F1885" s="25" t="s">
        <v>195</v>
      </c>
    </row>
    <row r="1886" spans="1:7" x14ac:dyDescent="0.3">
      <c r="A1886" s="36" t="s">
        <v>3073</v>
      </c>
      <c r="B1886" s="25" t="s">
        <v>3072</v>
      </c>
      <c r="C1886" s="25">
        <v>5</v>
      </c>
      <c r="D1886" s="25" t="s">
        <v>149</v>
      </c>
      <c r="E1886" s="25" t="s">
        <v>147</v>
      </c>
      <c r="F1886" s="25" t="s">
        <v>160</v>
      </c>
      <c r="G1886" s="25" t="s">
        <v>203</v>
      </c>
    </row>
    <row r="1887" spans="1:7" ht="15" customHeight="1" x14ac:dyDescent="0.35">
      <c r="A1887" s="32" t="s">
        <v>5135</v>
      </c>
      <c r="E1887" s="25"/>
      <c r="F1887" s="25"/>
    </row>
    <row r="1888" spans="1:7" x14ac:dyDescent="0.3">
      <c r="A1888" s="36" t="s">
        <v>3075</v>
      </c>
      <c r="B1888" s="25" t="s">
        <v>3074</v>
      </c>
      <c r="C1888" s="25">
        <v>10</v>
      </c>
      <c r="D1888" s="25" t="s">
        <v>769</v>
      </c>
      <c r="E1888" s="25" t="s">
        <v>147</v>
      </c>
      <c r="F1888" s="25" t="s">
        <v>195</v>
      </c>
      <c r="G1888" s="25" t="s">
        <v>182</v>
      </c>
    </row>
    <row r="1889" spans="1:7" x14ac:dyDescent="0.3">
      <c r="A1889" s="36" t="s">
        <v>3077</v>
      </c>
      <c r="B1889" s="25" t="s">
        <v>3076</v>
      </c>
      <c r="C1889" s="25">
        <v>6</v>
      </c>
      <c r="D1889" s="25" t="s">
        <v>769</v>
      </c>
      <c r="E1889" s="25" t="s">
        <v>147</v>
      </c>
      <c r="F1889" s="25" t="s">
        <v>222</v>
      </c>
    </row>
    <row r="1890" spans="1:7" x14ac:dyDescent="0.3">
      <c r="A1890" s="36" t="s">
        <v>3078</v>
      </c>
      <c r="B1890" s="25" t="s">
        <v>3076</v>
      </c>
      <c r="C1890" s="25">
        <v>6</v>
      </c>
      <c r="D1890" s="25" t="s">
        <v>769</v>
      </c>
      <c r="E1890" s="25" t="s">
        <v>147</v>
      </c>
      <c r="F1890" s="25" t="s">
        <v>160</v>
      </c>
    </row>
    <row r="1891" spans="1:7" x14ac:dyDescent="0.3">
      <c r="A1891" s="36" t="s">
        <v>3079</v>
      </c>
      <c r="B1891" s="25" t="s">
        <v>3076</v>
      </c>
      <c r="C1891" s="25">
        <v>6</v>
      </c>
      <c r="D1891" s="25" t="s">
        <v>769</v>
      </c>
      <c r="E1891" s="25" t="s">
        <v>147</v>
      </c>
      <c r="F1891" s="25" t="s">
        <v>160</v>
      </c>
    </row>
    <row r="1892" spans="1:7" ht="15" customHeight="1" x14ac:dyDescent="0.35">
      <c r="A1892" s="32" t="s">
        <v>5136</v>
      </c>
      <c r="C1892" s="25"/>
      <c r="E1892" s="25"/>
      <c r="F1892" s="25"/>
    </row>
    <row r="1893" spans="1:7" x14ac:dyDescent="0.3">
      <c r="A1893" s="36" t="s">
        <v>3081</v>
      </c>
      <c r="B1893" s="25" t="s">
        <v>3080</v>
      </c>
      <c r="C1893" s="25">
        <v>1</v>
      </c>
      <c r="D1893" s="25" t="s">
        <v>149</v>
      </c>
      <c r="E1893" s="25" t="s">
        <v>147</v>
      </c>
      <c r="F1893" s="25" t="s">
        <v>156</v>
      </c>
    </row>
    <row r="1894" spans="1:7" x14ac:dyDescent="0.3">
      <c r="A1894" s="36" t="s">
        <v>3082</v>
      </c>
      <c r="B1894" s="25" t="s">
        <v>3080</v>
      </c>
      <c r="C1894" s="25"/>
      <c r="D1894" s="25" t="s">
        <v>149</v>
      </c>
      <c r="E1894" s="25"/>
      <c r="F1894" s="25"/>
    </row>
    <row r="1895" spans="1:7" x14ac:dyDescent="0.3">
      <c r="A1895" s="36" t="s">
        <v>3083</v>
      </c>
      <c r="B1895" s="25" t="s">
        <v>3080</v>
      </c>
      <c r="C1895" s="25"/>
      <c r="D1895" s="25" t="s">
        <v>149</v>
      </c>
      <c r="E1895" s="25"/>
      <c r="F1895" s="25"/>
    </row>
    <row r="1896" spans="1:7" x14ac:dyDescent="0.3">
      <c r="A1896" s="36" t="s">
        <v>3085</v>
      </c>
      <c r="B1896" s="25" t="s">
        <v>3084</v>
      </c>
      <c r="C1896" s="25">
        <v>5</v>
      </c>
      <c r="D1896" s="25" t="s">
        <v>149</v>
      </c>
      <c r="E1896" s="25" t="s">
        <v>147</v>
      </c>
      <c r="F1896" s="25" t="s">
        <v>160</v>
      </c>
    </row>
    <row r="1897" spans="1:7" x14ac:dyDescent="0.3">
      <c r="A1897" s="36" t="s">
        <v>3086</v>
      </c>
      <c r="C1897" s="25">
        <v>5</v>
      </c>
      <c r="D1897" s="36" t="s">
        <v>149</v>
      </c>
      <c r="E1897" s="25" t="s">
        <v>147</v>
      </c>
      <c r="F1897" s="25" t="s">
        <v>156</v>
      </c>
    </row>
    <row r="1898" spans="1:7" x14ac:dyDescent="0.3">
      <c r="A1898" s="36" t="s">
        <v>3088</v>
      </c>
      <c r="B1898" s="25" t="s">
        <v>3087</v>
      </c>
      <c r="C1898" s="25"/>
      <c r="D1898" s="25" t="s">
        <v>149</v>
      </c>
      <c r="E1898" s="25"/>
      <c r="F1898" s="25"/>
      <c r="G1898" s="25" t="s">
        <v>223</v>
      </c>
    </row>
    <row r="1899" spans="1:7" x14ac:dyDescent="0.3">
      <c r="A1899" s="36" t="s">
        <v>3090</v>
      </c>
      <c r="B1899" s="25" t="s">
        <v>3089</v>
      </c>
      <c r="C1899" s="25">
        <v>0</v>
      </c>
      <c r="D1899" s="25" t="s">
        <v>149</v>
      </c>
      <c r="E1899" s="25" t="s">
        <v>152</v>
      </c>
      <c r="F1899" s="25" t="s">
        <v>160</v>
      </c>
    </row>
    <row r="1900" spans="1:7" x14ac:dyDescent="0.3">
      <c r="A1900" s="36" t="s">
        <v>3092</v>
      </c>
      <c r="B1900" s="25" t="s">
        <v>3091</v>
      </c>
      <c r="C1900" s="25">
        <v>2</v>
      </c>
      <c r="D1900" s="25" t="s">
        <v>149</v>
      </c>
      <c r="E1900" s="25" t="s">
        <v>147</v>
      </c>
      <c r="F1900" s="25" t="s">
        <v>156</v>
      </c>
    </row>
    <row r="1901" spans="1:7" x14ac:dyDescent="0.3">
      <c r="A1901" s="36" t="s">
        <v>3093</v>
      </c>
      <c r="B1901" s="25" t="s">
        <v>3091</v>
      </c>
      <c r="C1901" s="25"/>
      <c r="D1901" s="25" t="s">
        <v>149</v>
      </c>
      <c r="E1901" s="25"/>
      <c r="F1901" s="25"/>
    </row>
    <row r="1902" spans="1:7" x14ac:dyDescent="0.3">
      <c r="A1902" s="36" t="s">
        <v>3094</v>
      </c>
      <c r="B1902" s="25" t="s">
        <v>3091</v>
      </c>
      <c r="C1902" s="25"/>
      <c r="D1902" s="25" t="s">
        <v>149</v>
      </c>
      <c r="E1902" s="25"/>
      <c r="F1902" s="25"/>
    </row>
    <row r="1903" spans="1:7" x14ac:dyDescent="0.3">
      <c r="A1903" s="36" t="s">
        <v>3096</v>
      </c>
      <c r="B1903" s="25" t="s">
        <v>3095</v>
      </c>
      <c r="C1903" s="25">
        <v>6</v>
      </c>
      <c r="D1903" s="25" t="s">
        <v>149</v>
      </c>
      <c r="E1903" s="25" t="s">
        <v>147</v>
      </c>
      <c r="F1903" s="25" t="s">
        <v>208</v>
      </c>
    </row>
    <row r="1904" spans="1:7" x14ac:dyDescent="0.3">
      <c r="A1904" s="36" t="s">
        <v>3098</v>
      </c>
      <c r="B1904" s="25" t="s">
        <v>3097</v>
      </c>
      <c r="C1904" s="25">
        <v>7</v>
      </c>
      <c r="D1904" s="25" t="s">
        <v>149</v>
      </c>
      <c r="E1904" s="25" t="s">
        <v>147</v>
      </c>
      <c r="F1904" s="25" t="s">
        <v>156</v>
      </c>
      <c r="G1904" s="25" t="s">
        <v>203</v>
      </c>
    </row>
    <row r="1905" spans="1:7" ht="15" customHeight="1" x14ac:dyDescent="0.35">
      <c r="A1905" s="32" t="s">
        <v>5137</v>
      </c>
      <c r="C1905" s="25"/>
      <c r="E1905" s="25"/>
      <c r="F1905" s="25"/>
    </row>
    <row r="1906" spans="1:7" x14ac:dyDescent="0.3">
      <c r="A1906" s="36" t="s">
        <v>2347</v>
      </c>
      <c r="B1906" s="36" t="s">
        <v>3099</v>
      </c>
      <c r="C1906" s="36"/>
      <c r="D1906" s="36" t="s">
        <v>149</v>
      </c>
      <c r="E1906" s="25"/>
      <c r="F1906" s="25"/>
    </row>
    <row r="1907" spans="1:7" x14ac:dyDescent="0.3">
      <c r="A1907" s="36" t="s">
        <v>3101</v>
      </c>
      <c r="B1907" s="25" t="s">
        <v>3100</v>
      </c>
      <c r="C1907" s="25">
        <v>4</v>
      </c>
      <c r="D1907" s="25" t="s">
        <v>149</v>
      </c>
      <c r="E1907" s="25" t="s">
        <v>147</v>
      </c>
      <c r="F1907" s="25" t="s">
        <v>148</v>
      </c>
    </row>
    <row r="1908" spans="1:7" ht="15" customHeight="1" x14ac:dyDescent="0.35">
      <c r="A1908" s="32" t="s">
        <v>5138</v>
      </c>
      <c r="C1908" s="25"/>
      <c r="E1908" s="25"/>
      <c r="F1908" s="25"/>
    </row>
    <row r="1909" spans="1:7" x14ac:dyDescent="0.3">
      <c r="A1909" s="36" t="s">
        <v>3103</v>
      </c>
      <c r="B1909" s="25" t="s">
        <v>3102</v>
      </c>
      <c r="C1909" s="25"/>
      <c r="D1909" s="25" t="s">
        <v>149</v>
      </c>
      <c r="E1909" s="25"/>
      <c r="F1909" s="25"/>
    </row>
    <row r="1910" spans="1:7" x14ac:dyDescent="0.3">
      <c r="A1910" s="36" t="s">
        <v>3104</v>
      </c>
      <c r="B1910" s="25" t="s">
        <v>3102</v>
      </c>
      <c r="C1910" s="25"/>
      <c r="D1910" s="25" t="s">
        <v>149</v>
      </c>
      <c r="E1910" s="25"/>
      <c r="F1910" s="25"/>
    </row>
    <row r="1911" spans="1:7" x14ac:dyDescent="0.3">
      <c r="A1911" s="36" t="s">
        <v>3105</v>
      </c>
      <c r="B1911" s="25" t="s">
        <v>3102</v>
      </c>
      <c r="C1911" s="25"/>
      <c r="D1911" s="25" t="s">
        <v>149</v>
      </c>
      <c r="E1911" s="25"/>
      <c r="F1911" s="25"/>
    </row>
    <row r="1912" spans="1:7" ht="15" customHeight="1" x14ac:dyDescent="0.35">
      <c r="A1912" s="32" t="s">
        <v>5139</v>
      </c>
      <c r="C1912" s="25"/>
      <c r="E1912" s="25"/>
      <c r="F1912" s="25"/>
    </row>
    <row r="1913" spans="1:7" x14ac:dyDescent="0.3">
      <c r="A1913" s="36" t="s">
        <v>3107</v>
      </c>
      <c r="B1913" s="25" t="s">
        <v>3106</v>
      </c>
      <c r="C1913" s="25">
        <v>8</v>
      </c>
      <c r="D1913" s="25" t="s">
        <v>149</v>
      </c>
      <c r="E1913" s="25" t="s">
        <v>147</v>
      </c>
      <c r="F1913" s="25" t="s">
        <v>253</v>
      </c>
      <c r="G1913" s="25" t="s">
        <v>223</v>
      </c>
    </row>
    <row r="1914" spans="1:7" ht="15" customHeight="1" x14ac:dyDescent="0.35">
      <c r="A1914" s="32" t="s">
        <v>5140</v>
      </c>
      <c r="C1914" s="25"/>
      <c r="E1914" s="25"/>
      <c r="F1914" s="25"/>
    </row>
    <row r="1915" spans="1:7" x14ac:dyDescent="0.3">
      <c r="A1915" s="36" t="s">
        <v>3110</v>
      </c>
      <c r="B1915" s="25" t="s">
        <v>3109</v>
      </c>
      <c r="C1915" s="25">
        <v>6</v>
      </c>
      <c r="D1915" s="25" t="s">
        <v>3108</v>
      </c>
      <c r="E1915" s="25" t="s">
        <v>147</v>
      </c>
      <c r="F1915" s="25" t="s">
        <v>160</v>
      </c>
    </row>
    <row r="1916" spans="1:7" x14ac:dyDescent="0.3">
      <c r="A1916" s="36" t="s">
        <v>3112</v>
      </c>
      <c r="B1916" s="25" t="s">
        <v>3111</v>
      </c>
      <c r="C1916" s="25">
        <v>10</v>
      </c>
      <c r="D1916" s="25" t="s">
        <v>2037</v>
      </c>
      <c r="E1916" s="25" t="s">
        <v>147</v>
      </c>
      <c r="F1916" s="25" t="s">
        <v>160</v>
      </c>
      <c r="G1916" s="25" t="s">
        <v>203</v>
      </c>
    </row>
    <row r="1917" spans="1:7" ht="15" customHeight="1" x14ac:dyDescent="0.35">
      <c r="A1917" s="32" t="s">
        <v>5141</v>
      </c>
      <c r="C1917" s="25"/>
      <c r="E1917" s="25"/>
      <c r="F1917" s="25"/>
    </row>
    <row r="1918" spans="1:7" ht="15" customHeight="1" x14ac:dyDescent="0.35">
      <c r="A1918" s="32" t="s">
        <v>5142</v>
      </c>
      <c r="C1918" s="25"/>
      <c r="E1918" s="25"/>
      <c r="F1918" s="25"/>
    </row>
    <row r="1919" spans="1:7" x14ac:dyDescent="0.3">
      <c r="A1919" s="36" t="s">
        <v>3114</v>
      </c>
      <c r="B1919" s="25" t="s">
        <v>3113</v>
      </c>
      <c r="C1919" s="25">
        <v>0</v>
      </c>
      <c r="D1919" s="25" t="s">
        <v>149</v>
      </c>
      <c r="E1919" s="25" t="s">
        <v>152</v>
      </c>
      <c r="F1919" s="25" t="s">
        <v>202</v>
      </c>
    </row>
    <row r="1920" spans="1:7" x14ac:dyDescent="0.3">
      <c r="A1920" s="36" t="s">
        <v>3116</v>
      </c>
      <c r="B1920" s="25" t="s">
        <v>3115</v>
      </c>
      <c r="C1920" s="25">
        <v>10</v>
      </c>
      <c r="D1920" s="25" t="s">
        <v>149</v>
      </c>
      <c r="E1920" s="25" t="s">
        <v>147</v>
      </c>
      <c r="F1920" s="25" t="s">
        <v>160</v>
      </c>
      <c r="G1920" s="25" t="s">
        <v>182</v>
      </c>
    </row>
    <row r="1921" spans="1:7" x14ac:dyDescent="0.3">
      <c r="A1921" s="36" t="s">
        <v>3117</v>
      </c>
      <c r="C1921" s="25">
        <v>8</v>
      </c>
      <c r="D1921" s="36" t="s">
        <v>149</v>
      </c>
      <c r="E1921" s="25" t="s">
        <v>147</v>
      </c>
      <c r="F1921" s="25" t="s">
        <v>160</v>
      </c>
    </row>
    <row r="1922" spans="1:7" x14ac:dyDescent="0.3">
      <c r="A1922" s="36" t="s">
        <v>3119</v>
      </c>
      <c r="B1922" s="25" t="s">
        <v>3118</v>
      </c>
      <c r="C1922" s="25"/>
      <c r="D1922" s="25" t="s">
        <v>149</v>
      </c>
      <c r="E1922" s="25"/>
      <c r="F1922" s="25"/>
      <c r="G1922" s="25" t="s">
        <v>182</v>
      </c>
    </row>
    <row r="1923" spans="1:7" ht="15" customHeight="1" x14ac:dyDescent="0.35">
      <c r="A1923" s="32" t="s">
        <v>5143</v>
      </c>
      <c r="E1923" s="25"/>
      <c r="F1923" s="25"/>
    </row>
    <row r="1924" spans="1:7" x14ac:dyDescent="0.3">
      <c r="A1924" s="36" t="s">
        <v>3121</v>
      </c>
      <c r="B1924" s="25" t="s">
        <v>3120</v>
      </c>
      <c r="C1924" s="25">
        <v>6</v>
      </c>
      <c r="D1924" s="25" t="s">
        <v>149</v>
      </c>
      <c r="E1924" s="25" t="s">
        <v>147</v>
      </c>
      <c r="F1924" s="25" t="s">
        <v>170</v>
      </c>
      <c r="G1924" s="25" t="s">
        <v>182</v>
      </c>
    </row>
    <row r="1925" spans="1:7" x14ac:dyDescent="0.3">
      <c r="A1925" s="36" t="s">
        <v>3123</v>
      </c>
      <c r="B1925" s="25" t="s">
        <v>3122</v>
      </c>
      <c r="C1925" s="25">
        <v>7</v>
      </c>
      <c r="D1925" s="25" t="s">
        <v>149</v>
      </c>
      <c r="E1925" s="25" t="s">
        <v>147</v>
      </c>
      <c r="F1925" s="25" t="s">
        <v>278</v>
      </c>
    </row>
    <row r="1926" spans="1:7" ht="15" customHeight="1" x14ac:dyDescent="0.35">
      <c r="A1926" s="32" t="s">
        <v>5144</v>
      </c>
      <c r="C1926" s="25"/>
      <c r="E1926" s="25"/>
      <c r="F1926" s="25"/>
    </row>
    <row r="1927" spans="1:7" x14ac:dyDescent="0.3">
      <c r="A1927" s="36" t="s">
        <v>3125</v>
      </c>
      <c r="B1927" s="25" t="s">
        <v>3124</v>
      </c>
      <c r="C1927" s="25">
        <v>6</v>
      </c>
      <c r="D1927" s="25" t="s">
        <v>149</v>
      </c>
      <c r="E1927" s="25" t="s">
        <v>147</v>
      </c>
      <c r="F1927" s="25" t="s">
        <v>156</v>
      </c>
    </row>
    <row r="1928" spans="1:7" ht="15" customHeight="1" x14ac:dyDescent="0.35">
      <c r="A1928" s="32" t="s">
        <v>5145</v>
      </c>
      <c r="C1928" s="25"/>
      <c r="E1928" s="25"/>
      <c r="F1928" s="25"/>
    </row>
    <row r="1929" spans="1:7" x14ac:dyDescent="0.3">
      <c r="A1929" s="36" t="s">
        <v>3127</v>
      </c>
      <c r="B1929" s="25" t="s">
        <v>3126</v>
      </c>
      <c r="C1929" s="25">
        <v>6</v>
      </c>
      <c r="D1929" s="25" t="s">
        <v>189</v>
      </c>
      <c r="E1929" s="25" t="s">
        <v>147</v>
      </c>
      <c r="F1929" s="25" t="s">
        <v>160</v>
      </c>
    </row>
    <row r="1930" spans="1:7" ht="15" customHeight="1" x14ac:dyDescent="0.35">
      <c r="A1930" s="32" t="s">
        <v>5146</v>
      </c>
      <c r="C1930" s="25"/>
      <c r="E1930" s="25"/>
      <c r="F1930" s="25"/>
    </row>
    <row r="1931" spans="1:7" x14ac:dyDescent="0.3">
      <c r="A1931" s="36" t="s">
        <v>3129</v>
      </c>
      <c r="B1931" s="25" t="s">
        <v>3128</v>
      </c>
      <c r="C1931" s="25">
        <v>8</v>
      </c>
      <c r="D1931" s="25" t="s">
        <v>149</v>
      </c>
      <c r="E1931" s="25" t="s">
        <v>147</v>
      </c>
      <c r="F1931" s="25" t="s">
        <v>156</v>
      </c>
      <c r="G1931" s="25" t="s">
        <v>144</v>
      </c>
    </row>
    <row r="1932" spans="1:7" x14ac:dyDescent="0.3">
      <c r="A1932" s="36" t="s">
        <v>3131</v>
      </c>
      <c r="B1932" s="25" t="s">
        <v>3130</v>
      </c>
      <c r="C1932" s="25">
        <v>3</v>
      </c>
      <c r="D1932" s="25" t="s">
        <v>149</v>
      </c>
      <c r="E1932" s="25" t="s">
        <v>147</v>
      </c>
      <c r="F1932" s="25" t="s">
        <v>153</v>
      </c>
    </row>
    <row r="1933" spans="1:7" x14ac:dyDescent="0.3">
      <c r="A1933" s="36" t="s">
        <v>3133</v>
      </c>
      <c r="B1933" s="25" t="s">
        <v>3132</v>
      </c>
      <c r="C1933" s="25"/>
      <c r="D1933" s="25" t="s">
        <v>149</v>
      </c>
      <c r="E1933" s="25"/>
      <c r="F1933" s="25"/>
      <c r="G1933" s="25" t="s">
        <v>203</v>
      </c>
    </row>
    <row r="1934" spans="1:7" x14ac:dyDescent="0.3">
      <c r="A1934" s="36" t="s">
        <v>3135</v>
      </c>
      <c r="B1934" s="25" t="s">
        <v>3134</v>
      </c>
      <c r="C1934" s="25">
        <v>4</v>
      </c>
      <c r="D1934" s="25" t="s">
        <v>149</v>
      </c>
      <c r="E1934" s="25" t="s">
        <v>147</v>
      </c>
      <c r="F1934" s="25" t="s">
        <v>153</v>
      </c>
    </row>
    <row r="1935" spans="1:7" ht="15" customHeight="1" x14ac:dyDescent="0.35">
      <c r="A1935" s="32" t="s">
        <v>5147</v>
      </c>
      <c r="C1935" s="25"/>
      <c r="E1935" s="25"/>
      <c r="F1935" s="25"/>
    </row>
    <row r="1936" spans="1:7" x14ac:dyDescent="0.3">
      <c r="A1936" s="36" t="s">
        <v>5443</v>
      </c>
      <c r="B1936" s="25" t="s">
        <v>3136</v>
      </c>
      <c r="C1936" s="25">
        <v>7</v>
      </c>
      <c r="D1936" s="25" t="s">
        <v>149</v>
      </c>
      <c r="E1936" s="25" t="s">
        <v>147</v>
      </c>
      <c r="F1936" s="25" t="s">
        <v>253</v>
      </c>
    </row>
    <row r="1937" spans="1:7" x14ac:dyDescent="0.3">
      <c r="A1937" s="36" t="s">
        <v>3138</v>
      </c>
      <c r="B1937" s="25" t="s">
        <v>3137</v>
      </c>
      <c r="C1937" s="25">
        <v>6</v>
      </c>
      <c r="D1937" s="25" t="s">
        <v>149</v>
      </c>
      <c r="E1937" s="25" t="s">
        <v>147</v>
      </c>
      <c r="F1937" s="25" t="s">
        <v>963</v>
      </c>
    </row>
    <row r="1938" spans="1:7" x14ac:dyDescent="0.3">
      <c r="A1938" s="36" t="s">
        <v>3139</v>
      </c>
      <c r="C1938" s="25">
        <v>7</v>
      </c>
      <c r="D1938" s="36" t="s">
        <v>149</v>
      </c>
      <c r="E1938" s="25" t="s">
        <v>147</v>
      </c>
      <c r="F1938" s="25" t="s">
        <v>160</v>
      </c>
    </row>
    <row r="1939" spans="1:7" x14ac:dyDescent="0.3">
      <c r="A1939" s="36" t="s">
        <v>3141</v>
      </c>
      <c r="B1939" s="25" t="s">
        <v>3140</v>
      </c>
      <c r="C1939" s="25">
        <v>7</v>
      </c>
      <c r="D1939" s="25" t="s">
        <v>149</v>
      </c>
      <c r="E1939" s="25" t="s">
        <v>147</v>
      </c>
      <c r="F1939" s="25" t="s">
        <v>195</v>
      </c>
    </row>
    <row r="1940" spans="1:7" ht="15" customHeight="1" x14ac:dyDescent="0.35">
      <c r="A1940" s="32" t="s">
        <v>5148</v>
      </c>
      <c r="C1940" s="25"/>
      <c r="E1940" s="25"/>
      <c r="F1940" s="25"/>
    </row>
    <row r="1941" spans="1:7" ht="15" customHeight="1" x14ac:dyDescent="0.35">
      <c r="A1941" s="32" t="s">
        <v>5149</v>
      </c>
      <c r="C1941" s="25"/>
      <c r="E1941" s="25"/>
      <c r="F1941" s="25"/>
    </row>
    <row r="1942" spans="1:7" x14ac:dyDescent="0.3">
      <c r="A1942" s="36" t="s">
        <v>3143</v>
      </c>
      <c r="B1942" s="25" t="s">
        <v>3142</v>
      </c>
      <c r="C1942" s="25">
        <v>4</v>
      </c>
      <c r="D1942" s="25" t="s">
        <v>157</v>
      </c>
      <c r="E1942" s="25" t="s">
        <v>147</v>
      </c>
      <c r="F1942" s="25" t="s">
        <v>482</v>
      </c>
    </row>
    <row r="1943" spans="1:7" x14ac:dyDescent="0.3">
      <c r="A1943" s="36" t="s">
        <v>3145</v>
      </c>
      <c r="B1943" s="25" t="s">
        <v>3144</v>
      </c>
      <c r="C1943" s="25">
        <v>9</v>
      </c>
      <c r="D1943" s="25" t="s">
        <v>149</v>
      </c>
      <c r="E1943" s="25" t="s">
        <v>147</v>
      </c>
      <c r="F1943" s="25" t="s">
        <v>181</v>
      </c>
    </row>
    <row r="1944" spans="1:7" x14ac:dyDescent="0.3">
      <c r="A1944" s="36" t="s">
        <v>3147</v>
      </c>
      <c r="B1944" s="25" t="s">
        <v>3146</v>
      </c>
      <c r="C1944" s="25">
        <v>0</v>
      </c>
      <c r="D1944" s="25" t="s">
        <v>149</v>
      </c>
      <c r="E1944" s="25" t="s">
        <v>147</v>
      </c>
      <c r="F1944" s="25" t="s">
        <v>156</v>
      </c>
    </row>
    <row r="1945" spans="1:7" ht="15" customHeight="1" x14ac:dyDescent="0.35">
      <c r="A1945" s="32" t="s">
        <v>5150</v>
      </c>
      <c r="C1945" s="25"/>
      <c r="E1945" s="25"/>
      <c r="F1945" s="25"/>
    </row>
    <row r="1946" spans="1:7" x14ac:dyDescent="0.3">
      <c r="A1946" s="36" t="s">
        <v>3149</v>
      </c>
      <c r="B1946" s="25" t="s">
        <v>3148</v>
      </c>
      <c r="C1946" s="25">
        <v>0</v>
      </c>
      <c r="D1946" s="25" t="s">
        <v>149</v>
      </c>
      <c r="E1946" s="25" t="s">
        <v>147</v>
      </c>
      <c r="F1946" s="25" t="s">
        <v>178</v>
      </c>
    </row>
    <row r="1947" spans="1:7" x14ac:dyDescent="0.3">
      <c r="A1947" s="36" t="s">
        <v>3151</v>
      </c>
      <c r="B1947" s="25" t="s">
        <v>3150</v>
      </c>
      <c r="C1947" s="25">
        <v>8</v>
      </c>
      <c r="D1947" s="25" t="s">
        <v>149</v>
      </c>
      <c r="E1947" s="25" t="s">
        <v>147</v>
      </c>
      <c r="F1947" s="25" t="s">
        <v>160</v>
      </c>
    </row>
    <row r="1948" spans="1:7" x14ac:dyDescent="0.3">
      <c r="A1948" s="36" t="s">
        <v>3153</v>
      </c>
      <c r="B1948" s="25" t="s">
        <v>3152</v>
      </c>
      <c r="C1948" s="25">
        <v>8</v>
      </c>
      <c r="D1948" s="25" t="s">
        <v>149</v>
      </c>
      <c r="E1948" s="25" t="s">
        <v>147</v>
      </c>
      <c r="F1948" s="25" t="s">
        <v>222</v>
      </c>
      <c r="G1948" s="25" t="s">
        <v>223</v>
      </c>
    </row>
    <row r="1949" spans="1:7" ht="15" customHeight="1" x14ac:dyDescent="0.35">
      <c r="A1949" s="32" t="s">
        <v>5151</v>
      </c>
      <c r="C1949" s="25"/>
      <c r="E1949" s="25"/>
      <c r="F1949" s="25"/>
    </row>
    <row r="1950" spans="1:7" x14ac:dyDescent="0.3">
      <c r="A1950" s="36" t="s">
        <v>3154</v>
      </c>
      <c r="C1950" s="25">
        <v>10</v>
      </c>
      <c r="E1950" s="25" t="s">
        <v>147</v>
      </c>
      <c r="F1950" s="25" t="s">
        <v>160</v>
      </c>
    </row>
    <row r="1951" spans="1:7" x14ac:dyDescent="0.3">
      <c r="A1951" s="36" t="s">
        <v>3156</v>
      </c>
      <c r="B1951" s="25" t="s">
        <v>3155</v>
      </c>
      <c r="C1951" s="25">
        <v>10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3157</v>
      </c>
      <c r="C1952" s="25"/>
      <c r="D1952" s="36" t="s">
        <v>149</v>
      </c>
      <c r="E1952" s="25"/>
      <c r="F1952" s="25"/>
    </row>
    <row r="1953" spans="1:7" x14ac:dyDescent="0.3">
      <c r="A1953" s="36" t="s">
        <v>3159</v>
      </c>
      <c r="B1953" s="25" t="s">
        <v>3158</v>
      </c>
      <c r="C1953" s="25">
        <v>8</v>
      </c>
      <c r="D1953" s="25" t="s">
        <v>149</v>
      </c>
      <c r="E1953" s="25" t="s">
        <v>147</v>
      </c>
      <c r="F1953" s="25" t="s">
        <v>482</v>
      </c>
    </row>
    <row r="1954" spans="1:7" x14ac:dyDescent="0.3">
      <c r="A1954" s="36" t="s">
        <v>3161</v>
      </c>
      <c r="B1954" s="25" t="s">
        <v>3160</v>
      </c>
      <c r="C1954" s="25"/>
      <c r="D1954" s="25" t="s">
        <v>149</v>
      </c>
      <c r="E1954" s="25"/>
      <c r="F1954" s="25"/>
    </row>
    <row r="1955" spans="1:7" ht="15" customHeight="1" x14ac:dyDescent="0.35">
      <c r="A1955" s="32" t="s">
        <v>5152</v>
      </c>
      <c r="C1955" s="25"/>
      <c r="E1955" s="25"/>
      <c r="F1955" s="25"/>
    </row>
    <row r="1956" spans="1:7" x14ac:dyDescent="0.3">
      <c r="A1956" s="36" t="s">
        <v>3163</v>
      </c>
      <c r="B1956" s="25" t="s">
        <v>3162</v>
      </c>
      <c r="C1956" s="25"/>
      <c r="D1956" s="25" t="s">
        <v>149</v>
      </c>
      <c r="E1956" s="25"/>
      <c r="F1956" s="25"/>
      <c r="G1956" s="25" t="s">
        <v>144</v>
      </c>
    </row>
    <row r="1957" spans="1:7" x14ac:dyDescent="0.3">
      <c r="A1957" s="36" t="s">
        <v>3165</v>
      </c>
      <c r="B1957" s="25" t="s">
        <v>3164</v>
      </c>
      <c r="C1957" s="25">
        <v>6</v>
      </c>
      <c r="D1957" s="25" t="s">
        <v>149</v>
      </c>
      <c r="E1957" s="25" t="s">
        <v>147</v>
      </c>
      <c r="F1957" s="25" t="s">
        <v>253</v>
      </c>
    </row>
    <row r="1958" spans="1:7" x14ac:dyDescent="0.3">
      <c r="A1958" s="36" t="s">
        <v>3167</v>
      </c>
      <c r="B1958" s="25" t="s">
        <v>3166</v>
      </c>
      <c r="C1958" s="25"/>
      <c r="D1958" s="25" t="s">
        <v>149</v>
      </c>
      <c r="E1958" s="25"/>
      <c r="F1958" s="25"/>
      <c r="G1958" s="25" t="s">
        <v>144</v>
      </c>
    </row>
    <row r="1959" spans="1:7" x14ac:dyDescent="0.3">
      <c r="A1959" s="36" t="s">
        <v>3169</v>
      </c>
      <c r="B1959" s="25" t="s">
        <v>3168</v>
      </c>
      <c r="C1959" s="25">
        <v>10</v>
      </c>
      <c r="D1959" s="25" t="s">
        <v>149</v>
      </c>
      <c r="E1959" s="25" t="s">
        <v>147</v>
      </c>
      <c r="F1959" s="25" t="s">
        <v>3170</v>
      </c>
      <c r="G1959" s="25" t="s">
        <v>144</v>
      </c>
    </row>
    <row r="1960" spans="1:7" x14ac:dyDescent="0.3">
      <c r="A1960" s="36" t="s">
        <v>3172</v>
      </c>
      <c r="B1960" s="25" t="s">
        <v>3171</v>
      </c>
      <c r="C1960" s="25">
        <v>4</v>
      </c>
      <c r="D1960" s="25" t="s">
        <v>149</v>
      </c>
      <c r="E1960" s="25" t="s">
        <v>147</v>
      </c>
      <c r="F1960" s="25" t="s">
        <v>278</v>
      </c>
    </row>
    <row r="1961" spans="1:7" x14ac:dyDescent="0.3">
      <c r="A1961" s="36" t="s">
        <v>3174</v>
      </c>
      <c r="B1961" s="25" t="s">
        <v>3173</v>
      </c>
      <c r="C1961" s="25">
        <v>6</v>
      </c>
      <c r="D1961" s="25" t="s">
        <v>149</v>
      </c>
      <c r="E1961" s="25" t="s">
        <v>147</v>
      </c>
      <c r="F1961" s="25" t="s">
        <v>482</v>
      </c>
    </row>
    <row r="1962" spans="1:7" x14ac:dyDescent="0.3">
      <c r="A1962" s="36" t="s">
        <v>3175</v>
      </c>
      <c r="C1962" s="25">
        <v>8</v>
      </c>
      <c r="D1962" s="36" t="s">
        <v>149</v>
      </c>
      <c r="E1962" s="25" t="s">
        <v>147</v>
      </c>
      <c r="F1962" s="25" t="s">
        <v>148</v>
      </c>
    </row>
    <row r="1963" spans="1:7" x14ac:dyDescent="0.3">
      <c r="A1963" s="36" t="s">
        <v>3177</v>
      </c>
      <c r="B1963" s="25" t="s">
        <v>3176</v>
      </c>
      <c r="C1963" s="25">
        <v>7</v>
      </c>
      <c r="D1963" s="25" t="s">
        <v>149</v>
      </c>
      <c r="E1963" s="25" t="s">
        <v>147</v>
      </c>
      <c r="F1963" s="25" t="s">
        <v>253</v>
      </c>
    </row>
    <row r="1964" spans="1:7" ht="15" customHeight="1" x14ac:dyDescent="0.35">
      <c r="A1964" s="32" t="s">
        <v>5153</v>
      </c>
      <c r="C1964" s="25"/>
      <c r="E1964" s="25"/>
      <c r="F1964" s="25"/>
    </row>
    <row r="1965" spans="1:7" x14ac:dyDescent="0.3">
      <c r="A1965" s="36" t="s">
        <v>3179</v>
      </c>
      <c r="B1965" s="25" t="s">
        <v>3178</v>
      </c>
      <c r="C1965" s="25">
        <v>10</v>
      </c>
      <c r="D1965" s="25" t="s">
        <v>149</v>
      </c>
      <c r="E1965" s="25" t="s">
        <v>147</v>
      </c>
      <c r="F1965" s="25" t="s">
        <v>160</v>
      </c>
      <c r="G1965" s="25" t="s">
        <v>203</v>
      </c>
    </row>
    <row r="1966" spans="1:7" ht="15" customHeight="1" x14ac:dyDescent="0.35">
      <c r="A1966" s="32" t="s">
        <v>5154</v>
      </c>
      <c r="E1966" s="25"/>
      <c r="F1966" s="25"/>
    </row>
    <row r="1967" spans="1:7" x14ac:dyDescent="0.3">
      <c r="A1967" s="36" t="s">
        <v>3181</v>
      </c>
      <c r="B1967" s="25" t="s">
        <v>3180</v>
      </c>
      <c r="C1967" s="25">
        <v>8</v>
      </c>
      <c r="D1967" s="25" t="s">
        <v>149</v>
      </c>
      <c r="E1967" s="25" t="s">
        <v>147</v>
      </c>
      <c r="F1967" s="25" t="s">
        <v>160</v>
      </c>
    </row>
    <row r="1968" spans="1:7" x14ac:dyDescent="0.3">
      <c r="A1968" s="36" t="s">
        <v>3182</v>
      </c>
      <c r="C1968" s="25">
        <v>0</v>
      </c>
      <c r="D1968" s="36" t="s">
        <v>189</v>
      </c>
      <c r="E1968" s="25" t="s">
        <v>147</v>
      </c>
      <c r="F1968" s="25" t="s">
        <v>208</v>
      </c>
    </row>
    <row r="1969" spans="1:6" x14ac:dyDescent="0.3">
      <c r="A1969" s="36" t="s">
        <v>3184</v>
      </c>
      <c r="B1969" s="25" t="s">
        <v>3183</v>
      </c>
      <c r="C1969" s="25">
        <v>1</v>
      </c>
      <c r="D1969" s="25" t="s">
        <v>189</v>
      </c>
      <c r="E1969" s="25" t="s">
        <v>147</v>
      </c>
      <c r="F1969" s="25" t="s">
        <v>160</v>
      </c>
    </row>
    <row r="1970" spans="1:6" x14ac:dyDescent="0.3">
      <c r="A1970" s="36" t="s">
        <v>3185</v>
      </c>
      <c r="C1970" s="25">
        <v>0</v>
      </c>
      <c r="D1970" s="36" t="s">
        <v>189</v>
      </c>
      <c r="E1970" s="25" t="s">
        <v>147</v>
      </c>
      <c r="F1970" s="25" t="s">
        <v>148</v>
      </c>
    </row>
    <row r="1971" spans="1:6" x14ac:dyDescent="0.3">
      <c r="A1971" s="36" t="s">
        <v>3187</v>
      </c>
      <c r="B1971" s="25" t="s">
        <v>3186</v>
      </c>
      <c r="C1971" s="25">
        <v>0</v>
      </c>
      <c r="D1971" s="25" t="s">
        <v>189</v>
      </c>
      <c r="E1971" s="25" t="s">
        <v>147</v>
      </c>
      <c r="F1971" s="25" t="s">
        <v>501</v>
      </c>
    </row>
    <row r="1972" spans="1:6" x14ac:dyDescent="0.3">
      <c r="A1972" s="36" t="s">
        <v>3188</v>
      </c>
      <c r="C1972" s="25">
        <v>0</v>
      </c>
      <c r="D1972" s="25" t="s">
        <v>189</v>
      </c>
      <c r="E1972" s="25" t="s">
        <v>152</v>
      </c>
      <c r="F1972" s="25" t="s">
        <v>160</v>
      </c>
    </row>
    <row r="1973" spans="1:6" x14ac:dyDescent="0.3">
      <c r="A1973" s="36" t="s">
        <v>3189</v>
      </c>
      <c r="C1973" s="25">
        <v>0</v>
      </c>
      <c r="D1973" s="25" t="s">
        <v>189</v>
      </c>
      <c r="E1973" s="25" t="s">
        <v>152</v>
      </c>
      <c r="F1973" s="25" t="s">
        <v>160</v>
      </c>
    </row>
    <row r="1974" spans="1:6" x14ac:dyDescent="0.3">
      <c r="A1974" s="36" t="s">
        <v>3190</v>
      </c>
      <c r="C1974" s="25">
        <v>0</v>
      </c>
      <c r="D1974" s="25" t="s">
        <v>189</v>
      </c>
      <c r="E1974" s="25" t="s">
        <v>152</v>
      </c>
      <c r="F1974" s="25" t="s">
        <v>160</v>
      </c>
    </row>
    <row r="1975" spans="1:6" x14ac:dyDescent="0.3">
      <c r="A1975" s="36" t="s">
        <v>3191</v>
      </c>
      <c r="C1975" s="25">
        <v>4</v>
      </c>
      <c r="D1975" s="36" t="s">
        <v>189</v>
      </c>
      <c r="E1975" s="25" t="s">
        <v>147</v>
      </c>
      <c r="F1975" s="25" t="s">
        <v>253</v>
      </c>
    </row>
    <row r="1976" spans="1:6" x14ac:dyDescent="0.3">
      <c r="A1976" s="36" t="s">
        <v>3192</v>
      </c>
      <c r="C1976" s="25"/>
      <c r="D1976" s="25" t="s">
        <v>189</v>
      </c>
      <c r="E1976" s="25"/>
      <c r="F1976" s="25"/>
    </row>
    <row r="1977" spans="1:6" x14ac:dyDescent="0.3">
      <c r="A1977" s="36" t="s">
        <v>3194</v>
      </c>
      <c r="B1977" s="25" t="s">
        <v>3193</v>
      </c>
      <c r="C1977" s="25">
        <v>4</v>
      </c>
      <c r="D1977" s="25" t="s">
        <v>189</v>
      </c>
      <c r="E1977" s="25" t="s">
        <v>147</v>
      </c>
      <c r="F1977" s="25" t="s">
        <v>160</v>
      </c>
    </row>
    <row r="1978" spans="1:6" ht="15" customHeight="1" x14ac:dyDescent="0.35">
      <c r="A1978" s="32" t="s">
        <v>5155</v>
      </c>
    </row>
    <row r="1979" spans="1:6" x14ac:dyDescent="0.3">
      <c r="A1979" s="36" t="s">
        <v>3196</v>
      </c>
      <c r="B1979" s="25" t="s">
        <v>3195</v>
      </c>
      <c r="C1979" s="25">
        <v>2</v>
      </c>
      <c r="D1979" s="25" t="s">
        <v>189</v>
      </c>
      <c r="E1979" s="25" t="s">
        <v>147</v>
      </c>
      <c r="F1979" s="25" t="s">
        <v>278</v>
      </c>
    </row>
    <row r="1980" spans="1:6" x14ac:dyDescent="0.3">
      <c r="A1980" s="36" t="s">
        <v>3198</v>
      </c>
      <c r="B1980" s="25" t="s">
        <v>3197</v>
      </c>
      <c r="C1980" s="25">
        <v>2</v>
      </c>
      <c r="D1980" s="25" t="s">
        <v>149</v>
      </c>
      <c r="E1980" s="25" t="s">
        <v>147</v>
      </c>
      <c r="F1980" s="25" t="s">
        <v>156</v>
      </c>
    </row>
    <row r="1981" spans="1:6" ht="15" customHeight="1" x14ac:dyDescent="0.35">
      <c r="A1981" s="32" t="s">
        <v>5156</v>
      </c>
      <c r="C1981" s="25"/>
      <c r="E1981" s="25"/>
      <c r="F1981" s="25"/>
    </row>
    <row r="1982" spans="1:6" x14ac:dyDescent="0.3">
      <c r="A1982" s="36" t="s">
        <v>3200</v>
      </c>
      <c r="B1982" s="25" t="s">
        <v>3199</v>
      </c>
      <c r="C1982" s="25">
        <v>9</v>
      </c>
      <c r="D1982" s="25" t="s">
        <v>149</v>
      </c>
      <c r="E1982" s="25" t="s">
        <v>147</v>
      </c>
      <c r="F1982" s="25" t="s">
        <v>222</v>
      </c>
    </row>
    <row r="1983" spans="1:6" x14ac:dyDescent="0.3">
      <c r="A1983" s="36" t="s">
        <v>3202</v>
      </c>
      <c r="B1983" s="25" t="s">
        <v>3201</v>
      </c>
      <c r="C1983" s="25">
        <v>8</v>
      </c>
      <c r="D1983" s="25" t="s">
        <v>149</v>
      </c>
      <c r="E1983" s="25" t="s">
        <v>147</v>
      </c>
      <c r="F1983" s="25" t="s">
        <v>222</v>
      </c>
    </row>
    <row r="1984" spans="1:6" ht="15" customHeight="1" x14ac:dyDescent="0.35">
      <c r="A1984" s="32" t="s">
        <v>5157</v>
      </c>
      <c r="C1984" s="25"/>
      <c r="E1984" s="25"/>
      <c r="F1984" s="25"/>
    </row>
    <row r="1985" spans="1:7" x14ac:dyDescent="0.3">
      <c r="A1985" s="36" t="s">
        <v>3204</v>
      </c>
      <c r="B1985" s="25" t="s">
        <v>3203</v>
      </c>
      <c r="C1985" s="25">
        <v>9</v>
      </c>
      <c r="D1985" s="25" t="s">
        <v>149</v>
      </c>
      <c r="E1985" s="25" t="s">
        <v>147</v>
      </c>
      <c r="F1985" s="25" t="s">
        <v>160</v>
      </c>
      <c r="G1985" s="25" t="s">
        <v>144</v>
      </c>
    </row>
    <row r="1986" spans="1:7" x14ac:dyDescent="0.3">
      <c r="A1986" s="36" t="s">
        <v>3205</v>
      </c>
      <c r="C1986" s="25">
        <v>8</v>
      </c>
      <c r="D1986" s="36" t="s">
        <v>149</v>
      </c>
      <c r="E1986" s="25" t="s">
        <v>147</v>
      </c>
      <c r="F1986" s="25" t="s">
        <v>160</v>
      </c>
    </row>
    <row r="1987" spans="1:7" x14ac:dyDescent="0.3">
      <c r="A1987" s="36" t="s">
        <v>3207</v>
      </c>
      <c r="B1987" s="25" t="s">
        <v>3206</v>
      </c>
      <c r="C1987" s="25">
        <v>8</v>
      </c>
      <c r="D1987" s="25" t="s">
        <v>149</v>
      </c>
      <c r="E1987" s="25" t="s">
        <v>147</v>
      </c>
      <c r="F1987" s="25" t="s">
        <v>160</v>
      </c>
      <c r="G1987" s="25" t="s">
        <v>144</v>
      </c>
    </row>
    <row r="1988" spans="1:7" ht="15" customHeight="1" x14ac:dyDescent="0.35">
      <c r="A1988" s="32" t="s">
        <v>5158</v>
      </c>
      <c r="C1988" s="25"/>
      <c r="E1988" s="25"/>
      <c r="F1988" s="25"/>
    </row>
    <row r="1989" spans="1:7" x14ac:dyDescent="0.3">
      <c r="A1989" s="36" t="s">
        <v>3209</v>
      </c>
      <c r="B1989" s="25" t="s">
        <v>3208</v>
      </c>
      <c r="C1989" s="25">
        <v>8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ht="15" customHeight="1" x14ac:dyDescent="0.35">
      <c r="A1990" s="32" t="s">
        <v>5159</v>
      </c>
      <c r="C1990" s="25"/>
      <c r="E1990" s="25"/>
      <c r="F1990" s="25"/>
    </row>
    <row r="1991" spans="1:7" x14ac:dyDescent="0.3">
      <c r="A1991" s="36" t="s">
        <v>3211</v>
      </c>
      <c r="B1991" s="25" t="s">
        <v>3210</v>
      </c>
      <c r="C1991" s="25">
        <v>3</v>
      </c>
      <c r="D1991" s="25" t="s">
        <v>1244</v>
      </c>
      <c r="E1991" s="25" t="s">
        <v>147</v>
      </c>
      <c r="F1991" s="25" t="s">
        <v>202</v>
      </c>
    </row>
    <row r="1992" spans="1:7" ht="15" customHeight="1" x14ac:dyDescent="0.35">
      <c r="A1992" s="32" t="s">
        <v>5160</v>
      </c>
      <c r="C1992" s="25"/>
      <c r="E1992" s="25"/>
      <c r="F1992" s="25"/>
    </row>
    <row r="1993" spans="1:7" x14ac:dyDescent="0.3">
      <c r="A1993" s="36" t="s">
        <v>5430</v>
      </c>
      <c r="B1993" s="25" t="s">
        <v>3212</v>
      </c>
      <c r="C1993" s="25">
        <v>2</v>
      </c>
      <c r="D1993" s="25" t="s">
        <v>1244</v>
      </c>
      <c r="E1993" s="25" t="s">
        <v>147</v>
      </c>
      <c r="F1993" s="25" t="s">
        <v>156</v>
      </c>
    </row>
    <row r="1994" spans="1:7" x14ac:dyDescent="0.3">
      <c r="A1994" s="36" t="s">
        <v>3214</v>
      </c>
      <c r="B1994" s="25" t="s">
        <v>3213</v>
      </c>
      <c r="C1994" s="25">
        <v>3</v>
      </c>
      <c r="D1994" s="25" t="s">
        <v>189</v>
      </c>
      <c r="E1994" s="25" t="s">
        <v>147</v>
      </c>
      <c r="F1994" s="25" t="s">
        <v>192</v>
      </c>
    </row>
    <row r="1995" spans="1:7" ht="15" customHeight="1" x14ac:dyDescent="0.35">
      <c r="A1995" s="32" t="s">
        <v>5161</v>
      </c>
      <c r="C1995" s="25"/>
      <c r="E1995" s="25"/>
      <c r="F1995" s="25"/>
    </row>
    <row r="1996" spans="1:7" x14ac:dyDescent="0.3">
      <c r="A1996" s="36" t="s">
        <v>3216</v>
      </c>
      <c r="B1996" s="25" t="s">
        <v>3215</v>
      </c>
      <c r="C1996" s="25">
        <v>3</v>
      </c>
      <c r="D1996" s="25" t="s">
        <v>189</v>
      </c>
      <c r="E1996" s="25" t="s">
        <v>147</v>
      </c>
      <c r="F1996" s="25" t="s">
        <v>208</v>
      </c>
    </row>
    <row r="1997" spans="1:7" x14ac:dyDescent="0.3">
      <c r="A1997" s="36" t="s">
        <v>3217</v>
      </c>
      <c r="B1997" s="25" t="s">
        <v>3215</v>
      </c>
      <c r="C1997" s="25"/>
      <c r="D1997" s="25" t="s">
        <v>189</v>
      </c>
      <c r="E1997" s="25" t="s">
        <v>147</v>
      </c>
      <c r="F1997" s="25" t="s">
        <v>160</v>
      </c>
    </row>
    <row r="1998" spans="1:7" x14ac:dyDescent="0.3">
      <c r="A1998" s="36" t="s">
        <v>3218</v>
      </c>
      <c r="B1998" s="25" t="s">
        <v>3215</v>
      </c>
      <c r="C1998" s="25"/>
      <c r="D1998" s="25" t="s">
        <v>189</v>
      </c>
      <c r="E1998" s="25" t="s">
        <v>147</v>
      </c>
      <c r="F1998" s="25" t="s">
        <v>160</v>
      </c>
    </row>
    <row r="1999" spans="1:7" ht="15" customHeight="1" x14ac:dyDescent="0.35">
      <c r="A1999" s="32" t="s">
        <v>5162</v>
      </c>
      <c r="C1999" s="25"/>
      <c r="E1999" s="25"/>
      <c r="F1999" s="25"/>
    </row>
    <row r="2000" spans="1:7" x14ac:dyDescent="0.3">
      <c r="A2000" s="36" t="s">
        <v>3220</v>
      </c>
      <c r="B2000" s="25" t="s">
        <v>3219</v>
      </c>
      <c r="C2000" s="25">
        <v>0</v>
      </c>
      <c r="D2000" s="25" t="s">
        <v>149</v>
      </c>
      <c r="E2000" s="25" t="s">
        <v>152</v>
      </c>
      <c r="F2000" s="25" t="s">
        <v>160</v>
      </c>
    </row>
    <row r="2001" spans="1:7" ht="15" customHeight="1" x14ac:dyDescent="0.35">
      <c r="A2001" s="32" t="s">
        <v>5163</v>
      </c>
      <c r="B2001" s="25"/>
      <c r="C2001" s="25"/>
      <c r="D2001" s="25"/>
      <c r="E2001" s="25"/>
      <c r="F2001" s="25"/>
    </row>
    <row r="2002" spans="1:7" x14ac:dyDescent="0.3">
      <c r="A2002" s="36" t="s">
        <v>3222</v>
      </c>
      <c r="B2002" s="25" t="s">
        <v>3221</v>
      </c>
      <c r="C2002" s="25">
        <v>7</v>
      </c>
      <c r="D2002" s="25" t="s">
        <v>149</v>
      </c>
      <c r="E2002" s="25" t="s">
        <v>147</v>
      </c>
      <c r="F2002" s="25" t="s">
        <v>192</v>
      </c>
    </row>
    <row r="2003" spans="1:7" x14ac:dyDescent="0.3">
      <c r="A2003" s="36" t="s">
        <v>3224</v>
      </c>
      <c r="B2003" s="25" t="s">
        <v>3223</v>
      </c>
      <c r="C2003" s="25">
        <v>8</v>
      </c>
      <c r="D2003" s="25" t="s">
        <v>149</v>
      </c>
      <c r="E2003" s="25" t="s">
        <v>147</v>
      </c>
      <c r="F2003" s="25" t="s">
        <v>355</v>
      </c>
    </row>
    <row r="2004" spans="1:7" ht="15" customHeight="1" x14ac:dyDescent="0.35">
      <c r="A2004" s="32" t="s">
        <v>5164</v>
      </c>
      <c r="E2004" s="25"/>
      <c r="F2004" s="25"/>
    </row>
    <row r="2005" spans="1:7" x14ac:dyDescent="0.3">
      <c r="A2005" s="36" t="s">
        <v>3226</v>
      </c>
      <c r="B2005" s="25" t="s">
        <v>3225</v>
      </c>
      <c r="C2005" s="25">
        <v>10</v>
      </c>
      <c r="D2005" s="25" t="s">
        <v>149</v>
      </c>
      <c r="E2005" s="25" t="s">
        <v>147</v>
      </c>
      <c r="F2005" s="25" t="s">
        <v>160</v>
      </c>
    </row>
    <row r="2006" spans="1:7" x14ac:dyDescent="0.3">
      <c r="A2006" s="36" t="s">
        <v>3228</v>
      </c>
      <c r="B2006" s="25" t="s">
        <v>3227</v>
      </c>
      <c r="C2006" s="25">
        <v>8</v>
      </c>
      <c r="D2006" s="25" t="s">
        <v>149</v>
      </c>
      <c r="E2006" s="25" t="s">
        <v>147</v>
      </c>
      <c r="F2006" s="25" t="s">
        <v>160</v>
      </c>
    </row>
    <row r="2007" spans="1:7" ht="15" customHeight="1" x14ac:dyDescent="0.35">
      <c r="A2007" s="32" t="s">
        <v>5165</v>
      </c>
      <c r="C2007" s="25"/>
      <c r="E2007" s="25"/>
      <c r="F2007" s="25"/>
    </row>
    <row r="2008" spans="1:7" x14ac:dyDescent="0.3">
      <c r="A2008" s="36" t="s">
        <v>3230</v>
      </c>
      <c r="B2008" s="25" t="s">
        <v>3229</v>
      </c>
      <c r="C2008" s="25">
        <v>10</v>
      </c>
      <c r="D2008" s="25" t="s">
        <v>149</v>
      </c>
      <c r="E2008" s="25" t="s">
        <v>147</v>
      </c>
      <c r="F2008" s="25" t="s">
        <v>160</v>
      </c>
      <c r="G2008" s="25" t="s">
        <v>203</v>
      </c>
    </row>
    <row r="2009" spans="1:7" x14ac:dyDescent="0.3">
      <c r="A2009" s="36" t="s">
        <v>3231</v>
      </c>
      <c r="C2009" s="25">
        <v>10</v>
      </c>
      <c r="D2009" s="36" t="s">
        <v>149</v>
      </c>
      <c r="E2009" s="25" t="s">
        <v>147</v>
      </c>
      <c r="F2009" s="25" t="s">
        <v>160</v>
      </c>
    </row>
    <row r="2010" spans="1:7" x14ac:dyDescent="0.3">
      <c r="A2010" s="36" t="s">
        <v>3233</v>
      </c>
      <c r="B2010" s="25" t="s">
        <v>3232</v>
      </c>
      <c r="C2010" s="25">
        <v>10</v>
      </c>
      <c r="D2010" s="25" t="s">
        <v>149</v>
      </c>
      <c r="E2010" s="25" t="s">
        <v>147</v>
      </c>
      <c r="F2010" s="25" t="s">
        <v>160</v>
      </c>
    </row>
    <row r="2011" spans="1:7" ht="15" customHeight="1" x14ac:dyDescent="0.35">
      <c r="A2011" s="32" t="s">
        <v>5166</v>
      </c>
      <c r="C2011" s="25"/>
      <c r="E2011" s="25"/>
      <c r="F2011" s="25"/>
    </row>
    <row r="2012" spans="1:7" ht="15" customHeight="1" x14ac:dyDescent="0.35">
      <c r="A2012" s="32" t="s">
        <v>5167</v>
      </c>
      <c r="C2012" s="25"/>
      <c r="E2012" s="25"/>
      <c r="F2012" s="25"/>
    </row>
    <row r="2013" spans="1:7" x14ac:dyDescent="0.3">
      <c r="A2013" s="36" t="s">
        <v>3235</v>
      </c>
      <c r="B2013" s="25" t="s">
        <v>3234</v>
      </c>
      <c r="C2013" s="25"/>
      <c r="D2013" s="25" t="s">
        <v>149</v>
      </c>
      <c r="E2013" s="25" t="s">
        <v>152</v>
      </c>
      <c r="F2013" s="25" t="s">
        <v>222</v>
      </c>
    </row>
    <row r="2014" spans="1:7" x14ac:dyDescent="0.3">
      <c r="A2014" s="36" t="s">
        <v>3237</v>
      </c>
      <c r="B2014" s="25" t="s">
        <v>3236</v>
      </c>
      <c r="C2014" s="25"/>
      <c r="D2014" s="25" t="s">
        <v>149</v>
      </c>
      <c r="E2014" s="25"/>
      <c r="F2014" s="25"/>
    </row>
    <row r="2015" spans="1:7" x14ac:dyDescent="0.3">
      <c r="A2015" s="36" t="s">
        <v>3239</v>
      </c>
      <c r="B2015" s="25" t="s">
        <v>3238</v>
      </c>
      <c r="C2015" s="25">
        <v>0</v>
      </c>
      <c r="D2015" s="25" t="s">
        <v>149</v>
      </c>
      <c r="E2015" s="25" t="s">
        <v>152</v>
      </c>
      <c r="F2015" s="25" t="s">
        <v>202</v>
      </c>
      <c r="G2015" s="25" t="s">
        <v>223</v>
      </c>
    </row>
    <row r="2016" spans="1:7" x14ac:dyDescent="0.3">
      <c r="A2016" s="36" t="s">
        <v>3241</v>
      </c>
      <c r="B2016" s="25" t="s">
        <v>3240</v>
      </c>
      <c r="C2016" s="25">
        <v>5</v>
      </c>
      <c r="D2016" s="25" t="s">
        <v>149</v>
      </c>
      <c r="E2016" s="25" t="s">
        <v>147</v>
      </c>
      <c r="F2016" s="25" t="s">
        <v>170</v>
      </c>
    </row>
    <row r="2017" spans="1:7" x14ac:dyDescent="0.3">
      <c r="A2017" s="36" t="s">
        <v>3243</v>
      </c>
      <c r="B2017" s="25" t="s">
        <v>3242</v>
      </c>
      <c r="C2017" s="25">
        <v>4</v>
      </c>
      <c r="D2017" s="25" t="s">
        <v>149</v>
      </c>
      <c r="E2017" s="25" t="s">
        <v>147</v>
      </c>
      <c r="F2017" s="25" t="s">
        <v>160</v>
      </c>
    </row>
    <row r="2018" spans="1:7" x14ac:dyDescent="0.3">
      <c r="A2018" s="36" t="s">
        <v>3245</v>
      </c>
      <c r="B2018" s="25" t="s">
        <v>3244</v>
      </c>
      <c r="C2018" s="25">
        <v>4</v>
      </c>
      <c r="D2018" s="25" t="s">
        <v>149</v>
      </c>
      <c r="E2018" s="25" t="s">
        <v>147</v>
      </c>
      <c r="F2018" s="25" t="s">
        <v>170</v>
      </c>
      <c r="G2018" s="25" t="s">
        <v>149</v>
      </c>
    </row>
    <row r="2019" spans="1:7" ht="15" customHeight="1" x14ac:dyDescent="0.35">
      <c r="A2019" s="32" t="s">
        <v>5168</v>
      </c>
      <c r="C2019" s="25"/>
      <c r="E2019" s="25"/>
      <c r="F2019" s="25"/>
    </row>
    <row r="2020" spans="1:7" x14ac:dyDescent="0.3">
      <c r="A2020" s="36" t="s">
        <v>3247</v>
      </c>
      <c r="B2020" s="25" t="s">
        <v>3246</v>
      </c>
      <c r="C2020" s="25">
        <v>3</v>
      </c>
      <c r="D2020" s="25" t="s">
        <v>149</v>
      </c>
      <c r="E2020" s="25" t="s">
        <v>147</v>
      </c>
      <c r="F2020" s="25" t="s">
        <v>222</v>
      </c>
    </row>
    <row r="2021" spans="1:7" ht="15" customHeight="1" x14ac:dyDescent="0.35">
      <c r="A2021" s="32" t="s">
        <v>5169</v>
      </c>
      <c r="C2021" s="25"/>
      <c r="E2021" s="25"/>
      <c r="F2021" s="25"/>
    </row>
    <row r="2022" spans="1:7" x14ac:dyDescent="0.3">
      <c r="A2022" s="36" t="s">
        <v>3249</v>
      </c>
      <c r="B2022" s="25" t="s">
        <v>3248</v>
      </c>
      <c r="C2022" s="25">
        <v>0</v>
      </c>
      <c r="D2022" s="25" t="s">
        <v>149</v>
      </c>
      <c r="E2022" s="25" t="s">
        <v>152</v>
      </c>
      <c r="F2022" s="25" t="s">
        <v>156</v>
      </c>
    </row>
    <row r="2023" spans="1:7" ht="15" customHeight="1" x14ac:dyDescent="0.35">
      <c r="A2023" s="32" t="s">
        <v>5170</v>
      </c>
      <c r="C2023" s="25"/>
      <c r="E2023" s="25"/>
      <c r="F2023" s="25"/>
    </row>
    <row r="2024" spans="1:7" x14ac:dyDescent="0.3">
      <c r="A2024" s="36" t="s">
        <v>3251</v>
      </c>
      <c r="B2024" s="25" t="s">
        <v>3250</v>
      </c>
      <c r="C2024" s="25">
        <v>4</v>
      </c>
      <c r="D2024" s="25" t="s">
        <v>769</v>
      </c>
      <c r="E2024" s="25" t="s">
        <v>147</v>
      </c>
      <c r="F2024" s="25" t="s">
        <v>222</v>
      </c>
    </row>
    <row r="2025" spans="1:7" x14ac:dyDescent="0.3">
      <c r="A2025" s="36" t="s">
        <v>3253</v>
      </c>
      <c r="B2025" s="25" t="s">
        <v>3252</v>
      </c>
      <c r="C2025" s="25">
        <v>7</v>
      </c>
      <c r="D2025" s="25" t="s">
        <v>149</v>
      </c>
      <c r="E2025" s="25" t="s">
        <v>147</v>
      </c>
      <c r="F2025" s="25" t="s">
        <v>222</v>
      </c>
    </row>
    <row r="2026" spans="1:7" x14ac:dyDescent="0.3">
      <c r="A2026" s="36" t="s">
        <v>3255</v>
      </c>
      <c r="B2026" s="25" t="s">
        <v>3254</v>
      </c>
      <c r="C2026" s="25">
        <v>6</v>
      </c>
      <c r="D2026" s="25" t="s">
        <v>149</v>
      </c>
      <c r="E2026" s="25" t="s">
        <v>147</v>
      </c>
      <c r="F2026" s="25" t="s">
        <v>355</v>
      </c>
      <c r="G2026" s="25" t="s">
        <v>203</v>
      </c>
    </row>
    <row r="2027" spans="1:7" x14ac:dyDescent="0.3">
      <c r="A2027" s="36" t="s">
        <v>3257</v>
      </c>
      <c r="B2027" s="25" t="s">
        <v>3256</v>
      </c>
      <c r="C2027" s="25">
        <v>0</v>
      </c>
      <c r="D2027" s="25" t="s">
        <v>149</v>
      </c>
      <c r="E2027" s="25" t="s">
        <v>152</v>
      </c>
      <c r="F2027" s="25" t="s">
        <v>222</v>
      </c>
    </row>
    <row r="2028" spans="1:7" x14ac:dyDescent="0.3">
      <c r="A2028" s="36" t="s">
        <v>3259</v>
      </c>
      <c r="B2028" s="25" t="s">
        <v>3258</v>
      </c>
      <c r="C2028" s="25">
        <v>4</v>
      </c>
      <c r="D2028" s="25" t="s">
        <v>149</v>
      </c>
      <c r="E2028" s="25" t="s">
        <v>147</v>
      </c>
      <c r="F2028" s="25" t="s">
        <v>222</v>
      </c>
      <c r="G2028" s="25" t="s">
        <v>149</v>
      </c>
    </row>
    <row r="2029" spans="1:7" x14ac:dyDescent="0.3">
      <c r="A2029" s="36" t="s">
        <v>3261</v>
      </c>
      <c r="B2029" s="25" t="s">
        <v>3260</v>
      </c>
      <c r="C2029" s="25">
        <v>2</v>
      </c>
      <c r="D2029" s="25" t="s">
        <v>149</v>
      </c>
      <c r="E2029" s="25" t="s">
        <v>147</v>
      </c>
      <c r="F2029" s="25" t="s">
        <v>355</v>
      </c>
    </row>
    <row r="2030" spans="1:7" x14ac:dyDescent="0.3">
      <c r="A2030" s="36" t="s">
        <v>3263</v>
      </c>
      <c r="B2030" s="25" t="s">
        <v>3262</v>
      </c>
      <c r="C2030" s="25">
        <v>0</v>
      </c>
      <c r="D2030" s="25" t="s">
        <v>149</v>
      </c>
      <c r="E2030" s="25" t="s">
        <v>152</v>
      </c>
      <c r="F2030" s="25" t="s">
        <v>148</v>
      </c>
    </row>
    <row r="2031" spans="1:7" x14ac:dyDescent="0.3">
      <c r="A2031" s="36" t="s">
        <v>3265</v>
      </c>
      <c r="B2031" s="25" t="s">
        <v>3264</v>
      </c>
      <c r="C2031" s="25">
        <v>0</v>
      </c>
      <c r="D2031" s="25" t="s">
        <v>149</v>
      </c>
      <c r="E2031" s="25" t="s">
        <v>152</v>
      </c>
      <c r="F2031" s="25" t="s">
        <v>170</v>
      </c>
    </row>
    <row r="2032" spans="1:7" x14ac:dyDescent="0.3">
      <c r="A2032" s="36" t="s">
        <v>3267</v>
      </c>
      <c r="B2032" s="25" t="s">
        <v>3266</v>
      </c>
      <c r="C2032" s="25">
        <v>1</v>
      </c>
      <c r="D2032" s="25" t="s">
        <v>149</v>
      </c>
      <c r="E2032" s="25" t="s">
        <v>147</v>
      </c>
      <c r="F2032" s="25" t="s">
        <v>355</v>
      </c>
    </row>
    <row r="2033" spans="1:7" x14ac:dyDescent="0.3">
      <c r="A2033" s="36" t="s">
        <v>3269</v>
      </c>
      <c r="B2033" s="25" t="s">
        <v>3268</v>
      </c>
      <c r="C2033" s="25">
        <v>5</v>
      </c>
      <c r="D2033" s="25" t="s">
        <v>149</v>
      </c>
      <c r="E2033" s="25" t="s">
        <v>147</v>
      </c>
      <c r="F2033" s="25" t="s">
        <v>222</v>
      </c>
    </row>
    <row r="2034" spans="1:7" x14ac:dyDescent="0.3">
      <c r="A2034" s="36" t="s">
        <v>3271</v>
      </c>
      <c r="B2034" s="25" t="s">
        <v>3270</v>
      </c>
      <c r="C2034" s="25">
        <v>4</v>
      </c>
      <c r="D2034" s="25" t="s">
        <v>149</v>
      </c>
      <c r="E2034" s="25" t="s">
        <v>147</v>
      </c>
      <c r="F2034" s="25" t="s">
        <v>222</v>
      </c>
    </row>
    <row r="2035" spans="1:7" ht="15" customHeight="1" x14ac:dyDescent="0.35">
      <c r="A2035" s="32" t="s">
        <v>5171</v>
      </c>
      <c r="C2035" s="25"/>
      <c r="E2035" s="25"/>
      <c r="F2035" s="25"/>
    </row>
    <row r="2036" spans="1:7" x14ac:dyDescent="0.3">
      <c r="A2036" s="36" t="s">
        <v>3273</v>
      </c>
      <c r="B2036" s="25" t="s">
        <v>3272</v>
      </c>
      <c r="C2036" s="25">
        <v>5</v>
      </c>
      <c r="D2036" s="25" t="s">
        <v>149</v>
      </c>
      <c r="E2036" s="25" t="s">
        <v>147</v>
      </c>
      <c r="F2036" s="25" t="s">
        <v>208</v>
      </c>
    </row>
    <row r="2037" spans="1:7" x14ac:dyDescent="0.3">
      <c r="A2037" s="36" t="s">
        <v>3275</v>
      </c>
      <c r="B2037" s="25" t="s">
        <v>3274</v>
      </c>
      <c r="C2037" s="25"/>
      <c r="D2037" s="25" t="s">
        <v>149</v>
      </c>
      <c r="E2037" s="25" t="s">
        <v>147</v>
      </c>
      <c r="F2037" s="25" t="s">
        <v>148</v>
      </c>
    </row>
    <row r="2038" spans="1:7" x14ac:dyDescent="0.3">
      <c r="A2038" s="36" t="s">
        <v>3277</v>
      </c>
      <c r="B2038" s="25" t="s">
        <v>3276</v>
      </c>
      <c r="C2038" s="25">
        <v>6</v>
      </c>
      <c r="D2038" s="25" t="s">
        <v>149</v>
      </c>
      <c r="E2038" s="25" t="s">
        <v>147</v>
      </c>
      <c r="F2038" s="25" t="s">
        <v>253</v>
      </c>
    </row>
    <row r="2039" spans="1:7" x14ac:dyDescent="0.3">
      <c r="A2039" s="36" t="s">
        <v>3279</v>
      </c>
      <c r="B2039" s="25" t="s">
        <v>3278</v>
      </c>
      <c r="C2039" s="25">
        <v>8</v>
      </c>
      <c r="D2039" s="25" t="s">
        <v>149</v>
      </c>
      <c r="E2039" s="25" t="s">
        <v>147</v>
      </c>
      <c r="F2039" s="25" t="s">
        <v>222</v>
      </c>
    </row>
    <row r="2040" spans="1:7" x14ac:dyDescent="0.3">
      <c r="A2040" s="36" t="s">
        <v>3281</v>
      </c>
      <c r="B2040" s="25" t="s">
        <v>3280</v>
      </c>
      <c r="C2040" s="25"/>
      <c r="D2040" s="25" t="s">
        <v>149</v>
      </c>
      <c r="E2040" s="25"/>
      <c r="F2040" s="25"/>
    </row>
    <row r="2041" spans="1:7" ht="15" customHeight="1" x14ac:dyDescent="0.35">
      <c r="A2041" s="32" t="s">
        <v>5172</v>
      </c>
      <c r="C2041" s="25"/>
      <c r="E2041" s="25"/>
      <c r="F2041" s="25"/>
    </row>
    <row r="2042" spans="1:7" x14ac:dyDescent="0.3">
      <c r="A2042" s="36" t="s">
        <v>3282</v>
      </c>
      <c r="C2042" s="25">
        <v>0</v>
      </c>
      <c r="D2042" s="25"/>
      <c r="E2042" s="25" t="s">
        <v>152</v>
      </c>
      <c r="F2042" s="25" t="s">
        <v>160</v>
      </c>
    </row>
    <row r="2043" spans="1:7" x14ac:dyDescent="0.3">
      <c r="A2043" s="36" t="s">
        <v>3284</v>
      </c>
      <c r="B2043" s="25" t="s">
        <v>3283</v>
      </c>
      <c r="C2043" s="25">
        <v>0</v>
      </c>
      <c r="D2043" s="25" t="s">
        <v>149</v>
      </c>
      <c r="E2043" s="25" t="s">
        <v>152</v>
      </c>
      <c r="F2043" s="25" t="s">
        <v>160</v>
      </c>
    </row>
    <row r="2044" spans="1:7" ht="15" customHeight="1" x14ac:dyDescent="0.35">
      <c r="A2044" s="32" t="s">
        <v>5173</v>
      </c>
      <c r="C2044" s="25"/>
      <c r="D2044" s="25"/>
      <c r="E2044" s="25"/>
      <c r="F2044" s="25"/>
    </row>
    <row r="2045" spans="1:7" x14ac:dyDescent="0.3">
      <c r="A2045" s="36" t="s">
        <v>3286</v>
      </c>
      <c r="B2045" s="25" t="s">
        <v>3285</v>
      </c>
      <c r="C2045" s="25"/>
      <c r="D2045" s="25" t="s">
        <v>149</v>
      </c>
      <c r="E2045" s="25"/>
      <c r="F2045" s="25"/>
      <c r="G2045" s="25" t="s">
        <v>182</v>
      </c>
    </row>
    <row r="2046" spans="1:7" ht="15" customHeight="1" x14ac:dyDescent="0.35">
      <c r="A2046" s="32" t="s">
        <v>5174</v>
      </c>
      <c r="C2046" s="25"/>
      <c r="E2046" s="25"/>
      <c r="F2046" s="25"/>
    </row>
    <row r="2047" spans="1:7" x14ac:dyDescent="0.3">
      <c r="A2047" s="36" t="s">
        <v>3288</v>
      </c>
      <c r="B2047" s="25" t="s">
        <v>3287</v>
      </c>
      <c r="C2047" s="25">
        <v>0</v>
      </c>
      <c r="D2047" s="25" t="s">
        <v>189</v>
      </c>
      <c r="E2047" s="25" t="s">
        <v>152</v>
      </c>
      <c r="F2047" s="25" t="s">
        <v>355</v>
      </c>
    </row>
    <row r="2048" spans="1:7" x14ac:dyDescent="0.3">
      <c r="A2048" s="36" t="s">
        <v>3290</v>
      </c>
      <c r="B2048" s="25" t="s">
        <v>3289</v>
      </c>
      <c r="C2048" s="25">
        <v>0</v>
      </c>
      <c r="D2048" s="25" t="s">
        <v>189</v>
      </c>
      <c r="E2048" s="25" t="s">
        <v>152</v>
      </c>
      <c r="F2048" s="25" t="s">
        <v>156</v>
      </c>
    </row>
    <row r="2049" spans="1:7" ht="15" customHeight="1" x14ac:dyDescent="0.35">
      <c r="A2049" s="32" t="s">
        <v>5175</v>
      </c>
      <c r="C2049" s="25"/>
      <c r="D2049" s="25"/>
      <c r="E2049" s="25"/>
      <c r="F2049" s="25"/>
    </row>
    <row r="2050" spans="1:7" x14ac:dyDescent="0.3">
      <c r="A2050" s="36" t="s">
        <v>3292</v>
      </c>
      <c r="B2050" s="25" t="s">
        <v>3291</v>
      </c>
      <c r="C2050" s="25"/>
      <c r="D2050" s="25" t="s">
        <v>149</v>
      </c>
      <c r="E2050" s="25"/>
      <c r="F2050" s="25"/>
    </row>
    <row r="2051" spans="1:7" ht="15" customHeight="1" x14ac:dyDescent="0.35">
      <c r="A2051" s="32" t="s">
        <v>5176</v>
      </c>
      <c r="C2051" s="25"/>
      <c r="E2051" s="25"/>
      <c r="F2051" s="25"/>
    </row>
    <row r="2052" spans="1:7" x14ac:dyDescent="0.3">
      <c r="A2052" s="36" t="s">
        <v>3294</v>
      </c>
      <c r="B2052" s="25" t="s">
        <v>3293</v>
      </c>
      <c r="C2052" s="25"/>
      <c r="D2052" s="25" t="s">
        <v>149</v>
      </c>
      <c r="E2052" s="25"/>
      <c r="F2052" s="25"/>
    </row>
    <row r="2053" spans="1:7" x14ac:dyDescent="0.3">
      <c r="A2053" s="36" t="s">
        <v>3296</v>
      </c>
      <c r="B2053" s="25" t="s">
        <v>3295</v>
      </c>
      <c r="C2053" s="25">
        <v>7</v>
      </c>
      <c r="D2053" s="25" t="s">
        <v>149</v>
      </c>
      <c r="E2053" s="25" t="s">
        <v>147</v>
      </c>
      <c r="F2053" s="25" t="s">
        <v>156</v>
      </c>
    </row>
    <row r="2054" spans="1:7" x14ac:dyDescent="0.3">
      <c r="A2054" s="36" t="s">
        <v>3298</v>
      </c>
      <c r="B2054" s="25" t="s">
        <v>3297</v>
      </c>
      <c r="C2054" s="25">
        <v>9</v>
      </c>
      <c r="D2054" s="25" t="s">
        <v>149</v>
      </c>
      <c r="E2054" s="25" t="s">
        <v>147</v>
      </c>
      <c r="F2054" s="25" t="s">
        <v>378</v>
      </c>
      <c r="G2054" s="25" t="s">
        <v>144</v>
      </c>
    </row>
    <row r="2055" spans="1:7" ht="15" customHeight="1" x14ac:dyDescent="0.35">
      <c r="A2055" s="32" t="s">
        <v>5177</v>
      </c>
      <c r="C2055" s="25"/>
      <c r="E2055" s="25"/>
      <c r="F2055" s="25"/>
    </row>
    <row r="2056" spans="1:7" x14ac:dyDescent="0.3">
      <c r="A2056" s="36" t="s">
        <v>3300</v>
      </c>
      <c r="B2056" s="25" t="s">
        <v>3299</v>
      </c>
      <c r="C2056" s="25"/>
      <c r="D2056" s="25" t="s">
        <v>149</v>
      </c>
      <c r="E2056" s="25"/>
      <c r="F2056" s="25"/>
    </row>
    <row r="2057" spans="1:7" x14ac:dyDescent="0.3">
      <c r="A2057" s="36" t="s">
        <v>3302</v>
      </c>
      <c r="B2057" s="25" t="s">
        <v>3301</v>
      </c>
      <c r="C2057" s="25"/>
      <c r="D2057" s="25" t="s">
        <v>149</v>
      </c>
      <c r="E2057" s="25"/>
      <c r="F2057" s="25"/>
      <c r="G2057" s="25" t="s">
        <v>182</v>
      </c>
    </row>
    <row r="2058" spans="1:7" ht="15" customHeight="1" x14ac:dyDescent="0.35">
      <c r="A2058" s="32" t="s">
        <v>5178</v>
      </c>
      <c r="C2058" s="25"/>
      <c r="E2058" s="25"/>
      <c r="F2058" s="25"/>
    </row>
    <row r="2059" spans="1:7" x14ac:dyDescent="0.3">
      <c r="A2059" s="36" t="s">
        <v>3303</v>
      </c>
      <c r="C2059" s="25">
        <v>0</v>
      </c>
      <c r="D2059" s="36" t="s">
        <v>189</v>
      </c>
      <c r="E2059" s="25" t="s">
        <v>152</v>
      </c>
      <c r="F2059" s="25" t="s">
        <v>156</v>
      </c>
    </row>
    <row r="2060" spans="1:7" x14ac:dyDescent="0.3">
      <c r="A2060" s="36" t="s">
        <v>3305</v>
      </c>
      <c r="B2060" s="25" t="s">
        <v>3304</v>
      </c>
      <c r="C2060" s="25">
        <v>0</v>
      </c>
      <c r="D2060" s="25" t="s">
        <v>189</v>
      </c>
      <c r="E2060" s="25" t="s">
        <v>152</v>
      </c>
      <c r="F2060" s="25" t="s">
        <v>160</v>
      </c>
    </row>
    <row r="2061" spans="1:7" ht="15" customHeight="1" x14ac:dyDescent="0.35">
      <c r="A2061" s="32" t="s">
        <v>5179</v>
      </c>
      <c r="C2061" s="25"/>
      <c r="E2061" s="25"/>
      <c r="F2061" s="25"/>
    </row>
    <row r="2062" spans="1:7" x14ac:dyDescent="0.3">
      <c r="A2062" s="36" t="s">
        <v>3306</v>
      </c>
      <c r="C2062" s="25">
        <v>7</v>
      </c>
      <c r="D2062" s="36" t="s">
        <v>149</v>
      </c>
      <c r="E2062" s="25" t="s">
        <v>147</v>
      </c>
      <c r="F2062" s="25" t="s">
        <v>156</v>
      </c>
    </row>
    <row r="2063" spans="1:7" x14ac:dyDescent="0.3">
      <c r="A2063" s="36" t="s">
        <v>3308</v>
      </c>
      <c r="B2063" s="25" t="s">
        <v>3307</v>
      </c>
      <c r="C2063" s="25">
        <v>5</v>
      </c>
      <c r="D2063" s="25" t="s">
        <v>149</v>
      </c>
      <c r="E2063" s="25" t="s">
        <v>147</v>
      </c>
      <c r="F2063" s="25" t="s">
        <v>178</v>
      </c>
    </row>
    <row r="2064" spans="1:7" x14ac:dyDescent="0.3">
      <c r="A2064" s="36" t="s">
        <v>3310</v>
      </c>
      <c r="B2064" s="25" t="s">
        <v>3309</v>
      </c>
      <c r="C2064" s="25">
        <v>8</v>
      </c>
      <c r="D2064" s="25" t="s">
        <v>149</v>
      </c>
      <c r="E2064" s="25" t="s">
        <v>147</v>
      </c>
      <c r="F2064" s="25" t="s">
        <v>819</v>
      </c>
      <c r="G2064" s="25" t="s">
        <v>203</v>
      </c>
    </row>
    <row r="2065" spans="1:6" x14ac:dyDescent="0.3">
      <c r="A2065" s="36" t="s">
        <v>3312</v>
      </c>
      <c r="B2065" s="25" t="s">
        <v>3311</v>
      </c>
      <c r="C2065" s="25">
        <v>0</v>
      </c>
      <c r="D2065" s="25" t="s">
        <v>149</v>
      </c>
      <c r="E2065" s="25" t="s">
        <v>152</v>
      </c>
      <c r="F2065" s="25" t="s">
        <v>156</v>
      </c>
    </row>
    <row r="2066" spans="1:6" x14ac:dyDescent="0.3">
      <c r="A2066" s="36" t="s">
        <v>3313</v>
      </c>
      <c r="C2066" s="25">
        <v>7</v>
      </c>
      <c r="D2066" s="36" t="s">
        <v>149</v>
      </c>
      <c r="E2066" s="25" t="s">
        <v>147</v>
      </c>
      <c r="F2066" s="25" t="s">
        <v>378</v>
      </c>
    </row>
    <row r="2067" spans="1:6" x14ac:dyDescent="0.3">
      <c r="A2067" s="36" t="s">
        <v>3315</v>
      </c>
      <c r="B2067" s="25" t="s">
        <v>3314</v>
      </c>
      <c r="C2067" s="25"/>
      <c r="D2067" s="25" t="s">
        <v>149</v>
      </c>
      <c r="E2067" s="25"/>
      <c r="F2067" s="25"/>
    </row>
    <row r="2068" spans="1:6" ht="15" customHeight="1" x14ac:dyDescent="0.35">
      <c r="A2068" s="32" t="s">
        <v>5180</v>
      </c>
      <c r="C2068" s="25"/>
      <c r="E2068" s="25"/>
      <c r="F2068" s="25"/>
    </row>
    <row r="2069" spans="1:6" x14ac:dyDescent="0.3">
      <c r="A2069" s="36" t="s">
        <v>3316</v>
      </c>
      <c r="C2069" s="25">
        <v>0</v>
      </c>
      <c r="D2069" s="36" t="s">
        <v>149</v>
      </c>
      <c r="E2069" s="25" t="s">
        <v>152</v>
      </c>
      <c r="F2069" s="25" t="s">
        <v>160</v>
      </c>
    </row>
    <row r="2070" spans="1:6" x14ac:dyDescent="0.3">
      <c r="A2070" s="36" t="s">
        <v>3318</v>
      </c>
      <c r="B2070" s="25" t="s">
        <v>3317</v>
      </c>
      <c r="C2070" s="25"/>
      <c r="D2070" s="25" t="s">
        <v>149</v>
      </c>
      <c r="E2070" s="25"/>
      <c r="F2070" s="25"/>
    </row>
    <row r="2071" spans="1:6" x14ac:dyDescent="0.3">
      <c r="A2071" s="36" t="s">
        <v>3320</v>
      </c>
      <c r="B2071" s="25" t="s">
        <v>3319</v>
      </c>
      <c r="C2071" s="25">
        <v>1</v>
      </c>
      <c r="D2071" s="25" t="s">
        <v>189</v>
      </c>
      <c r="E2071" s="25" t="s">
        <v>147</v>
      </c>
      <c r="F2071" s="25" t="s">
        <v>355</v>
      </c>
    </row>
    <row r="2072" spans="1:6" x14ac:dyDescent="0.3">
      <c r="A2072" s="36" t="s">
        <v>3321</v>
      </c>
      <c r="B2072" s="25" t="s">
        <v>3319</v>
      </c>
      <c r="C2072" s="25">
        <v>1</v>
      </c>
      <c r="D2072" s="25" t="s">
        <v>189</v>
      </c>
      <c r="E2072" s="25" t="s">
        <v>147</v>
      </c>
      <c r="F2072" s="25" t="s">
        <v>160</v>
      </c>
    </row>
    <row r="2073" spans="1:6" x14ac:dyDescent="0.3">
      <c r="A2073" s="36" t="s">
        <v>3322</v>
      </c>
      <c r="B2073" s="25" t="s">
        <v>3319</v>
      </c>
      <c r="C2073" s="25">
        <v>0</v>
      </c>
      <c r="D2073" s="25" t="s">
        <v>189</v>
      </c>
      <c r="E2073" s="25" t="s">
        <v>152</v>
      </c>
      <c r="F2073" s="25" t="s">
        <v>160</v>
      </c>
    </row>
    <row r="2074" spans="1:6" ht="15" customHeight="1" x14ac:dyDescent="0.35">
      <c r="A2074" s="32" t="s">
        <v>5181</v>
      </c>
      <c r="C2074" s="25"/>
      <c r="E2074" s="25"/>
      <c r="F2074" s="25"/>
    </row>
    <row r="2075" spans="1:6" x14ac:dyDescent="0.3">
      <c r="A2075" s="36" t="s">
        <v>3324</v>
      </c>
      <c r="B2075" s="25" t="s">
        <v>3323</v>
      </c>
      <c r="C2075" s="25">
        <v>5</v>
      </c>
      <c r="D2075" s="25" t="s">
        <v>149</v>
      </c>
      <c r="E2075" s="25" t="s">
        <v>147</v>
      </c>
      <c r="F2075" s="25" t="s">
        <v>170</v>
      </c>
    </row>
    <row r="2076" spans="1:6" ht="15" customHeight="1" x14ac:dyDescent="0.35">
      <c r="A2076" s="32" t="s">
        <v>5182</v>
      </c>
      <c r="C2076" s="25"/>
      <c r="E2076" s="25"/>
      <c r="F2076" s="25"/>
    </row>
    <row r="2077" spans="1:6" x14ac:dyDescent="0.3">
      <c r="A2077" s="36" t="s">
        <v>3326</v>
      </c>
      <c r="B2077" s="25" t="s">
        <v>3325</v>
      </c>
      <c r="C2077" s="25">
        <v>6</v>
      </c>
      <c r="D2077" s="25" t="s">
        <v>149</v>
      </c>
      <c r="E2077" s="25" t="s">
        <v>147</v>
      </c>
      <c r="F2077" s="25" t="s">
        <v>222</v>
      </c>
    </row>
    <row r="2078" spans="1:6" ht="15" customHeight="1" x14ac:dyDescent="0.35">
      <c r="A2078" s="32" t="s">
        <v>5183</v>
      </c>
      <c r="C2078" s="25"/>
      <c r="E2078" s="25"/>
      <c r="F2078" s="25"/>
    </row>
    <row r="2079" spans="1:6" x14ac:dyDescent="0.3">
      <c r="A2079" s="36" t="s">
        <v>3327</v>
      </c>
      <c r="C2079" s="25">
        <v>3</v>
      </c>
      <c r="D2079" s="36" t="s">
        <v>149</v>
      </c>
      <c r="E2079" s="25" t="s">
        <v>147</v>
      </c>
      <c r="F2079" s="25" t="s">
        <v>160</v>
      </c>
    </row>
    <row r="2080" spans="1:6" x14ac:dyDescent="0.3">
      <c r="A2080" s="36" t="s">
        <v>3329</v>
      </c>
      <c r="B2080" s="25" t="s">
        <v>3328</v>
      </c>
      <c r="C2080" s="25">
        <v>3</v>
      </c>
      <c r="D2080" s="25" t="s">
        <v>149</v>
      </c>
      <c r="E2080" s="25" t="s">
        <v>147</v>
      </c>
      <c r="F2080" s="25" t="s">
        <v>160</v>
      </c>
    </row>
    <row r="2081" spans="1:7" x14ac:dyDescent="0.3">
      <c r="A2081" s="36" t="s">
        <v>3330</v>
      </c>
      <c r="C2081" s="25"/>
      <c r="D2081" s="36" t="s">
        <v>149</v>
      </c>
      <c r="E2081" s="25"/>
      <c r="F2081" s="25"/>
    </row>
    <row r="2082" spans="1:7" x14ac:dyDescent="0.3">
      <c r="A2082" s="36" t="s">
        <v>3332</v>
      </c>
      <c r="B2082" s="25" t="s">
        <v>3331</v>
      </c>
      <c r="C2082" s="25"/>
      <c r="D2082" s="25" t="s">
        <v>149</v>
      </c>
      <c r="E2082" s="25"/>
      <c r="F2082" s="25"/>
    </row>
    <row r="2083" spans="1:7" ht="15" customHeight="1" x14ac:dyDescent="0.35">
      <c r="A2083" s="32" t="s">
        <v>5184</v>
      </c>
      <c r="C2083" s="25"/>
      <c r="E2083" s="25"/>
      <c r="F2083" s="25"/>
    </row>
    <row r="2084" spans="1:7" x14ac:dyDescent="0.3">
      <c r="A2084" s="36" t="s">
        <v>3334</v>
      </c>
      <c r="B2084" s="25" t="s">
        <v>3333</v>
      </c>
      <c r="C2084" s="25">
        <v>4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3336</v>
      </c>
      <c r="B2085" s="25" t="s">
        <v>3335</v>
      </c>
      <c r="C2085" s="25">
        <v>10</v>
      </c>
      <c r="D2085" s="25" t="s">
        <v>149</v>
      </c>
      <c r="E2085" s="25" t="s">
        <v>147</v>
      </c>
      <c r="F2085" s="25" t="s">
        <v>160</v>
      </c>
      <c r="G2085" s="25" t="s">
        <v>144</v>
      </c>
    </row>
    <row r="2086" spans="1:7" ht="15" customHeight="1" x14ac:dyDescent="0.35">
      <c r="A2086" s="32" t="s">
        <v>5185</v>
      </c>
      <c r="C2086" s="25"/>
      <c r="E2086" s="25"/>
      <c r="F2086" s="25"/>
    </row>
    <row r="2087" spans="1:7" x14ac:dyDescent="0.3">
      <c r="A2087" s="36" t="s">
        <v>3338</v>
      </c>
      <c r="B2087" s="25" t="s">
        <v>3337</v>
      </c>
      <c r="C2087" s="25">
        <v>5</v>
      </c>
      <c r="D2087" s="25" t="s">
        <v>157</v>
      </c>
      <c r="E2087" s="25" t="s">
        <v>147</v>
      </c>
      <c r="F2087" s="25" t="s">
        <v>163</v>
      </c>
    </row>
    <row r="2088" spans="1:7" x14ac:dyDescent="0.3">
      <c r="A2088" s="36" t="s">
        <v>3339</v>
      </c>
      <c r="B2088" s="25" t="s">
        <v>3337</v>
      </c>
      <c r="C2088" s="25"/>
      <c r="D2088" s="25" t="s">
        <v>157</v>
      </c>
      <c r="E2088" s="25"/>
      <c r="F2088" s="25"/>
    </row>
    <row r="2089" spans="1:7" x14ac:dyDescent="0.3">
      <c r="A2089" s="36" t="s">
        <v>3340</v>
      </c>
      <c r="B2089" s="25" t="s">
        <v>3337</v>
      </c>
      <c r="C2089" s="25"/>
      <c r="D2089" s="25" t="s">
        <v>157</v>
      </c>
      <c r="E2089" s="25"/>
      <c r="F2089" s="25"/>
    </row>
    <row r="2090" spans="1:7" ht="15" customHeight="1" x14ac:dyDescent="0.35">
      <c r="A2090" s="32" t="s">
        <v>5186</v>
      </c>
      <c r="E2090" s="25"/>
      <c r="F2090" s="25"/>
    </row>
    <row r="2091" spans="1:7" ht="15" customHeight="1" x14ac:dyDescent="0.35">
      <c r="A2091" s="32" t="s">
        <v>5187</v>
      </c>
      <c r="C2091" s="25"/>
      <c r="E2091" s="25"/>
      <c r="F2091" s="25"/>
    </row>
    <row r="2092" spans="1:7" x14ac:dyDescent="0.3">
      <c r="A2092" s="36" t="s">
        <v>3341</v>
      </c>
      <c r="C2092" s="25">
        <v>7</v>
      </c>
      <c r="D2092" s="36" t="s">
        <v>149</v>
      </c>
      <c r="E2092" s="25" t="s">
        <v>147</v>
      </c>
      <c r="F2092" s="25" t="s">
        <v>148</v>
      </c>
    </row>
    <row r="2093" spans="1:7" x14ac:dyDescent="0.3">
      <c r="A2093" s="36" t="s">
        <v>3343</v>
      </c>
      <c r="B2093" s="25" t="s">
        <v>3342</v>
      </c>
      <c r="C2093" s="25">
        <v>6</v>
      </c>
      <c r="D2093" s="25" t="s">
        <v>149</v>
      </c>
      <c r="E2093" s="25" t="s">
        <v>147</v>
      </c>
      <c r="F2093" s="25" t="s">
        <v>253</v>
      </c>
    </row>
    <row r="2094" spans="1:7" x14ac:dyDescent="0.3">
      <c r="A2094" s="36" t="s">
        <v>3345</v>
      </c>
      <c r="B2094" s="25" t="s">
        <v>3344</v>
      </c>
      <c r="C2094" s="25">
        <v>5</v>
      </c>
      <c r="D2094" s="25" t="s">
        <v>144</v>
      </c>
      <c r="E2094" s="25" t="s">
        <v>147</v>
      </c>
      <c r="F2094" s="25" t="s">
        <v>156</v>
      </c>
    </row>
    <row r="2095" spans="1:7" x14ac:dyDescent="0.3">
      <c r="A2095" s="36" t="s">
        <v>3347</v>
      </c>
      <c r="B2095" s="25" t="s">
        <v>3346</v>
      </c>
      <c r="C2095" s="25">
        <v>7</v>
      </c>
      <c r="D2095" s="25" t="s">
        <v>144</v>
      </c>
      <c r="E2095" s="25" t="s">
        <v>147</v>
      </c>
      <c r="F2095" s="25" t="s">
        <v>148</v>
      </c>
    </row>
    <row r="2096" spans="1:7" ht="15" customHeight="1" x14ac:dyDescent="0.35">
      <c r="A2096" s="32" t="s">
        <v>5188</v>
      </c>
      <c r="C2096" s="25"/>
      <c r="E2096" s="25"/>
      <c r="F2096" s="25"/>
    </row>
    <row r="2097" spans="1:7" x14ac:dyDescent="0.3">
      <c r="A2097" s="36" t="s">
        <v>3349</v>
      </c>
      <c r="B2097" s="25" t="s">
        <v>3348</v>
      </c>
      <c r="C2097" s="25">
        <v>4</v>
      </c>
      <c r="D2097" s="25" t="s">
        <v>149</v>
      </c>
      <c r="E2097" s="25" t="s">
        <v>147</v>
      </c>
      <c r="F2097" s="25" t="s">
        <v>148</v>
      </c>
    </row>
    <row r="2098" spans="1:7" x14ac:dyDescent="0.3">
      <c r="A2098" s="36" t="s">
        <v>3351</v>
      </c>
      <c r="B2098" s="25" t="s">
        <v>3350</v>
      </c>
      <c r="C2098" s="25">
        <v>3</v>
      </c>
      <c r="D2098" s="25" t="s">
        <v>149</v>
      </c>
      <c r="E2098" s="25" t="s">
        <v>147</v>
      </c>
      <c r="F2098" s="25" t="s">
        <v>253</v>
      </c>
    </row>
    <row r="2099" spans="1:7" ht="15" customHeight="1" x14ac:dyDescent="0.35">
      <c r="A2099" s="32" t="s">
        <v>5189</v>
      </c>
      <c r="C2099" s="25"/>
      <c r="E2099" s="25"/>
      <c r="F2099" s="25"/>
    </row>
    <row r="2100" spans="1:7" x14ac:dyDescent="0.3">
      <c r="A2100" s="36" t="s">
        <v>3353</v>
      </c>
      <c r="B2100" s="25" t="s">
        <v>3352</v>
      </c>
      <c r="C2100" s="25">
        <v>0</v>
      </c>
      <c r="D2100" s="25" t="s">
        <v>149</v>
      </c>
      <c r="E2100" s="25" t="s">
        <v>152</v>
      </c>
      <c r="F2100" s="25" t="s">
        <v>170</v>
      </c>
    </row>
    <row r="2101" spans="1:7" ht="15" customHeight="1" x14ac:dyDescent="0.35">
      <c r="A2101" s="32" t="s">
        <v>5190</v>
      </c>
      <c r="C2101" s="25"/>
      <c r="E2101" s="25"/>
      <c r="F2101" s="25"/>
    </row>
    <row r="2102" spans="1:7" ht="15" customHeight="1" x14ac:dyDescent="0.35">
      <c r="A2102" s="32" t="s">
        <v>5191</v>
      </c>
      <c r="E2102" s="25"/>
      <c r="F2102" s="25"/>
    </row>
    <row r="2103" spans="1:7" x14ac:dyDescent="0.3">
      <c r="A2103" s="36" t="s">
        <v>3355</v>
      </c>
      <c r="B2103" s="25" t="s">
        <v>3354</v>
      </c>
      <c r="C2103" s="25">
        <v>10</v>
      </c>
      <c r="D2103" s="25" t="s">
        <v>149</v>
      </c>
      <c r="E2103" s="25" t="s">
        <v>147</v>
      </c>
      <c r="F2103" s="25" t="s">
        <v>222</v>
      </c>
      <c r="G2103" s="25" t="s">
        <v>203</v>
      </c>
    </row>
    <row r="2104" spans="1:7" x14ac:dyDescent="0.3">
      <c r="A2104" s="36" t="s">
        <v>3357</v>
      </c>
      <c r="B2104" s="25" t="s">
        <v>3356</v>
      </c>
      <c r="C2104" s="25">
        <v>5</v>
      </c>
      <c r="D2104" s="25" t="s">
        <v>144</v>
      </c>
      <c r="E2104" s="25" t="s">
        <v>147</v>
      </c>
      <c r="F2104" s="25" t="s">
        <v>156</v>
      </c>
    </row>
    <row r="2105" spans="1:7" x14ac:dyDescent="0.3">
      <c r="A2105" s="36" t="s">
        <v>3359</v>
      </c>
      <c r="B2105" s="25" t="s">
        <v>3358</v>
      </c>
      <c r="C2105" s="25">
        <v>5</v>
      </c>
      <c r="D2105" s="25" t="s">
        <v>144</v>
      </c>
      <c r="E2105" s="25" t="s">
        <v>147</v>
      </c>
      <c r="F2105" s="25" t="s">
        <v>156</v>
      </c>
    </row>
    <row r="2106" spans="1:7" ht="15" customHeight="1" x14ac:dyDescent="0.35">
      <c r="A2106" s="32" t="s">
        <v>5192</v>
      </c>
      <c r="E2106" s="25"/>
      <c r="F2106" s="25"/>
    </row>
    <row r="2107" spans="1:7" x14ac:dyDescent="0.3">
      <c r="A2107" s="36" t="s">
        <v>3361</v>
      </c>
      <c r="B2107" s="25" t="s">
        <v>3360</v>
      </c>
      <c r="C2107" s="25">
        <v>5</v>
      </c>
      <c r="D2107" s="25" t="s">
        <v>144</v>
      </c>
      <c r="E2107" s="25" t="s">
        <v>147</v>
      </c>
      <c r="F2107" s="25" t="s">
        <v>156</v>
      </c>
    </row>
    <row r="2108" spans="1:7" x14ac:dyDescent="0.3">
      <c r="A2108" s="36" t="s">
        <v>3363</v>
      </c>
      <c r="B2108" s="25" t="s">
        <v>3362</v>
      </c>
      <c r="C2108" s="25">
        <v>0</v>
      </c>
      <c r="D2108" s="25" t="s">
        <v>144</v>
      </c>
      <c r="E2108" s="25" t="s">
        <v>152</v>
      </c>
      <c r="F2108" s="25" t="s">
        <v>160</v>
      </c>
    </row>
    <row r="2109" spans="1:7" x14ac:dyDescent="0.3">
      <c r="A2109" s="36" t="s">
        <v>3365</v>
      </c>
      <c r="B2109" s="25" t="s">
        <v>3364</v>
      </c>
      <c r="C2109" s="25"/>
      <c r="D2109" s="25" t="s">
        <v>189</v>
      </c>
      <c r="E2109" s="25"/>
      <c r="F2109" s="25"/>
      <c r="G2109" s="25" t="s">
        <v>182</v>
      </c>
    </row>
    <row r="2110" spans="1:7" x14ac:dyDescent="0.3">
      <c r="A2110" s="36" t="s">
        <v>3367</v>
      </c>
      <c r="B2110" s="25" t="s">
        <v>3366</v>
      </c>
      <c r="C2110" s="25"/>
      <c r="D2110" s="25" t="s">
        <v>189</v>
      </c>
      <c r="E2110" s="25"/>
      <c r="F2110" s="25"/>
    </row>
    <row r="2111" spans="1:7" x14ac:dyDescent="0.3">
      <c r="A2111" s="36" t="s">
        <v>3369</v>
      </c>
      <c r="B2111" s="25" t="s">
        <v>3368</v>
      </c>
      <c r="C2111" s="25"/>
      <c r="D2111" s="25" t="s">
        <v>189</v>
      </c>
      <c r="E2111" s="25"/>
      <c r="F2111" s="25"/>
    </row>
    <row r="2112" spans="1:7" ht="15" customHeight="1" x14ac:dyDescent="0.35">
      <c r="A2112" s="32" t="s">
        <v>5193</v>
      </c>
      <c r="C2112" s="25"/>
      <c r="E2112" s="25"/>
      <c r="F2112" s="25"/>
    </row>
    <row r="2113" spans="1:7" x14ac:dyDescent="0.3">
      <c r="A2113" s="36" t="s">
        <v>3370</v>
      </c>
      <c r="C2113" s="25">
        <v>8</v>
      </c>
      <c r="D2113" s="36" t="s">
        <v>149</v>
      </c>
      <c r="E2113" s="25" t="s">
        <v>147</v>
      </c>
      <c r="F2113" s="25" t="s">
        <v>3371</v>
      </c>
    </row>
    <row r="2114" spans="1:7" x14ac:dyDescent="0.3">
      <c r="A2114" s="36" t="s">
        <v>3373</v>
      </c>
      <c r="B2114" s="25" t="s">
        <v>3372</v>
      </c>
      <c r="C2114" s="25">
        <v>0</v>
      </c>
      <c r="D2114" s="25" t="s">
        <v>149</v>
      </c>
      <c r="E2114" s="25" t="s">
        <v>152</v>
      </c>
      <c r="F2114" s="25" t="s">
        <v>160</v>
      </c>
      <c r="G2114" s="25" t="s">
        <v>203</v>
      </c>
    </row>
    <row r="2115" spans="1:7" ht="15" customHeight="1" x14ac:dyDescent="0.35">
      <c r="A2115" s="32" t="s">
        <v>5194</v>
      </c>
      <c r="C2115" s="25"/>
      <c r="E2115" s="25"/>
      <c r="F2115" s="25"/>
    </row>
    <row r="2116" spans="1:7" x14ac:dyDescent="0.3">
      <c r="A2116" s="36" t="s">
        <v>3375</v>
      </c>
      <c r="B2116" s="25" t="s">
        <v>3374</v>
      </c>
      <c r="C2116" s="25">
        <v>0</v>
      </c>
      <c r="D2116" s="25" t="s">
        <v>149</v>
      </c>
      <c r="E2116" s="25" t="s">
        <v>152</v>
      </c>
      <c r="F2116" s="25" t="s">
        <v>160</v>
      </c>
    </row>
    <row r="2117" spans="1:7" x14ac:dyDescent="0.3">
      <c r="A2117" s="36" t="s">
        <v>3377</v>
      </c>
      <c r="B2117" s="25" t="s">
        <v>3376</v>
      </c>
      <c r="C2117" s="25">
        <v>8</v>
      </c>
      <c r="D2117" s="25" t="s">
        <v>149</v>
      </c>
      <c r="E2117" s="25" t="s">
        <v>147</v>
      </c>
      <c r="F2117" s="25" t="s">
        <v>253</v>
      </c>
      <c r="G2117" s="25" t="s">
        <v>203</v>
      </c>
    </row>
    <row r="2118" spans="1:7" x14ac:dyDescent="0.3">
      <c r="A2118" s="36" t="s">
        <v>3379</v>
      </c>
      <c r="B2118" s="25" t="s">
        <v>3378</v>
      </c>
      <c r="C2118" s="25">
        <v>7</v>
      </c>
      <c r="D2118" s="25" t="s">
        <v>149</v>
      </c>
      <c r="E2118" s="25" t="s">
        <v>147</v>
      </c>
      <c r="F2118" s="25" t="s">
        <v>208</v>
      </c>
    </row>
    <row r="2119" spans="1:7" x14ac:dyDescent="0.3">
      <c r="A2119" s="36" t="s">
        <v>3381</v>
      </c>
      <c r="B2119" s="25" t="s">
        <v>3380</v>
      </c>
      <c r="C2119" s="25">
        <v>0</v>
      </c>
      <c r="D2119" s="25" t="s">
        <v>149</v>
      </c>
      <c r="E2119" s="25" t="s">
        <v>152</v>
      </c>
      <c r="F2119" s="25" t="s">
        <v>208</v>
      </c>
    </row>
    <row r="2120" spans="1:7" x14ac:dyDescent="0.3">
      <c r="A2120" s="36" t="s">
        <v>3383</v>
      </c>
      <c r="B2120" s="25" t="s">
        <v>3382</v>
      </c>
      <c r="C2120" s="25">
        <v>0</v>
      </c>
      <c r="D2120" s="25" t="s">
        <v>149</v>
      </c>
      <c r="E2120" s="25" t="s">
        <v>152</v>
      </c>
      <c r="F2120" s="25" t="s">
        <v>963</v>
      </c>
    </row>
    <row r="2121" spans="1:7" x14ac:dyDescent="0.3">
      <c r="A2121" s="36" t="s">
        <v>3385</v>
      </c>
      <c r="B2121" s="25" t="s">
        <v>3384</v>
      </c>
      <c r="C2121" s="25">
        <v>0</v>
      </c>
      <c r="D2121" s="25" t="s">
        <v>149</v>
      </c>
      <c r="E2121" s="25" t="s">
        <v>152</v>
      </c>
      <c r="F2121" s="25" t="s">
        <v>160</v>
      </c>
    </row>
    <row r="2122" spans="1:7" x14ac:dyDescent="0.3">
      <c r="A2122" s="36" t="s">
        <v>3386</v>
      </c>
      <c r="B2122" s="25" t="s">
        <v>3384</v>
      </c>
      <c r="C2122" s="25"/>
      <c r="D2122" s="25" t="s">
        <v>149</v>
      </c>
      <c r="E2122" s="25"/>
      <c r="F2122" s="25"/>
    </row>
    <row r="2123" spans="1:7" x14ac:dyDescent="0.3">
      <c r="A2123" s="36" t="s">
        <v>3387</v>
      </c>
      <c r="B2123" s="25" t="s">
        <v>3384</v>
      </c>
      <c r="C2123" s="25"/>
      <c r="D2123" s="25" t="s">
        <v>149</v>
      </c>
      <c r="E2123" s="25"/>
      <c r="F2123" s="25"/>
    </row>
    <row r="2124" spans="1:7" x14ac:dyDescent="0.3">
      <c r="A2124" s="36" t="s">
        <v>3389</v>
      </c>
      <c r="B2124" s="25" t="s">
        <v>3388</v>
      </c>
      <c r="C2124" s="25"/>
      <c r="D2124" s="25" t="s">
        <v>149</v>
      </c>
      <c r="E2124" s="25"/>
      <c r="F2124" s="25"/>
    </row>
    <row r="2125" spans="1:7" x14ac:dyDescent="0.3">
      <c r="A2125" s="36" t="s">
        <v>3391</v>
      </c>
      <c r="B2125" s="25" t="s">
        <v>3390</v>
      </c>
      <c r="C2125" s="25">
        <v>0</v>
      </c>
      <c r="D2125" s="25" t="s">
        <v>149</v>
      </c>
      <c r="E2125" s="25" t="s">
        <v>147</v>
      </c>
      <c r="F2125" s="25" t="s">
        <v>173</v>
      </c>
    </row>
    <row r="2126" spans="1:7" ht="15" customHeight="1" x14ac:dyDescent="0.35">
      <c r="A2126" s="32" t="s">
        <v>5195</v>
      </c>
      <c r="C2126" s="25"/>
      <c r="E2126" s="25"/>
      <c r="F2126" s="25"/>
    </row>
    <row r="2127" spans="1:7" x14ac:dyDescent="0.3">
      <c r="A2127" s="36" t="s">
        <v>3393</v>
      </c>
      <c r="B2127" s="25" t="s">
        <v>3392</v>
      </c>
      <c r="C2127" s="25">
        <v>0</v>
      </c>
      <c r="D2127" s="25" t="s">
        <v>149</v>
      </c>
      <c r="E2127" s="25" t="s">
        <v>147</v>
      </c>
      <c r="F2127" s="25" t="s">
        <v>153</v>
      </c>
      <c r="G2127" s="25" t="s">
        <v>149</v>
      </c>
    </row>
    <row r="2128" spans="1:7" x14ac:dyDescent="0.3">
      <c r="A2128" s="36" t="s">
        <v>3395</v>
      </c>
      <c r="B2128" s="25" t="s">
        <v>3394</v>
      </c>
      <c r="C2128" s="25">
        <v>7</v>
      </c>
      <c r="D2128" s="25" t="s">
        <v>149</v>
      </c>
      <c r="E2128" s="25" t="s">
        <v>147</v>
      </c>
      <c r="F2128" s="25" t="s">
        <v>148</v>
      </c>
    </row>
    <row r="2129" spans="1:7" x14ac:dyDescent="0.3">
      <c r="A2129" s="36" t="s">
        <v>3397</v>
      </c>
      <c r="B2129" s="25" t="s">
        <v>3396</v>
      </c>
      <c r="C2129" s="25">
        <v>9</v>
      </c>
      <c r="D2129" s="25" t="s">
        <v>149</v>
      </c>
      <c r="E2129" s="25" t="s">
        <v>147</v>
      </c>
      <c r="F2129" s="25" t="s">
        <v>222</v>
      </c>
      <c r="G2129" s="25" t="s">
        <v>203</v>
      </c>
    </row>
    <row r="2130" spans="1:7" x14ac:dyDescent="0.3">
      <c r="A2130" s="36" t="s">
        <v>3398</v>
      </c>
      <c r="C2130" s="25">
        <v>10</v>
      </c>
      <c r="D2130" s="36" t="s">
        <v>149</v>
      </c>
      <c r="E2130" s="25" t="s">
        <v>147</v>
      </c>
      <c r="F2130" s="25" t="s">
        <v>160</v>
      </c>
    </row>
    <row r="2131" spans="1:7" x14ac:dyDescent="0.3">
      <c r="A2131" s="36" t="s">
        <v>3400</v>
      </c>
      <c r="B2131" s="25" t="s">
        <v>3399</v>
      </c>
      <c r="C2131" s="25">
        <v>10</v>
      </c>
      <c r="D2131" s="25" t="s">
        <v>149</v>
      </c>
      <c r="E2131" s="25" t="s">
        <v>147</v>
      </c>
      <c r="F2131" s="25" t="s">
        <v>819</v>
      </c>
    </row>
    <row r="2132" spans="1:7" x14ac:dyDescent="0.3">
      <c r="A2132" s="36" t="s">
        <v>3401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3403</v>
      </c>
      <c r="B2133" s="25" t="s">
        <v>3402</v>
      </c>
      <c r="C2133" s="25">
        <v>8</v>
      </c>
      <c r="D2133" s="25" t="s">
        <v>149</v>
      </c>
      <c r="E2133" s="25" t="s">
        <v>147</v>
      </c>
      <c r="F2133" s="25" t="s">
        <v>253</v>
      </c>
      <c r="G2133" s="25" t="s">
        <v>182</v>
      </c>
    </row>
    <row r="2134" spans="1:7" x14ac:dyDescent="0.3">
      <c r="A2134" s="36" t="s">
        <v>3405</v>
      </c>
      <c r="B2134" s="25" t="s">
        <v>3404</v>
      </c>
      <c r="C2134" s="25">
        <v>8</v>
      </c>
      <c r="D2134" s="25" t="s">
        <v>149</v>
      </c>
      <c r="E2134" s="25" t="s">
        <v>147</v>
      </c>
      <c r="F2134" s="25" t="s">
        <v>963</v>
      </c>
    </row>
    <row r="2135" spans="1:7" x14ac:dyDescent="0.3">
      <c r="A2135" s="36" t="s">
        <v>3407</v>
      </c>
      <c r="B2135" s="25" t="s">
        <v>3406</v>
      </c>
      <c r="C2135" s="25">
        <v>5</v>
      </c>
      <c r="D2135" s="25" t="s">
        <v>149</v>
      </c>
      <c r="E2135" s="25" t="s">
        <v>147</v>
      </c>
      <c r="F2135" s="25" t="s">
        <v>355</v>
      </c>
    </row>
    <row r="2136" spans="1:7" x14ac:dyDescent="0.3">
      <c r="A2136" s="36" t="s">
        <v>3409</v>
      </c>
      <c r="B2136" s="25" t="s">
        <v>3408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3411</v>
      </c>
      <c r="B2137" s="25" t="s">
        <v>3410</v>
      </c>
      <c r="C2137" s="25">
        <v>8</v>
      </c>
      <c r="D2137" s="25" t="s">
        <v>149</v>
      </c>
      <c r="E2137" s="25" t="s">
        <v>147</v>
      </c>
      <c r="F2137" s="25" t="s">
        <v>148</v>
      </c>
    </row>
    <row r="2138" spans="1:7" x14ac:dyDescent="0.3">
      <c r="A2138" s="36" t="s">
        <v>3413</v>
      </c>
      <c r="B2138" s="25" t="s">
        <v>3412</v>
      </c>
      <c r="C2138" s="25">
        <v>9</v>
      </c>
      <c r="D2138" s="25" t="s">
        <v>149</v>
      </c>
      <c r="E2138" s="25" t="s">
        <v>147</v>
      </c>
      <c r="F2138" s="25" t="s">
        <v>208</v>
      </c>
    </row>
    <row r="2139" spans="1:7" x14ac:dyDescent="0.3">
      <c r="A2139" s="36" t="s">
        <v>3415</v>
      </c>
      <c r="B2139" s="25" t="s">
        <v>3414</v>
      </c>
      <c r="C2139" s="25">
        <v>10</v>
      </c>
      <c r="D2139" s="25" t="s">
        <v>149</v>
      </c>
      <c r="E2139" s="25" t="s">
        <v>147</v>
      </c>
      <c r="F2139" s="25" t="s">
        <v>819</v>
      </c>
      <c r="G2139" s="25" t="s">
        <v>144</v>
      </c>
    </row>
    <row r="2140" spans="1:7" x14ac:dyDescent="0.3">
      <c r="A2140" s="36" t="s">
        <v>3417</v>
      </c>
      <c r="B2140" s="25" t="s">
        <v>3416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ht="15" customHeight="1" x14ac:dyDescent="0.35">
      <c r="A2141" s="32" t="s">
        <v>5196</v>
      </c>
      <c r="C2141" s="25"/>
      <c r="E2141" s="25"/>
      <c r="F2141" s="25"/>
    </row>
    <row r="2142" spans="1:7" x14ac:dyDescent="0.3">
      <c r="A2142" s="36" t="s">
        <v>3419</v>
      </c>
      <c r="B2142" s="25" t="s">
        <v>3418</v>
      </c>
      <c r="C2142" s="25">
        <v>5</v>
      </c>
      <c r="D2142" s="25" t="s">
        <v>189</v>
      </c>
      <c r="E2142" s="25" t="s">
        <v>147</v>
      </c>
      <c r="F2142" s="25" t="s">
        <v>163</v>
      </c>
    </row>
    <row r="2143" spans="1:7" x14ac:dyDescent="0.3">
      <c r="A2143" s="36" t="s">
        <v>3421</v>
      </c>
      <c r="B2143" s="25" t="s">
        <v>3420</v>
      </c>
      <c r="C2143" s="25">
        <v>0</v>
      </c>
      <c r="D2143" s="25" t="s">
        <v>189</v>
      </c>
      <c r="E2143" s="25" t="s">
        <v>152</v>
      </c>
      <c r="F2143" s="25" t="s">
        <v>202</v>
      </c>
    </row>
    <row r="2144" spans="1:7" x14ac:dyDescent="0.3">
      <c r="A2144" s="36" t="s">
        <v>3423</v>
      </c>
      <c r="B2144" s="25" t="s">
        <v>3422</v>
      </c>
      <c r="C2144" s="25">
        <v>8</v>
      </c>
      <c r="D2144" s="25" t="s">
        <v>189</v>
      </c>
      <c r="E2144" s="25" t="s">
        <v>147</v>
      </c>
      <c r="F2144" s="25" t="s">
        <v>173</v>
      </c>
      <c r="G2144" s="25" t="s">
        <v>223</v>
      </c>
    </row>
    <row r="2145" spans="1:7" x14ac:dyDescent="0.3">
      <c r="A2145" s="36" t="s">
        <v>3424</v>
      </c>
      <c r="C2145" s="25">
        <v>0</v>
      </c>
      <c r="D2145" s="36" t="s">
        <v>189</v>
      </c>
      <c r="E2145" s="25" t="s">
        <v>152</v>
      </c>
      <c r="F2145" s="25" t="s">
        <v>156</v>
      </c>
    </row>
    <row r="2146" spans="1:7" x14ac:dyDescent="0.3">
      <c r="A2146" s="36" t="s">
        <v>3426</v>
      </c>
      <c r="B2146" s="25" t="s">
        <v>3425</v>
      </c>
      <c r="C2146" s="25"/>
      <c r="D2146" s="25" t="s">
        <v>189</v>
      </c>
      <c r="E2146" s="25"/>
      <c r="F2146" s="25"/>
    </row>
    <row r="2147" spans="1:7" x14ac:dyDescent="0.3">
      <c r="A2147" s="36" t="s">
        <v>3428</v>
      </c>
      <c r="B2147" s="25" t="s">
        <v>3427</v>
      </c>
      <c r="C2147" s="25"/>
      <c r="D2147" s="25" t="s">
        <v>189</v>
      </c>
      <c r="E2147" s="25"/>
      <c r="F2147" s="25"/>
    </row>
    <row r="2148" spans="1:7" x14ac:dyDescent="0.3">
      <c r="A2148" s="36" t="s">
        <v>3430</v>
      </c>
      <c r="B2148" s="25" t="s">
        <v>3429</v>
      </c>
      <c r="C2148" s="25">
        <v>0</v>
      </c>
      <c r="D2148" s="25" t="s">
        <v>189</v>
      </c>
      <c r="E2148" s="25" t="s">
        <v>152</v>
      </c>
      <c r="F2148" s="25" t="s">
        <v>241</v>
      </c>
    </row>
    <row r="2149" spans="1:7" x14ac:dyDescent="0.3">
      <c r="A2149" s="36" t="s">
        <v>3431</v>
      </c>
      <c r="C2149" s="25">
        <v>10</v>
      </c>
      <c r="D2149" s="36" t="s">
        <v>189</v>
      </c>
      <c r="E2149" s="25" t="s">
        <v>147</v>
      </c>
      <c r="F2149" s="25" t="s">
        <v>160</v>
      </c>
    </row>
    <row r="2150" spans="1:7" x14ac:dyDescent="0.3">
      <c r="A2150" s="36" t="s">
        <v>3433</v>
      </c>
      <c r="B2150" s="25" t="s">
        <v>3432</v>
      </c>
      <c r="C2150" s="25"/>
      <c r="D2150" s="25" t="s">
        <v>189</v>
      </c>
      <c r="E2150" s="25"/>
      <c r="F2150" s="25"/>
    </row>
    <row r="2151" spans="1:7" x14ac:dyDescent="0.3">
      <c r="A2151" s="36" t="s">
        <v>3435</v>
      </c>
      <c r="B2151" s="25" t="s">
        <v>3434</v>
      </c>
      <c r="C2151" s="25"/>
      <c r="D2151" s="25" t="s">
        <v>189</v>
      </c>
      <c r="E2151" s="25"/>
      <c r="F2151" s="25"/>
    </row>
    <row r="2152" spans="1:7" x14ac:dyDescent="0.3">
      <c r="A2152" s="36" t="s">
        <v>3437</v>
      </c>
      <c r="B2152" s="25" t="s">
        <v>3436</v>
      </c>
      <c r="C2152" s="25">
        <v>0</v>
      </c>
      <c r="D2152" s="25" t="s">
        <v>189</v>
      </c>
      <c r="E2152" s="25" t="s">
        <v>152</v>
      </c>
      <c r="F2152" s="25" t="s">
        <v>208</v>
      </c>
    </row>
    <row r="2153" spans="1:7" x14ac:dyDescent="0.3">
      <c r="A2153" s="36" t="s">
        <v>3439</v>
      </c>
      <c r="B2153" s="25" t="s">
        <v>3438</v>
      </c>
      <c r="C2153" s="25">
        <v>10</v>
      </c>
      <c r="D2153" s="25" t="s">
        <v>189</v>
      </c>
      <c r="E2153" s="25" t="s">
        <v>147</v>
      </c>
      <c r="F2153" s="25" t="s">
        <v>222</v>
      </c>
      <c r="G2153" s="25" t="s">
        <v>182</v>
      </c>
    </row>
    <row r="2154" spans="1:7" x14ac:dyDescent="0.3">
      <c r="A2154" s="36" t="s">
        <v>3441</v>
      </c>
      <c r="B2154" s="25" t="s">
        <v>3440</v>
      </c>
      <c r="C2154" s="25">
        <v>5</v>
      </c>
      <c r="D2154" s="25" t="s">
        <v>189</v>
      </c>
      <c r="E2154" s="25" t="s">
        <v>147</v>
      </c>
      <c r="F2154" s="25" t="s">
        <v>355</v>
      </c>
    </row>
    <row r="2155" spans="1:7" x14ac:dyDescent="0.3">
      <c r="A2155" s="36" t="s">
        <v>3443</v>
      </c>
      <c r="B2155" s="25" t="s">
        <v>3442</v>
      </c>
      <c r="C2155" s="25">
        <v>0</v>
      </c>
      <c r="D2155" s="25" t="s">
        <v>189</v>
      </c>
      <c r="E2155" s="25" t="s">
        <v>152</v>
      </c>
      <c r="F2155" s="25" t="s">
        <v>208</v>
      </c>
    </row>
    <row r="2156" spans="1:7" x14ac:dyDescent="0.3">
      <c r="A2156" s="36" t="s">
        <v>3444</v>
      </c>
      <c r="C2156" s="25"/>
      <c r="D2156" s="25" t="s">
        <v>189</v>
      </c>
      <c r="E2156" s="25"/>
      <c r="F2156" s="25"/>
    </row>
    <row r="2157" spans="1:7" x14ac:dyDescent="0.3">
      <c r="A2157" s="36" t="s">
        <v>3445</v>
      </c>
      <c r="B2157" s="25" t="s">
        <v>3442</v>
      </c>
      <c r="C2157" s="25">
        <v>0</v>
      </c>
      <c r="D2157" s="25" t="s">
        <v>189</v>
      </c>
      <c r="E2157" s="25" t="s">
        <v>152</v>
      </c>
      <c r="F2157" s="25" t="s">
        <v>378</v>
      </c>
    </row>
    <row r="2158" spans="1:7" x14ac:dyDescent="0.3">
      <c r="A2158" s="36" t="s">
        <v>3447</v>
      </c>
      <c r="B2158" s="25" t="s">
        <v>3446</v>
      </c>
      <c r="C2158" s="25"/>
      <c r="D2158" s="25" t="s">
        <v>189</v>
      </c>
      <c r="E2158" s="25"/>
      <c r="F2158" s="25"/>
    </row>
    <row r="2159" spans="1:7" x14ac:dyDescent="0.3">
      <c r="A2159" s="36" t="s">
        <v>3449</v>
      </c>
      <c r="B2159" s="25" t="s">
        <v>3448</v>
      </c>
      <c r="C2159" s="25"/>
      <c r="D2159" s="25" t="s">
        <v>189</v>
      </c>
      <c r="E2159" s="25"/>
      <c r="F2159" s="25"/>
    </row>
    <row r="2160" spans="1:7" x14ac:dyDescent="0.3">
      <c r="A2160" s="36" t="s">
        <v>3451</v>
      </c>
      <c r="B2160" s="25" t="s">
        <v>3450</v>
      </c>
      <c r="C2160" s="25"/>
      <c r="D2160" s="25" t="s">
        <v>189</v>
      </c>
      <c r="E2160" s="25"/>
      <c r="F2160" s="25"/>
    </row>
    <row r="2161" spans="1:7" ht="15" customHeight="1" x14ac:dyDescent="0.35">
      <c r="A2161" s="32" t="s">
        <v>5197</v>
      </c>
      <c r="C2161" s="25"/>
      <c r="E2161" s="25"/>
      <c r="F2161" s="25"/>
    </row>
    <row r="2162" spans="1:7" x14ac:dyDescent="0.3">
      <c r="A2162" s="36" t="s">
        <v>3453</v>
      </c>
      <c r="B2162" s="25" t="s">
        <v>3452</v>
      </c>
      <c r="C2162" s="25">
        <v>8</v>
      </c>
      <c r="D2162" s="25" t="s">
        <v>189</v>
      </c>
      <c r="E2162" s="25" t="s">
        <v>147</v>
      </c>
      <c r="F2162" s="25" t="s">
        <v>208</v>
      </c>
      <c r="G2162" s="25" t="s">
        <v>223</v>
      </c>
    </row>
    <row r="2163" spans="1:7" x14ac:dyDescent="0.3">
      <c r="A2163" s="36" t="s">
        <v>3454</v>
      </c>
      <c r="C2163" s="25">
        <v>0</v>
      </c>
      <c r="D2163" s="36" t="s">
        <v>189</v>
      </c>
      <c r="E2163" s="25" t="s">
        <v>152</v>
      </c>
      <c r="F2163" s="25" t="s">
        <v>148</v>
      </c>
    </row>
    <row r="2164" spans="1:7" x14ac:dyDescent="0.3">
      <c r="A2164" s="36" t="s">
        <v>3456</v>
      </c>
      <c r="B2164" s="25" t="s">
        <v>3455</v>
      </c>
      <c r="C2164" s="25"/>
      <c r="D2164" s="25" t="s">
        <v>189</v>
      </c>
      <c r="E2164" s="25"/>
      <c r="F2164" s="25"/>
    </row>
    <row r="2165" spans="1:7" x14ac:dyDescent="0.3">
      <c r="A2165" s="36" t="s">
        <v>3458</v>
      </c>
      <c r="B2165" s="25" t="s">
        <v>3457</v>
      </c>
      <c r="C2165" s="25">
        <v>10</v>
      </c>
      <c r="D2165" s="25" t="s">
        <v>189</v>
      </c>
      <c r="E2165" s="25" t="s">
        <v>147</v>
      </c>
      <c r="F2165" s="25" t="s">
        <v>160</v>
      </c>
      <c r="G2165" s="25" t="s">
        <v>203</v>
      </c>
    </row>
    <row r="2166" spans="1:7" x14ac:dyDescent="0.3">
      <c r="A2166" s="36" t="s">
        <v>3460</v>
      </c>
      <c r="B2166" s="25" t="s">
        <v>3459</v>
      </c>
      <c r="C2166" s="25">
        <v>4</v>
      </c>
      <c r="D2166" s="25" t="s">
        <v>149</v>
      </c>
      <c r="E2166" s="25" t="s">
        <v>147</v>
      </c>
      <c r="F2166" s="25" t="s">
        <v>156</v>
      </c>
    </row>
    <row r="2167" spans="1:7" ht="15" customHeight="1" x14ac:dyDescent="0.35">
      <c r="A2167" s="32" t="s">
        <v>5198</v>
      </c>
      <c r="C2167" s="25"/>
      <c r="E2167" s="25"/>
      <c r="F2167" s="25"/>
    </row>
    <row r="2168" spans="1:7" x14ac:dyDescent="0.3">
      <c r="A2168" s="36" t="s">
        <v>3462</v>
      </c>
      <c r="B2168" s="25" t="s">
        <v>3461</v>
      </c>
      <c r="C2168" s="25">
        <v>9</v>
      </c>
      <c r="D2168" s="25" t="s">
        <v>149</v>
      </c>
      <c r="E2168" s="25" t="s">
        <v>147</v>
      </c>
      <c r="F2168" s="25" t="s">
        <v>222</v>
      </c>
    </row>
    <row r="2169" spans="1:7" ht="15" customHeight="1" x14ac:dyDescent="0.35">
      <c r="A2169" s="32" t="s">
        <v>5199</v>
      </c>
      <c r="C2169" s="25"/>
      <c r="E2169" s="25"/>
      <c r="F2169" s="25"/>
    </row>
    <row r="2170" spans="1:7" x14ac:dyDescent="0.3">
      <c r="A2170" s="36" t="s">
        <v>3464</v>
      </c>
      <c r="B2170" s="25" t="s">
        <v>3463</v>
      </c>
      <c r="C2170" s="25"/>
      <c r="D2170" s="25" t="s">
        <v>149</v>
      </c>
      <c r="E2170" s="25" t="s">
        <v>147</v>
      </c>
      <c r="F2170" s="25" t="s">
        <v>170</v>
      </c>
    </row>
    <row r="2171" spans="1:7" x14ac:dyDescent="0.3">
      <c r="A2171" s="36" t="s">
        <v>3465</v>
      </c>
      <c r="B2171" s="25" t="s">
        <v>3463</v>
      </c>
      <c r="C2171" s="25">
        <v>2</v>
      </c>
      <c r="D2171" s="25" t="s">
        <v>149</v>
      </c>
      <c r="E2171" s="25" t="s">
        <v>147</v>
      </c>
      <c r="F2171" s="25" t="s">
        <v>160</v>
      </c>
    </row>
    <row r="2172" spans="1:7" x14ac:dyDescent="0.3">
      <c r="A2172" s="36" t="s">
        <v>3466</v>
      </c>
      <c r="B2172" s="25" t="s">
        <v>3463</v>
      </c>
      <c r="C2172" s="25">
        <v>0</v>
      </c>
      <c r="D2172" s="25" t="s">
        <v>149</v>
      </c>
      <c r="E2172" s="25" t="s">
        <v>152</v>
      </c>
      <c r="F2172" s="25" t="s">
        <v>160</v>
      </c>
    </row>
    <row r="2173" spans="1:7" x14ac:dyDescent="0.3">
      <c r="A2173" s="36" t="s">
        <v>3468</v>
      </c>
      <c r="B2173" s="25" t="s">
        <v>3467</v>
      </c>
      <c r="C2173" s="25">
        <v>5</v>
      </c>
      <c r="D2173" s="25" t="s">
        <v>149</v>
      </c>
      <c r="E2173" s="25" t="s">
        <v>147</v>
      </c>
      <c r="F2173" s="25" t="s">
        <v>160</v>
      </c>
      <c r="G2173" s="25" t="s">
        <v>144</v>
      </c>
    </row>
    <row r="2174" spans="1:7" ht="15" customHeight="1" x14ac:dyDescent="0.35">
      <c r="A2174" s="32" t="s">
        <v>5200</v>
      </c>
      <c r="C2174" s="25"/>
      <c r="E2174" s="25"/>
      <c r="F2174" s="25"/>
    </row>
    <row r="2175" spans="1:7" x14ac:dyDescent="0.3">
      <c r="A2175" s="36" t="s">
        <v>3469</v>
      </c>
      <c r="C2175" s="25">
        <v>10</v>
      </c>
      <c r="D2175" s="36" t="s">
        <v>149</v>
      </c>
      <c r="E2175" s="25" t="s">
        <v>147</v>
      </c>
      <c r="F2175" s="25" t="s">
        <v>148</v>
      </c>
    </row>
    <row r="2176" spans="1:7" x14ac:dyDescent="0.3">
      <c r="A2176" s="36" t="s">
        <v>3471</v>
      </c>
      <c r="B2176" s="25" t="s">
        <v>3470</v>
      </c>
      <c r="C2176" s="25">
        <v>10</v>
      </c>
      <c r="D2176" s="25" t="s">
        <v>149</v>
      </c>
      <c r="E2176" s="25" t="s">
        <v>147</v>
      </c>
      <c r="F2176" s="25" t="s">
        <v>195</v>
      </c>
      <c r="G2176" s="25" t="s">
        <v>144</v>
      </c>
    </row>
    <row r="2177" spans="1:7" x14ac:dyDescent="0.3">
      <c r="A2177" s="36" t="s">
        <v>3472</v>
      </c>
      <c r="C2177" s="25">
        <v>6</v>
      </c>
      <c r="D2177" s="36" t="s">
        <v>149</v>
      </c>
      <c r="E2177" s="25" t="s">
        <v>147</v>
      </c>
      <c r="F2177" s="25" t="s">
        <v>208</v>
      </c>
    </row>
    <row r="2178" spans="1:7" x14ac:dyDescent="0.3">
      <c r="A2178" s="36" t="s">
        <v>3474</v>
      </c>
      <c r="B2178" s="25" t="s">
        <v>3473</v>
      </c>
      <c r="C2178" s="25">
        <v>6</v>
      </c>
      <c r="D2178" s="25" t="s">
        <v>149</v>
      </c>
      <c r="E2178" s="25" t="s">
        <v>147</v>
      </c>
      <c r="F2178" s="25" t="s">
        <v>173</v>
      </c>
    </row>
    <row r="2179" spans="1:7" ht="15" customHeight="1" x14ac:dyDescent="0.35">
      <c r="A2179" s="32" t="s">
        <v>5201</v>
      </c>
      <c r="C2179" s="25"/>
      <c r="E2179" s="25"/>
      <c r="F2179" s="25"/>
    </row>
    <row r="2180" spans="1:7" x14ac:dyDescent="0.3">
      <c r="A2180" s="36" t="s">
        <v>3476</v>
      </c>
      <c r="B2180" s="25" t="s">
        <v>3475</v>
      </c>
      <c r="C2180" s="25">
        <v>9</v>
      </c>
      <c r="D2180" s="25" t="s">
        <v>149</v>
      </c>
      <c r="E2180" s="25" t="s">
        <v>147</v>
      </c>
      <c r="F2180" s="25" t="s">
        <v>819</v>
      </c>
      <c r="G2180" s="25" t="s">
        <v>144</v>
      </c>
    </row>
    <row r="2181" spans="1:7" x14ac:dyDescent="0.3">
      <c r="A2181" s="36" t="s">
        <v>3478</v>
      </c>
      <c r="B2181" s="25" t="s">
        <v>3477</v>
      </c>
      <c r="C2181" s="25">
        <v>7</v>
      </c>
      <c r="D2181" s="25" t="s">
        <v>149</v>
      </c>
      <c r="E2181" s="25" t="s">
        <v>147</v>
      </c>
      <c r="F2181" s="25" t="s">
        <v>156</v>
      </c>
    </row>
    <row r="2182" spans="1:7" x14ac:dyDescent="0.3">
      <c r="A2182" s="36" t="s">
        <v>3479</v>
      </c>
      <c r="C2182" s="25">
        <v>8</v>
      </c>
      <c r="D2182" s="36" t="s">
        <v>149</v>
      </c>
      <c r="E2182" s="25" t="s">
        <v>147</v>
      </c>
      <c r="F2182" s="25" t="s">
        <v>153</v>
      </c>
    </row>
    <row r="2183" spans="1:7" x14ac:dyDescent="0.3">
      <c r="A2183" s="36" t="s">
        <v>3481</v>
      </c>
      <c r="B2183" s="25" t="s">
        <v>3480</v>
      </c>
      <c r="C2183" s="25">
        <v>6</v>
      </c>
      <c r="D2183" s="25" t="s">
        <v>149</v>
      </c>
      <c r="E2183" s="25" t="s">
        <v>147</v>
      </c>
      <c r="F2183" s="25" t="s">
        <v>160</v>
      </c>
    </row>
    <row r="2184" spans="1:7" x14ac:dyDescent="0.3">
      <c r="A2184" s="36" t="s">
        <v>3483</v>
      </c>
      <c r="B2184" s="25" t="s">
        <v>3482</v>
      </c>
      <c r="C2184" s="25">
        <v>5</v>
      </c>
      <c r="D2184" s="25" t="s">
        <v>149</v>
      </c>
      <c r="E2184" s="25" t="s">
        <v>147</v>
      </c>
      <c r="F2184" s="25" t="s">
        <v>156</v>
      </c>
    </row>
    <row r="2185" spans="1:7" x14ac:dyDescent="0.3">
      <c r="A2185" s="36" t="s">
        <v>3485</v>
      </c>
      <c r="B2185" s="25" t="s">
        <v>3484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ht="15" customHeight="1" x14ac:dyDescent="0.35">
      <c r="A2186" s="32" t="s">
        <v>5202</v>
      </c>
      <c r="C2186" s="25"/>
      <c r="E2186" s="25"/>
      <c r="F2186" s="25"/>
    </row>
    <row r="2187" spans="1:7" x14ac:dyDescent="0.3">
      <c r="A2187" s="36" t="s">
        <v>3486</v>
      </c>
      <c r="C2187" s="25">
        <v>8</v>
      </c>
      <c r="D2187" s="36" t="s">
        <v>149</v>
      </c>
      <c r="E2187" s="25" t="s">
        <v>147</v>
      </c>
      <c r="F2187" s="25" t="s">
        <v>170</v>
      </c>
    </row>
    <row r="2188" spans="1:7" x14ac:dyDescent="0.3">
      <c r="A2188" s="36" t="s">
        <v>3488</v>
      </c>
      <c r="B2188" s="25" t="s">
        <v>3487</v>
      </c>
      <c r="C2188" s="25"/>
      <c r="D2188" s="25" t="s">
        <v>149</v>
      </c>
      <c r="E2188" s="25" t="s">
        <v>147</v>
      </c>
      <c r="F2188" s="25" t="s">
        <v>160</v>
      </c>
    </row>
    <row r="2189" spans="1:7" x14ac:dyDescent="0.3">
      <c r="A2189" s="36" t="s">
        <v>3490</v>
      </c>
      <c r="B2189" s="25" t="s">
        <v>3489</v>
      </c>
      <c r="C2189" s="25">
        <v>4</v>
      </c>
      <c r="D2189" s="25" t="s">
        <v>149</v>
      </c>
      <c r="E2189" s="25" t="s">
        <v>147</v>
      </c>
      <c r="F2189" s="25" t="s">
        <v>178</v>
      </c>
    </row>
    <row r="2190" spans="1:7" x14ac:dyDescent="0.3">
      <c r="A2190" s="36" t="s">
        <v>3492</v>
      </c>
      <c r="B2190" s="25" t="s">
        <v>3491</v>
      </c>
      <c r="C2190" s="25">
        <v>6</v>
      </c>
      <c r="D2190" s="25" t="s">
        <v>149</v>
      </c>
      <c r="E2190" s="25" t="s">
        <v>147</v>
      </c>
      <c r="F2190" s="25" t="s">
        <v>156</v>
      </c>
    </row>
    <row r="2191" spans="1:7" ht="15" customHeight="1" x14ac:dyDescent="0.35">
      <c r="A2191" s="32" t="s">
        <v>5203</v>
      </c>
      <c r="C2191" s="25"/>
      <c r="E2191" s="25"/>
      <c r="F2191" s="25"/>
    </row>
    <row r="2192" spans="1:7" x14ac:dyDescent="0.3">
      <c r="A2192" s="36" t="s">
        <v>3494</v>
      </c>
      <c r="B2192" s="25" t="s">
        <v>3493</v>
      </c>
      <c r="C2192" s="25">
        <v>5</v>
      </c>
      <c r="D2192" s="25" t="s">
        <v>149</v>
      </c>
      <c r="E2192" s="25" t="s">
        <v>147</v>
      </c>
      <c r="F2192" s="25" t="s">
        <v>160</v>
      </c>
    </row>
    <row r="2193" spans="1:6" ht="15" customHeight="1" x14ac:dyDescent="0.35">
      <c r="A2193" s="32" t="s">
        <v>5204</v>
      </c>
      <c r="C2193" s="25"/>
      <c r="E2193" s="25"/>
      <c r="F2193" s="25"/>
    </row>
    <row r="2194" spans="1:6" x14ac:dyDescent="0.3">
      <c r="A2194" s="36" t="s">
        <v>3496</v>
      </c>
      <c r="B2194" s="25" t="s">
        <v>3495</v>
      </c>
      <c r="C2194" s="25">
        <v>0</v>
      </c>
      <c r="D2194" s="25" t="s">
        <v>149</v>
      </c>
      <c r="E2194" s="25" t="s">
        <v>147</v>
      </c>
      <c r="F2194" s="25" t="s">
        <v>208</v>
      </c>
    </row>
    <row r="2195" spans="1:6" x14ac:dyDescent="0.3">
      <c r="A2195" s="36" t="s">
        <v>3498</v>
      </c>
      <c r="B2195" s="25" t="s">
        <v>3497</v>
      </c>
      <c r="C2195" s="25">
        <v>0</v>
      </c>
      <c r="D2195" s="25" t="s">
        <v>149</v>
      </c>
      <c r="E2195" s="25" t="s">
        <v>152</v>
      </c>
      <c r="F2195" s="25" t="s">
        <v>202</v>
      </c>
    </row>
    <row r="2196" spans="1:6" x14ac:dyDescent="0.3">
      <c r="A2196" s="36" t="s">
        <v>3500</v>
      </c>
      <c r="B2196" s="25" t="s">
        <v>3499</v>
      </c>
      <c r="C2196" s="25"/>
      <c r="D2196" s="25" t="s">
        <v>149</v>
      </c>
      <c r="E2196" s="25" t="s">
        <v>147</v>
      </c>
      <c r="F2196" s="25" t="s">
        <v>160</v>
      </c>
    </row>
    <row r="2197" spans="1:6" x14ac:dyDescent="0.3">
      <c r="A2197" s="36" t="s">
        <v>3501</v>
      </c>
      <c r="B2197" s="25" t="s">
        <v>3499</v>
      </c>
      <c r="C2197" s="25">
        <v>0</v>
      </c>
      <c r="D2197" s="25" t="s">
        <v>149</v>
      </c>
      <c r="E2197" s="25" t="s">
        <v>152</v>
      </c>
      <c r="F2197" s="25" t="s">
        <v>160</v>
      </c>
    </row>
    <row r="2198" spans="1:6" x14ac:dyDescent="0.3">
      <c r="A2198" s="36" t="s">
        <v>3502</v>
      </c>
      <c r="B2198" s="25" t="s">
        <v>3499</v>
      </c>
      <c r="C2198" s="25">
        <v>0</v>
      </c>
      <c r="D2198" s="25" t="s">
        <v>149</v>
      </c>
      <c r="E2198" s="25" t="s">
        <v>152</v>
      </c>
      <c r="F2198" s="25" t="s">
        <v>160</v>
      </c>
    </row>
    <row r="2199" spans="1:6" x14ac:dyDescent="0.3">
      <c r="A2199" s="36" t="s">
        <v>3503</v>
      </c>
      <c r="B2199" s="25" t="s">
        <v>3499</v>
      </c>
      <c r="C2199" s="25"/>
      <c r="D2199" s="25" t="s">
        <v>149</v>
      </c>
      <c r="E2199" s="25"/>
      <c r="F2199" s="25"/>
    </row>
    <row r="2200" spans="1:6" x14ac:dyDescent="0.3">
      <c r="A2200" s="36" t="s">
        <v>3505</v>
      </c>
      <c r="B2200" s="25" t="s">
        <v>3504</v>
      </c>
      <c r="C2200" s="25">
        <v>7</v>
      </c>
      <c r="D2200" s="25" t="s">
        <v>149</v>
      </c>
      <c r="E2200" s="25" t="s">
        <v>147</v>
      </c>
      <c r="F2200" s="25" t="s">
        <v>178</v>
      </c>
    </row>
    <row r="2201" spans="1:6" x14ac:dyDescent="0.3">
      <c r="A2201" s="36" t="s">
        <v>3507</v>
      </c>
      <c r="B2201" s="25" t="s">
        <v>3506</v>
      </c>
      <c r="C2201" s="25">
        <v>1</v>
      </c>
      <c r="D2201" s="25" t="s">
        <v>149</v>
      </c>
      <c r="E2201" s="25" t="s">
        <v>147</v>
      </c>
      <c r="F2201" s="25" t="s">
        <v>156</v>
      </c>
    </row>
    <row r="2202" spans="1:6" x14ac:dyDescent="0.3">
      <c r="A2202" s="36" t="s">
        <v>3509</v>
      </c>
      <c r="B2202" s="25" t="s">
        <v>3508</v>
      </c>
      <c r="C2202" s="25">
        <v>2</v>
      </c>
      <c r="D2202" s="25" t="s">
        <v>149</v>
      </c>
      <c r="E2202" s="25" t="s">
        <v>147</v>
      </c>
      <c r="F2202" s="25" t="s">
        <v>202</v>
      </c>
    </row>
    <row r="2203" spans="1:6" x14ac:dyDescent="0.3">
      <c r="A2203" s="36" t="s">
        <v>3510</v>
      </c>
      <c r="B2203" s="25" t="s">
        <v>3508</v>
      </c>
      <c r="C2203" s="25"/>
      <c r="D2203" s="25" t="s">
        <v>149</v>
      </c>
      <c r="E2203" s="25"/>
      <c r="F2203" s="25"/>
    </row>
    <row r="2204" spans="1:6" x14ac:dyDescent="0.3">
      <c r="A2204" s="36" t="s">
        <v>3511</v>
      </c>
      <c r="B2204" s="25" t="s">
        <v>3508</v>
      </c>
      <c r="C2204" s="25">
        <v>6</v>
      </c>
      <c r="D2204" s="25" t="s">
        <v>149</v>
      </c>
      <c r="E2204" s="25" t="s">
        <v>147</v>
      </c>
      <c r="F2204" s="25" t="s">
        <v>160</v>
      </c>
    </row>
    <row r="2205" spans="1:6" ht="15" customHeight="1" x14ac:dyDescent="0.35">
      <c r="A2205" s="32" t="s">
        <v>5205</v>
      </c>
      <c r="C2205" s="25"/>
      <c r="E2205" s="25"/>
      <c r="F2205" s="25"/>
    </row>
    <row r="2206" spans="1:6" x14ac:dyDescent="0.3">
      <c r="A2206" s="36" t="s">
        <v>3513</v>
      </c>
      <c r="B2206" s="25" t="s">
        <v>3512</v>
      </c>
      <c r="C2206" s="25">
        <v>7</v>
      </c>
      <c r="D2206" s="25" t="s">
        <v>149</v>
      </c>
      <c r="E2206" s="25" t="s">
        <v>147</v>
      </c>
      <c r="F2206" s="25" t="s">
        <v>160</v>
      </c>
    </row>
    <row r="2207" spans="1:6" x14ac:dyDescent="0.3">
      <c r="A2207" s="36" t="s">
        <v>3515</v>
      </c>
      <c r="B2207" s="25" t="s">
        <v>3514</v>
      </c>
      <c r="C2207" s="25">
        <v>7</v>
      </c>
      <c r="D2207" s="25" t="s">
        <v>149</v>
      </c>
      <c r="E2207" s="25" t="s">
        <v>147</v>
      </c>
      <c r="F2207" s="25" t="s">
        <v>160</v>
      </c>
    </row>
    <row r="2208" spans="1:6" ht="15" customHeight="1" x14ac:dyDescent="0.35">
      <c r="A2208" s="32" t="s">
        <v>5206</v>
      </c>
      <c r="C2208" s="25"/>
      <c r="D2208" s="25"/>
      <c r="E2208" s="25"/>
      <c r="F2208" s="25"/>
    </row>
    <row r="2209" spans="1:7" ht="15" customHeight="1" x14ac:dyDescent="0.35">
      <c r="A2209" s="32" t="s">
        <v>5207</v>
      </c>
      <c r="C2209" s="25"/>
      <c r="E2209" s="25"/>
      <c r="F2209" s="25"/>
    </row>
    <row r="2210" spans="1:7" x14ac:dyDescent="0.3">
      <c r="A2210" s="36" t="s">
        <v>3517</v>
      </c>
      <c r="B2210" s="25" t="s">
        <v>3516</v>
      </c>
      <c r="C2210" s="25">
        <v>9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3519</v>
      </c>
      <c r="B2211" s="25" t="s">
        <v>3518</v>
      </c>
      <c r="C2211" s="25">
        <v>9</v>
      </c>
      <c r="D2211" s="25" t="s">
        <v>149</v>
      </c>
      <c r="E2211" s="25" t="s">
        <v>147</v>
      </c>
      <c r="F2211" s="25" t="s">
        <v>170</v>
      </c>
      <c r="G2211" s="25" t="s">
        <v>144</v>
      </c>
    </row>
    <row r="2212" spans="1:7" x14ac:dyDescent="0.3">
      <c r="A2212" s="36" t="s">
        <v>3521</v>
      </c>
      <c r="B2212" s="25" t="s">
        <v>3520</v>
      </c>
      <c r="C2212" s="25">
        <v>10</v>
      </c>
      <c r="D2212" s="25" t="s">
        <v>149</v>
      </c>
      <c r="E2212" s="25" t="s">
        <v>147</v>
      </c>
      <c r="F2212" s="25" t="s">
        <v>160</v>
      </c>
      <c r="G2212" s="25" t="s">
        <v>182</v>
      </c>
    </row>
    <row r="2213" spans="1:7" ht="15" customHeight="1" x14ac:dyDescent="0.35">
      <c r="A2213" s="32" t="s">
        <v>5208</v>
      </c>
      <c r="C2213" s="25"/>
      <c r="D2213" s="25"/>
      <c r="E2213" s="25"/>
      <c r="F2213" s="25"/>
    </row>
    <row r="2214" spans="1:7" x14ac:dyDescent="0.3">
      <c r="A2214" s="36" t="s">
        <v>3523</v>
      </c>
      <c r="B2214" s="25" t="s">
        <v>3522</v>
      </c>
      <c r="C2214" s="25">
        <v>9</v>
      </c>
      <c r="D2214" s="25" t="s">
        <v>149</v>
      </c>
      <c r="E2214" s="25" t="s">
        <v>147</v>
      </c>
      <c r="F2214" s="25" t="s">
        <v>160</v>
      </c>
      <c r="G2214" s="25" t="s">
        <v>203</v>
      </c>
    </row>
    <row r="2215" spans="1:7" ht="15" customHeight="1" x14ac:dyDescent="0.35">
      <c r="A2215" s="32" t="s">
        <v>5209</v>
      </c>
      <c r="C2215" s="25"/>
      <c r="E2215" s="25"/>
      <c r="F2215" s="25"/>
    </row>
    <row r="2216" spans="1:7" x14ac:dyDescent="0.3">
      <c r="A2216" s="36" t="s">
        <v>3525</v>
      </c>
      <c r="B2216" s="25" t="s">
        <v>3524</v>
      </c>
      <c r="C2216" s="25">
        <v>8</v>
      </c>
      <c r="D2216" s="25" t="s">
        <v>149</v>
      </c>
      <c r="E2216" s="25" t="s">
        <v>147</v>
      </c>
      <c r="F2216" s="25" t="s">
        <v>222</v>
      </c>
    </row>
    <row r="2217" spans="1:7" ht="15" customHeight="1" x14ac:dyDescent="0.35">
      <c r="A2217" s="32" t="s">
        <v>5210</v>
      </c>
      <c r="C2217" s="25"/>
      <c r="E2217" s="25"/>
      <c r="F2217" s="25"/>
    </row>
    <row r="2218" spans="1:7" x14ac:dyDescent="0.3">
      <c r="A2218" s="36" t="s">
        <v>3527</v>
      </c>
      <c r="B2218" s="25" t="s">
        <v>3526</v>
      </c>
      <c r="C2218" s="25">
        <v>0</v>
      </c>
      <c r="D2218" s="25" t="s">
        <v>157</v>
      </c>
      <c r="E2218" s="25" t="s">
        <v>152</v>
      </c>
      <c r="F2218" s="25" t="s">
        <v>160</v>
      </c>
    </row>
    <row r="2219" spans="1:7" x14ac:dyDescent="0.3">
      <c r="A2219" s="36" t="s">
        <v>3529</v>
      </c>
      <c r="B2219" s="25" t="s">
        <v>3528</v>
      </c>
      <c r="C2219" s="25">
        <v>4</v>
      </c>
      <c r="D2219" s="25" t="s">
        <v>157</v>
      </c>
      <c r="E2219" s="25" t="s">
        <v>147</v>
      </c>
      <c r="F2219" s="25" t="s">
        <v>253</v>
      </c>
    </row>
    <row r="2220" spans="1:7" x14ac:dyDescent="0.3">
      <c r="A2220" s="36" t="s">
        <v>3530</v>
      </c>
      <c r="C2220" s="25">
        <v>2</v>
      </c>
      <c r="D2220" s="36" t="s">
        <v>157</v>
      </c>
      <c r="E2220" s="25" t="s">
        <v>147</v>
      </c>
      <c r="F2220" s="25" t="s">
        <v>208</v>
      </c>
    </row>
    <row r="2221" spans="1:7" x14ac:dyDescent="0.3">
      <c r="A2221" s="36" t="s">
        <v>3532</v>
      </c>
      <c r="B2221" s="25" t="s">
        <v>3531</v>
      </c>
      <c r="C2221" s="25">
        <v>1</v>
      </c>
      <c r="D2221" s="25" t="s">
        <v>157</v>
      </c>
      <c r="E2221" s="25" t="s">
        <v>147</v>
      </c>
      <c r="F2221" s="25" t="s">
        <v>278</v>
      </c>
    </row>
    <row r="2222" spans="1:7" x14ac:dyDescent="0.3">
      <c r="A2222" s="36" t="s">
        <v>3534</v>
      </c>
      <c r="B2222" s="25" t="s">
        <v>3533</v>
      </c>
      <c r="C2222" s="25">
        <v>4</v>
      </c>
      <c r="D2222" s="25" t="s">
        <v>157</v>
      </c>
      <c r="E2222" s="25" t="s">
        <v>147</v>
      </c>
      <c r="F2222" s="25" t="s">
        <v>156</v>
      </c>
    </row>
    <row r="2223" spans="1:7" ht="15" customHeight="1" x14ac:dyDescent="0.35">
      <c r="A2223" s="32" t="s">
        <v>5211</v>
      </c>
      <c r="C2223" s="25"/>
      <c r="E2223" s="25"/>
      <c r="F2223" s="25"/>
    </row>
    <row r="2224" spans="1:7" x14ac:dyDescent="0.3">
      <c r="A2224" s="36" t="s">
        <v>3536</v>
      </c>
      <c r="B2224" s="25" t="s">
        <v>3535</v>
      </c>
      <c r="C2224" s="25">
        <v>2</v>
      </c>
      <c r="D2224" s="25" t="s">
        <v>157</v>
      </c>
      <c r="E2224" s="25" t="s">
        <v>147</v>
      </c>
      <c r="F2224" s="25" t="s">
        <v>173</v>
      </c>
    </row>
    <row r="2225" spans="1:7" x14ac:dyDescent="0.3">
      <c r="A2225" s="36" t="s">
        <v>3538</v>
      </c>
      <c r="B2225" s="25" t="s">
        <v>3537</v>
      </c>
      <c r="C2225" s="25">
        <v>0</v>
      </c>
      <c r="D2225" s="25" t="s">
        <v>157</v>
      </c>
      <c r="E2225" s="25" t="s">
        <v>152</v>
      </c>
      <c r="F2225" s="25" t="s">
        <v>160</v>
      </c>
    </row>
    <row r="2226" spans="1:7" x14ac:dyDescent="0.3">
      <c r="A2226" s="36" t="s">
        <v>3540</v>
      </c>
      <c r="B2226" s="25" t="s">
        <v>3539</v>
      </c>
      <c r="C2226" s="25">
        <v>0</v>
      </c>
      <c r="D2226" s="25" t="s">
        <v>149</v>
      </c>
      <c r="E2226" s="25" t="s">
        <v>152</v>
      </c>
      <c r="F2226" s="25" t="s">
        <v>202</v>
      </c>
    </row>
    <row r="2227" spans="1:7" ht="15" customHeight="1" x14ac:dyDescent="0.35">
      <c r="A2227" s="32" t="s">
        <v>5212</v>
      </c>
      <c r="C2227" s="25"/>
      <c r="E2227" s="25"/>
      <c r="F2227" s="25"/>
    </row>
    <row r="2228" spans="1:7" x14ac:dyDescent="0.3">
      <c r="A2228" s="36" t="s">
        <v>3542</v>
      </c>
      <c r="B2228" s="25" t="s">
        <v>3541</v>
      </c>
      <c r="C2228" s="25">
        <v>9</v>
      </c>
      <c r="D2228" s="25" t="s">
        <v>769</v>
      </c>
      <c r="E2228" s="25" t="s">
        <v>147</v>
      </c>
      <c r="F2228" s="25" t="s">
        <v>222</v>
      </c>
    </row>
    <row r="2229" spans="1:7" x14ac:dyDescent="0.3">
      <c r="A2229" s="36" t="s">
        <v>3545</v>
      </c>
      <c r="B2229" s="25" t="s">
        <v>3544</v>
      </c>
      <c r="C2229" s="25">
        <v>7</v>
      </c>
      <c r="D2229" s="25" t="s">
        <v>3543</v>
      </c>
      <c r="E2229" s="25" t="s">
        <v>147</v>
      </c>
      <c r="F2229" s="25" t="s">
        <v>222</v>
      </c>
    </row>
    <row r="2230" spans="1:7" x14ac:dyDescent="0.3">
      <c r="A2230" s="36" t="s">
        <v>3547</v>
      </c>
      <c r="B2230" s="25" t="s">
        <v>3546</v>
      </c>
      <c r="C2230" s="25">
        <v>10</v>
      </c>
      <c r="D2230" s="25" t="s">
        <v>769</v>
      </c>
      <c r="E2230" s="25" t="s">
        <v>147</v>
      </c>
      <c r="F2230" s="25" t="s">
        <v>195</v>
      </c>
      <c r="G2230" s="25" t="s">
        <v>144</v>
      </c>
    </row>
    <row r="2231" spans="1:7" x14ac:dyDescent="0.3">
      <c r="A2231" s="36" t="s">
        <v>3549</v>
      </c>
      <c r="B2231" s="25" t="s">
        <v>3548</v>
      </c>
      <c r="C2231" s="25">
        <v>10</v>
      </c>
      <c r="D2231" s="25" t="s">
        <v>769</v>
      </c>
      <c r="E2231" s="25" t="s">
        <v>147</v>
      </c>
      <c r="F2231" s="25" t="s">
        <v>222</v>
      </c>
      <c r="G2231" s="25" t="s">
        <v>144</v>
      </c>
    </row>
    <row r="2232" spans="1:7" x14ac:dyDescent="0.3">
      <c r="A2232" s="36" t="s">
        <v>3551</v>
      </c>
      <c r="B2232" s="25" t="s">
        <v>3550</v>
      </c>
      <c r="C2232" s="25">
        <v>0</v>
      </c>
      <c r="D2232" s="25" t="s">
        <v>769</v>
      </c>
      <c r="E2232" s="25" t="s">
        <v>152</v>
      </c>
      <c r="F2232" s="25" t="s">
        <v>222</v>
      </c>
    </row>
    <row r="2233" spans="1:7" x14ac:dyDescent="0.3">
      <c r="A2233" s="36" t="s">
        <v>3553</v>
      </c>
      <c r="B2233" s="25" t="s">
        <v>3552</v>
      </c>
      <c r="C2233" s="25">
        <v>10</v>
      </c>
      <c r="D2233" s="25" t="s">
        <v>769</v>
      </c>
      <c r="E2233" s="25" t="s">
        <v>147</v>
      </c>
      <c r="F2233" s="25" t="s">
        <v>222</v>
      </c>
      <c r="G2233" s="25" t="s">
        <v>144</v>
      </c>
    </row>
    <row r="2234" spans="1:7" x14ac:dyDescent="0.3">
      <c r="A2234" s="36" t="s">
        <v>3555</v>
      </c>
      <c r="B2234" s="25" t="s">
        <v>3554</v>
      </c>
      <c r="C2234" s="25">
        <v>8</v>
      </c>
      <c r="D2234" s="25" t="s">
        <v>3543</v>
      </c>
      <c r="E2234" s="25" t="s">
        <v>147</v>
      </c>
      <c r="F2234" s="25" t="s">
        <v>222</v>
      </c>
    </row>
    <row r="2235" spans="1:7" x14ac:dyDescent="0.3">
      <c r="A2235" s="36" t="s">
        <v>3557</v>
      </c>
      <c r="C2235" s="25">
        <v>6</v>
      </c>
      <c r="D2235" s="25" t="s">
        <v>3556</v>
      </c>
      <c r="E2235" s="25" t="s">
        <v>147</v>
      </c>
      <c r="F2235" s="25" t="s">
        <v>222</v>
      </c>
    </row>
    <row r="2236" spans="1:7" x14ac:dyDescent="0.3">
      <c r="A2236" s="36" t="s">
        <v>3559</v>
      </c>
      <c r="B2236" s="25" t="s">
        <v>3558</v>
      </c>
      <c r="C2236" s="25">
        <v>6</v>
      </c>
      <c r="D2236" s="25" t="s">
        <v>769</v>
      </c>
      <c r="E2236" s="25" t="s">
        <v>147</v>
      </c>
      <c r="F2236" s="25" t="s">
        <v>195</v>
      </c>
    </row>
    <row r="2237" spans="1:7" x14ac:dyDescent="0.3">
      <c r="A2237" s="36" t="s">
        <v>3561</v>
      </c>
      <c r="B2237" s="25" t="s">
        <v>3560</v>
      </c>
      <c r="C2237" s="25">
        <v>8</v>
      </c>
      <c r="D2237" s="25" t="s">
        <v>769</v>
      </c>
      <c r="E2237" s="25" t="s">
        <v>147</v>
      </c>
      <c r="F2237" s="25" t="s">
        <v>222</v>
      </c>
    </row>
    <row r="2238" spans="1:7" x14ac:dyDescent="0.3">
      <c r="A2238" s="36" t="s">
        <v>3563</v>
      </c>
      <c r="B2238" s="25" t="s">
        <v>3562</v>
      </c>
      <c r="C2238" s="25">
        <v>7</v>
      </c>
      <c r="D2238" s="25" t="s">
        <v>3543</v>
      </c>
      <c r="E2238" s="25" t="s">
        <v>147</v>
      </c>
      <c r="F2238" s="25" t="s">
        <v>222</v>
      </c>
    </row>
    <row r="2239" spans="1:7" x14ac:dyDescent="0.3">
      <c r="A2239" s="36" t="s">
        <v>3565</v>
      </c>
      <c r="B2239" s="25" t="s">
        <v>3564</v>
      </c>
      <c r="C2239" s="25">
        <v>6</v>
      </c>
      <c r="D2239" s="25" t="s">
        <v>769</v>
      </c>
      <c r="E2239" s="25" t="s">
        <v>147</v>
      </c>
      <c r="F2239" s="25" t="s">
        <v>222</v>
      </c>
    </row>
    <row r="2240" spans="1:7" x14ac:dyDescent="0.3">
      <c r="A2240" s="36" t="s">
        <v>3567</v>
      </c>
      <c r="B2240" s="25" t="s">
        <v>3566</v>
      </c>
      <c r="C2240" s="25">
        <v>5</v>
      </c>
      <c r="D2240" s="25" t="s">
        <v>3543</v>
      </c>
      <c r="E2240" s="25" t="s">
        <v>147</v>
      </c>
      <c r="F2240" s="25" t="s">
        <v>222</v>
      </c>
    </row>
    <row r="2241" spans="1:7" x14ac:dyDescent="0.3">
      <c r="A2241" s="36" t="s">
        <v>3569</v>
      </c>
      <c r="B2241" s="25" t="s">
        <v>3568</v>
      </c>
      <c r="C2241" s="25">
        <v>6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3571</v>
      </c>
      <c r="B2242" s="25" t="s">
        <v>3570</v>
      </c>
      <c r="C2242" s="25">
        <v>10</v>
      </c>
      <c r="D2242" s="25" t="s">
        <v>769</v>
      </c>
      <c r="E2242" s="25" t="s">
        <v>147</v>
      </c>
      <c r="F2242" s="25" t="s">
        <v>222</v>
      </c>
      <c r="G2242" s="25" t="s">
        <v>144</v>
      </c>
    </row>
    <row r="2243" spans="1:7" x14ac:dyDescent="0.3">
      <c r="A2243" s="36" t="s">
        <v>3573</v>
      </c>
      <c r="B2243" s="25" t="s">
        <v>3572</v>
      </c>
      <c r="C2243" s="25">
        <v>8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3575</v>
      </c>
      <c r="B2244" s="25" t="s">
        <v>3574</v>
      </c>
      <c r="C2244" s="25">
        <v>7</v>
      </c>
      <c r="D2244" s="25" t="s">
        <v>769</v>
      </c>
      <c r="E2244" s="25" t="s">
        <v>147</v>
      </c>
      <c r="F2244" s="25" t="s">
        <v>222</v>
      </c>
    </row>
    <row r="2245" spans="1:7" x14ac:dyDescent="0.3">
      <c r="A2245" s="36" t="s">
        <v>3577</v>
      </c>
      <c r="B2245" s="25" t="s">
        <v>3576</v>
      </c>
      <c r="C2245" s="25">
        <v>10</v>
      </c>
      <c r="D2245" s="25" t="s">
        <v>769</v>
      </c>
      <c r="E2245" s="25" t="s">
        <v>147</v>
      </c>
      <c r="F2245" s="25" t="s">
        <v>222</v>
      </c>
      <c r="G2245" s="25" t="s">
        <v>144</v>
      </c>
    </row>
    <row r="2246" spans="1:7" x14ac:dyDescent="0.3">
      <c r="A2246" s="36" t="s">
        <v>3579</v>
      </c>
      <c r="B2246" s="25" t="s">
        <v>3578</v>
      </c>
      <c r="C2246" s="25">
        <v>7</v>
      </c>
      <c r="D2246" s="25" t="s">
        <v>769</v>
      </c>
      <c r="E2246" s="25" t="s">
        <v>147</v>
      </c>
      <c r="F2246" s="25" t="s">
        <v>222</v>
      </c>
    </row>
    <row r="2247" spans="1:7" x14ac:dyDescent="0.3">
      <c r="A2247" s="36" t="s">
        <v>3580</v>
      </c>
      <c r="B2247" s="25" t="s">
        <v>3578</v>
      </c>
      <c r="C2247" s="25">
        <v>7</v>
      </c>
      <c r="D2247" s="25" t="s">
        <v>769</v>
      </c>
      <c r="E2247" s="25" t="s">
        <v>147</v>
      </c>
      <c r="F2247" s="25" t="s">
        <v>160</v>
      </c>
    </row>
    <row r="2248" spans="1:7" x14ac:dyDescent="0.3">
      <c r="A2248" s="36" t="s">
        <v>3581</v>
      </c>
      <c r="B2248" s="25" t="s">
        <v>3578</v>
      </c>
      <c r="C2248" s="25"/>
      <c r="D2248" s="25" t="s">
        <v>769</v>
      </c>
      <c r="E2248" s="25"/>
      <c r="F2248" s="25"/>
    </row>
    <row r="2249" spans="1:7" x14ac:dyDescent="0.3">
      <c r="A2249" s="36" t="s">
        <v>3583</v>
      </c>
      <c r="B2249" s="25" t="s">
        <v>3582</v>
      </c>
      <c r="C2249" s="25">
        <v>5</v>
      </c>
      <c r="D2249" s="25" t="s">
        <v>769</v>
      </c>
      <c r="E2249" s="25" t="s">
        <v>147</v>
      </c>
      <c r="F2249" s="25" t="s">
        <v>222</v>
      </c>
    </row>
    <row r="2250" spans="1:7" x14ac:dyDescent="0.3">
      <c r="A2250" s="36" t="s">
        <v>3585</v>
      </c>
      <c r="B2250" s="25" t="s">
        <v>3584</v>
      </c>
      <c r="C2250" s="25">
        <v>8</v>
      </c>
      <c r="D2250" s="25" t="s">
        <v>769</v>
      </c>
      <c r="E2250" s="25" t="s">
        <v>147</v>
      </c>
      <c r="F2250" s="25" t="s">
        <v>222</v>
      </c>
    </row>
    <row r="2251" spans="1:7" x14ac:dyDescent="0.3">
      <c r="A2251" s="36" t="s">
        <v>3587</v>
      </c>
      <c r="B2251" s="25" t="s">
        <v>3586</v>
      </c>
      <c r="C2251" s="25">
        <v>8</v>
      </c>
      <c r="D2251" s="25" t="s">
        <v>3543</v>
      </c>
      <c r="E2251" s="25" t="s">
        <v>147</v>
      </c>
      <c r="F2251" s="25" t="s">
        <v>222</v>
      </c>
    </row>
    <row r="2252" spans="1:7" ht="15" customHeight="1" x14ac:dyDescent="0.35">
      <c r="A2252" s="32" t="s">
        <v>5213</v>
      </c>
      <c r="C2252" s="25"/>
      <c r="E2252" s="25"/>
      <c r="F2252" s="25"/>
    </row>
    <row r="2253" spans="1:7" x14ac:dyDescent="0.3">
      <c r="A2253" s="36" t="s">
        <v>3589</v>
      </c>
      <c r="B2253" s="25" t="s">
        <v>3588</v>
      </c>
      <c r="C2253" s="25">
        <v>8</v>
      </c>
      <c r="D2253" s="25" t="s">
        <v>769</v>
      </c>
      <c r="E2253" s="25" t="s">
        <v>147</v>
      </c>
      <c r="F2253" s="25" t="s">
        <v>222</v>
      </c>
    </row>
    <row r="2254" spans="1:7" x14ac:dyDescent="0.3">
      <c r="A2254" s="36" t="s">
        <v>3591</v>
      </c>
      <c r="B2254" s="25" t="s">
        <v>3590</v>
      </c>
      <c r="C2254" s="25">
        <v>10</v>
      </c>
      <c r="D2254" s="25" t="s">
        <v>769</v>
      </c>
      <c r="E2254" s="25" t="s">
        <v>147</v>
      </c>
      <c r="F2254" s="25" t="s">
        <v>222</v>
      </c>
    </row>
    <row r="2255" spans="1:7" x14ac:dyDescent="0.3">
      <c r="A2255" s="36" t="s">
        <v>3592</v>
      </c>
      <c r="C2255" s="25"/>
      <c r="D2255" s="25" t="s">
        <v>149</v>
      </c>
      <c r="E2255" s="25" t="s">
        <v>147</v>
      </c>
      <c r="F2255" s="25" t="s">
        <v>222</v>
      </c>
    </row>
    <row r="2256" spans="1:7" x14ac:dyDescent="0.3">
      <c r="A2256" s="36" t="s">
        <v>3594</v>
      </c>
      <c r="B2256" s="25" t="s">
        <v>3593</v>
      </c>
      <c r="C2256" s="25"/>
      <c r="D2256" s="25" t="s">
        <v>149</v>
      </c>
      <c r="E2256" s="25" t="s">
        <v>147</v>
      </c>
      <c r="F2256" s="25" t="s">
        <v>222</v>
      </c>
      <c r="G2256" s="25" t="s">
        <v>223</v>
      </c>
    </row>
    <row r="2257" spans="1:7" x14ac:dyDescent="0.3">
      <c r="A2257" s="36" t="s">
        <v>3596</v>
      </c>
      <c r="B2257" s="25" t="s">
        <v>3595</v>
      </c>
      <c r="C2257" s="25">
        <v>6</v>
      </c>
      <c r="D2257" s="25" t="s">
        <v>769</v>
      </c>
      <c r="E2257" s="25" t="s">
        <v>147</v>
      </c>
      <c r="F2257" s="25" t="s">
        <v>222</v>
      </c>
    </row>
    <row r="2258" spans="1:7" x14ac:dyDescent="0.3">
      <c r="A2258" s="36" t="s">
        <v>3598</v>
      </c>
      <c r="B2258" s="25" t="s">
        <v>3597</v>
      </c>
      <c r="C2258" s="25">
        <v>4</v>
      </c>
      <c r="D2258" s="25" t="s">
        <v>149</v>
      </c>
      <c r="E2258" s="25" t="s">
        <v>147</v>
      </c>
      <c r="F2258" s="25" t="s">
        <v>148</v>
      </c>
    </row>
    <row r="2259" spans="1:7" x14ac:dyDescent="0.3">
      <c r="A2259" s="36" t="s">
        <v>3600</v>
      </c>
      <c r="B2259" s="25" t="s">
        <v>3599</v>
      </c>
      <c r="C2259" s="25">
        <v>0</v>
      </c>
      <c r="D2259" s="25" t="s">
        <v>149</v>
      </c>
      <c r="E2259" s="25" t="s">
        <v>152</v>
      </c>
      <c r="F2259" s="25" t="s">
        <v>178</v>
      </c>
    </row>
    <row r="2260" spans="1:7" x14ac:dyDescent="0.3">
      <c r="A2260" s="36" t="s">
        <v>3601</v>
      </c>
      <c r="C2260" s="25"/>
      <c r="D2260" s="36" t="s">
        <v>149</v>
      </c>
      <c r="E2260" s="25"/>
      <c r="F2260" s="25"/>
    </row>
    <row r="2261" spans="1:7" x14ac:dyDescent="0.3">
      <c r="A2261" s="36" t="s">
        <v>3603</v>
      </c>
      <c r="B2261" s="25" t="s">
        <v>3602</v>
      </c>
      <c r="C2261" s="25">
        <v>8</v>
      </c>
      <c r="D2261" s="25" t="s">
        <v>149</v>
      </c>
      <c r="E2261" s="25" t="s">
        <v>147</v>
      </c>
      <c r="F2261" s="25" t="s">
        <v>482</v>
      </c>
    </row>
    <row r="2262" spans="1:7" x14ac:dyDescent="0.3">
      <c r="A2262" s="36" t="s">
        <v>3605</v>
      </c>
      <c r="B2262" s="25" t="s">
        <v>3604</v>
      </c>
      <c r="C2262" s="25"/>
      <c r="D2262" s="25" t="s">
        <v>149</v>
      </c>
      <c r="E2262" s="25"/>
      <c r="F2262" s="25"/>
      <c r="G2262" s="25" t="s">
        <v>149</v>
      </c>
    </row>
    <row r="2263" spans="1:7" x14ac:dyDescent="0.3">
      <c r="A2263" s="36" t="s">
        <v>3607</v>
      </c>
      <c r="B2263" s="25" t="s">
        <v>3606</v>
      </c>
      <c r="C2263" s="25">
        <v>5</v>
      </c>
      <c r="D2263" s="25" t="s">
        <v>149</v>
      </c>
      <c r="E2263" s="25" t="s">
        <v>147</v>
      </c>
      <c r="F2263" s="25" t="s">
        <v>208</v>
      </c>
      <c r="G2263" s="25" t="s">
        <v>149</v>
      </c>
    </row>
    <row r="2264" spans="1:7" x14ac:dyDescent="0.3">
      <c r="A2264" s="36" t="s">
        <v>3608</v>
      </c>
      <c r="C2264" s="25"/>
      <c r="D2264" s="25" t="s">
        <v>149</v>
      </c>
      <c r="E2264" s="25"/>
      <c r="F2264" s="25"/>
    </row>
    <row r="2265" spans="1:7" x14ac:dyDescent="0.3">
      <c r="A2265" s="36" t="s">
        <v>3610</v>
      </c>
      <c r="B2265" s="25" t="s">
        <v>3609</v>
      </c>
      <c r="C2265" s="25">
        <v>1</v>
      </c>
      <c r="D2265" s="25" t="s">
        <v>149</v>
      </c>
      <c r="E2265" s="25" t="s">
        <v>147</v>
      </c>
      <c r="F2265" s="25" t="s">
        <v>173</v>
      </c>
    </row>
    <row r="2266" spans="1:7" x14ac:dyDescent="0.3">
      <c r="A2266" s="36" t="s">
        <v>3612</v>
      </c>
      <c r="B2266" s="25" t="s">
        <v>3611</v>
      </c>
      <c r="C2266" s="25"/>
      <c r="D2266" s="25" t="s">
        <v>149</v>
      </c>
      <c r="E2266" s="25"/>
      <c r="F2266" s="25"/>
    </row>
    <row r="2267" spans="1:7" x14ac:dyDescent="0.3">
      <c r="A2267" s="36" t="s">
        <v>3614</v>
      </c>
      <c r="B2267" s="25" t="s">
        <v>3613</v>
      </c>
      <c r="C2267" s="25">
        <v>5</v>
      </c>
      <c r="D2267" s="25" t="s">
        <v>149</v>
      </c>
      <c r="E2267" s="25" t="s">
        <v>147</v>
      </c>
      <c r="F2267" s="25" t="s">
        <v>355</v>
      </c>
      <c r="G2267" s="25" t="s">
        <v>223</v>
      </c>
    </row>
    <row r="2268" spans="1:7" x14ac:dyDescent="0.3">
      <c r="A2268" s="36" t="s">
        <v>3616</v>
      </c>
      <c r="B2268" s="25" t="s">
        <v>3615</v>
      </c>
      <c r="C2268" s="25"/>
      <c r="D2268" s="25" t="s">
        <v>149</v>
      </c>
      <c r="E2268" s="25"/>
      <c r="F2268" s="25"/>
    </row>
    <row r="2269" spans="1:7" x14ac:dyDescent="0.3">
      <c r="A2269" s="36" t="s">
        <v>3617</v>
      </c>
      <c r="B2269" s="25" t="s">
        <v>3615</v>
      </c>
      <c r="C2269" s="25"/>
      <c r="D2269" s="25" t="s">
        <v>149</v>
      </c>
      <c r="E2269" s="25"/>
      <c r="F2269" s="25"/>
    </row>
    <row r="2270" spans="1:7" x14ac:dyDescent="0.3">
      <c r="A2270" s="36" t="s">
        <v>3618</v>
      </c>
      <c r="B2270" s="25" t="s">
        <v>3615</v>
      </c>
      <c r="C2270" s="25"/>
      <c r="D2270" s="25" t="s">
        <v>149</v>
      </c>
      <c r="E2270" s="25"/>
      <c r="F2270" s="25"/>
    </row>
    <row r="2271" spans="1:7" x14ac:dyDescent="0.3">
      <c r="A2271" s="36" t="s">
        <v>3619</v>
      </c>
      <c r="B2271" s="25" t="s">
        <v>3615</v>
      </c>
      <c r="C2271" s="25"/>
      <c r="D2271" s="25" t="s">
        <v>149</v>
      </c>
      <c r="E2271" s="25"/>
      <c r="F2271" s="25"/>
    </row>
    <row r="2272" spans="1:7" x14ac:dyDescent="0.3">
      <c r="A2272" s="36" t="s">
        <v>3621</v>
      </c>
      <c r="B2272" s="25" t="s">
        <v>3620</v>
      </c>
      <c r="C2272" s="25">
        <v>0</v>
      </c>
      <c r="D2272" s="25" t="s">
        <v>149</v>
      </c>
      <c r="E2272" s="25" t="s">
        <v>152</v>
      </c>
      <c r="F2272" s="25" t="s">
        <v>160</v>
      </c>
    </row>
    <row r="2273" spans="1:7" x14ac:dyDescent="0.3">
      <c r="A2273" s="36" t="s">
        <v>3623</v>
      </c>
      <c r="B2273" s="25" t="s">
        <v>3622</v>
      </c>
      <c r="C2273" s="25">
        <v>4</v>
      </c>
      <c r="D2273" s="25" t="s">
        <v>149</v>
      </c>
      <c r="E2273" s="25" t="s">
        <v>147</v>
      </c>
      <c r="F2273" s="25" t="s">
        <v>355</v>
      </c>
    </row>
    <row r="2274" spans="1:7" x14ac:dyDescent="0.3">
      <c r="A2274" s="36" t="s">
        <v>3625</v>
      </c>
      <c r="B2274" s="25" t="s">
        <v>3624</v>
      </c>
      <c r="C2274" s="25">
        <v>2</v>
      </c>
      <c r="D2274" s="25" t="s">
        <v>149</v>
      </c>
      <c r="E2274" s="25" t="s">
        <v>147</v>
      </c>
      <c r="F2274" s="25" t="s">
        <v>153</v>
      </c>
    </row>
    <row r="2275" spans="1:7" ht="15" customHeight="1" x14ac:dyDescent="0.35">
      <c r="A2275" s="32" t="s">
        <v>5214</v>
      </c>
      <c r="C2275" s="25"/>
      <c r="E2275" s="25"/>
      <c r="F2275" s="25"/>
    </row>
    <row r="2276" spans="1:7" x14ac:dyDescent="0.3">
      <c r="A2276" s="36" t="s">
        <v>3627</v>
      </c>
      <c r="B2276" s="25" t="s">
        <v>3626</v>
      </c>
      <c r="C2276" s="25">
        <v>5</v>
      </c>
      <c r="D2276" s="25" t="s">
        <v>149</v>
      </c>
      <c r="E2276" s="25" t="s">
        <v>147</v>
      </c>
      <c r="F2276" s="25" t="s">
        <v>156</v>
      </c>
    </row>
    <row r="2277" spans="1:7" x14ac:dyDescent="0.3">
      <c r="A2277" s="36" t="s">
        <v>3629</v>
      </c>
      <c r="B2277" s="25" t="s">
        <v>3628</v>
      </c>
      <c r="C2277" s="25">
        <v>9</v>
      </c>
      <c r="D2277" s="25" t="s">
        <v>149</v>
      </c>
      <c r="E2277" s="25" t="s">
        <v>147</v>
      </c>
      <c r="F2277" s="25" t="s">
        <v>160</v>
      </c>
    </row>
    <row r="2278" spans="1:7" x14ac:dyDescent="0.3">
      <c r="A2278" s="36" t="s">
        <v>3631</v>
      </c>
      <c r="B2278" s="25" t="s">
        <v>3630</v>
      </c>
      <c r="C2278" s="25">
        <v>10</v>
      </c>
      <c r="D2278" s="25" t="s">
        <v>149</v>
      </c>
      <c r="E2278" s="25" t="s">
        <v>147</v>
      </c>
      <c r="F2278" s="25" t="s">
        <v>963</v>
      </c>
      <c r="G2278" s="25" t="s">
        <v>149</v>
      </c>
    </row>
    <row r="2279" spans="1:7" x14ac:dyDescent="0.3">
      <c r="A2279" s="36" t="s">
        <v>3633</v>
      </c>
      <c r="B2279" s="25" t="s">
        <v>3632</v>
      </c>
      <c r="C2279" s="25">
        <v>9</v>
      </c>
      <c r="D2279" s="25" t="s">
        <v>149</v>
      </c>
      <c r="E2279" s="25" t="s">
        <v>147</v>
      </c>
      <c r="F2279" s="25" t="s">
        <v>148</v>
      </c>
    </row>
    <row r="2280" spans="1:7" ht="15" customHeight="1" x14ac:dyDescent="0.35">
      <c r="A2280" s="32" t="s">
        <v>5215</v>
      </c>
      <c r="C2280" s="25"/>
      <c r="E2280" s="25"/>
      <c r="F2280" s="25"/>
    </row>
    <row r="2281" spans="1:7" x14ac:dyDescent="0.3">
      <c r="A2281" s="36" t="s">
        <v>3635</v>
      </c>
      <c r="B2281" s="25" t="s">
        <v>3634</v>
      </c>
      <c r="C2281" s="25">
        <v>10</v>
      </c>
      <c r="D2281" s="25" t="s">
        <v>149</v>
      </c>
      <c r="E2281" s="25" t="s">
        <v>147</v>
      </c>
      <c r="F2281" s="25" t="s">
        <v>148</v>
      </c>
    </row>
    <row r="2282" spans="1:7" ht="15" customHeight="1" x14ac:dyDescent="0.35">
      <c r="A2282" s="32" t="s">
        <v>5216</v>
      </c>
      <c r="C2282" s="25"/>
      <c r="E2282" s="25"/>
      <c r="F2282" s="25"/>
    </row>
    <row r="2283" spans="1:7" ht="15" customHeight="1" x14ac:dyDescent="0.35">
      <c r="A2283" s="32" t="s">
        <v>5217</v>
      </c>
      <c r="C2283" s="25"/>
      <c r="E2283" s="25"/>
      <c r="F2283" s="25"/>
    </row>
    <row r="2284" spans="1:7" x14ac:dyDescent="0.3">
      <c r="A2284" s="36" t="s">
        <v>3637</v>
      </c>
      <c r="B2284" s="25" t="s">
        <v>3636</v>
      </c>
      <c r="C2284" s="25"/>
      <c r="D2284" s="25" t="s">
        <v>149</v>
      </c>
      <c r="E2284" s="25"/>
      <c r="F2284" s="25"/>
      <c r="G2284" s="25" t="s">
        <v>144</v>
      </c>
    </row>
    <row r="2285" spans="1:7" ht="15" customHeight="1" x14ac:dyDescent="0.35">
      <c r="A2285" s="32" t="s">
        <v>5218</v>
      </c>
      <c r="C2285" s="25"/>
      <c r="E2285" s="25"/>
      <c r="F2285" s="25"/>
    </row>
    <row r="2286" spans="1:7" x14ac:dyDescent="0.3">
      <c r="A2286" s="36" t="s">
        <v>3639</v>
      </c>
      <c r="B2286" s="25" t="s">
        <v>3638</v>
      </c>
      <c r="C2286" s="25">
        <v>1</v>
      </c>
      <c r="D2286" s="25" t="s">
        <v>149</v>
      </c>
      <c r="E2286" s="25" t="s">
        <v>147</v>
      </c>
      <c r="F2286" s="25" t="s">
        <v>208</v>
      </c>
    </row>
    <row r="2287" spans="1:7" x14ac:dyDescent="0.3">
      <c r="A2287" s="36" t="s">
        <v>3640</v>
      </c>
      <c r="B2287" s="25" t="s">
        <v>3638</v>
      </c>
      <c r="C2287" s="25">
        <v>0</v>
      </c>
      <c r="D2287" s="25" t="s">
        <v>149</v>
      </c>
      <c r="E2287" s="25" t="s">
        <v>147</v>
      </c>
      <c r="F2287" s="25" t="s">
        <v>173</v>
      </c>
    </row>
    <row r="2288" spans="1:7" x14ac:dyDescent="0.3">
      <c r="A2288" s="36" t="s">
        <v>3641</v>
      </c>
      <c r="B2288" s="25" t="s">
        <v>3638</v>
      </c>
      <c r="C2288" s="25">
        <v>0</v>
      </c>
      <c r="D2288" s="25" t="s">
        <v>149</v>
      </c>
      <c r="E2288" s="25" t="s">
        <v>152</v>
      </c>
      <c r="F2288" s="25" t="s">
        <v>173</v>
      </c>
    </row>
    <row r="2289" spans="1:7" x14ac:dyDescent="0.3">
      <c r="A2289" s="36" t="s">
        <v>3643</v>
      </c>
      <c r="B2289" s="25" t="s">
        <v>3642</v>
      </c>
      <c r="C2289" s="25">
        <v>3</v>
      </c>
      <c r="D2289" s="25" t="s">
        <v>157</v>
      </c>
      <c r="E2289" s="25" t="s">
        <v>147</v>
      </c>
      <c r="F2289" s="25" t="s">
        <v>170</v>
      </c>
    </row>
    <row r="2290" spans="1:7" x14ac:dyDescent="0.3">
      <c r="A2290" s="36" t="s">
        <v>3645</v>
      </c>
      <c r="B2290" s="25" t="s">
        <v>3644</v>
      </c>
      <c r="C2290" s="25">
        <v>6</v>
      </c>
      <c r="D2290" s="25" t="s">
        <v>157</v>
      </c>
      <c r="E2290" s="25" t="s">
        <v>147</v>
      </c>
      <c r="F2290" s="25" t="s">
        <v>153</v>
      </c>
    </row>
    <row r="2291" spans="1:7" x14ac:dyDescent="0.3">
      <c r="A2291" s="36" t="s">
        <v>3647</v>
      </c>
      <c r="B2291" s="25" t="s">
        <v>3646</v>
      </c>
      <c r="C2291" s="25">
        <v>4</v>
      </c>
      <c r="D2291" s="25" t="s">
        <v>157</v>
      </c>
      <c r="E2291" s="25" t="s">
        <v>147</v>
      </c>
      <c r="F2291" s="25" t="s">
        <v>686</v>
      </c>
    </row>
    <row r="2292" spans="1:7" x14ac:dyDescent="0.3">
      <c r="A2292" s="36" t="s">
        <v>3649</v>
      </c>
      <c r="B2292" s="25" t="s">
        <v>3648</v>
      </c>
      <c r="C2292" s="25">
        <v>9</v>
      </c>
      <c r="D2292" s="25" t="s">
        <v>157</v>
      </c>
      <c r="E2292" s="25" t="s">
        <v>147</v>
      </c>
      <c r="F2292" s="25" t="s">
        <v>160</v>
      </c>
    </row>
    <row r="2293" spans="1:7" x14ac:dyDescent="0.3">
      <c r="A2293" s="36" t="s">
        <v>3650</v>
      </c>
      <c r="B2293" s="25" t="s">
        <v>3648</v>
      </c>
      <c r="C2293" s="25"/>
      <c r="D2293" s="25" t="s">
        <v>157</v>
      </c>
      <c r="E2293" s="25" t="s">
        <v>147</v>
      </c>
      <c r="F2293" s="25" t="s">
        <v>160</v>
      </c>
    </row>
    <row r="2294" spans="1:7" x14ac:dyDescent="0.3">
      <c r="A2294" s="36" t="s">
        <v>3651</v>
      </c>
      <c r="B2294" s="25" t="s">
        <v>3648</v>
      </c>
      <c r="C2294" s="25"/>
      <c r="D2294" s="25" t="s">
        <v>157</v>
      </c>
      <c r="E2294" s="25" t="s">
        <v>147</v>
      </c>
      <c r="F2294" s="25" t="s">
        <v>160</v>
      </c>
    </row>
    <row r="2295" spans="1:7" x14ac:dyDescent="0.3">
      <c r="A2295" s="36" t="s">
        <v>3652</v>
      </c>
      <c r="C2295" s="25"/>
      <c r="D2295" s="25" t="s">
        <v>157</v>
      </c>
      <c r="E2295" s="25" t="s">
        <v>147</v>
      </c>
      <c r="F2295" s="25" t="s">
        <v>160</v>
      </c>
    </row>
    <row r="2296" spans="1:7" x14ac:dyDescent="0.3">
      <c r="A2296" s="36" t="s">
        <v>3654</v>
      </c>
      <c r="B2296" s="25" t="s">
        <v>3653</v>
      </c>
      <c r="C2296" s="25">
        <v>4</v>
      </c>
      <c r="D2296" s="25" t="s">
        <v>157</v>
      </c>
      <c r="E2296" s="25" t="s">
        <v>147</v>
      </c>
      <c r="F2296" s="25" t="s">
        <v>178</v>
      </c>
    </row>
    <row r="2297" spans="1:7" ht="15" customHeight="1" x14ac:dyDescent="0.35">
      <c r="A2297" s="32" t="s">
        <v>5219</v>
      </c>
      <c r="C2297" s="25"/>
      <c r="E2297" s="25"/>
      <c r="F2297" s="25"/>
    </row>
    <row r="2298" spans="1:7" x14ac:dyDescent="0.3">
      <c r="A2298" s="36" t="s">
        <v>3656</v>
      </c>
      <c r="B2298" s="25" t="s">
        <v>3655</v>
      </c>
      <c r="C2298" s="25">
        <v>3</v>
      </c>
      <c r="D2298" s="25" t="s">
        <v>157</v>
      </c>
      <c r="E2298" s="25" t="s">
        <v>147</v>
      </c>
      <c r="F2298" s="25" t="s">
        <v>378</v>
      </c>
    </row>
    <row r="2299" spans="1:7" x14ac:dyDescent="0.3">
      <c r="A2299" s="36" t="s">
        <v>3658</v>
      </c>
      <c r="B2299" s="25" t="s">
        <v>3657</v>
      </c>
      <c r="C2299" s="25">
        <v>2</v>
      </c>
      <c r="D2299" s="25" t="s">
        <v>149</v>
      </c>
      <c r="E2299" s="25" t="s">
        <v>147</v>
      </c>
      <c r="F2299" s="25" t="s">
        <v>160</v>
      </c>
    </row>
    <row r="2300" spans="1:7" x14ac:dyDescent="0.3">
      <c r="A2300" s="36" t="s">
        <v>3660</v>
      </c>
      <c r="B2300" s="25" t="s">
        <v>3659</v>
      </c>
      <c r="C2300" s="25">
        <v>3</v>
      </c>
      <c r="D2300" s="25" t="s">
        <v>149</v>
      </c>
      <c r="E2300" s="25" t="s">
        <v>147</v>
      </c>
      <c r="F2300" s="25" t="s">
        <v>160</v>
      </c>
    </row>
    <row r="2301" spans="1:7" ht="15" customHeight="1" x14ac:dyDescent="0.35">
      <c r="A2301" s="32" t="s">
        <v>5220</v>
      </c>
      <c r="C2301" s="25"/>
      <c r="E2301" s="25"/>
      <c r="F2301" s="25"/>
    </row>
    <row r="2302" spans="1:7" ht="15" customHeight="1" x14ac:dyDescent="0.35">
      <c r="A2302" s="32" t="s">
        <v>5221</v>
      </c>
      <c r="C2302" s="25"/>
      <c r="E2302" s="25"/>
      <c r="F2302" s="25"/>
    </row>
    <row r="2303" spans="1:7" x14ac:dyDescent="0.3">
      <c r="A2303" s="36" t="s">
        <v>3662</v>
      </c>
      <c r="B2303" s="25" t="s">
        <v>3661</v>
      </c>
      <c r="C2303" s="25"/>
      <c r="D2303" s="25" t="s">
        <v>149</v>
      </c>
      <c r="E2303" s="25"/>
      <c r="F2303" s="25"/>
      <c r="G2303" s="25" t="s">
        <v>144</v>
      </c>
    </row>
    <row r="2304" spans="1:7" x14ac:dyDescent="0.3">
      <c r="A2304" s="36" t="s">
        <v>3663</v>
      </c>
      <c r="C2304" s="25">
        <v>2</v>
      </c>
      <c r="E2304" s="25" t="s">
        <v>147</v>
      </c>
      <c r="F2304" s="25" t="s">
        <v>156</v>
      </c>
    </row>
    <row r="2305" spans="1:7" x14ac:dyDescent="0.3">
      <c r="A2305" s="36" t="s">
        <v>3665</v>
      </c>
      <c r="B2305" s="25" t="s">
        <v>3664</v>
      </c>
      <c r="C2305" s="25">
        <v>3</v>
      </c>
      <c r="D2305" s="25" t="s">
        <v>149</v>
      </c>
      <c r="E2305" s="25" t="s">
        <v>147</v>
      </c>
      <c r="F2305" s="25" t="s">
        <v>178</v>
      </c>
    </row>
    <row r="2306" spans="1:7" ht="15" customHeight="1" x14ac:dyDescent="0.35">
      <c r="A2306" s="32" t="s">
        <v>5222</v>
      </c>
      <c r="B2306" s="25"/>
      <c r="C2306" s="25"/>
      <c r="D2306" s="25"/>
      <c r="E2306" s="25"/>
      <c r="F2306" s="25"/>
    </row>
    <row r="2307" spans="1:7" x14ac:dyDescent="0.3">
      <c r="A2307" s="36" t="s">
        <v>3667</v>
      </c>
      <c r="B2307" s="25" t="s">
        <v>3666</v>
      </c>
      <c r="C2307" s="25">
        <v>0</v>
      </c>
      <c r="D2307" s="25" t="s">
        <v>189</v>
      </c>
      <c r="E2307" s="25" t="s">
        <v>152</v>
      </c>
      <c r="F2307" s="25" t="s">
        <v>195</v>
      </c>
    </row>
    <row r="2308" spans="1:7" x14ac:dyDescent="0.3">
      <c r="A2308" s="36" t="s">
        <v>3669</v>
      </c>
      <c r="B2308" s="25" t="s">
        <v>3668</v>
      </c>
      <c r="C2308" s="25">
        <v>7</v>
      </c>
      <c r="D2308" s="25" t="s">
        <v>189</v>
      </c>
      <c r="E2308" s="25" t="s">
        <v>147</v>
      </c>
      <c r="F2308" s="25" t="s">
        <v>222</v>
      </c>
      <c r="G2308" s="25" t="s">
        <v>223</v>
      </c>
    </row>
    <row r="2309" spans="1:7" ht="15" customHeight="1" x14ac:dyDescent="0.35">
      <c r="A2309" s="32" t="s">
        <v>5223</v>
      </c>
      <c r="C2309" s="25"/>
      <c r="E2309" s="25"/>
      <c r="F2309" s="25"/>
    </row>
    <row r="2310" spans="1:7" ht="15" customHeight="1" x14ac:dyDescent="0.35">
      <c r="A2310" s="32" t="s">
        <v>5224</v>
      </c>
      <c r="C2310" s="25"/>
      <c r="E2310" s="25"/>
      <c r="F2310" s="25"/>
    </row>
    <row r="2311" spans="1:7" x14ac:dyDescent="0.3">
      <c r="A2311" s="36" t="s">
        <v>3671</v>
      </c>
      <c r="B2311" s="25" t="s">
        <v>3670</v>
      </c>
      <c r="C2311" s="25">
        <v>6</v>
      </c>
      <c r="D2311" s="25" t="s">
        <v>149</v>
      </c>
      <c r="E2311" s="25" t="s">
        <v>147</v>
      </c>
      <c r="F2311" s="25" t="s">
        <v>355</v>
      </c>
    </row>
    <row r="2312" spans="1:7" x14ac:dyDescent="0.3">
      <c r="A2312" s="36" t="s">
        <v>3673</v>
      </c>
      <c r="B2312" s="25" t="s">
        <v>3672</v>
      </c>
      <c r="C2312" s="25">
        <v>8</v>
      </c>
      <c r="D2312" s="25" t="s">
        <v>149</v>
      </c>
      <c r="E2312" s="25" t="s">
        <v>147</v>
      </c>
      <c r="F2312" s="25" t="s">
        <v>378</v>
      </c>
    </row>
    <row r="2313" spans="1:7" x14ac:dyDescent="0.3">
      <c r="A2313" s="36" t="s">
        <v>3674</v>
      </c>
      <c r="C2313" s="25">
        <v>8</v>
      </c>
      <c r="D2313" s="25" t="s">
        <v>149</v>
      </c>
      <c r="E2313" s="25" t="s">
        <v>147</v>
      </c>
      <c r="F2313" s="25" t="s">
        <v>148</v>
      </c>
    </row>
    <row r="2314" spans="1:7" x14ac:dyDescent="0.3">
      <c r="A2314" s="36" t="s">
        <v>3675</v>
      </c>
      <c r="C2314" s="25">
        <v>7</v>
      </c>
      <c r="D2314" s="25" t="s">
        <v>149</v>
      </c>
      <c r="E2314" s="25" t="s">
        <v>147</v>
      </c>
      <c r="F2314" s="25" t="s">
        <v>3170</v>
      </c>
    </row>
    <row r="2315" spans="1:7" x14ac:dyDescent="0.3">
      <c r="A2315" s="36" t="s">
        <v>3677</v>
      </c>
      <c r="B2315" s="25" t="s">
        <v>3676</v>
      </c>
      <c r="C2315" s="25">
        <v>7</v>
      </c>
      <c r="D2315" s="25" t="s">
        <v>149</v>
      </c>
      <c r="E2315" s="25" t="s">
        <v>147</v>
      </c>
      <c r="F2315" s="25" t="s">
        <v>156</v>
      </c>
    </row>
    <row r="2316" spans="1:7" x14ac:dyDescent="0.3">
      <c r="A2316" s="36" t="s">
        <v>3679</v>
      </c>
      <c r="B2316" s="25" t="s">
        <v>3678</v>
      </c>
      <c r="C2316" s="25">
        <v>6</v>
      </c>
      <c r="D2316" s="25" t="s">
        <v>149</v>
      </c>
      <c r="E2316" s="25" t="s">
        <v>147</v>
      </c>
      <c r="F2316" s="25" t="s">
        <v>156</v>
      </c>
    </row>
    <row r="2317" spans="1:7" x14ac:dyDescent="0.3">
      <c r="A2317" s="36" t="s">
        <v>3681</v>
      </c>
      <c r="B2317" s="25" t="s">
        <v>3680</v>
      </c>
      <c r="C2317" s="25">
        <v>7</v>
      </c>
      <c r="D2317" s="25" t="s">
        <v>149</v>
      </c>
      <c r="E2317" s="25" t="s">
        <v>147</v>
      </c>
      <c r="F2317" s="25" t="s">
        <v>963</v>
      </c>
      <c r="G2317" s="25" t="s">
        <v>203</v>
      </c>
    </row>
    <row r="2318" spans="1:7" ht="15" customHeight="1" x14ac:dyDescent="0.35">
      <c r="A2318" s="32" t="s">
        <v>5225</v>
      </c>
      <c r="C2318" s="25"/>
      <c r="E2318" s="25"/>
      <c r="F2318" s="25"/>
    </row>
    <row r="2319" spans="1:7" x14ac:dyDescent="0.3">
      <c r="A2319" s="36" t="s">
        <v>3683</v>
      </c>
      <c r="B2319" s="25" t="s">
        <v>3682</v>
      </c>
      <c r="C2319" s="25">
        <v>7</v>
      </c>
      <c r="D2319" s="25" t="s">
        <v>157</v>
      </c>
      <c r="E2319" s="25" t="s">
        <v>147</v>
      </c>
      <c r="F2319" s="25" t="s">
        <v>156</v>
      </c>
    </row>
    <row r="2320" spans="1:7" x14ac:dyDescent="0.3">
      <c r="A2320" s="36" t="s">
        <v>3685</v>
      </c>
      <c r="B2320" s="25" t="s">
        <v>3684</v>
      </c>
      <c r="C2320" s="25">
        <v>8</v>
      </c>
      <c r="D2320" s="25" t="s">
        <v>157</v>
      </c>
      <c r="E2320" s="25" t="s">
        <v>147</v>
      </c>
      <c r="F2320" s="25" t="s">
        <v>355</v>
      </c>
      <c r="G2320" s="25" t="s">
        <v>203</v>
      </c>
    </row>
    <row r="2321" spans="1:7" x14ac:dyDescent="0.3">
      <c r="A2321" s="36" t="s">
        <v>3687</v>
      </c>
      <c r="B2321" s="25" t="s">
        <v>3686</v>
      </c>
      <c r="C2321" s="25"/>
      <c r="D2321" s="25" t="s">
        <v>157</v>
      </c>
      <c r="E2321" s="25"/>
      <c r="F2321" s="25"/>
    </row>
    <row r="2322" spans="1:7" x14ac:dyDescent="0.3">
      <c r="A2322" s="36" t="s">
        <v>3689</v>
      </c>
      <c r="B2322" s="25" t="s">
        <v>3688</v>
      </c>
      <c r="C2322" s="25">
        <v>5</v>
      </c>
      <c r="D2322" s="25" t="s">
        <v>157</v>
      </c>
      <c r="E2322" s="25" t="s">
        <v>147</v>
      </c>
      <c r="F2322" s="25" t="s">
        <v>160</v>
      </c>
    </row>
    <row r="2323" spans="1:7" x14ac:dyDescent="0.3">
      <c r="A2323" s="36" t="s">
        <v>3690</v>
      </c>
      <c r="B2323" s="25" t="s">
        <v>3686</v>
      </c>
      <c r="C2323" s="25"/>
      <c r="D2323" s="25" t="s">
        <v>157</v>
      </c>
      <c r="E2323" s="25"/>
      <c r="F2323" s="25"/>
    </row>
    <row r="2324" spans="1:7" x14ac:dyDescent="0.3">
      <c r="A2324" s="36" t="s">
        <v>3692</v>
      </c>
      <c r="B2324" s="25" t="s">
        <v>3691</v>
      </c>
      <c r="C2324" s="25">
        <v>5</v>
      </c>
      <c r="D2324" s="25" t="s">
        <v>157</v>
      </c>
      <c r="E2324" s="25" t="s">
        <v>147</v>
      </c>
      <c r="F2324" s="25" t="s">
        <v>378</v>
      </c>
    </row>
    <row r="2325" spans="1:7" x14ac:dyDescent="0.3">
      <c r="A2325" s="36" t="s">
        <v>3694</v>
      </c>
      <c r="B2325" s="25" t="s">
        <v>3693</v>
      </c>
      <c r="C2325" s="25">
        <v>8</v>
      </c>
      <c r="D2325" s="25" t="s">
        <v>157</v>
      </c>
      <c r="E2325" s="25" t="s">
        <v>147</v>
      </c>
      <c r="F2325" s="25" t="s">
        <v>160</v>
      </c>
      <c r="G2325" s="25" t="s">
        <v>149</v>
      </c>
    </row>
    <row r="2326" spans="1:7" x14ac:dyDescent="0.3">
      <c r="A2326" s="36" t="s">
        <v>3696</v>
      </c>
      <c r="B2326" s="25" t="s">
        <v>3695</v>
      </c>
      <c r="C2326" s="25">
        <v>5</v>
      </c>
      <c r="D2326" s="25" t="s">
        <v>157</v>
      </c>
      <c r="E2326" s="25" t="s">
        <v>147</v>
      </c>
      <c r="F2326" s="25" t="s">
        <v>156</v>
      </c>
    </row>
    <row r="2327" spans="1:7" ht="15" customHeight="1" x14ac:dyDescent="0.35">
      <c r="A2327" s="32" t="s">
        <v>5226</v>
      </c>
      <c r="C2327" s="25"/>
      <c r="E2327" s="25"/>
      <c r="F2327" s="25"/>
    </row>
    <row r="2328" spans="1:7" x14ac:dyDescent="0.3">
      <c r="A2328" s="36" t="s">
        <v>3698</v>
      </c>
      <c r="B2328" s="25" t="s">
        <v>3697</v>
      </c>
      <c r="C2328" s="25">
        <v>5</v>
      </c>
      <c r="D2328" s="25" t="s">
        <v>157</v>
      </c>
      <c r="E2328" s="25" t="s">
        <v>147</v>
      </c>
      <c r="F2328" s="25" t="s">
        <v>160</v>
      </c>
    </row>
    <row r="2329" spans="1:7" x14ac:dyDescent="0.3">
      <c r="A2329" s="36" t="s">
        <v>3700</v>
      </c>
      <c r="B2329" s="25" t="s">
        <v>3699</v>
      </c>
      <c r="C2329" s="25"/>
      <c r="D2329" s="25" t="s">
        <v>157</v>
      </c>
      <c r="E2329" s="25" t="s">
        <v>147</v>
      </c>
      <c r="F2329" s="25" t="s">
        <v>160</v>
      </c>
    </row>
    <row r="2330" spans="1:7" x14ac:dyDescent="0.3">
      <c r="A2330" s="36" t="s">
        <v>3702</v>
      </c>
      <c r="B2330" s="25" t="s">
        <v>3701</v>
      </c>
      <c r="C2330" s="25"/>
      <c r="D2330" s="25" t="s">
        <v>157</v>
      </c>
      <c r="E2330" s="25" t="s">
        <v>147</v>
      </c>
      <c r="F2330" s="25" t="s">
        <v>160</v>
      </c>
    </row>
    <row r="2331" spans="1:7" x14ac:dyDescent="0.3">
      <c r="A2331" s="36" t="s">
        <v>3704</v>
      </c>
      <c r="B2331" s="25" t="s">
        <v>3703</v>
      </c>
      <c r="C2331" s="25"/>
      <c r="D2331" s="25" t="s">
        <v>157</v>
      </c>
      <c r="E2331" s="25"/>
      <c r="F2331" s="25"/>
    </row>
    <row r="2332" spans="1:7" x14ac:dyDescent="0.3">
      <c r="A2332" s="36" t="s">
        <v>3705</v>
      </c>
      <c r="B2332" s="25" t="s">
        <v>3686</v>
      </c>
      <c r="C2332" s="25"/>
      <c r="D2332" s="25" t="s">
        <v>157</v>
      </c>
      <c r="E2332" s="25"/>
      <c r="F2332" s="25"/>
    </row>
    <row r="2333" spans="1:7" x14ac:dyDescent="0.3">
      <c r="A2333" s="36" t="s">
        <v>3707</v>
      </c>
      <c r="B2333" s="25" t="s">
        <v>3706</v>
      </c>
      <c r="C2333" s="25">
        <v>1</v>
      </c>
      <c r="D2333" s="25" t="s">
        <v>149</v>
      </c>
      <c r="E2333" s="25" t="s">
        <v>147</v>
      </c>
      <c r="F2333" s="25" t="s">
        <v>163</v>
      </c>
    </row>
    <row r="2334" spans="1:7" x14ac:dyDescent="0.3">
      <c r="A2334" s="36" t="s">
        <v>3709</v>
      </c>
      <c r="B2334" s="25" t="s">
        <v>3708</v>
      </c>
      <c r="C2334" s="25">
        <v>0</v>
      </c>
      <c r="D2334" s="25" t="s">
        <v>149</v>
      </c>
      <c r="E2334" s="25" t="s">
        <v>152</v>
      </c>
      <c r="F2334" s="25" t="s">
        <v>501</v>
      </c>
    </row>
    <row r="2335" spans="1:7" x14ac:dyDescent="0.3">
      <c r="A2335" s="36" t="s">
        <v>3710</v>
      </c>
      <c r="C2335" s="25">
        <v>7</v>
      </c>
      <c r="D2335" s="25" t="s">
        <v>149</v>
      </c>
      <c r="E2335" s="25" t="s">
        <v>147</v>
      </c>
      <c r="F2335" s="25" t="s">
        <v>222</v>
      </c>
    </row>
    <row r="2336" spans="1:7" x14ac:dyDescent="0.3">
      <c r="A2336" s="36" t="s">
        <v>3712</v>
      </c>
      <c r="B2336" s="25" t="s">
        <v>3711</v>
      </c>
      <c r="C2336" s="25">
        <v>8</v>
      </c>
      <c r="D2336" s="25" t="s">
        <v>262</v>
      </c>
      <c r="E2336" s="25" t="s">
        <v>147</v>
      </c>
      <c r="F2336" s="25" t="s">
        <v>160</v>
      </c>
    </row>
    <row r="2337" spans="1:7" x14ac:dyDescent="0.3">
      <c r="A2337" s="36" t="s">
        <v>3714</v>
      </c>
      <c r="B2337" s="25" t="s">
        <v>3713</v>
      </c>
      <c r="C2337" s="25">
        <v>2</v>
      </c>
      <c r="D2337" s="25" t="s">
        <v>149</v>
      </c>
      <c r="E2337" s="25" t="s">
        <v>147</v>
      </c>
      <c r="F2337" s="25" t="s">
        <v>222</v>
      </c>
    </row>
    <row r="2338" spans="1:7" x14ac:dyDescent="0.3">
      <c r="A2338" s="36" t="s">
        <v>3716</v>
      </c>
      <c r="B2338" s="25" t="s">
        <v>3715</v>
      </c>
      <c r="C2338" s="25">
        <v>6</v>
      </c>
      <c r="D2338" s="25" t="s">
        <v>149</v>
      </c>
      <c r="E2338" s="25" t="s">
        <v>147</v>
      </c>
      <c r="F2338" s="25" t="s">
        <v>156</v>
      </c>
    </row>
    <row r="2339" spans="1:7" x14ac:dyDescent="0.3">
      <c r="A2339" s="36" t="s">
        <v>3718</v>
      </c>
      <c r="B2339" s="25" t="s">
        <v>3717</v>
      </c>
      <c r="C2339" s="25">
        <v>6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3720</v>
      </c>
      <c r="B2340" s="25" t="s">
        <v>3719</v>
      </c>
      <c r="C2340" s="25">
        <v>7</v>
      </c>
      <c r="D2340" s="25" t="s">
        <v>262</v>
      </c>
      <c r="E2340" s="25" t="s">
        <v>147</v>
      </c>
      <c r="F2340" s="25" t="s">
        <v>148</v>
      </c>
    </row>
    <row r="2341" spans="1:7" x14ac:dyDescent="0.3">
      <c r="A2341" s="36" t="s">
        <v>3721</v>
      </c>
      <c r="B2341" s="25" t="s">
        <v>3719</v>
      </c>
      <c r="C2341" s="25"/>
      <c r="D2341" s="25" t="s">
        <v>262</v>
      </c>
      <c r="E2341" s="25" t="s">
        <v>147</v>
      </c>
      <c r="F2341" s="25" t="s">
        <v>160</v>
      </c>
    </row>
    <row r="2342" spans="1:7" x14ac:dyDescent="0.3">
      <c r="A2342" s="36" t="s">
        <v>3722</v>
      </c>
      <c r="B2342" s="25" t="s">
        <v>3719</v>
      </c>
      <c r="C2342" s="25"/>
      <c r="D2342" s="25" t="s">
        <v>262</v>
      </c>
      <c r="E2342" s="25" t="s">
        <v>147</v>
      </c>
      <c r="F2342" s="25" t="s">
        <v>160</v>
      </c>
    </row>
    <row r="2343" spans="1:7" x14ac:dyDescent="0.3">
      <c r="A2343" s="36" t="s">
        <v>3724</v>
      </c>
      <c r="B2343" s="25" t="s">
        <v>3723</v>
      </c>
      <c r="C2343" s="25">
        <v>6</v>
      </c>
      <c r="D2343" s="25" t="s">
        <v>262</v>
      </c>
      <c r="E2343" s="25" t="s">
        <v>147</v>
      </c>
      <c r="F2343" s="25" t="s">
        <v>355</v>
      </c>
    </row>
    <row r="2344" spans="1:7" x14ac:dyDescent="0.3">
      <c r="A2344" s="36" t="s">
        <v>3726</v>
      </c>
      <c r="B2344" s="25" t="s">
        <v>3725</v>
      </c>
      <c r="C2344" s="25">
        <v>6</v>
      </c>
      <c r="D2344" s="25" t="s">
        <v>149</v>
      </c>
      <c r="E2344" s="25" t="s">
        <v>147</v>
      </c>
      <c r="F2344" s="25" t="s">
        <v>208</v>
      </c>
    </row>
    <row r="2345" spans="1:7" x14ac:dyDescent="0.3">
      <c r="A2345" s="36" t="s">
        <v>3727</v>
      </c>
      <c r="B2345" s="25" t="s">
        <v>3725</v>
      </c>
      <c r="C2345" s="25"/>
      <c r="D2345" s="25" t="s">
        <v>149</v>
      </c>
      <c r="E2345" s="25" t="s">
        <v>147</v>
      </c>
      <c r="F2345" s="25" t="s">
        <v>160</v>
      </c>
    </row>
    <row r="2346" spans="1:7" x14ac:dyDescent="0.3">
      <c r="A2346" s="36" t="s">
        <v>3728</v>
      </c>
      <c r="B2346" s="25" t="s">
        <v>3725</v>
      </c>
      <c r="D2346" s="25" t="s">
        <v>149</v>
      </c>
      <c r="E2346" s="25" t="s">
        <v>147</v>
      </c>
      <c r="F2346" s="25" t="s">
        <v>160</v>
      </c>
    </row>
    <row r="2347" spans="1:7" x14ac:dyDescent="0.3">
      <c r="A2347" s="36" t="s">
        <v>3730</v>
      </c>
      <c r="B2347" s="25" t="s">
        <v>3729</v>
      </c>
      <c r="C2347" s="25">
        <v>10</v>
      </c>
      <c r="D2347" s="25" t="s">
        <v>149</v>
      </c>
      <c r="E2347" s="25" t="s">
        <v>147</v>
      </c>
      <c r="F2347" s="25" t="s">
        <v>222</v>
      </c>
      <c r="G2347" s="25" t="s">
        <v>203</v>
      </c>
    </row>
    <row r="2348" spans="1:7" x14ac:dyDescent="0.3">
      <c r="A2348" s="36" t="s">
        <v>3732</v>
      </c>
      <c r="B2348" s="25" t="s">
        <v>3731</v>
      </c>
      <c r="C2348" s="25">
        <v>6</v>
      </c>
      <c r="D2348" s="25" t="s">
        <v>149</v>
      </c>
      <c r="E2348" s="25" t="s">
        <v>147</v>
      </c>
      <c r="F2348" s="25" t="s">
        <v>222</v>
      </c>
    </row>
    <row r="2349" spans="1:7" x14ac:dyDescent="0.3">
      <c r="A2349" s="36" t="s">
        <v>3734</v>
      </c>
      <c r="B2349" s="25" t="s">
        <v>3733</v>
      </c>
      <c r="C2349" s="25">
        <v>5</v>
      </c>
      <c r="D2349" s="25" t="s">
        <v>149</v>
      </c>
      <c r="E2349" s="25" t="s">
        <v>147</v>
      </c>
      <c r="F2349" s="25" t="s">
        <v>222</v>
      </c>
    </row>
    <row r="2350" spans="1:7" x14ac:dyDescent="0.3">
      <c r="A2350" s="36" t="s">
        <v>3735</v>
      </c>
      <c r="C2350" s="25">
        <v>5</v>
      </c>
      <c r="D2350" s="36" t="s">
        <v>149</v>
      </c>
      <c r="E2350" s="25" t="s">
        <v>147</v>
      </c>
      <c r="F2350" s="25" t="s">
        <v>148</v>
      </c>
    </row>
    <row r="2351" spans="1:7" x14ac:dyDescent="0.3">
      <c r="A2351" s="36" t="s">
        <v>3737</v>
      </c>
      <c r="B2351" s="25" t="s">
        <v>3736</v>
      </c>
      <c r="C2351" s="25">
        <v>5</v>
      </c>
      <c r="D2351" s="25" t="s">
        <v>149</v>
      </c>
      <c r="E2351" s="25" t="s">
        <v>147</v>
      </c>
      <c r="F2351" s="25" t="s">
        <v>253</v>
      </c>
    </row>
    <row r="2352" spans="1:7" x14ac:dyDescent="0.3">
      <c r="A2352" s="36" t="s">
        <v>3739</v>
      </c>
      <c r="B2352" s="25" t="s">
        <v>3738</v>
      </c>
      <c r="C2352" s="25">
        <v>0</v>
      </c>
      <c r="D2352" s="25" t="s">
        <v>149</v>
      </c>
      <c r="E2352" s="25" t="s">
        <v>152</v>
      </c>
      <c r="F2352" s="25" t="s">
        <v>963</v>
      </c>
    </row>
    <row r="2353" spans="1:7" x14ac:dyDescent="0.3">
      <c r="A2353" s="36" t="s">
        <v>3741</v>
      </c>
      <c r="B2353" s="25" t="s">
        <v>3740</v>
      </c>
      <c r="C2353" s="25">
        <v>7</v>
      </c>
      <c r="D2353" s="25" t="s">
        <v>149</v>
      </c>
      <c r="E2353" s="25" t="s">
        <v>147</v>
      </c>
      <c r="F2353" s="25" t="s">
        <v>160</v>
      </c>
    </row>
    <row r="2354" spans="1:7" x14ac:dyDescent="0.3">
      <c r="A2354" s="36" t="s">
        <v>3743</v>
      </c>
      <c r="B2354" s="25" t="s">
        <v>3742</v>
      </c>
      <c r="C2354" s="25">
        <v>3</v>
      </c>
      <c r="D2354" s="25" t="s">
        <v>149</v>
      </c>
      <c r="E2354" s="25" t="s">
        <v>147</v>
      </c>
      <c r="F2354" s="25" t="s">
        <v>222</v>
      </c>
    </row>
    <row r="2355" spans="1:7" x14ac:dyDescent="0.3">
      <c r="A2355" s="36" t="s">
        <v>3744</v>
      </c>
      <c r="B2355" s="25" t="s">
        <v>3742</v>
      </c>
      <c r="C2355" s="25"/>
      <c r="D2355" s="25" t="s">
        <v>149</v>
      </c>
      <c r="E2355" s="25" t="s">
        <v>147</v>
      </c>
      <c r="F2355" s="25" t="s">
        <v>160</v>
      </c>
    </row>
    <row r="2356" spans="1:7" x14ac:dyDescent="0.3">
      <c r="A2356" s="36" t="s">
        <v>3745</v>
      </c>
      <c r="B2356" s="25" t="s">
        <v>3742</v>
      </c>
      <c r="C2356" s="25"/>
      <c r="D2356" s="25" t="s">
        <v>149</v>
      </c>
      <c r="E2356" s="25" t="s">
        <v>147</v>
      </c>
      <c r="F2356" s="25" t="s">
        <v>160</v>
      </c>
    </row>
    <row r="2357" spans="1:7" ht="15" customHeight="1" x14ac:dyDescent="0.35">
      <c r="A2357" s="32" t="s">
        <v>5227</v>
      </c>
      <c r="C2357" s="25"/>
      <c r="E2357" s="25"/>
      <c r="F2357" s="25"/>
    </row>
    <row r="2358" spans="1:7" x14ac:dyDescent="0.3">
      <c r="A2358" s="36" t="s">
        <v>3747</v>
      </c>
      <c r="B2358" s="25" t="s">
        <v>3746</v>
      </c>
      <c r="C2358" s="25">
        <v>0</v>
      </c>
      <c r="D2358" s="25" t="s">
        <v>149</v>
      </c>
      <c r="E2358" s="25" t="s">
        <v>152</v>
      </c>
      <c r="F2358" s="25" t="s">
        <v>160</v>
      </c>
    </row>
    <row r="2359" spans="1:7" ht="15" customHeight="1" x14ac:dyDescent="0.35">
      <c r="A2359" s="32" t="s">
        <v>5228</v>
      </c>
      <c r="C2359" s="25"/>
      <c r="E2359" s="25"/>
      <c r="F2359" s="25"/>
    </row>
    <row r="2360" spans="1:7" x14ac:dyDescent="0.3">
      <c r="A2360" s="36" t="s">
        <v>3749</v>
      </c>
      <c r="B2360" s="25" t="s">
        <v>3748</v>
      </c>
      <c r="C2360" s="25">
        <v>0</v>
      </c>
      <c r="D2360" s="25" t="s">
        <v>149</v>
      </c>
      <c r="E2360" s="25" t="s">
        <v>152</v>
      </c>
      <c r="F2360" s="25" t="s">
        <v>160</v>
      </c>
    </row>
    <row r="2361" spans="1:7" x14ac:dyDescent="0.3">
      <c r="A2361" s="36" t="s">
        <v>3751</v>
      </c>
      <c r="B2361" s="25" t="s">
        <v>3750</v>
      </c>
      <c r="C2361" s="25">
        <v>4</v>
      </c>
      <c r="D2361" s="25" t="s">
        <v>149</v>
      </c>
      <c r="E2361" s="25" t="s">
        <v>147</v>
      </c>
      <c r="F2361" s="25" t="s">
        <v>160</v>
      </c>
    </row>
    <row r="2362" spans="1:7" ht="15" customHeight="1" x14ac:dyDescent="0.35">
      <c r="A2362" s="32" t="s">
        <v>5229</v>
      </c>
      <c r="C2362" s="25"/>
      <c r="E2362" s="25"/>
      <c r="F2362" s="25"/>
    </row>
    <row r="2363" spans="1:7" x14ac:dyDescent="0.3">
      <c r="A2363" s="36" t="s">
        <v>3753</v>
      </c>
      <c r="B2363" s="25" t="s">
        <v>3752</v>
      </c>
      <c r="C2363" s="25">
        <v>7</v>
      </c>
      <c r="D2363" s="25" t="s">
        <v>157</v>
      </c>
      <c r="E2363" s="25" t="s">
        <v>147</v>
      </c>
      <c r="F2363" s="25" t="s">
        <v>222</v>
      </c>
    </row>
    <row r="2364" spans="1:7" x14ac:dyDescent="0.3">
      <c r="A2364" s="36" t="s">
        <v>3755</v>
      </c>
      <c r="B2364" s="25" t="s">
        <v>3754</v>
      </c>
      <c r="C2364" s="25">
        <v>0</v>
      </c>
      <c r="D2364" s="25" t="s">
        <v>157</v>
      </c>
      <c r="E2364" s="25" t="s">
        <v>152</v>
      </c>
      <c r="F2364" s="25" t="s">
        <v>156</v>
      </c>
    </row>
    <row r="2365" spans="1:7" ht="15" customHeight="1" x14ac:dyDescent="0.35">
      <c r="A2365" s="32" t="s">
        <v>5230</v>
      </c>
      <c r="C2365" s="25"/>
      <c r="E2365" s="25"/>
      <c r="F2365" s="25"/>
    </row>
    <row r="2366" spans="1:7" x14ac:dyDescent="0.3">
      <c r="A2366" s="36" t="s">
        <v>3756</v>
      </c>
      <c r="C2366" s="25"/>
      <c r="D2366" s="36" t="s">
        <v>149</v>
      </c>
      <c r="E2366" s="25"/>
      <c r="F2366" s="25"/>
    </row>
    <row r="2367" spans="1:7" x14ac:dyDescent="0.3">
      <c r="A2367" s="36" t="s">
        <v>3758</v>
      </c>
      <c r="B2367" s="25" t="s">
        <v>3757</v>
      </c>
      <c r="C2367" s="25"/>
      <c r="D2367" s="25" t="s">
        <v>149</v>
      </c>
      <c r="E2367" s="25"/>
      <c r="F2367" s="25"/>
      <c r="G2367" s="25" t="s">
        <v>144</v>
      </c>
    </row>
    <row r="2368" spans="1:7" ht="15" customHeight="1" x14ac:dyDescent="0.35">
      <c r="A2368" s="32" t="s">
        <v>5231</v>
      </c>
      <c r="C2368" s="25"/>
      <c r="E2368" s="25"/>
      <c r="F2368" s="25"/>
    </row>
    <row r="2369" spans="1:7" x14ac:dyDescent="0.3">
      <c r="A2369" s="36" t="s">
        <v>3760</v>
      </c>
      <c r="B2369" s="25" t="s">
        <v>3759</v>
      </c>
      <c r="C2369" s="25">
        <v>8</v>
      </c>
      <c r="D2369" s="25" t="s">
        <v>368</v>
      </c>
      <c r="E2369" s="25" t="s">
        <v>147</v>
      </c>
      <c r="F2369" s="25" t="s">
        <v>222</v>
      </c>
    </row>
    <row r="2370" spans="1:7" ht="15" customHeight="1" x14ac:dyDescent="0.35">
      <c r="A2370" s="32" t="s">
        <v>5232</v>
      </c>
      <c r="C2370" s="25"/>
      <c r="E2370" s="25"/>
      <c r="F2370" s="25"/>
    </row>
    <row r="2371" spans="1:7" x14ac:dyDescent="0.3">
      <c r="A2371" s="36" t="s">
        <v>3762</v>
      </c>
      <c r="B2371" s="25" t="s">
        <v>3761</v>
      </c>
      <c r="C2371" s="25">
        <v>2</v>
      </c>
      <c r="D2371" s="25" t="s">
        <v>157</v>
      </c>
      <c r="E2371" s="25" t="s">
        <v>147</v>
      </c>
      <c r="F2371" s="25" t="s">
        <v>160</v>
      </c>
    </row>
    <row r="2372" spans="1:7" ht="15" customHeight="1" x14ac:dyDescent="0.35">
      <c r="A2372" s="32" t="s">
        <v>5233</v>
      </c>
      <c r="C2372" s="25"/>
      <c r="E2372" s="25"/>
      <c r="F2372" s="25"/>
    </row>
    <row r="2373" spans="1:7" x14ac:dyDescent="0.3">
      <c r="A2373" s="36" t="s">
        <v>3763</v>
      </c>
      <c r="C2373" s="25">
        <v>2</v>
      </c>
      <c r="D2373" s="25" t="s">
        <v>157</v>
      </c>
      <c r="E2373" s="25" t="s">
        <v>147</v>
      </c>
      <c r="F2373" s="25" t="s">
        <v>160</v>
      </c>
    </row>
    <row r="2374" spans="1:7" x14ac:dyDescent="0.3">
      <c r="A2374" s="36" t="s">
        <v>3765</v>
      </c>
      <c r="B2374" s="25" t="s">
        <v>3764</v>
      </c>
      <c r="C2374" s="25"/>
      <c r="D2374" s="25" t="s">
        <v>157</v>
      </c>
      <c r="E2374" s="25"/>
      <c r="F2374" s="25"/>
    </row>
    <row r="2375" spans="1:7" x14ac:dyDescent="0.3">
      <c r="A2375" s="36" t="s">
        <v>3767</v>
      </c>
      <c r="B2375" s="25" t="s">
        <v>3766</v>
      </c>
      <c r="C2375" s="25">
        <v>7</v>
      </c>
      <c r="D2375" s="25" t="s">
        <v>189</v>
      </c>
      <c r="E2375" s="25" t="s">
        <v>147</v>
      </c>
      <c r="F2375" s="25" t="s">
        <v>222</v>
      </c>
    </row>
    <row r="2376" spans="1:7" x14ac:dyDescent="0.3">
      <c r="A2376" s="36" t="s">
        <v>3769</v>
      </c>
      <c r="B2376" s="25" t="s">
        <v>3768</v>
      </c>
      <c r="C2376" s="25">
        <v>10</v>
      </c>
      <c r="D2376" s="25" t="s">
        <v>189</v>
      </c>
      <c r="E2376" s="25" t="s">
        <v>147</v>
      </c>
      <c r="F2376" s="25" t="s">
        <v>222</v>
      </c>
      <c r="G2376" s="25" t="s">
        <v>182</v>
      </c>
    </row>
    <row r="2377" spans="1:7" x14ac:dyDescent="0.3">
      <c r="A2377" s="36" t="s">
        <v>3771</v>
      </c>
      <c r="B2377" s="25" t="s">
        <v>3770</v>
      </c>
      <c r="C2377" s="25">
        <v>8</v>
      </c>
      <c r="D2377" s="25" t="s">
        <v>189</v>
      </c>
      <c r="E2377" s="25" t="s">
        <v>147</v>
      </c>
      <c r="F2377" s="25" t="s">
        <v>222</v>
      </c>
      <c r="G2377" s="25" t="s">
        <v>223</v>
      </c>
    </row>
    <row r="2378" spans="1:7" x14ac:dyDescent="0.3">
      <c r="A2378" s="36" t="s">
        <v>3773</v>
      </c>
      <c r="B2378" s="25" t="s">
        <v>3772</v>
      </c>
      <c r="C2378" s="25">
        <v>9</v>
      </c>
      <c r="D2378" s="25" t="s">
        <v>189</v>
      </c>
      <c r="E2378" s="25" t="s">
        <v>147</v>
      </c>
      <c r="F2378" s="25" t="s">
        <v>222</v>
      </c>
    </row>
    <row r="2379" spans="1:7" ht="15" customHeight="1" x14ac:dyDescent="0.35">
      <c r="A2379" s="32" t="s">
        <v>5234</v>
      </c>
      <c r="C2379" s="25"/>
      <c r="E2379" s="25"/>
      <c r="F2379" s="25"/>
    </row>
    <row r="2380" spans="1:7" x14ac:dyDescent="0.3">
      <c r="A2380" s="36" t="s">
        <v>3775</v>
      </c>
      <c r="B2380" s="25" t="s">
        <v>3774</v>
      </c>
      <c r="C2380" s="25">
        <v>4</v>
      </c>
      <c r="D2380" s="25" t="s">
        <v>157</v>
      </c>
      <c r="E2380" s="25" t="s">
        <v>147</v>
      </c>
      <c r="F2380" s="25" t="s">
        <v>148</v>
      </c>
    </row>
    <row r="2381" spans="1:7" x14ac:dyDescent="0.3">
      <c r="A2381" s="36" t="s">
        <v>3776</v>
      </c>
      <c r="C2381" s="25">
        <v>0</v>
      </c>
      <c r="D2381" s="36" t="s">
        <v>157</v>
      </c>
      <c r="E2381" s="25" t="s">
        <v>152</v>
      </c>
      <c r="F2381" s="25" t="s">
        <v>208</v>
      </c>
    </row>
    <row r="2382" spans="1:7" x14ac:dyDescent="0.3">
      <c r="A2382" s="36" t="s">
        <v>3778</v>
      </c>
      <c r="B2382" s="25" t="s">
        <v>3777</v>
      </c>
      <c r="C2382" s="25">
        <v>0</v>
      </c>
      <c r="D2382" s="25" t="s">
        <v>157</v>
      </c>
      <c r="E2382" s="25" t="s">
        <v>152</v>
      </c>
      <c r="F2382" s="25" t="s">
        <v>378</v>
      </c>
    </row>
    <row r="2383" spans="1:7" x14ac:dyDescent="0.3">
      <c r="A2383" s="36" t="s">
        <v>3780</v>
      </c>
      <c r="B2383" s="25" t="s">
        <v>3779</v>
      </c>
      <c r="C2383" s="25">
        <v>3</v>
      </c>
      <c r="D2383" s="25" t="s">
        <v>157</v>
      </c>
      <c r="E2383" s="25" t="s">
        <v>147</v>
      </c>
      <c r="F2383" s="25" t="s">
        <v>208</v>
      </c>
    </row>
    <row r="2384" spans="1:7" x14ac:dyDescent="0.3">
      <c r="A2384" s="36" t="s">
        <v>3782</v>
      </c>
      <c r="B2384" s="25" t="s">
        <v>3781</v>
      </c>
      <c r="C2384" s="25">
        <v>6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3784</v>
      </c>
      <c r="B2385" s="25" t="s">
        <v>3783</v>
      </c>
      <c r="C2385" s="25">
        <v>6</v>
      </c>
      <c r="D2385" s="25" t="s">
        <v>157</v>
      </c>
      <c r="E2385" s="25" t="s">
        <v>147</v>
      </c>
      <c r="F2385" s="25" t="s">
        <v>148</v>
      </c>
    </row>
    <row r="2386" spans="1:6" x14ac:dyDescent="0.3">
      <c r="A2386" s="36" t="s">
        <v>3786</v>
      </c>
      <c r="B2386" s="25" t="s">
        <v>3785</v>
      </c>
      <c r="C2386" s="25">
        <v>8</v>
      </c>
      <c r="D2386" s="25" t="s">
        <v>157</v>
      </c>
      <c r="E2386" s="25" t="s">
        <v>147</v>
      </c>
      <c r="F2386" s="25" t="s">
        <v>195</v>
      </c>
    </row>
    <row r="2387" spans="1:6" x14ac:dyDescent="0.3">
      <c r="A2387" s="36" t="s">
        <v>3788</v>
      </c>
      <c r="B2387" s="25" t="s">
        <v>3787</v>
      </c>
      <c r="C2387" s="25">
        <v>8</v>
      </c>
      <c r="D2387" s="25" t="s">
        <v>157</v>
      </c>
      <c r="E2387" s="25" t="s">
        <v>147</v>
      </c>
      <c r="F2387" s="25" t="s">
        <v>148</v>
      </c>
    </row>
    <row r="2388" spans="1:6" x14ac:dyDescent="0.3">
      <c r="A2388" s="36" t="s">
        <v>3790</v>
      </c>
      <c r="B2388" s="25" t="s">
        <v>3789</v>
      </c>
      <c r="C2388" s="25">
        <v>4</v>
      </c>
      <c r="D2388" s="25" t="s">
        <v>157</v>
      </c>
      <c r="E2388" s="25" t="s">
        <v>147</v>
      </c>
      <c r="F2388" s="25" t="s">
        <v>160</v>
      </c>
    </row>
    <row r="2389" spans="1:6" x14ac:dyDescent="0.3">
      <c r="A2389" s="36" t="s">
        <v>3792</v>
      </c>
      <c r="B2389" s="25" t="s">
        <v>3791</v>
      </c>
      <c r="C2389" s="25">
        <v>0</v>
      </c>
      <c r="D2389" s="25" t="s">
        <v>157</v>
      </c>
      <c r="E2389" s="25" t="s">
        <v>152</v>
      </c>
      <c r="F2389" s="25" t="s">
        <v>160</v>
      </c>
    </row>
    <row r="2390" spans="1:6" x14ac:dyDescent="0.3">
      <c r="A2390" s="36" t="s">
        <v>3793</v>
      </c>
      <c r="C2390" s="25">
        <v>9</v>
      </c>
      <c r="D2390" s="36" t="s">
        <v>157</v>
      </c>
      <c r="E2390" s="25" t="s">
        <v>147</v>
      </c>
      <c r="F2390" s="25" t="s">
        <v>156</v>
      </c>
    </row>
    <row r="2391" spans="1:6" x14ac:dyDescent="0.3">
      <c r="A2391" s="36" t="s">
        <v>3795</v>
      </c>
      <c r="B2391" s="25" t="s">
        <v>3794</v>
      </c>
      <c r="C2391" s="25">
        <v>9</v>
      </c>
      <c r="D2391" s="25" t="s">
        <v>157</v>
      </c>
      <c r="E2391" s="25" t="s">
        <v>147</v>
      </c>
      <c r="F2391" s="25" t="s">
        <v>160</v>
      </c>
    </row>
    <row r="2392" spans="1:6" ht="15" customHeight="1" x14ac:dyDescent="0.35">
      <c r="A2392" s="32" t="s">
        <v>5235</v>
      </c>
      <c r="C2392" s="25"/>
      <c r="E2392" s="25"/>
      <c r="F2392" s="25"/>
    </row>
    <row r="2393" spans="1:6" x14ac:dyDescent="0.3">
      <c r="A2393" s="36" t="s">
        <v>3797</v>
      </c>
      <c r="B2393" s="25" t="s">
        <v>3796</v>
      </c>
      <c r="C2393" s="25">
        <v>7</v>
      </c>
      <c r="D2393" s="25" t="s">
        <v>157</v>
      </c>
      <c r="E2393" s="25" t="s">
        <v>147</v>
      </c>
      <c r="F2393" s="25" t="s">
        <v>222</v>
      </c>
    </row>
    <row r="2394" spans="1:6" x14ac:dyDescent="0.3">
      <c r="A2394" s="36" t="s">
        <v>3799</v>
      </c>
      <c r="B2394" s="25" t="s">
        <v>3798</v>
      </c>
      <c r="C2394" s="25">
        <v>0</v>
      </c>
      <c r="D2394" s="25" t="s">
        <v>157</v>
      </c>
      <c r="E2394" s="25" t="s">
        <v>152</v>
      </c>
      <c r="F2394" s="25" t="s">
        <v>153</v>
      </c>
    </row>
    <row r="2395" spans="1:6" ht="15" customHeight="1" x14ac:dyDescent="0.35">
      <c r="A2395" s="32" t="s">
        <v>5236</v>
      </c>
      <c r="C2395" s="25"/>
      <c r="E2395" s="25"/>
      <c r="F2395" s="25"/>
    </row>
    <row r="2396" spans="1:6" x14ac:dyDescent="0.3">
      <c r="A2396" s="36" t="s">
        <v>3801</v>
      </c>
      <c r="B2396" s="25" t="s">
        <v>3800</v>
      </c>
      <c r="C2396" s="25">
        <v>0</v>
      </c>
      <c r="D2396" s="25" t="s">
        <v>3556</v>
      </c>
      <c r="E2396" s="25" t="s">
        <v>152</v>
      </c>
      <c r="F2396" s="25" t="s">
        <v>163</v>
      </c>
    </row>
    <row r="2397" spans="1:6" x14ac:dyDescent="0.3">
      <c r="A2397" s="36" t="s">
        <v>3802</v>
      </c>
      <c r="C2397" s="25"/>
      <c r="D2397" s="25" t="s">
        <v>149</v>
      </c>
      <c r="E2397" s="25"/>
      <c r="F2397" s="25"/>
    </row>
    <row r="2398" spans="1:6" x14ac:dyDescent="0.3">
      <c r="A2398" s="36" t="s">
        <v>3804</v>
      </c>
      <c r="B2398" s="25" t="s">
        <v>3803</v>
      </c>
      <c r="C2398" s="25">
        <v>4</v>
      </c>
      <c r="D2398" s="25" t="s">
        <v>149</v>
      </c>
      <c r="E2398" s="25" t="s">
        <v>147</v>
      </c>
      <c r="F2398" s="25" t="s">
        <v>222</v>
      </c>
    </row>
    <row r="2399" spans="1:6" x14ac:dyDescent="0.3">
      <c r="A2399" s="36" t="s">
        <v>3805</v>
      </c>
      <c r="B2399" s="25" t="s">
        <v>3803</v>
      </c>
      <c r="C2399" s="25"/>
      <c r="D2399" s="25" t="s">
        <v>149</v>
      </c>
      <c r="E2399" s="25" t="s">
        <v>147</v>
      </c>
      <c r="F2399" s="25" t="s">
        <v>160</v>
      </c>
    </row>
    <row r="2400" spans="1:6" x14ac:dyDescent="0.3">
      <c r="A2400" s="36" t="s">
        <v>3806</v>
      </c>
      <c r="B2400" s="25" t="s">
        <v>3803</v>
      </c>
      <c r="C2400" s="25"/>
      <c r="D2400" s="25" t="s">
        <v>149</v>
      </c>
      <c r="E2400" s="25" t="s">
        <v>147</v>
      </c>
      <c r="F2400" s="25" t="s">
        <v>160</v>
      </c>
    </row>
    <row r="2401" spans="1:7" x14ac:dyDescent="0.3">
      <c r="A2401" s="36" t="s">
        <v>3808</v>
      </c>
      <c r="B2401" s="25" t="s">
        <v>3807</v>
      </c>
      <c r="C2401" s="25">
        <v>8</v>
      </c>
      <c r="D2401" s="25" t="s">
        <v>149</v>
      </c>
      <c r="E2401" s="25" t="s">
        <v>147</v>
      </c>
      <c r="F2401" s="25" t="s">
        <v>222</v>
      </c>
      <c r="G2401" s="25" t="s">
        <v>203</v>
      </c>
    </row>
    <row r="2402" spans="1:7" x14ac:dyDescent="0.3">
      <c r="A2402" s="36" t="s">
        <v>3810</v>
      </c>
      <c r="B2402" s="25" t="s">
        <v>3809</v>
      </c>
      <c r="C2402" s="25">
        <v>8</v>
      </c>
      <c r="D2402" s="25" t="s">
        <v>149</v>
      </c>
      <c r="E2402" s="25" t="s">
        <v>147</v>
      </c>
      <c r="F2402" s="25" t="s">
        <v>148</v>
      </c>
      <c r="G2402" s="25" t="s">
        <v>223</v>
      </c>
    </row>
    <row r="2403" spans="1:7" x14ac:dyDescent="0.3">
      <c r="A2403" s="36" t="s">
        <v>3812</v>
      </c>
      <c r="B2403" s="25" t="s">
        <v>3811</v>
      </c>
      <c r="C2403" s="25"/>
      <c r="D2403" s="25" t="s">
        <v>149</v>
      </c>
      <c r="E2403" s="25"/>
      <c r="F2403" s="25"/>
      <c r="G2403" s="25" t="s">
        <v>223</v>
      </c>
    </row>
    <row r="2404" spans="1:7" ht="15" customHeight="1" x14ac:dyDescent="0.35">
      <c r="A2404" s="32" t="s">
        <v>5237</v>
      </c>
      <c r="C2404" s="25"/>
      <c r="E2404" s="25"/>
      <c r="F2404" s="25"/>
    </row>
    <row r="2405" spans="1:7" x14ac:dyDescent="0.3">
      <c r="A2405" s="36" t="s">
        <v>3814</v>
      </c>
      <c r="B2405" s="25" t="s">
        <v>3813</v>
      </c>
      <c r="C2405" s="25">
        <v>0</v>
      </c>
      <c r="D2405" s="25" t="s">
        <v>149</v>
      </c>
      <c r="E2405" s="25" t="s">
        <v>152</v>
      </c>
      <c r="F2405" s="25" t="s">
        <v>222</v>
      </c>
    </row>
    <row r="2406" spans="1:7" x14ac:dyDescent="0.3">
      <c r="A2406" s="36" t="s">
        <v>3815</v>
      </c>
      <c r="C2406" s="25">
        <v>6</v>
      </c>
      <c r="D2406" s="36" t="s">
        <v>157</v>
      </c>
      <c r="E2406" s="25" t="s">
        <v>147</v>
      </c>
      <c r="F2406" s="25" t="s">
        <v>156</v>
      </c>
    </row>
    <row r="2407" spans="1:7" x14ac:dyDescent="0.3">
      <c r="A2407" s="36" t="s">
        <v>3817</v>
      </c>
      <c r="B2407" s="25" t="s">
        <v>3816</v>
      </c>
      <c r="C2407" s="25">
        <v>6</v>
      </c>
      <c r="D2407" s="25" t="s">
        <v>157</v>
      </c>
      <c r="E2407" s="25" t="s">
        <v>147</v>
      </c>
      <c r="F2407" s="25" t="s">
        <v>160</v>
      </c>
    </row>
    <row r="2408" spans="1:7" x14ac:dyDescent="0.3">
      <c r="A2408" s="36" t="s">
        <v>3819</v>
      </c>
      <c r="B2408" s="25" t="s">
        <v>3818</v>
      </c>
      <c r="C2408" s="25">
        <v>5</v>
      </c>
      <c r="D2408" s="25" t="s">
        <v>157</v>
      </c>
      <c r="E2408" s="25" t="s">
        <v>147</v>
      </c>
      <c r="F2408" s="25" t="s">
        <v>156</v>
      </c>
    </row>
    <row r="2409" spans="1:7" x14ac:dyDescent="0.3">
      <c r="A2409" s="36" t="s">
        <v>3821</v>
      </c>
      <c r="B2409" s="25" t="s">
        <v>3820</v>
      </c>
      <c r="C2409" s="25">
        <v>7</v>
      </c>
      <c r="D2409" s="25" t="s">
        <v>157</v>
      </c>
      <c r="E2409" s="25" t="s">
        <v>147</v>
      </c>
      <c r="F2409" s="25" t="s">
        <v>156</v>
      </c>
    </row>
    <row r="2410" spans="1:7" x14ac:dyDescent="0.3">
      <c r="A2410" s="36" t="s">
        <v>3823</v>
      </c>
      <c r="B2410" s="25" t="s">
        <v>3822</v>
      </c>
      <c r="C2410" s="25">
        <v>0</v>
      </c>
      <c r="D2410" s="25" t="s">
        <v>157</v>
      </c>
      <c r="E2410" s="25" t="s">
        <v>152</v>
      </c>
      <c r="F2410" s="25" t="s">
        <v>156</v>
      </c>
    </row>
    <row r="2411" spans="1:7" ht="15" customHeight="1" x14ac:dyDescent="0.35">
      <c r="A2411" s="32" t="s">
        <v>5238</v>
      </c>
      <c r="C2411" s="25"/>
      <c r="E2411" s="25"/>
      <c r="F2411" s="25"/>
    </row>
    <row r="2412" spans="1:7" x14ac:dyDescent="0.3">
      <c r="A2412" s="36" t="s">
        <v>3824</v>
      </c>
      <c r="C2412" s="25">
        <v>5</v>
      </c>
      <c r="D2412" s="36" t="s">
        <v>157</v>
      </c>
      <c r="E2412" s="25" t="s">
        <v>147</v>
      </c>
      <c r="F2412" s="25" t="s">
        <v>156</v>
      </c>
    </row>
    <row r="2413" spans="1:7" x14ac:dyDescent="0.3">
      <c r="A2413" s="36" t="s">
        <v>3826</v>
      </c>
      <c r="B2413" s="25" t="s">
        <v>3825</v>
      </c>
      <c r="C2413" s="25">
        <v>5</v>
      </c>
      <c r="D2413" s="25" t="s">
        <v>157</v>
      </c>
      <c r="E2413" s="25" t="s">
        <v>147</v>
      </c>
      <c r="F2413" s="25" t="s">
        <v>178</v>
      </c>
    </row>
    <row r="2414" spans="1:7" x14ac:dyDescent="0.3">
      <c r="A2414" s="36" t="s">
        <v>3828</v>
      </c>
      <c r="B2414" s="25" t="s">
        <v>3827</v>
      </c>
      <c r="C2414" s="25"/>
      <c r="D2414" s="25" t="s">
        <v>157</v>
      </c>
      <c r="E2414" s="25" t="s">
        <v>147</v>
      </c>
      <c r="F2414" s="25" t="s">
        <v>160</v>
      </c>
    </row>
    <row r="2415" spans="1:7" x14ac:dyDescent="0.3">
      <c r="A2415" s="36" t="s">
        <v>3830</v>
      </c>
      <c r="B2415" s="25" t="s">
        <v>3829</v>
      </c>
      <c r="C2415" s="25">
        <v>7</v>
      </c>
      <c r="D2415" s="25" t="s">
        <v>149</v>
      </c>
      <c r="E2415" s="25" t="s">
        <v>147</v>
      </c>
      <c r="F2415" s="25" t="s">
        <v>222</v>
      </c>
      <c r="G2415" s="25" t="s">
        <v>182</v>
      </c>
    </row>
    <row r="2416" spans="1:7" ht="15" customHeight="1" x14ac:dyDescent="0.35">
      <c r="A2416" s="32" t="s">
        <v>5239</v>
      </c>
      <c r="C2416" s="25"/>
      <c r="E2416" s="25"/>
      <c r="F2416" s="25"/>
    </row>
    <row r="2417" spans="1:7" x14ac:dyDescent="0.3">
      <c r="A2417" s="36" t="s">
        <v>3832</v>
      </c>
      <c r="B2417" s="25" t="s">
        <v>3831</v>
      </c>
      <c r="C2417" s="25"/>
      <c r="D2417" s="25" t="s">
        <v>157</v>
      </c>
      <c r="E2417" s="25"/>
      <c r="F2417" s="25"/>
    </row>
    <row r="2418" spans="1:7" x14ac:dyDescent="0.3">
      <c r="A2418" s="36" t="s">
        <v>3834</v>
      </c>
      <c r="B2418" s="25" t="s">
        <v>3833</v>
      </c>
      <c r="C2418" s="25"/>
      <c r="D2418" s="25" t="s">
        <v>157</v>
      </c>
      <c r="E2418" s="25"/>
      <c r="F2418" s="25"/>
    </row>
    <row r="2419" spans="1:7" x14ac:dyDescent="0.3">
      <c r="A2419" s="36" t="s">
        <v>5436</v>
      </c>
      <c r="B2419" s="25" t="s">
        <v>3835</v>
      </c>
      <c r="C2419" s="25">
        <v>2</v>
      </c>
      <c r="D2419" s="25" t="s">
        <v>157</v>
      </c>
      <c r="E2419" s="25" t="s">
        <v>147</v>
      </c>
      <c r="F2419" s="25" t="s">
        <v>192</v>
      </c>
    </row>
    <row r="2420" spans="1:7" x14ac:dyDescent="0.3">
      <c r="A2420" s="36" t="s">
        <v>3836</v>
      </c>
      <c r="C2420" s="25"/>
      <c r="D2420" s="25" t="s">
        <v>149</v>
      </c>
      <c r="E2420" s="25" t="s">
        <v>147</v>
      </c>
      <c r="F2420" s="25" t="s">
        <v>148</v>
      </c>
    </row>
    <row r="2421" spans="1:7" x14ac:dyDescent="0.3">
      <c r="A2421" s="36" t="s">
        <v>3838</v>
      </c>
      <c r="B2421" s="25" t="s">
        <v>3837</v>
      </c>
      <c r="C2421" s="25">
        <v>9</v>
      </c>
      <c r="D2421" s="25" t="s">
        <v>149</v>
      </c>
      <c r="E2421" s="25" t="s">
        <v>147</v>
      </c>
      <c r="F2421" s="25" t="s">
        <v>195</v>
      </c>
    </row>
    <row r="2422" spans="1:7" x14ac:dyDescent="0.3">
      <c r="A2422" s="36" t="s">
        <v>3840</v>
      </c>
      <c r="B2422" s="25" t="s">
        <v>3839</v>
      </c>
      <c r="C2422" s="25">
        <v>4</v>
      </c>
      <c r="D2422" s="25" t="s">
        <v>157</v>
      </c>
      <c r="E2422" s="25" t="s">
        <v>147</v>
      </c>
      <c r="F2422" s="25" t="s">
        <v>160</v>
      </c>
    </row>
    <row r="2423" spans="1:7" x14ac:dyDescent="0.3">
      <c r="A2423" s="36" t="s">
        <v>3842</v>
      </c>
      <c r="B2423" s="25" t="s">
        <v>3841</v>
      </c>
      <c r="C2423" s="25"/>
      <c r="D2423" s="25" t="s">
        <v>157</v>
      </c>
      <c r="E2423" s="25"/>
      <c r="F2423" s="25"/>
      <c r="G2423" s="25" t="s">
        <v>182</v>
      </c>
    </row>
    <row r="2424" spans="1:7" x14ac:dyDescent="0.3">
      <c r="A2424" s="36" t="s">
        <v>3844</v>
      </c>
      <c r="B2424" s="25" t="s">
        <v>3843</v>
      </c>
      <c r="C2424" s="25"/>
      <c r="D2424" s="25" t="s">
        <v>157</v>
      </c>
      <c r="E2424" s="25"/>
      <c r="F2424" s="25"/>
    </row>
    <row r="2425" spans="1:7" x14ac:dyDescent="0.3">
      <c r="A2425" s="36" t="s">
        <v>3845</v>
      </c>
      <c r="C2425" s="25"/>
      <c r="D2425" s="25" t="s">
        <v>157</v>
      </c>
      <c r="E2425" s="25"/>
      <c r="F2425" s="25"/>
      <c r="G2425" s="25" t="s">
        <v>182</v>
      </c>
    </row>
    <row r="2426" spans="1:7" x14ac:dyDescent="0.3">
      <c r="A2426" s="36" t="s">
        <v>3847</v>
      </c>
      <c r="B2426" s="25" t="s">
        <v>3846</v>
      </c>
      <c r="C2426" s="25"/>
      <c r="D2426" s="25" t="s">
        <v>157</v>
      </c>
      <c r="E2426" s="25"/>
      <c r="F2426" s="25"/>
    </row>
    <row r="2427" spans="1:7" x14ac:dyDescent="0.3">
      <c r="A2427" s="36" t="s">
        <v>3848</v>
      </c>
      <c r="C2427" s="25">
        <v>3</v>
      </c>
      <c r="D2427" s="25" t="s">
        <v>157</v>
      </c>
      <c r="E2427" s="25" t="s">
        <v>147</v>
      </c>
      <c r="F2427" s="25" t="s">
        <v>156</v>
      </c>
    </row>
    <row r="2428" spans="1:7" x14ac:dyDescent="0.3">
      <c r="A2428" s="36" t="s">
        <v>3849</v>
      </c>
      <c r="C2428" s="25">
        <v>3</v>
      </c>
      <c r="D2428" s="25" t="s">
        <v>157</v>
      </c>
      <c r="E2428" s="25" t="s">
        <v>147</v>
      </c>
      <c r="F2428" s="25" t="s">
        <v>192</v>
      </c>
    </row>
    <row r="2429" spans="1:7" x14ac:dyDescent="0.3">
      <c r="A2429" s="36" t="s">
        <v>3851</v>
      </c>
      <c r="B2429" s="25" t="s">
        <v>3850</v>
      </c>
      <c r="C2429" s="25"/>
      <c r="D2429" s="25" t="s">
        <v>157</v>
      </c>
      <c r="E2429" s="25"/>
      <c r="F2429" s="25"/>
      <c r="G2429" s="25" t="s">
        <v>144</v>
      </c>
    </row>
    <row r="2430" spans="1:7" x14ac:dyDescent="0.3">
      <c r="A2430" s="36" t="s">
        <v>3853</v>
      </c>
      <c r="B2430" s="25" t="s">
        <v>3852</v>
      </c>
      <c r="C2430" s="25"/>
      <c r="D2430" s="25" t="s">
        <v>157</v>
      </c>
      <c r="E2430" s="25"/>
      <c r="F2430" s="25"/>
      <c r="G2430" s="25" t="s">
        <v>203</v>
      </c>
    </row>
    <row r="2431" spans="1:7" x14ac:dyDescent="0.3">
      <c r="A2431" s="36" t="s">
        <v>3855</v>
      </c>
      <c r="B2431" s="25" t="s">
        <v>3854</v>
      </c>
      <c r="C2431" s="25">
        <v>2</v>
      </c>
      <c r="D2431" s="25" t="s">
        <v>157</v>
      </c>
      <c r="E2431" s="25" t="s">
        <v>147</v>
      </c>
      <c r="F2431" s="25" t="s">
        <v>160</v>
      </c>
    </row>
    <row r="2432" spans="1:7" x14ac:dyDescent="0.3">
      <c r="A2432" s="36" t="s">
        <v>3857</v>
      </c>
      <c r="B2432" s="25" t="s">
        <v>3856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3858</v>
      </c>
      <c r="C2433" s="25"/>
      <c r="D2433" s="25" t="s">
        <v>157</v>
      </c>
      <c r="E2433" s="25"/>
      <c r="F2433" s="25"/>
    </row>
    <row r="2434" spans="1:7" x14ac:dyDescent="0.3">
      <c r="A2434" s="36" t="s">
        <v>3860</v>
      </c>
      <c r="B2434" s="25" t="s">
        <v>3859</v>
      </c>
      <c r="C2434" s="25">
        <v>6</v>
      </c>
      <c r="D2434" s="25" t="s">
        <v>149</v>
      </c>
      <c r="E2434" s="25" t="s">
        <v>147</v>
      </c>
      <c r="F2434" s="25" t="s">
        <v>819</v>
      </c>
    </row>
    <row r="2435" spans="1:7" x14ac:dyDescent="0.3">
      <c r="A2435" s="36" t="s">
        <v>3862</v>
      </c>
      <c r="B2435" s="25" t="s">
        <v>3861</v>
      </c>
      <c r="C2435" s="25">
        <v>3</v>
      </c>
      <c r="D2435" s="25" t="s">
        <v>157</v>
      </c>
      <c r="E2435" s="25" t="s">
        <v>147</v>
      </c>
      <c r="F2435" s="25" t="s">
        <v>160</v>
      </c>
      <c r="G2435" s="25" t="s">
        <v>203</v>
      </c>
    </row>
    <row r="2436" spans="1:7" x14ac:dyDescent="0.3">
      <c r="A2436" s="36" t="s">
        <v>3864</v>
      </c>
      <c r="B2436" s="25" t="s">
        <v>3863</v>
      </c>
      <c r="C2436" s="25"/>
      <c r="D2436" s="25" t="s">
        <v>157</v>
      </c>
      <c r="E2436" s="25"/>
      <c r="F2436" s="25"/>
    </row>
    <row r="2437" spans="1:7" x14ac:dyDescent="0.3">
      <c r="A2437" s="36" t="s">
        <v>3866</v>
      </c>
      <c r="B2437" s="25" t="s">
        <v>3865</v>
      </c>
      <c r="C2437" s="25"/>
      <c r="D2437" s="25" t="s">
        <v>157</v>
      </c>
      <c r="E2437" s="25"/>
      <c r="F2437" s="25"/>
    </row>
    <row r="2438" spans="1:7" x14ac:dyDescent="0.3">
      <c r="A2438" s="36" t="s">
        <v>3868</v>
      </c>
      <c r="B2438" s="25" t="s">
        <v>3867</v>
      </c>
      <c r="C2438" s="25">
        <v>9</v>
      </c>
      <c r="D2438" s="25" t="s">
        <v>157</v>
      </c>
      <c r="E2438" s="25" t="s">
        <v>147</v>
      </c>
      <c r="F2438" s="25" t="s">
        <v>173</v>
      </c>
      <c r="G2438" s="25" t="s">
        <v>182</v>
      </c>
    </row>
    <row r="2439" spans="1:7" x14ac:dyDescent="0.3">
      <c r="A2439" s="36" t="s">
        <v>3869</v>
      </c>
      <c r="C2439" s="25">
        <v>7</v>
      </c>
      <c r="D2439" s="25" t="s">
        <v>157</v>
      </c>
      <c r="E2439" s="25" t="s">
        <v>147</v>
      </c>
      <c r="F2439" s="25" t="s">
        <v>163</v>
      </c>
    </row>
    <row r="2440" spans="1:7" ht="15" customHeight="1" x14ac:dyDescent="0.35">
      <c r="A2440" s="32" t="s">
        <v>5240</v>
      </c>
      <c r="C2440" s="25"/>
      <c r="E2440" s="25"/>
      <c r="F2440" s="25"/>
    </row>
    <row r="2441" spans="1:7" x14ac:dyDescent="0.3">
      <c r="A2441" s="36" t="s">
        <v>3871</v>
      </c>
      <c r="B2441" s="25" t="s">
        <v>3870</v>
      </c>
      <c r="C2441" s="25"/>
      <c r="D2441" s="25" t="s">
        <v>157</v>
      </c>
      <c r="E2441" s="25"/>
      <c r="F2441" s="25"/>
    </row>
    <row r="2442" spans="1:7" x14ac:dyDescent="0.3">
      <c r="A2442" s="36" t="s">
        <v>3873</v>
      </c>
      <c r="B2442" s="25" t="s">
        <v>3872</v>
      </c>
      <c r="C2442" s="25"/>
      <c r="D2442" s="25" t="s">
        <v>157</v>
      </c>
      <c r="E2442" s="25"/>
      <c r="F2442" s="25"/>
      <c r="G2442" s="25" t="s">
        <v>144</v>
      </c>
    </row>
    <row r="2443" spans="1:7" x14ac:dyDescent="0.3">
      <c r="A2443" s="36" t="s">
        <v>3874</v>
      </c>
      <c r="B2443" s="25" t="s">
        <v>3872</v>
      </c>
      <c r="C2443" s="25"/>
      <c r="D2443" s="25" t="s">
        <v>157</v>
      </c>
      <c r="E2443" s="25"/>
      <c r="F2443" s="25"/>
    </row>
    <row r="2444" spans="1:7" x14ac:dyDescent="0.3">
      <c r="A2444" s="36" t="s">
        <v>3876</v>
      </c>
      <c r="B2444" s="25" t="s">
        <v>3875</v>
      </c>
      <c r="C2444" s="25"/>
      <c r="D2444" s="25" t="s">
        <v>157</v>
      </c>
      <c r="E2444" s="25"/>
      <c r="F2444" s="25"/>
      <c r="G2444" s="25" t="s">
        <v>203</v>
      </c>
    </row>
    <row r="2445" spans="1:7" x14ac:dyDescent="0.3">
      <c r="A2445" s="36" t="s">
        <v>3878</v>
      </c>
      <c r="B2445" s="25" t="s">
        <v>3877</v>
      </c>
      <c r="C2445" s="25"/>
      <c r="D2445" s="25" t="s">
        <v>157</v>
      </c>
      <c r="E2445" s="25" t="s">
        <v>147</v>
      </c>
      <c r="F2445" s="25" t="s">
        <v>160</v>
      </c>
    </row>
    <row r="2446" spans="1:7" x14ac:dyDescent="0.3">
      <c r="A2446" s="36" t="s">
        <v>3879</v>
      </c>
      <c r="B2446" s="25" t="s">
        <v>3880</v>
      </c>
      <c r="C2446" s="25">
        <v>4</v>
      </c>
      <c r="E2446" s="25" t="s">
        <v>147</v>
      </c>
      <c r="F2446" s="25" t="s">
        <v>156</v>
      </c>
    </row>
    <row r="2447" spans="1:7" x14ac:dyDescent="0.3">
      <c r="A2447" s="36" t="s">
        <v>3881</v>
      </c>
      <c r="B2447" s="25" t="s">
        <v>3880</v>
      </c>
      <c r="C2447" s="25">
        <v>3</v>
      </c>
      <c r="D2447" s="25" t="s">
        <v>149</v>
      </c>
      <c r="E2447" s="25" t="s">
        <v>147</v>
      </c>
      <c r="F2447" s="25" t="s">
        <v>178</v>
      </c>
    </row>
    <row r="2448" spans="1:7" x14ac:dyDescent="0.3">
      <c r="A2448" s="36" t="s">
        <v>3882</v>
      </c>
      <c r="B2448" s="25" t="s">
        <v>3883</v>
      </c>
      <c r="C2448" s="25">
        <v>6</v>
      </c>
      <c r="E2448" s="25" t="s">
        <v>147</v>
      </c>
      <c r="F2448" s="25" t="s">
        <v>148</v>
      </c>
    </row>
    <row r="2449" spans="1:13" x14ac:dyDescent="0.3">
      <c r="A2449" s="36" t="s">
        <v>3884</v>
      </c>
      <c r="B2449" s="25" t="s">
        <v>3883</v>
      </c>
      <c r="C2449" s="25">
        <v>4</v>
      </c>
      <c r="D2449" s="25" t="s">
        <v>149</v>
      </c>
      <c r="E2449" s="25" t="s">
        <v>147</v>
      </c>
      <c r="F2449" s="25" t="s">
        <v>819</v>
      </c>
    </row>
    <row r="2450" spans="1:13" ht="15" customHeight="1" x14ac:dyDescent="0.35">
      <c r="A2450" s="32" t="s">
        <v>5241</v>
      </c>
      <c r="C2450" s="25"/>
      <c r="E2450" s="25"/>
      <c r="F2450" s="25"/>
    </row>
    <row r="2451" spans="1:13" x14ac:dyDescent="0.3">
      <c r="A2451" s="36" t="s">
        <v>3886</v>
      </c>
      <c r="B2451" s="25" t="s">
        <v>3885</v>
      </c>
      <c r="C2451" s="25">
        <v>7</v>
      </c>
      <c r="D2451" s="25" t="s">
        <v>149</v>
      </c>
      <c r="E2451" s="25" t="s">
        <v>147</v>
      </c>
      <c r="F2451" s="25" t="s">
        <v>156</v>
      </c>
    </row>
    <row r="2452" spans="1:13" x14ac:dyDescent="0.3">
      <c r="A2452" s="36" t="s">
        <v>3887</v>
      </c>
      <c r="B2452" s="25" t="s">
        <v>3888</v>
      </c>
      <c r="C2452" s="25">
        <v>4</v>
      </c>
      <c r="E2452" s="25" t="s">
        <v>147</v>
      </c>
      <c r="F2452" s="25" t="s">
        <v>156</v>
      </c>
    </row>
    <row r="2453" spans="1:13" x14ac:dyDescent="0.3">
      <c r="A2453" s="36" t="s">
        <v>3889</v>
      </c>
      <c r="B2453" s="25" t="s">
        <v>3888</v>
      </c>
      <c r="C2453" s="25">
        <v>5</v>
      </c>
      <c r="D2453" s="25" t="s">
        <v>149</v>
      </c>
      <c r="E2453" s="25" t="s">
        <v>147</v>
      </c>
      <c r="F2453" s="25" t="s">
        <v>378</v>
      </c>
      <c r="G2453" s="25" t="s">
        <v>182</v>
      </c>
    </row>
    <row r="2454" spans="1:13" x14ac:dyDescent="0.3">
      <c r="A2454" s="36" t="s">
        <v>3891</v>
      </c>
      <c r="B2454" s="25" t="s">
        <v>3890</v>
      </c>
      <c r="C2454" s="25">
        <v>6</v>
      </c>
      <c r="D2454" s="25" t="s">
        <v>149</v>
      </c>
      <c r="E2454" s="25" t="s">
        <v>147</v>
      </c>
      <c r="F2454" s="25" t="s">
        <v>156</v>
      </c>
      <c r="G2454" s="25" t="s">
        <v>203</v>
      </c>
    </row>
    <row r="2455" spans="1:13" ht="15" customHeight="1" x14ac:dyDescent="0.35">
      <c r="A2455" s="32" t="s">
        <v>5242</v>
      </c>
      <c r="C2455" s="25"/>
      <c r="E2455" s="25"/>
      <c r="F2455" s="25"/>
    </row>
    <row r="2456" spans="1:13" x14ac:dyDescent="0.3">
      <c r="A2456" s="36" t="s">
        <v>3893</v>
      </c>
      <c r="B2456" s="25" t="s">
        <v>3892</v>
      </c>
      <c r="C2456" s="25">
        <v>0</v>
      </c>
      <c r="D2456" s="25" t="s">
        <v>149</v>
      </c>
      <c r="E2456" s="25" t="s">
        <v>152</v>
      </c>
      <c r="F2456" s="25" t="s">
        <v>170</v>
      </c>
    </row>
    <row r="2457" spans="1:13" x14ac:dyDescent="0.3">
      <c r="A2457" s="36" t="s">
        <v>3895</v>
      </c>
      <c r="B2457" s="25" t="s">
        <v>3894</v>
      </c>
      <c r="C2457" s="25">
        <v>0</v>
      </c>
      <c r="D2457" s="25" t="s">
        <v>149</v>
      </c>
      <c r="E2457" s="25" t="s">
        <v>152</v>
      </c>
      <c r="F2457" s="25" t="s">
        <v>208</v>
      </c>
    </row>
    <row r="2458" spans="1:13" x14ac:dyDescent="0.3">
      <c r="A2458" s="36" t="s">
        <v>3897</v>
      </c>
      <c r="B2458" s="25" t="s">
        <v>3896</v>
      </c>
      <c r="C2458" s="25">
        <v>2</v>
      </c>
      <c r="D2458" s="25" t="s">
        <v>149</v>
      </c>
      <c r="E2458" s="25" t="s">
        <v>147</v>
      </c>
      <c r="F2458" s="25" t="s">
        <v>163</v>
      </c>
    </row>
    <row r="2459" spans="1:13" x14ac:dyDescent="0.3">
      <c r="A2459" s="36" t="s">
        <v>3899</v>
      </c>
      <c r="B2459" s="25" t="s">
        <v>3898</v>
      </c>
      <c r="C2459" s="25">
        <v>6</v>
      </c>
      <c r="D2459" s="25" t="s">
        <v>149</v>
      </c>
      <c r="E2459" s="25" t="s">
        <v>147</v>
      </c>
      <c r="F2459" s="25" t="s">
        <v>222</v>
      </c>
    </row>
    <row r="2460" spans="1:13" x14ac:dyDescent="0.3">
      <c r="A2460" s="36" t="s">
        <v>3901</v>
      </c>
      <c r="B2460" s="25" t="s">
        <v>3900</v>
      </c>
      <c r="C2460" s="25">
        <v>0</v>
      </c>
      <c r="D2460" s="25" t="s">
        <v>149</v>
      </c>
      <c r="E2460" s="25" t="s">
        <v>152</v>
      </c>
      <c r="F2460" s="25" t="s">
        <v>278</v>
      </c>
    </row>
    <row r="2461" spans="1:13" x14ac:dyDescent="0.3">
      <c r="A2461" s="36" t="s">
        <v>3903</v>
      </c>
      <c r="B2461" s="25" t="s">
        <v>3902</v>
      </c>
      <c r="C2461" s="25">
        <v>1</v>
      </c>
      <c r="D2461" s="25" t="s">
        <v>149</v>
      </c>
      <c r="E2461" s="25" t="s">
        <v>147</v>
      </c>
      <c r="F2461" s="25" t="s">
        <v>355</v>
      </c>
    </row>
    <row r="2462" spans="1:13" x14ac:dyDescent="0.3">
      <c r="A2462" s="36" t="s">
        <v>3905</v>
      </c>
      <c r="B2462" s="25" t="s">
        <v>3904</v>
      </c>
      <c r="C2462" s="25">
        <v>0</v>
      </c>
      <c r="D2462" s="25" t="s">
        <v>149</v>
      </c>
      <c r="E2462" s="25" t="s">
        <v>152</v>
      </c>
      <c r="F2462" s="25" t="s">
        <v>396</v>
      </c>
      <c r="L2462" s="25"/>
      <c r="M2462" s="25"/>
    </row>
    <row r="2463" spans="1:13" x14ac:dyDescent="0.3">
      <c r="A2463" s="36" t="s">
        <v>3907</v>
      </c>
      <c r="B2463" s="25" t="s">
        <v>3906</v>
      </c>
      <c r="C2463" s="25">
        <v>0</v>
      </c>
      <c r="D2463" s="25" t="s">
        <v>149</v>
      </c>
      <c r="E2463" s="25" t="s">
        <v>152</v>
      </c>
      <c r="F2463" s="25" t="s">
        <v>148</v>
      </c>
    </row>
    <row r="2464" spans="1:13" x14ac:dyDescent="0.3">
      <c r="A2464" s="36" t="s">
        <v>3909</v>
      </c>
      <c r="B2464" s="25" t="s">
        <v>3908</v>
      </c>
      <c r="C2464" s="25">
        <v>0</v>
      </c>
      <c r="D2464" s="25" t="s">
        <v>149</v>
      </c>
      <c r="E2464" s="25" t="s">
        <v>152</v>
      </c>
      <c r="F2464" s="25" t="s">
        <v>160</v>
      </c>
    </row>
    <row r="2465" spans="1:7" x14ac:dyDescent="0.3">
      <c r="A2465" s="36" t="s">
        <v>3911</v>
      </c>
      <c r="B2465" s="25" t="s">
        <v>3910</v>
      </c>
      <c r="C2465" s="25"/>
      <c r="D2465" s="25" t="s">
        <v>149</v>
      </c>
      <c r="E2465" s="25"/>
      <c r="F2465" s="25"/>
    </row>
    <row r="2466" spans="1:7" ht="15" customHeight="1" x14ac:dyDescent="0.35">
      <c r="A2466" s="32" t="s">
        <v>5243</v>
      </c>
      <c r="C2466" s="25"/>
      <c r="E2466" s="25"/>
      <c r="F2466" s="25"/>
    </row>
    <row r="2467" spans="1:7" x14ac:dyDescent="0.3">
      <c r="A2467" s="36" t="s">
        <v>3913</v>
      </c>
      <c r="B2467" s="25" t="s">
        <v>3912</v>
      </c>
      <c r="C2467" s="25">
        <v>0</v>
      </c>
      <c r="D2467" s="25" t="s">
        <v>149</v>
      </c>
      <c r="E2467" s="25" t="s">
        <v>152</v>
      </c>
      <c r="F2467" s="25" t="s">
        <v>3371</v>
      </c>
    </row>
    <row r="2468" spans="1:7" x14ac:dyDescent="0.3">
      <c r="A2468" s="36" t="s">
        <v>3915</v>
      </c>
      <c r="B2468" s="25" t="s">
        <v>3914</v>
      </c>
      <c r="C2468" s="25">
        <v>1</v>
      </c>
      <c r="D2468" s="25" t="s">
        <v>149</v>
      </c>
      <c r="E2468" s="25" t="s">
        <v>147</v>
      </c>
      <c r="F2468" s="25" t="s">
        <v>195</v>
      </c>
    </row>
    <row r="2469" spans="1:7" x14ac:dyDescent="0.3">
      <c r="A2469" s="36" t="s">
        <v>3917</v>
      </c>
      <c r="B2469" s="25" t="s">
        <v>3916</v>
      </c>
      <c r="C2469" s="25">
        <v>5</v>
      </c>
      <c r="D2469" s="25" t="s">
        <v>149</v>
      </c>
      <c r="E2469" s="25" t="s">
        <v>147</v>
      </c>
      <c r="F2469" s="25" t="s">
        <v>222</v>
      </c>
    </row>
    <row r="2470" spans="1:7" x14ac:dyDescent="0.3">
      <c r="A2470" s="36" t="s">
        <v>3919</v>
      </c>
      <c r="B2470" s="25" t="s">
        <v>3918</v>
      </c>
      <c r="C2470" s="25">
        <v>6</v>
      </c>
      <c r="D2470" s="25" t="s">
        <v>262</v>
      </c>
      <c r="E2470" s="25" t="s">
        <v>147</v>
      </c>
      <c r="F2470" s="25" t="s">
        <v>195</v>
      </c>
      <c r="G2470" s="25" t="s">
        <v>203</v>
      </c>
    </row>
    <row r="2471" spans="1:7" ht="15" customHeight="1" x14ac:dyDescent="0.35">
      <c r="A2471" s="32" t="s">
        <v>5244</v>
      </c>
      <c r="C2471" s="25"/>
      <c r="E2471" s="25"/>
      <c r="F2471" s="25"/>
    </row>
    <row r="2472" spans="1:7" x14ac:dyDescent="0.3">
      <c r="A2472" s="36" t="s">
        <v>3920</v>
      </c>
      <c r="C2472" s="25"/>
      <c r="E2472" s="25"/>
      <c r="F2472" s="25"/>
    </row>
    <row r="2473" spans="1:7" x14ac:dyDescent="0.3">
      <c r="A2473" s="36" t="s">
        <v>3922</v>
      </c>
      <c r="B2473" s="25" t="s">
        <v>3921</v>
      </c>
      <c r="C2473" s="25">
        <v>10</v>
      </c>
      <c r="D2473" s="25" t="s">
        <v>149</v>
      </c>
      <c r="E2473" s="25" t="s">
        <v>147</v>
      </c>
      <c r="F2473" s="25" t="s">
        <v>3923</v>
      </c>
      <c r="G2473" s="25" t="s">
        <v>144</v>
      </c>
    </row>
    <row r="2474" spans="1:7" x14ac:dyDescent="0.3">
      <c r="A2474" s="36" t="s">
        <v>3925</v>
      </c>
      <c r="B2474" s="25" t="s">
        <v>3924</v>
      </c>
      <c r="C2474" s="25">
        <v>0</v>
      </c>
      <c r="D2474" s="25" t="s">
        <v>149</v>
      </c>
      <c r="E2474" s="25" t="s">
        <v>152</v>
      </c>
      <c r="F2474" s="25" t="s">
        <v>148</v>
      </c>
    </row>
    <row r="2475" spans="1:7" ht="15" customHeight="1" x14ac:dyDescent="0.35">
      <c r="A2475" s="32" t="s">
        <v>5245</v>
      </c>
      <c r="C2475" s="25"/>
      <c r="D2475" s="25"/>
      <c r="E2475" s="25"/>
      <c r="F2475" s="25"/>
    </row>
    <row r="2476" spans="1:7" x14ac:dyDescent="0.3">
      <c r="A2476" s="36" t="s">
        <v>3927</v>
      </c>
      <c r="B2476" s="25" t="s">
        <v>3926</v>
      </c>
      <c r="C2476" s="25">
        <v>9</v>
      </c>
      <c r="D2476" s="25" t="s">
        <v>149</v>
      </c>
      <c r="E2476" s="25" t="s">
        <v>147</v>
      </c>
      <c r="F2476" s="25" t="s">
        <v>222</v>
      </c>
      <c r="G2476" s="25" t="s">
        <v>144</v>
      </c>
    </row>
    <row r="2477" spans="1:7" x14ac:dyDescent="0.3">
      <c r="A2477" s="36" t="s">
        <v>3928</v>
      </c>
      <c r="C2477" s="25"/>
      <c r="E2477" s="25"/>
      <c r="F2477" s="25"/>
    </row>
    <row r="2478" spans="1:7" x14ac:dyDescent="0.3">
      <c r="A2478" s="36" t="s">
        <v>3930</v>
      </c>
      <c r="B2478" s="25" t="s">
        <v>3929</v>
      </c>
      <c r="C2478" s="25">
        <v>8</v>
      </c>
      <c r="D2478" s="25" t="s">
        <v>149</v>
      </c>
      <c r="E2478" s="25" t="s">
        <v>147</v>
      </c>
      <c r="F2478" s="25" t="s">
        <v>195</v>
      </c>
      <c r="G2478" s="25" t="s">
        <v>182</v>
      </c>
    </row>
    <row r="2479" spans="1:7" x14ac:dyDescent="0.3">
      <c r="A2479" s="36" t="s">
        <v>3932</v>
      </c>
      <c r="B2479" s="25" t="s">
        <v>3931</v>
      </c>
      <c r="C2479" s="25">
        <v>8</v>
      </c>
      <c r="D2479" s="25" t="s">
        <v>149</v>
      </c>
      <c r="E2479" s="25" t="s">
        <v>147</v>
      </c>
      <c r="F2479" s="25" t="s">
        <v>222</v>
      </c>
    </row>
    <row r="2480" spans="1:7" x14ac:dyDescent="0.3">
      <c r="A2480" s="36" t="s">
        <v>3934</v>
      </c>
      <c r="B2480" s="25" t="s">
        <v>3933</v>
      </c>
      <c r="C2480" s="25">
        <v>6</v>
      </c>
      <c r="D2480" s="25" t="s">
        <v>262</v>
      </c>
      <c r="E2480" s="25" t="s">
        <v>147</v>
      </c>
      <c r="F2480" s="25" t="s">
        <v>222</v>
      </c>
    </row>
    <row r="2481" spans="1:7" x14ac:dyDescent="0.3">
      <c r="A2481" s="36" t="s">
        <v>3936</v>
      </c>
      <c r="B2481" s="25" t="s">
        <v>3935</v>
      </c>
      <c r="C2481" s="25">
        <v>3</v>
      </c>
      <c r="D2481" s="25" t="s">
        <v>149</v>
      </c>
      <c r="E2481" s="25" t="s">
        <v>147</v>
      </c>
      <c r="F2481" s="25" t="s">
        <v>222</v>
      </c>
    </row>
    <row r="2482" spans="1:7" x14ac:dyDescent="0.3">
      <c r="A2482" s="36" t="s">
        <v>3939</v>
      </c>
      <c r="B2482" s="25" t="s">
        <v>3938</v>
      </c>
      <c r="C2482" s="25">
        <v>7</v>
      </c>
      <c r="D2482" s="25" t="s">
        <v>3937</v>
      </c>
      <c r="E2482" s="25" t="s">
        <v>147</v>
      </c>
      <c r="F2482" s="25" t="s">
        <v>222</v>
      </c>
    </row>
    <row r="2483" spans="1:7" ht="15" customHeight="1" x14ac:dyDescent="0.35">
      <c r="A2483" s="32" t="s">
        <v>5246</v>
      </c>
      <c r="C2483" s="25"/>
      <c r="D2483" s="25"/>
      <c r="E2483" s="25"/>
      <c r="F2483" s="25"/>
    </row>
    <row r="2484" spans="1:7" x14ac:dyDescent="0.3">
      <c r="A2484" s="36" t="s">
        <v>3941</v>
      </c>
      <c r="B2484" s="25" t="s">
        <v>3940</v>
      </c>
      <c r="C2484" s="25">
        <v>3</v>
      </c>
      <c r="D2484" s="25" t="s">
        <v>149</v>
      </c>
      <c r="E2484" s="25" t="s">
        <v>147</v>
      </c>
      <c r="F2484" s="25" t="s">
        <v>222</v>
      </c>
      <c r="G2484" s="25" t="s">
        <v>182</v>
      </c>
    </row>
    <row r="2485" spans="1:7" ht="15" customHeight="1" x14ac:dyDescent="0.35">
      <c r="A2485" s="32" t="s">
        <v>5247</v>
      </c>
      <c r="C2485" s="25"/>
      <c r="E2485" s="25"/>
      <c r="F2485" s="25"/>
    </row>
    <row r="2486" spans="1:7" x14ac:dyDescent="0.3">
      <c r="A2486" s="36" t="s">
        <v>3943</v>
      </c>
      <c r="B2486" s="25" t="s">
        <v>3942</v>
      </c>
      <c r="C2486" s="25">
        <v>0</v>
      </c>
      <c r="D2486" s="25" t="s">
        <v>157</v>
      </c>
      <c r="E2486" s="25" t="s">
        <v>152</v>
      </c>
      <c r="F2486" s="25" t="s">
        <v>148</v>
      </c>
    </row>
    <row r="2487" spans="1:7" x14ac:dyDescent="0.3">
      <c r="A2487" s="36" t="s">
        <v>3945</v>
      </c>
      <c r="B2487" s="25" t="s">
        <v>3944</v>
      </c>
      <c r="C2487" s="25">
        <v>5</v>
      </c>
      <c r="D2487" s="25" t="s">
        <v>157</v>
      </c>
      <c r="E2487" s="25" t="s">
        <v>147</v>
      </c>
      <c r="F2487" s="25" t="s">
        <v>148</v>
      </c>
    </row>
    <row r="2488" spans="1:7" x14ac:dyDescent="0.3">
      <c r="A2488" s="36" t="s">
        <v>3947</v>
      </c>
      <c r="B2488" s="25" t="s">
        <v>3946</v>
      </c>
      <c r="C2488" s="25">
        <v>6</v>
      </c>
      <c r="D2488" s="25" t="s">
        <v>157</v>
      </c>
      <c r="E2488" s="25" t="s">
        <v>147</v>
      </c>
      <c r="F2488" s="25" t="s">
        <v>355</v>
      </c>
    </row>
    <row r="2489" spans="1:7" x14ac:dyDescent="0.3">
      <c r="A2489" s="36" t="s">
        <v>3949</v>
      </c>
      <c r="B2489" s="25" t="s">
        <v>3948</v>
      </c>
      <c r="C2489" s="25">
        <v>9</v>
      </c>
      <c r="D2489" s="25" t="s">
        <v>157</v>
      </c>
      <c r="E2489" s="25" t="s">
        <v>147</v>
      </c>
      <c r="F2489" s="25" t="s">
        <v>222</v>
      </c>
    </row>
    <row r="2490" spans="1:7" x14ac:dyDescent="0.3">
      <c r="A2490" s="36" t="s">
        <v>3951</v>
      </c>
      <c r="B2490" s="25" t="s">
        <v>3950</v>
      </c>
      <c r="C2490" s="25">
        <v>3</v>
      </c>
      <c r="D2490" s="25" t="s">
        <v>157</v>
      </c>
      <c r="E2490" s="25" t="s">
        <v>147</v>
      </c>
      <c r="F2490" s="25" t="s">
        <v>148</v>
      </c>
    </row>
    <row r="2491" spans="1:7" x14ac:dyDescent="0.3">
      <c r="A2491" s="36" t="s">
        <v>3953</v>
      </c>
      <c r="B2491" s="25" t="s">
        <v>3952</v>
      </c>
      <c r="C2491" s="25">
        <v>4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3954</v>
      </c>
      <c r="B2492" s="25" t="s">
        <v>3952</v>
      </c>
      <c r="C2492" s="25"/>
      <c r="D2492" s="25" t="s">
        <v>157</v>
      </c>
      <c r="E2492" s="25"/>
      <c r="F2492" s="25"/>
    </row>
    <row r="2493" spans="1:7" x14ac:dyDescent="0.3">
      <c r="A2493" s="25" t="s">
        <v>3956</v>
      </c>
      <c r="B2493" s="36" t="s">
        <v>3955</v>
      </c>
      <c r="C2493" s="25">
        <v>0</v>
      </c>
      <c r="D2493" s="36" t="s">
        <v>157</v>
      </c>
      <c r="E2493" s="25" t="s">
        <v>152</v>
      </c>
      <c r="F2493" s="25" t="s">
        <v>963</v>
      </c>
    </row>
    <row r="2494" spans="1:7" x14ac:dyDescent="0.3">
      <c r="A2494" s="36" t="s">
        <v>3958</v>
      </c>
      <c r="B2494" s="25" t="s">
        <v>3957</v>
      </c>
      <c r="C2494" s="25">
        <v>6</v>
      </c>
      <c r="D2494" s="25" t="s">
        <v>157</v>
      </c>
      <c r="E2494" s="25" t="s">
        <v>147</v>
      </c>
      <c r="F2494" s="25" t="s">
        <v>156</v>
      </c>
    </row>
    <row r="2495" spans="1:7" x14ac:dyDescent="0.3">
      <c r="A2495" s="36" t="s">
        <v>3959</v>
      </c>
      <c r="B2495" s="25" t="s">
        <v>3957</v>
      </c>
      <c r="D2495" s="25" t="s">
        <v>157</v>
      </c>
      <c r="E2495" s="25" t="s">
        <v>147</v>
      </c>
      <c r="F2495" s="25" t="s">
        <v>160</v>
      </c>
    </row>
    <row r="2496" spans="1:7" x14ac:dyDescent="0.3">
      <c r="A2496" s="36" t="s">
        <v>3960</v>
      </c>
      <c r="B2496" s="25" t="s">
        <v>3957</v>
      </c>
      <c r="D2496" s="25" t="s">
        <v>157</v>
      </c>
      <c r="E2496" s="25" t="s">
        <v>147</v>
      </c>
      <c r="F2496" s="25" t="s">
        <v>160</v>
      </c>
    </row>
    <row r="2497" spans="1:7" x14ac:dyDescent="0.3">
      <c r="A2497" s="36" t="s">
        <v>3962</v>
      </c>
      <c r="B2497" s="25" t="s">
        <v>3961</v>
      </c>
      <c r="C2497" s="25">
        <v>2</v>
      </c>
      <c r="D2497" s="25" t="s">
        <v>157</v>
      </c>
      <c r="E2497" s="25" t="s">
        <v>147</v>
      </c>
      <c r="F2497" s="25" t="s">
        <v>195</v>
      </c>
    </row>
    <row r="2498" spans="1:7" x14ac:dyDescent="0.3">
      <c r="A2498" s="36" t="s">
        <v>3964</v>
      </c>
      <c r="B2498" s="25" t="s">
        <v>3963</v>
      </c>
      <c r="C2498" s="25">
        <v>5</v>
      </c>
      <c r="D2498" s="25" t="s">
        <v>157</v>
      </c>
      <c r="E2498" s="25" t="s">
        <v>147</v>
      </c>
      <c r="F2498" s="25" t="s">
        <v>819</v>
      </c>
    </row>
    <row r="2499" spans="1:7" x14ac:dyDescent="0.3">
      <c r="A2499" s="36" t="s">
        <v>3966</v>
      </c>
      <c r="B2499" s="25" t="s">
        <v>3965</v>
      </c>
      <c r="C2499" s="25">
        <v>9</v>
      </c>
      <c r="D2499" s="25" t="s">
        <v>157</v>
      </c>
      <c r="E2499" s="25" t="s">
        <v>147</v>
      </c>
      <c r="F2499" s="25" t="s">
        <v>253</v>
      </c>
      <c r="G2499" s="25" t="s">
        <v>203</v>
      </c>
    </row>
    <row r="2500" spans="1:7" x14ac:dyDescent="0.3">
      <c r="A2500" s="36" t="s">
        <v>3968</v>
      </c>
      <c r="B2500" s="25" t="s">
        <v>3967</v>
      </c>
      <c r="C2500" s="25">
        <v>4</v>
      </c>
      <c r="D2500" s="25" t="s">
        <v>157</v>
      </c>
      <c r="E2500" s="25" t="s">
        <v>147</v>
      </c>
      <c r="F2500" s="25" t="s">
        <v>222</v>
      </c>
    </row>
    <row r="2501" spans="1:7" x14ac:dyDescent="0.3">
      <c r="A2501" s="36" t="s">
        <v>3970</v>
      </c>
      <c r="B2501" s="25" t="s">
        <v>3969</v>
      </c>
      <c r="C2501" s="25">
        <v>8</v>
      </c>
      <c r="D2501" s="25" t="s">
        <v>157</v>
      </c>
      <c r="E2501" s="25" t="s">
        <v>147</v>
      </c>
      <c r="F2501" s="25" t="s">
        <v>222</v>
      </c>
    </row>
    <row r="2502" spans="1:7" x14ac:dyDescent="0.3">
      <c r="A2502" s="36" t="s">
        <v>3972</v>
      </c>
      <c r="B2502" s="25" t="s">
        <v>3971</v>
      </c>
      <c r="C2502" s="25">
        <v>8</v>
      </c>
      <c r="D2502" s="25" t="s">
        <v>157</v>
      </c>
      <c r="E2502" s="25" t="s">
        <v>147</v>
      </c>
      <c r="F2502" s="25" t="s">
        <v>148</v>
      </c>
      <c r="G2502" s="25" t="s">
        <v>182</v>
      </c>
    </row>
    <row r="2503" spans="1:7" x14ac:dyDescent="0.3">
      <c r="A2503" s="36" t="s">
        <v>3974</v>
      </c>
      <c r="B2503" s="25" t="s">
        <v>3973</v>
      </c>
      <c r="C2503" s="25">
        <v>0</v>
      </c>
      <c r="D2503" s="25" t="s">
        <v>157</v>
      </c>
      <c r="E2503" s="25" t="s">
        <v>152</v>
      </c>
      <c r="F2503" s="25" t="s">
        <v>160</v>
      </c>
    </row>
    <row r="2504" spans="1:7" x14ac:dyDescent="0.3">
      <c r="A2504" s="36" t="s">
        <v>3976</v>
      </c>
      <c r="B2504" s="25" t="s">
        <v>3975</v>
      </c>
      <c r="C2504" s="25">
        <v>5</v>
      </c>
      <c r="D2504" s="25" t="s">
        <v>157</v>
      </c>
      <c r="E2504" s="25" t="s">
        <v>147</v>
      </c>
      <c r="F2504" s="25" t="s">
        <v>355</v>
      </c>
    </row>
    <row r="2505" spans="1:7" x14ac:dyDescent="0.3">
      <c r="A2505" s="36" t="s">
        <v>3978</v>
      </c>
      <c r="B2505" s="25" t="s">
        <v>3977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3980</v>
      </c>
      <c r="B2506" s="25" t="s">
        <v>3979</v>
      </c>
      <c r="C2506" s="25">
        <v>9</v>
      </c>
      <c r="D2506" s="25" t="s">
        <v>157</v>
      </c>
      <c r="E2506" s="25" t="s">
        <v>147</v>
      </c>
      <c r="F2506" s="25" t="s">
        <v>253</v>
      </c>
      <c r="G2506" s="25" t="s">
        <v>203</v>
      </c>
    </row>
    <row r="2507" spans="1:7" x14ac:dyDescent="0.3">
      <c r="A2507" s="36" t="s">
        <v>3982</v>
      </c>
      <c r="B2507" s="25" t="s">
        <v>3981</v>
      </c>
      <c r="C2507" s="25">
        <v>8</v>
      </c>
      <c r="D2507" s="25" t="s">
        <v>157</v>
      </c>
      <c r="E2507" s="25" t="s">
        <v>147</v>
      </c>
      <c r="F2507" s="25" t="s">
        <v>355</v>
      </c>
    </row>
    <row r="2508" spans="1:7" x14ac:dyDescent="0.3">
      <c r="A2508" s="36" t="s">
        <v>3984</v>
      </c>
      <c r="B2508" s="25" t="s">
        <v>3983</v>
      </c>
      <c r="C2508" s="25">
        <v>10</v>
      </c>
      <c r="D2508" s="25" t="s">
        <v>157</v>
      </c>
      <c r="E2508" s="25" t="s">
        <v>147</v>
      </c>
      <c r="F2508" s="25" t="s">
        <v>222</v>
      </c>
    </row>
    <row r="2509" spans="1:7" x14ac:dyDescent="0.3">
      <c r="A2509" s="36" t="s">
        <v>3986</v>
      </c>
      <c r="B2509" s="25" t="s">
        <v>3985</v>
      </c>
      <c r="C2509" s="25">
        <v>7</v>
      </c>
      <c r="D2509" s="25" t="s">
        <v>157</v>
      </c>
      <c r="E2509" s="25" t="s">
        <v>147</v>
      </c>
      <c r="F2509" s="25" t="s">
        <v>222</v>
      </c>
    </row>
    <row r="2510" spans="1:7" ht="15" customHeight="1" x14ac:dyDescent="0.35">
      <c r="A2510" s="32" t="s">
        <v>5248</v>
      </c>
    </row>
    <row r="2511" spans="1:7" x14ac:dyDescent="0.3">
      <c r="A2511" s="36" t="s">
        <v>3988</v>
      </c>
      <c r="B2511" s="25" t="s">
        <v>3987</v>
      </c>
      <c r="C2511" s="25">
        <v>0</v>
      </c>
      <c r="D2511" s="25" t="s">
        <v>157</v>
      </c>
      <c r="E2511" s="25" t="s">
        <v>152</v>
      </c>
      <c r="F2511" s="25" t="s">
        <v>208</v>
      </c>
    </row>
    <row r="2512" spans="1:7" x14ac:dyDescent="0.3">
      <c r="A2512" s="36" t="s">
        <v>3990</v>
      </c>
      <c r="B2512" s="25" t="s">
        <v>3989</v>
      </c>
      <c r="C2512" s="25">
        <v>0</v>
      </c>
      <c r="D2512" s="25" t="s">
        <v>149</v>
      </c>
      <c r="E2512" s="25" t="s">
        <v>152</v>
      </c>
      <c r="F2512" s="25" t="s">
        <v>160</v>
      </c>
    </row>
    <row r="2513" spans="1:7" ht="15" customHeight="1" x14ac:dyDescent="0.35">
      <c r="A2513" s="32" t="s">
        <v>5249</v>
      </c>
    </row>
    <row r="2514" spans="1:7" x14ac:dyDescent="0.3">
      <c r="A2514" s="36" t="s">
        <v>3992</v>
      </c>
      <c r="B2514" s="25" t="s">
        <v>3991</v>
      </c>
      <c r="C2514" s="25">
        <v>0</v>
      </c>
      <c r="D2514" s="25" t="s">
        <v>149</v>
      </c>
      <c r="E2514" s="25" t="s">
        <v>152</v>
      </c>
      <c r="F2514" s="25" t="s">
        <v>178</v>
      </c>
    </row>
    <row r="2515" spans="1:7" x14ac:dyDescent="0.3">
      <c r="A2515" s="36" t="s">
        <v>3994</v>
      </c>
      <c r="B2515" s="25" t="s">
        <v>3993</v>
      </c>
      <c r="C2515" s="25">
        <v>0</v>
      </c>
      <c r="D2515" s="25" t="s">
        <v>149</v>
      </c>
      <c r="E2515" s="25" t="s">
        <v>152</v>
      </c>
      <c r="F2515" s="25" t="s">
        <v>160</v>
      </c>
    </row>
    <row r="2516" spans="1:7" ht="15" customHeight="1" x14ac:dyDescent="0.35">
      <c r="A2516" s="32" t="s">
        <v>5250</v>
      </c>
    </row>
    <row r="2517" spans="1:7" x14ac:dyDescent="0.3">
      <c r="A2517" s="36" t="s">
        <v>3996</v>
      </c>
      <c r="B2517" s="25" t="s">
        <v>3995</v>
      </c>
      <c r="C2517" s="25">
        <v>3</v>
      </c>
      <c r="D2517" s="25" t="s">
        <v>157</v>
      </c>
      <c r="E2517" s="25" t="s">
        <v>147</v>
      </c>
      <c r="F2517" s="25" t="s">
        <v>501</v>
      </c>
    </row>
    <row r="2518" spans="1:7" x14ac:dyDescent="0.3">
      <c r="A2518" s="36" t="s">
        <v>3997</v>
      </c>
      <c r="B2518" s="25" t="s">
        <v>3995</v>
      </c>
      <c r="C2518" s="25">
        <v>3</v>
      </c>
      <c r="D2518" s="25" t="s">
        <v>157</v>
      </c>
      <c r="E2518" s="25" t="s">
        <v>147</v>
      </c>
      <c r="F2518" s="25" t="s">
        <v>160</v>
      </c>
    </row>
    <row r="2519" spans="1:7" x14ac:dyDescent="0.3">
      <c r="A2519" s="36" t="s">
        <v>3998</v>
      </c>
      <c r="C2519" s="25">
        <v>5</v>
      </c>
      <c r="D2519" s="36" t="s">
        <v>157</v>
      </c>
      <c r="E2519" s="25" t="s">
        <v>147</v>
      </c>
      <c r="F2519" s="25" t="s">
        <v>192</v>
      </c>
    </row>
    <row r="2520" spans="1:7" x14ac:dyDescent="0.3">
      <c r="A2520" s="36" t="s">
        <v>4000</v>
      </c>
      <c r="B2520" s="25" t="s">
        <v>3999</v>
      </c>
      <c r="C2520" s="25"/>
      <c r="D2520" s="25" t="s">
        <v>157</v>
      </c>
      <c r="E2520" s="25"/>
      <c r="F2520" s="25"/>
    </row>
    <row r="2521" spans="1:7" ht="15" customHeight="1" x14ac:dyDescent="0.35">
      <c r="A2521" s="32" t="s">
        <v>5251</v>
      </c>
    </row>
    <row r="2522" spans="1:7" x14ac:dyDescent="0.3">
      <c r="A2522" s="36" t="s">
        <v>4002</v>
      </c>
      <c r="B2522" s="25" t="s">
        <v>4001</v>
      </c>
      <c r="C2522" s="25">
        <v>6</v>
      </c>
      <c r="D2522" s="25" t="s">
        <v>149</v>
      </c>
      <c r="E2522" s="25" t="s">
        <v>147</v>
      </c>
      <c r="F2522" s="25" t="s">
        <v>4003</v>
      </c>
    </row>
    <row r="2523" spans="1:7" ht="15" customHeight="1" x14ac:dyDescent="0.35">
      <c r="A2523" s="32" t="s">
        <v>5252</v>
      </c>
    </row>
    <row r="2524" spans="1:7" x14ac:dyDescent="0.3">
      <c r="A2524" s="36" t="s">
        <v>4005</v>
      </c>
      <c r="B2524" s="25" t="s">
        <v>4004</v>
      </c>
      <c r="C2524" s="25">
        <v>5</v>
      </c>
      <c r="D2524" s="25" t="s">
        <v>149</v>
      </c>
      <c r="E2524" s="25" t="s">
        <v>147</v>
      </c>
      <c r="F2524" s="25" t="s">
        <v>241</v>
      </c>
    </row>
    <row r="2525" spans="1:7" x14ac:dyDescent="0.3">
      <c r="A2525" s="36" t="s">
        <v>4007</v>
      </c>
      <c r="B2525" s="25" t="s">
        <v>4006</v>
      </c>
      <c r="C2525" s="25">
        <v>3</v>
      </c>
      <c r="D2525" s="25" t="s">
        <v>149</v>
      </c>
      <c r="E2525" s="25" t="s">
        <v>147</v>
      </c>
      <c r="F2525" s="25" t="s">
        <v>278</v>
      </c>
    </row>
    <row r="2526" spans="1:7" x14ac:dyDescent="0.3">
      <c r="A2526" s="36" t="s">
        <v>4009</v>
      </c>
      <c r="B2526" s="25" t="s">
        <v>4008</v>
      </c>
      <c r="C2526" s="25">
        <v>5</v>
      </c>
      <c r="D2526" s="25" t="s">
        <v>149</v>
      </c>
      <c r="E2526" s="25" t="s">
        <v>147</v>
      </c>
      <c r="F2526" s="25" t="s">
        <v>156</v>
      </c>
    </row>
    <row r="2527" spans="1:7" ht="15" customHeight="1" x14ac:dyDescent="0.35">
      <c r="A2527" s="32" t="s">
        <v>5253</v>
      </c>
    </row>
    <row r="2528" spans="1:7" x14ac:dyDescent="0.3">
      <c r="A2528" s="36" t="s">
        <v>4011</v>
      </c>
      <c r="B2528" s="25" t="s">
        <v>4010</v>
      </c>
      <c r="C2528" s="25">
        <v>10</v>
      </c>
      <c r="D2528" s="25" t="s">
        <v>149</v>
      </c>
      <c r="E2528" s="25" t="s">
        <v>147</v>
      </c>
      <c r="F2528" s="25" t="s">
        <v>160</v>
      </c>
      <c r="G2528" s="25" t="s">
        <v>203</v>
      </c>
    </row>
    <row r="2529" spans="1:7" x14ac:dyDescent="0.3">
      <c r="A2529" s="36" t="s">
        <v>4013</v>
      </c>
      <c r="B2529" s="25" t="s">
        <v>4012</v>
      </c>
      <c r="C2529" s="25">
        <v>0</v>
      </c>
      <c r="D2529" s="25" t="s">
        <v>149</v>
      </c>
      <c r="E2529" s="25" t="s">
        <v>152</v>
      </c>
      <c r="F2529" s="25" t="s">
        <v>156</v>
      </c>
    </row>
    <row r="2530" spans="1:7" ht="15" customHeight="1" x14ac:dyDescent="0.35">
      <c r="A2530" s="32" t="s">
        <v>5254</v>
      </c>
    </row>
    <row r="2531" spans="1:7" x14ac:dyDescent="0.3">
      <c r="A2531" s="36" t="s">
        <v>4014</v>
      </c>
      <c r="C2531" s="25">
        <v>10</v>
      </c>
      <c r="D2531" s="36" t="s">
        <v>149</v>
      </c>
      <c r="E2531" s="25" t="s">
        <v>147</v>
      </c>
      <c r="F2531" s="25" t="s">
        <v>222</v>
      </c>
    </row>
    <row r="2532" spans="1:7" x14ac:dyDescent="0.3">
      <c r="A2532" s="36" t="s">
        <v>4016</v>
      </c>
      <c r="B2532" s="25" t="s">
        <v>4015</v>
      </c>
      <c r="C2532" s="25">
        <v>9</v>
      </c>
      <c r="D2532" s="25" t="s">
        <v>149</v>
      </c>
      <c r="E2532" s="25" t="s">
        <v>147</v>
      </c>
      <c r="F2532" s="25" t="s">
        <v>195</v>
      </c>
    </row>
    <row r="2533" spans="1:7" ht="15" customHeight="1" x14ac:dyDescent="0.35">
      <c r="A2533" s="32" t="s">
        <v>5255</v>
      </c>
    </row>
    <row r="2534" spans="1:7" ht="15" customHeight="1" x14ac:dyDescent="0.35">
      <c r="A2534" s="32" t="s">
        <v>5256</v>
      </c>
    </row>
    <row r="2535" spans="1:7" x14ac:dyDescent="0.3">
      <c r="A2535" s="36" t="s">
        <v>4018</v>
      </c>
      <c r="B2535" s="25" t="s">
        <v>4017</v>
      </c>
      <c r="C2535" s="25"/>
      <c r="D2535" s="25" t="s">
        <v>149</v>
      </c>
      <c r="E2535" s="25"/>
      <c r="F2535" s="25"/>
    </row>
    <row r="2536" spans="1:7" x14ac:dyDescent="0.3">
      <c r="A2536" s="36" t="s">
        <v>4020</v>
      </c>
      <c r="B2536" s="25" t="s">
        <v>4019</v>
      </c>
      <c r="C2536" s="25">
        <v>10</v>
      </c>
      <c r="D2536" s="25" t="s">
        <v>149</v>
      </c>
      <c r="E2536" s="25" t="s">
        <v>147</v>
      </c>
      <c r="F2536" s="25" t="s">
        <v>148</v>
      </c>
      <c r="G2536" s="25" t="s">
        <v>144</v>
      </c>
    </row>
    <row r="2537" spans="1:7" x14ac:dyDescent="0.3">
      <c r="A2537" s="36" t="s">
        <v>4022</v>
      </c>
      <c r="B2537" s="25" t="s">
        <v>4021</v>
      </c>
      <c r="C2537" s="25">
        <v>10</v>
      </c>
      <c r="D2537" s="25" t="s">
        <v>149</v>
      </c>
      <c r="E2537" s="25" t="s">
        <v>147</v>
      </c>
      <c r="F2537" s="25" t="s">
        <v>173</v>
      </c>
      <c r="G2537" s="25" t="s">
        <v>203</v>
      </c>
    </row>
    <row r="2538" spans="1:7" ht="15" customHeight="1" x14ac:dyDescent="0.35">
      <c r="A2538" s="32" t="s">
        <v>5257</v>
      </c>
    </row>
    <row r="2539" spans="1:7" x14ac:dyDescent="0.3">
      <c r="A2539" s="36" t="s">
        <v>4024</v>
      </c>
      <c r="B2539" s="25" t="s">
        <v>4023</v>
      </c>
      <c r="C2539" s="25"/>
      <c r="D2539" s="25" t="s">
        <v>189</v>
      </c>
      <c r="E2539" s="25"/>
      <c r="F2539" s="25"/>
      <c r="G2539" s="25" t="s">
        <v>203</v>
      </c>
    </row>
    <row r="2540" spans="1:7" ht="15" customHeight="1" x14ac:dyDescent="0.35">
      <c r="A2540" s="32" t="s">
        <v>5258</v>
      </c>
    </row>
    <row r="2541" spans="1:7" x14ac:dyDescent="0.3">
      <c r="A2541" s="36" t="s">
        <v>4025</v>
      </c>
      <c r="B2541" s="25" t="s">
        <v>2109</v>
      </c>
      <c r="C2541" s="25"/>
      <c r="D2541" s="25" t="s">
        <v>189</v>
      </c>
      <c r="E2541" s="25"/>
      <c r="F2541" s="25"/>
    </row>
    <row r="2542" spans="1:7" x14ac:dyDescent="0.3">
      <c r="A2542" s="36" t="s">
        <v>4027</v>
      </c>
      <c r="B2542" s="25" t="s">
        <v>4026</v>
      </c>
      <c r="C2542" s="25"/>
      <c r="D2542" s="25" t="s">
        <v>189</v>
      </c>
      <c r="E2542" s="25"/>
      <c r="F2542" s="25"/>
    </row>
    <row r="2543" spans="1:7" ht="15" customHeight="1" x14ac:dyDescent="0.35">
      <c r="A2543" s="32" t="s">
        <v>5259</v>
      </c>
    </row>
    <row r="2544" spans="1:7" x14ac:dyDescent="0.3">
      <c r="A2544" s="36" t="s">
        <v>4029</v>
      </c>
      <c r="B2544" s="25" t="s">
        <v>4028</v>
      </c>
      <c r="C2544" s="25">
        <v>9</v>
      </c>
      <c r="D2544" s="25" t="s">
        <v>149</v>
      </c>
      <c r="E2544" s="25" t="s">
        <v>147</v>
      </c>
      <c r="F2544" s="25" t="s">
        <v>195</v>
      </c>
    </row>
    <row r="2545" spans="1:7" ht="15" customHeight="1" x14ac:dyDescent="0.35">
      <c r="A2545" s="32" t="s">
        <v>5260</v>
      </c>
    </row>
    <row r="2546" spans="1:7" x14ac:dyDescent="0.3">
      <c r="A2546" s="36" t="s">
        <v>4031</v>
      </c>
      <c r="B2546" s="25" t="s">
        <v>4030</v>
      </c>
      <c r="C2546" s="25">
        <v>5</v>
      </c>
      <c r="D2546" s="25" t="s">
        <v>189</v>
      </c>
      <c r="E2546" s="25" t="s">
        <v>147</v>
      </c>
      <c r="F2546" s="25" t="s">
        <v>241</v>
      </c>
    </row>
    <row r="2547" spans="1:7" ht="15" customHeight="1" x14ac:dyDescent="0.35">
      <c r="A2547" s="32" t="s">
        <v>5261</v>
      </c>
    </row>
    <row r="2548" spans="1:7" x14ac:dyDescent="0.3">
      <c r="A2548" s="36" t="s">
        <v>4032</v>
      </c>
      <c r="C2548" s="25">
        <v>5</v>
      </c>
      <c r="D2548" s="36" t="s">
        <v>189</v>
      </c>
      <c r="E2548" s="25" t="s">
        <v>147</v>
      </c>
      <c r="F2548" s="25" t="s">
        <v>482</v>
      </c>
    </row>
    <row r="2549" spans="1:7" x14ac:dyDescent="0.3">
      <c r="A2549" s="36" t="s">
        <v>4034</v>
      </c>
      <c r="B2549" s="25" t="s">
        <v>4033</v>
      </c>
      <c r="C2549" s="25"/>
      <c r="D2549" s="25" t="s">
        <v>189</v>
      </c>
      <c r="E2549" s="25" t="s">
        <v>147</v>
      </c>
      <c r="F2549" s="25" t="s">
        <v>160</v>
      </c>
    </row>
    <row r="2550" spans="1:7" ht="15" customHeight="1" x14ac:dyDescent="0.35">
      <c r="A2550" s="32" t="s">
        <v>5262</v>
      </c>
    </row>
    <row r="2551" spans="1:7" x14ac:dyDescent="0.3">
      <c r="A2551" s="36" t="s">
        <v>4035</v>
      </c>
      <c r="C2551" s="25">
        <v>6</v>
      </c>
      <c r="D2551" s="36" t="s">
        <v>189</v>
      </c>
      <c r="E2551" s="25" t="s">
        <v>147</v>
      </c>
      <c r="F2551" s="25" t="s">
        <v>222</v>
      </c>
    </row>
    <row r="2552" spans="1:7" x14ac:dyDescent="0.3">
      <c r="A2552" s="36" t="s">
        <v>4037</v>
      </c>
      <c r="B2552" s="25" t="s">
        <v>4036</v>
      </c>
      <c r="C2552" s="25">
        <v>6</v>
      </c>
      <c r="D2552" s="25" t="s">
        <v>189</v>
      </c>
      <c r="E2552" s="25" t="s">
        <v>147</v>
      </c>
      <c r="F2552" s="25" t="s">
        <v>195</v>
      </c>
    </row>
    <row r="2553" spans="1:7" x14ac:dyDescent="0.3">
      <c r="A2553" s="36" t="s">
        <v>4039</v>
      </c>
      <c r="B2553" s="25" t="s">
        <v>4038</v>
      </c>
      <c r="C2553" s="25"/>
      <c r="D2553" s="25" t="s">
        <v>189</v>
      </c>
      <c r="E2553" s="25"/>
      <c r="F2553" s="25"/>
    </row>
    <row r="2554" spans="1:7" x14ac:dyDescent="0.3">
      <c r="A2554" s="36" t="s">
        <v>4041</v>
      </c>
      <c r="B2554" s="25" t="s">
        <v>4040</v>
      </c>
      <c r="C2554" s="25">
        <v>8</v>
      </c>
      <c r="D2554" s="25" t="s">
        <v>189</v>
      </c>
      <c r="E2554" s="25" t="s">
        <v>147</v>
      </c>
      <c r="F2554" s="25" t="s">
        <v>195</v>
      </c>
      <c r="G2554" s="25" t="s">
        <v>223</v>
      </c>
    </row>
    <row r="2555" spans="1:7" x14ac:dyDescent="0.3">
      <c r="A2555" s="36" t="s">
        <v>4043</v>
      </c>
      <c r="B2555" s="25" t="s">
        <v>4042</v>
      </c>
      <c r="C2555" s="25">
        <v>6</v>
      </c>
      <c r="D2555" s="25" t="s">
        <v>189</v>
      </c>
      <c r="E2555" s="25" t="s">
        <v>147</v>
      </c>
      <c r="F2555" s="25" t="s">
        <v>195</v>
      </c>
    </row>
    <row r="2556" spans="1:7" x14ac:dyDescent="0.3">
      <c r="A2556" s="36" t="s">
        <v>4044</v>
      </c>
      <c r="C2556" s="25">
        <v>8</v>
      </c>
      <c r="D2556" s="36" t="s">
        <v>189</v>
      </c>
      <c r="E2556" s="25" t="s">
        <v>147</v>
      </c>
      <c r="F2556" s="25" t="s">
        <v>195</v>
      </c>
      <c r="G2556" s="25" t="s">
        <v>223</v>
      </c>
    </row>
    <row r="2557" spans="1:7" x14ac:dyDescent="0.3">
      <c r="A2557" s="36" t="s">
        <v>4046</v>
      </c>
      <c r="B2557" s="25" t="s">
        <v>4045</v>
      </c>
      <c r="C2557" s="25"/>
      <c r="D2557" s="25" t="s">
        <v>189</v>
      </c>
      <c r="E2557" s="25" t="s">
        <v>147</v>
      </c>
      <c r="F2557" s="25" t="s">
        <v>160</v>
      </c>
      <c r="G2557" s="25" t="s">
        <v>223</v>
      </c>
    </row>
    <row r="2558" spans="1:7" x14ac:dyDescent="0.3">
      <c r="A2558" s="36" t="s">
        <v>4048</v>
      </c>
      <c r="B2558" s="25" t="s">
        <v>4047</v>
      </c>
      <c r="C2558" s="25">
        <v>8</v>
      </c>
      <c r="D2558" s="25" t="s">
        <v>189</v>
      </c>
      <c r="E2558" s="25" t="s">
        <v>147</v>
      </c>
      <c r="F2558" s="25" t="s">
        <v>195</v>
      </c>
    </row>
    <row r="2559" spans="1:7" x14ac:dyDescent="0.3">
      <c r="A2559" s="36" t="s">
        <v>4049</v>
      </c>
      <c r="B2559" s="25" t="s">
        <v>4047</v>
      </c>
      <c r="C2559" s="25"/>
      <c r="D2559" s="25" t="s">
        <v>189</v>
      </c>
      <c r="E2559" s="25" t="s">
        <v>147</v>
      </c>
      <c r="F2559" s="25" t="s">
        <v>160</v>
      </c>
    </row>
    <row r="2560" spans="1:7" x14ac:dyDescent="0.3">
      <c r="A2560" s="36" t="s">
        <v>4050</v>
      </c>
      <c r="B2560" s="25" t="s">
        <v>4047</v>
      </c>
      <c r="C2560" s="25"/>
      <c r="D2560" s="25" t="s">
        <v>189</v>
      </c>
      <c r="E2560" s="25" t="s">
        <v>147</v>
      </c>
      <c r="F2560" s="25" t="s">
        <v>160</v>
      </c>
    </row>
    <row r="2561" spans="1:7" ht="15" customHeight="1" x14ac:dyDescent="0.35">
      <c r="A2561" s="32" t="s">
        <v>5263</v>
      </c>
    </row>
    <row r="2562" spans="1:7" x14ac:dyDescent="0.3">
      <c r="A2562" s="36" t="s">
        <v>4052</v>
      </c>
      <c r="B2562" s="25" t="s">
        <v>4051</v>
      </c>
      <c r="C2562" s="25">
        <v>9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4054</v>
      </c>
      <c r="B2563" s="25" t="s">
        <v>4053</v>
      </c>
      <c r="C2563" s="25">
        <v>4</v>
      </c>
      <c r="D2563" s="25" t="s">
        <v>189</v>
      </c>
      <c r="E2563" s="25" t="s">
        <v>147</v>
      </c>
      <c r="F2563" s="25" t="s">
        <v>195</v>
      </c>
    </row>
    <row r="2564" spans="1:7" x14ac:dyDescent="0.3">
      <c r="A2564" s="36" t="s">
        <v>4056</v>
      </c>
      <c r="B2564" s="25" t="s">
        <v>4055</v>
      </c>
      <c r="C2564" s="25">
        <v>8</v>
      </c>
      <c r="D2564" s="25" t="s">
        <v>189</v>
      </c>
      <c r="E2564" s="25" t="s">
        <v>147</v>
      </c>
      <c r="F2564" s="25" t="s">
        <v>195</v>
      </c>
    </row>
    <row r="2565" spans="1:7" x14ac:dyDescent="0.3">
      <c r="A2565" s="36" t="s">
        <v>4057</v>
      </c>
      <c r="B2565" s="25" t="s">
        <v>4038</v>
      </c>
      <c r="C2565" s="25"/>
      <c r="D2565" s="25" t="s">
        <v>189</v>
      </c>
      <c r="E2565" s="25"/>
      <c r="F2565" s="25"/>
    </row>
    <row r="2566" spans="1:7" x14ac:dyDescent="0.3">
      <c r="A2566" s="36" t="s">
        <v>4058</v>
      </c>
      <c r="C2566" s="25"/>
      <c r="D2566" s="25" t="s">
        <v>157</v>
      </c>
      <c r="E2566" s="25"/>
      <c r="F2566" s="25"/>
    </row>
    <row r="2567" spans="1:7" ht="15" customHeight="1" x14ac:dyDescent="0.35">
      <c r="A2567" s="32" t="s">
        <v>5264</v>
      </c>
    </row>
    <row r="2568" spans="1:7" x14ac:dyDescent="0.3">
      <c r="A2568" s="36" t="s">
        <v>4060</v>
      </c>
      <c r="B2568" s="25" t="s">
        <v>4059</v>
      </c>
      <c r="C2568" s="25">
        <v>7</v>
      </c>
      <c r="D2568" s="25" t="s">
        <v>189</v>
      </c>
      <c r="E2568" s="25" t="s">
        <v>147</v>
      </c>
      <c r="F2568" s="25" t="s">
        <v>222</v>
      </c>
    </row>
    <row r="2569" spans="1:7" x14ac:dyDescent="0.3">
      <c r="A2569" s="36" t="s">
        <v>4062</v>
      </c>
      <c r="B2569" s="25" t="s">
        <v>4061</v>
      </c>
      <c r="C2569" s="25">
        <v>4</v>
      </c>
      <c r="D2569" s="25" t="s">
        <v>189</v>
      </c>
      <c r="E2569" s="25" t="s">
        <v>147</v>
      </c>
      <c r="F2569" s="25" t="s">
        <v>222</v>
      </c>
    </row>
    <row r="2570" spans="1:7" x14ac:dyDescent="0.3">
      <c r="A2570" s="36" t="s">
        <v>4064</v>
      </c>
      <c r="B2570" s="25" t="s">
        <v>4063</v>
      </c>
      <c r="C2570" s="25">
        <v>3</v>
      </c>
      <c r="D2570" s="25" t="s">
        <v>189</v>
      </c>
      <c r="E2570" s="25" t="s">
        <v>147</v>
      </c>
      <c r="F2570" s="25" t="s">
        <v>222</v>
      </c>
    </row>
    <row r="2571" spans="1:7" x14ac:dyDescent="0.3">
      <c r="A2571" s="36" t="s">
        <v>4066</v>
      </c>
      <c r="B2571" s="25" t="s">
        <v>4065</v>
      </c>
      <c r="C2571" s="25">
        <v>4</v>
      </c>
      <c r="D2571" s="25" t="s">
        <v>189</v>
      </c>
      <c r="E2571" s="25" t="s">
        <v>147</v>
      </c>
      <c r="F2571" s="25" t="s">
        <v>222</v>
      </c>
      <c r="G2571" s="25" t="s">
        <v>223</v>
      </c>
    </row>
    <row r="2572" spans="1:7" x14ac:dyDescent="0.3">
      <c r="A2572" s="36" t="s">
        <v>4068</v>
      </c>
      <c r="B2572" s="25" t="s">
        <v>4067</v>
      </c>
      <c r="C2572" s="25">
        <v>4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4070</v>
      </c>
      <c r="B2573" s="25" t="s">
        <v>4069</v>
      </c>
      <c r="C2573" s="25">
        <v>6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4072</v>
      </c>
      <c r="B2574" s="25" t="s">
        <v>4071</v>
      </c>
      <c r="C2574" s="25">
        <v>4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4074</v>
      </c>
      <c r="B2575" s="25" t="s">
        <v>4073</v>
      </c>
      <c r="C2575" s="25">
        <v>6</v>
      </c>
      <c r="D2575" s="25" t="s">
        <v>189</v>
      </c>
      <c r="E2575" s="25" t="s">
        <v>147</v>
      </c>
      <c r="F2575" s="25" t="s">
        <v>222</v>
      </c>
    </row>
    <row r="2576" spans="1:7" x14ac:dyDescent="0.3">
      <c r="A2576" s="36" t="s">
        <v>4076</v>
      </c>
      <c r="B2576" s="25" t="s">
        <v>4075</v>
      </c>
      <c r="C2576" s="25">
        <v>3</v>
      </c>
      <c r="D2576" s="25" t="s">
        <v>189</v>
      </c>
      <c r="E2576" s="25" t="s">
        <v>147</v>
      </c>
      <c r="F2576" s="25" t="s">
        <v>222</v>
      </c>
      <c r="G2576" s="25" t="s">
        <v>223</v>
      </c>
    </row>
    <row r="2577" spans="1:7" ht="15" customHeight="1" x14ac:dyDescent="0.35">
      <c r="A2577" s="32" t="s">
        <v>5265</v>
      </c>
    </row>
    <row r="2578" spans="1:7" x14ac:dyDescent="0.3">
      <c r="A2578" s="36" t="s">
        <v>4077</v>
      </c>
      <c r="C2578" s="25">
        <v>0</v>
      </c>
      <c r="D2578" s="25" t="s">
        <v>149</v>
      </c>
      <c r="E2578" s="25" t="s">
        <v>152</v>
      </c>
      <c r="F2578" s="25" t="s">
        <v>156</v>
      </c>
    </row>
    <row r="2579" spans="1:7" x14ac:dyDescent="0.3">
      <c r="A2579" s="36" t="s">
        <v>4079</v>
      </c>
      <c r="B2579" s="25" t="s">
        <v>4078</v>
      </c>
      <c r="C2579" s="25">
        <v>0</v>
      </c>
      <c r="D2579" s="25" t="s">
        <v>149</v>
      </c>
      <c r="E2579" s="25" t="s">
        <v>152</v>
      </c>
      <c r="F2579" s="25" t="s">
        <v>160</v>
      </c>
    </row>
    <row r="2580" spans="1:7" ht="15" customHeight="1" x14ac:dyDescent="0.35">
      <c r="A2580" s="32" t="s">
        <v>5266</v>
      </c>
    </row>
    <row r="2581" spans="1:7" ht="15" customHeight="1" x14ac:dyDescent="0.35">
      <c r="A2581" s="32" t="s">
        <v>5267</v>
      </c>
    </row>
    <row r="2582" spans="1:7" x14ac:dyDescent="0.3">
      <c r="A2582" s="36" t="s">
        <v>4081</v>
      </c>
      <c r="B2582" s="25" t="s">
        <v>4080</v>
      </c>
      <c r="C2582" s="25">
        <v>10</v>
      </c>
      <c r="D2582" s="25" t="s">
        <v>189</v>
      </c>
      <c r="E2582" s="25" t="s">
        <v>147</v>
      </c>
      <c r="F2582" s="25" t="s">
        <v>208</v>
      </c>
      <c r="G2582" s="25" t="s">
        <v>144</v>
      </c>
    </row>
    <row r="2583" spans="1:7" x14ac:dyDescent="0.3">
      <c r="A2583" s="36" t="s">
        <v>4083</v>
      </c>
      <c r="B2583" s="25" t="s">
        <v>4082</v>
      </c>
      <c r="C2583" s="25">
        <v>10</v>
      </c>
      <c r="D2583" s="25" t="s">
        <v>189</v>
      </c>
      <c r="E2583" s="25" t="s">
        <v>147</v>
      </c>
      <c r="F2583" s="25" t="s">
        <v>222</v>
      </c>
      <c r="G2583" s="25" t="s">
        <v>182</v>
      </c>
    </row>
    <row r="2584" spans="1:7" x14ac:dyDescent="0.3">
      <c r="A2584" s="36" t="s">
        <v>4085</v>
      </c>
      <c r="B2584" s="25" t="s">
        <v>4084</v>
      </c>
      <c r="C2584" s="25">
        <v>7</v>
      </c>
      <c r="D2584" s="25" t="s">
        <v>189</v>
      </c>
      <c r="E2584" s="25" t="s">
        <v>147</v>
      </c>
      <c r="F2584" s="25" t="s">
        <v>222</v>
      </c>
    </row>
    <row r="2585" spans="1:7" ht="15" customHeight="1" x14ac:dyDescent="0.35">
      <c r="A2585" s="32" t="s">
        <v>5268</v>
      </c>
    </row>
    <row r="2586" spans="1:7" x14ac:dyDescent="0.3">
      <c r="A2586" s="36" t="s">
        <v>4087</v>
      </c>
      <c r="B2586" s="25" t="s">
        <v>4086</v>
      </c>
      <c r="C2586" s="25">
        <v>4</v>
      </c>
      <c r="D2586" s="25" t="s">
        <v>149</v>
      </c>
      <c r="E2586" s="25" t="s">
        <v>147</v>
      </c>
      <c r="F2586" s="25" t="s">
        <v>241</v>
      </c>
    </row>
    <row r="2587" spans="1:7" x14ac:dyDescent="0.3">
      <c r="A2587" s="36" t="s">
        <v>4089</v>
      </c>
      <c r="B2587" s="25" t="s">
        <v>4088</v>
      </c>
      <c r="C2587" s="25">
        <v>5</v>
      </c>
      <c r="D2587" s="25" t="s">
        <v>149</v>
      </c>
      <c r="E2587" s="25" t="s">
        <v>147</v>
      </c>
      <c r="F2587" s="25" t="s">
        <v>4003</v>
      </c>
    </row>
    <row r="2588" spans="1:7" ht="15" customHeight="1" x14ac:dyDescent="0.35">
      <c r="A2588" s="32" t="s">
        <v>5269</v>
      </c>
    </row>
    <row r="2589" spans="1:7" x14ac:dyDescent="0.3">
      <c r="A2589" s="36" t="s">
        <v>4091</v>
      </c>
      <c r="B2589" s="25" t="s">
        <v>4090</v>
      </c>
      <c r="C2589" s="25">
        <v>5</v>
      </c>
      <c r="D2589" s="25" t="s">
        <v>149</v>
      </c>
      <c r="E2589" s="25" t="s">
        <v>147</v>
      </c>
      <c r="F2589" s="25" t="s">
        <v>222</v>
      </c>
    </row>
    <row r="2590" spans="1:7" x14ac:dyDescent="0.3">
      <c r="A2590" s="36" t="s">
        <v>4093</v>
      </c>
      <c r="B2590" s="25" t="s">
        <v>4092</v>
      </c>
      <c r="C2590" s="25">
        <v>5</v>
      </c>
      <c r="D2590" s="25" t="s">
        <v>149</v>
      </c>
      <c r="E2590" s="25" t="s">
        <v>147</v>
      </c>
      <c r="F2590" s="25" t="s">
        <v>222</v>
      </c>
    </row>
    <row r="2591" spans="1:7" x14ac:dyDescent="0.3">
      <c r="A2591" s="36" t="s">
        <v>4095</v>
      </c>
      <c r="B2591" s="25" t="s">
        <v>4094</v>
      </c>
      <c r="C2591" s="25"/>
      <c r="D2591" s="25" t="s">
        <v>149</v>
      </c>
      <c r="E2591" s="25"/>
      <c r="F2591" s="25"/>
    </row>
    <row r="2592" spans="1:7" x14ac:dyDescent="0.3">
      <c r="A2592" s="36" t="s">
        <v>4096</v>
      </c>
      <c r="C2592" s="25">
        <v>8</v>
      </c>
      <c r="D2592" s="25" t="s">
        <v>149</v>
      </c>
      <c r="E2592" s="25" t="s">
        <v>147</v>
      </c>
      <c r="F2592" s="25" t="s">
        <v>178</v>
      </c>
    </row>
    <row r="2593" spans="1:7" x14ac:dyDescent="0.3">
      <c r="A2593" s="36" t="s">
        <v>4098</v>
      </c>
      <c r="B2593" s="25" t="s">
        <v>4097</v>
      </c>
      <c r="C2593" s="25"/>
      <c r="D2593" s="25" t="s">
        <v>149</v>
      </c>
      <c r="E2593" s="25"/>
      <c r="F2593" s="25"/>
      <c r="G2593" s="25" t="s">
        <v>182</v>
      </c>
    </row>
    <row r="2594" spans="1:7" x14ac:dyDescent="0.3">
      <c r="A2594" s="36" t="s">
        <v>4100</v>
      </c>
      <c r="B2594" s="25" t="s">
        <v>4099</v>
      </c>
      <c r="C2594" s="25">
        <v>7</v>
      </c>
      <c r="D2594" s="25" t="s">
        <v>149</v>
      </c>
      <c r="E2594" s="25" t="s">
        <v>147</v>
      </c>
      <c r="F2594" s="25" t="s">
        <v>181</v>
      </c>
    </row>
    <row r="2595" spans="1:7" ht="15" customHeight="1" x14ac:dyDescent="0.35">
      <c r="A2595" s="32" t="s">
        <v>5270</v>
      </c>
    </row>
    <row r="2596" spans="1:7" ht="15" customHeight="1" x14ac:dyDescent="0.35">
      <c r="A2596" s="32" t="s">
        <v>5441</v>
      </c>
      <c r="B2596" s="25" t="s">
        <v>5442</v>
      </c>
      <c r="C2596" s="25">
        <v>0</v>
      </c>
      <c r="D2596" s="25" t="s">
        <v>149</v>
      </c>
      <c r="E2596" s="25" t="s">
        <v>152</v>
      </c>
    </row>
    <row r="2597" spans="1:7" x14ac:dyDescent="0.3">
      <c r="A2597" s="36" t="s">
        <v>4102</v>
      </c>
      <c r="B2597" s="25" t="s">
        <v>4101</v>
      </c>
      <c r="C2597" s="25">
        <v>0</v>
      </c>
      <c r="D2597" s="25" t="s">
        <v>149</v>
      </c>
      <c r="E2597" s="25" t="s">
        <v>152</v>
      </c>
      <c r="F2597" s="25" t="s">
        <v>160</v>
      </c>
    </row>
    <row r="2598" spans="1:7" ht="15" customHeight="1" x14ac:dyDescent="0.35">
      <c r="A2598" s="32" t="s">
        <v>5271</v>
      </c>
    </row>
    <row r="2599" spans="1:7" x14ac:dyDescent="0.3">
      <c r="A2599" s="36" t="s">
        <v>4104</v>
      </c>
      <c r="B2599" s="25" t="s">
        <v>4103</v>
      </c>
      <c r="C2599" s="25">
        <v>7</v>
      </c>
      <c r="D2599" s="25" t="s">
        <v>149</v>
      </c>
      <c r="E2599" s="25" t="s">
        <v>147</v>
      </c>
      <c r="F2599" s="25" t="s">
        <v>160</v>
      </c>
    </row>
    <row r="2600" spans="1:7" x14ac:dyDescent="0.3">
      <c r="A2600" s="36" t="s">
        <v>4106</v>
      </c>
      <c r="B2600" s="25" t="s">
        <v>4105</v>
      </c>
      <c r="C2600" s="25">
        <v>10</v>
      </c>
      <c r="D2600" s="25" t="s">
        <v>149</v>
      </c>
      <c r="E2600" s="25" t="s">
        <v>147</v>
      </c>
      <c r="F2600" s="25" t="s">
        <v>355</v>
      </c>
      <c r="G2600" s="25" t="s">
        <v>144</v>
      </c>
    </row>
    <row r="2601" spans="1:7" ht="15" customHeight="1" x14ac:dyDescent="0.35">
      <c r="A2601" s="32" t="s">
        <v>5272</v>
      </c>
    </row>
    <row r="2602" spans="1:7" x14ac:dyDescent="0.3">
      <c r="A2602" s="36" t="s">
        <v>4107</v>
      </c>
      <c r="C2602" s="25"/>
      <c r="D2602" s="25" t="s">
        <v>149</v>
      </c>
      <c r="E2602" s="25"/>
      <c r="F2602" s="25"/>
    </row>
    <row r="2603" spans="1:7" x14ac:dyDescent="0.3">
      <c r="A2603" s="36" t="s">
        <v>4109</v>
      </c>
      <c r="B2603" s="25" t="s">
        <v>4108</v>
      </c>
      <c r="C2603" s="25">
        <v>7</v>
      </c>
      <c r="D2603" s="25" t="s">
        <v>149</v>
      </c>
      <c r="E2603" s="25" t="s">
        <v>147</v>
      </c>
      <c r="F2603" s="25" t="s">
        <v>396</v>
      </c>
    </row>
    <row r="2604" spans="1:7" ht="15" customHeight="1" x14ac:dyDescent="0.35">
      <c r="A2604" s="32" t="s">
        <v>5273</v>
      </c>
    </row>
    <row r="2605" spans="1:7" x14ac:dyDescent="0.3">
      <c r="A2605" s="36" t="s">
        <v>4111</v>
      </c>
      <c r="B2605" s="25" t="s">
        <v>4110</v>
      </c>
      <c r="C2605" s="25">
        <v>0</v>
      </c>
      <c r="D2605" s="25" t="s">
        <v>149</v>
      </c>
      <c r="E2605" s="25" t="s">
        <v>152</v>
      </c>
      <c r="F2605" s="25" t="s">
        <v>170</v>
      </c>
    </row>
    <row r="2606" spans="1:7" x14ac:dyDescent="0.3">
      <c r="A2606" s="36" t="s">
        <v>4113</v>
      </c>
      <c r="B2606" s="25" t="s">
        <v>4112</v>
      </c>
      <c r="C2606" s="25">
        <v>0</v>
      </c>
      <c r="D2606" s="25" t="s">
        <v>189</v>
      </c>
      <c r="E2606" s="25" t="s">
        <v>152</v>
      </c>
      <c r="F2606" s="25" t="s">
        <v>241</v>
      </c>
    </row>
    <row r="2607" spans="1:7" x14ac:dyDescent="0.3">
      <c r="A2607" s="36" t="s">
        <v>4115</v>
      </c>
      <c r="B2607" s="25" t="s">
        <v>4114</v>
      </c>
      <c r="C2607" s="25">
        <v>0</v>
      </c>
      <c r="D2607" s="25" t="s">
        <v>189</v>
      </c>
      <c r="E2607" s="25" t="s">
        <v>152</v>
      </c>
      <c r="F2607" s="25" t="s">
        <v>156</v>
      </c>
    </row>
    <row r="2608" spans="1:7" x14ac:dyDescent="0.3">
      <c r="A2608" s="36" t="s">
        <v>4116</v>
      </c>
      <c r="C2608" s="25">
        <v>0</v>
      </c>
      <c r="D2608" s="36" t="s">
        <v>189</v>
      </c>
      <c r="E2608" s="25" t="s">
        <v>152</v>
      </c>
      <c r="F2608" s="25" t="s">
        <v>208</v>
      </c>
    </row>
    <row r="2609" spans="1:7" x14ac:dyDescent="0.3">
      <c r="A2609" s="36" t="s">
        <v>4117</v>
      </c>
      <c r="D2609" s="25" t="s">
        <v>189</v>
      </c>
      <c r="E2609" s="25"/>
      <c r="F2609" s="25"/>
    </row>
    <row r="2610" spans="1:7" x14ac:dyDescent="0.3">
      <c r="A2610" s="36" t="s">
        <v>4119</v>
      </c>
      <c r="B2610" s="25" t="s">
        <v>4118</v>
      </c>
      <c r="C2610" s="25">
        <v>0</v>
      </c>
      <c r="D2610" s="25" t="s">
        <v>189</v>
      </c>
      <c r="E2610" s="25" t="s">
        <v>152</v>
      </c>
      <c r="F2610" s="25" t="s">
        <v>160</v>
      </c>
    </row>
    <row r="2611" spans="1:7" ht="15" customHeight="1" x14ac:dyDescent="0.35">
      <c r="A2611" s="32" t="s">
        <v>5274</v>
      </c>
    </row>
    <row r="2612" spans="1:7" x14ac:dyDescent="0.3">
      <c r="A2612" s="36" t="s">
        <v>4121</v>
      </c>
      <c r="B2612" s="25" t="s">
        <v>4120</v>
      </c>
      <c r="C2612" s="25">
        <v>0</v>
      </c>
      <c r="D2612" s="25" t="s">
        <v>189</v>
      </c>
      <c r="E2612" s="25" t="s">
        <v>152</v>
      </c>
      <c r="F2612" s="25" t="s">
        <v>208</v>
      </c>
    </row>
    <row r="2613" spans="1:7" x14ac:dyDescent="0.3">
      <c r="A2613" s="36" t="s">
        <v>4123</v>
      </c>
      <c r="B2613" s="25" t="s">
        <v>4122</v>
      </c>
      <c r="C2613" s="25">
        <v>0</v>
      </c>
      <c r="D2613" s="25" t="s">
        <v>189</v>
      </c>
      <c r="E2613" s="25" t="s">
        <v>152</v>
      </c>
      <c r="F2613" s="25" t="s">
        <v>160</v>
      </c>
    </row>
    <row r="2614" spans="1:7" x14ac:dyDescent="0.3">
      <c r="A2614" s="36" t="s">
        <v>4124</v>
      </c>
      <c r="B2614" s="25" t="s">
        <v>4122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x14ac:dyDescent="0.3">
      <c r="A2615" s="36" t="s">
        <v>4125</v>
      </c>
      <c r="B2615" s="25" t="s">
        <v>4122</v>
      </c>
      <c r="C2615" s="25">
        <v>0</v>
      </c>
      <c r="D2615" s="25" t="s">
        <v>189</v>
      </c>
      <c r="E2615" s="25" t="s">
        <v>152</v>
      </c>
      <c r="F2615" s="25" t="s">
        <v>160</v>
      </c>
    </row>
    <row r="2616" spans="1:7" x14ac:dyDescent="0.3">
      <c r="A2616" s="36" t="s">
        <v>4127</v>
      </c>
      <c r="B2616" s="25" t="s">
        <v>4126</v>
      </c>
      <c r="C2616" s="25">
        <v>0</v>
      </c>
      <c r="D2616" s="25" t="s">
        <v>157</v>
      </c>
      <c r="E2616" s="25" t="s">
        <v>152</v>
      </c>
      <c r="F2616" s="25" t="s">
        <v>156</v>
      </c>
    </row>
    <row r="2617" spans="1:7" x14ac:dyDescent="0.3">
      <c r="A2617" s="36" t="s">
        <v>4129</v>
      </c>
      <c r="B2617" s="25" t="s">
        <v>4128</v>
      </c>
      <c r="C2617" s="25">
        <v>7</v>
      </c>
      <c r="D2617" s="25" t="s">
        <v>157</v>
      </c>
      <c r="E2617" s="25" t="s">
        <v>147</v>
      </c>
      <c r="F2617" s="25" t="s">
        <v>170</v>
      </c>
      <c r="G2617" s="25" t="s">
        <v>203</v>
      </c>
    </row>
    <row r="2618" spans="1:7" ht="15" customHeight="1" x14ac:dyDescent="0.35">
      <c r="A2618" s="32" t="s">
        <v>5275</v>
      </c>
    </row>
    <row r="2619" spans="1:7" x14ac:dyDescent="0.3">
      <c r="A2619" s="36" t="s">
        <v>4131</v>
      </c>
      <c r="B2619" s="25" t="s">
        <v>4130</v>
      </c>
      <c r="D2619" s="25" t="s">
        <v>149</v>
      </c>
      <c r="E2619" s="25"/>
      <c r="F2619" s="25"/>
      <c r="G2619" s="25" t="s">
        <v>182</v>
      </c>
    </row>
    <row r="2620" spans="1:7" ht="15" customHeight="1" x14ac:dyDescent="0.35">
      <c r="A2620" s="32" t="s">
        <v>5276</v>
      </c>
    </row>
    <row r="2621" spans="1:7" ht="15" customHeight="1" x14ac:dyDescent="0.35">
      <c r="A2621" s="32" t="s">
        <v>5277</v>
      </c>
    </row>
    <row r="2622" spans="1:7" x14ac:dyDescent="0.3">
      <c r="A2622" s="36" t="s">
        <v>4133</v>
      </c>
      <c r="B2622" s="25" t="s">
        <v>4132</v>
      </c>
      <c r="C2622" s="25">
        <v>7</v>
      </c>
      <c r="D2622" s="25" t="s">
        <v>368</v>
      </c>
      <c r="E2622" s="25" t="s">
        <v>147</v>
      </c>
      <c r="F2622" s="25" t="s">
        <v>160</v>
      </c>
    </row>
    <row r="2623" spans="1:7" x14ac:dyDescent="0.3">
      <c r="A2623" s="36" t="s">
        <v>4135</v>
      </c>
      <c r="B2623" s="25" t="s">
        <v>4134</v>
      </c>
      <c r="C2623" s="25">
        <v>2</v>
      </c>
      <c r="D2623" s="25" t="s">
        <v>149</v>
      </c>
      <c r="E2623" s="25" t="s">
        <v>147</v>
      </c>
      <c r="F2623" s="25" t="s">
        <v>163</v>
      </c>
    </row>
    <row r="2624" spans="1:7" ht="15" customHeight="1" x14ac:dyDescent="0.35">
      <c r="A2624" s="32" t="s">
        <v>5278</v>
      </c>
    </row>
    <row r="2625" spans="1:7" x14ac:dyDescent="0.3">
      <c r="A2625" s="36" t="s">
        <v>4137</v>
      </c>
      <c r="B2625" s="25" t="s">
        <v>4136</v>
      </c>
      <c r="C2625" s="25">
        <v>2</v>
      </c>
      <c r="D2625" s="25" t="s">
        <v>149</v>
      </c>
      <c r="E2625" s="25" t="s">
        <v>147</v>
      </c>
      <c r="F2625" s="25" t="s">
        <v>160</v>
      </c>
    </row>
    <row r="2626" spans="1:7" x14ac:dyDescent="0.3">
      <c r="A2626" s="36" t="s">
        <v>4139</v>
      </c>
      <c r="B2626" s="25" t="s">
        <v>4138</v>
      </c>
      <c r="D2626" s="25" t="s">
        <v>149</v>
      </c>
      <c r="E2626" s="25"/>
      <c r="F2626" s="25"/>
    </row>
    <row r="2627" spans="1:7" x14ac:dyDescent="0.3">
      <c r="A2627" s="36" t="s">
        <v>4141</v>
      </c>
      <c r="B2627" s="25" t="s">
        <v>4140</v>
      </c>
      <c r="C2627" s="25">
        <v>0</v>
      </c>
      <c r="D2627" s="25" t="s">
        <v>149</v>
      </c>
      <c r="E2627" s="25" t="s">
        <v>152</v>
      </c>
      <c r="F2627" s="25" t="s">
        <v>160</v>
      </c>
    </row>
    <row r="2628" spans="1:7" x14ac:dyDescent="0.3">
      <c r="A2628" s="36" t="s">
        <v>4142</v>
      </c>
      <c r="C2628" s="25">
        <v>0</v>
      </c>
      <c r="D2628" s="25" t="s">
        <v>149</v>
      </c>
      <c r="E2628" s="25" t="s">
        <v>152</v>
      </c>
      <c r="F2628" s="25" t="s">
        <v>160</v>
      </c>
    </row>
    <row r="2629" spans="1:7" x14ac:dyDescent="0.3">
      <c r="A2629" s="36" t="s">
        <v>4144</v>
      </c>
      <c r="B2629" s="25" t="s">
        <v>4143</v>
      </c>
      <c r="C2629" s="25">
        <v>0</v>
      </c>
      <c r="D2629" s="25" t="s">
        <v>149</v>
      </c>
      <c r="E2629" s="25" t="s">
        <v>152</v>
      </c>
      <c r="F2629" s="25" t="s">
        <v>160</v>
      </c>
    </row>
    <row r="2630" spans="1:7" x14ac:dyDescent="0.3">
      <c r="A2630" s="36" t="s">
        <v>4146</v>
      </c>
      <c r="B2630" s="25" t="s">
        <v>4145</v>
      </c>
      <c r="D2630" s="25" t="s">
        <v>149</v>
      </c>
      <c r="E2630" s="25"/>
      <c r="F2630" s="25"/>
    </row>
    <row r="2631" spans="1:7" x14ac:dyDescent="0.3">
      <c r="A2631" s="36" t="s">
        <v>4147</v>
      </c>
      <c r="D2631" s="25" t="s">
        <v>149</v>
      </c>
      <c r="E2631" s="25"/>
      <c r="F2631" s="25"/>
    </row>
    <row r="2632" spans="1:7" x14ac:dyDescent="0.3">
      <c r="A2632" s="36" t="s">
        <v>4149</v>
      </c>
      <c r="B2632" s="25" t="s">
        <v>4148</v>
      </c>
      <c r="D2632" s="25" t="s">
        <v>149</v>
      </c>
      <c r="E2632" s="25"/>
      <c r="F2632" s="25"/>
      <c r="G2632" s="25" t="s">
        <v>203</v>
      </c>
    </row>
    <row r="2633" spans="1:7" x14ac:dyDescent="0.3">
      <c r="A2633" s="36" t="s">
        <v>4150</v>
      </c>
      <c r="C2633" s="25">
        <v>0</v>
      </c>
      <c r="D2633" s="25" t="s">
        <v>149</v>
      </c>
      <c r="E2633" s="25" t="s">
        <v>152</v>
      </c>
      <c r="F2633" s="25" t="s">
        <v>156</v>
      </c>
    </row>
    <row r="2634" spans="1:7" x14ac:dyDescent="0.3">
      <c r="A2634" s="36" t="s">
        <v>4152</v>
      </c>
      <c r="B2634" s="25" t="s">
        <v>4151</v>
      </c>
      <c r="C2634" s="25">
        <v>0</v>
      </c>
      <c r="D2634" s="25" t="s">
        <v>149</v>
      </c>
      <c r="E2634" s="25" t="s">
        <v>152</v>
      </c>
      <c r="F2634" s="25" t="s">
        <v>160</v>
      </c>
    </row>
    <row r="2635" spans="1:7" x14ac:dyDescent="0.3">
      <c r="A2635" s="36" t="s">
        <v>4154</v>
      </c>
      <c r="B2635" s="25" t="s">
        <v>4153</v>
      </c>
      <c r="C2635" s="25">
        <v>0</v>
      </c>
      <c r="D2635" s="25" t="s">
        <v>149</v>
      </c>
      <c r="E2635" s="25" t="s">
        <v>152</v>
      </c>
      <c r="F2635" s="25" t="s">
        <v>160</v>
      </c>
    </row>
    <row r="2636" spans="1:7" x14ac:dyDescent="0.3">
      <c r="A2636" s="36" t="s">
        <v>4156</v>
      </c>
      <c r="B2636" s="25" t="s">
        <v>4155</v>
      </c>
      <c r="C2636" s="25">
        <v>9</v>
      </c>
      <c r="D2636" s="25" t="s">
        <v>149</v>
      </c>
      <c r="E2636" s="25" t="s">
        <v>147</v>
      </c>
      <c r="F2636" s="25" t="s">
        <v>148</v>
      </c>
      <c r="G2636" s="25" t="s">
        <v>182</v>
      </c>
    </row>
    <row r="2637" spans="1:7" x14ac:dyDescent="0.3">
      <c r="A2637" s="36" t="s">
        <v>4158</v>
      </c>
      <c r="B2637" s="25" t="s">
        <v>4157</v>
      </c>
      <c r="C2637" s="25">
        <v>0</v>
      </c>
      <c r="D2637" s="25" t="s">
        <v>149</v>
      </c>
      <c r="E2637" s="25" t="s">
        <v>152</v>
      </c>
      <c r="F2637" s="25" t="s">
        <v>160</v>
      </c>
    </row>
    <row r="2638" spans="1:7" ht="15" customHeight="1" x14ac:dyDescent="0.35">
      <c r="A2638" s="32" t="s">
        <v>5279</v>
      </c>
    </row>
    <row r="2639" spans="1:7" x14ac:dyDescent="0.3">
      <c r="A2639" s="36" t="s">
        <v>4160</v>
      </c>
      <c r="B2639" s="25" t="s">
        <v>4159</v>
      </c>
      <c r="C2639" s="25">
        <v>7</v>
      </c>
      <c r="D2639" s="25" t="s">
        <v>149</v>
      </c>
      <c r="E2639" s="25" t="s">
        <v>147</v>
      </c>
      <c r="F2639" s="25" t="s">
        <v>160</v>
      </c>
    </row>
    <row r="2640" spans="1:7" x14ac:dyDescent="0.3">
      <c r="A2640" s="36" t="s">
        <v>4161</v>
      </c>
      <c r="C2640" s="25">
        <v>0</v>
      </c>
      <c r="D2640" s="25" t="s">
        <v>149</v>
      </c>
      <c r="E2640" s="25" t="s">
        <v>152</v>
      </c>
      <c r="F2640" s="25" t="s">
        <v>160</v>
      </c>
    </row>
    <row r="2641" spans="1:6" x14ac:dyDescent="0.3">
      <c r="A2641" s="36" t="s">
        <v>4163</v>
      </c>
      <c r="B2641" s="25" t="s">
        <v>4162</v>
      </c>
      <c r="D2641" s="25" t="s">
        <v>149</v>
      </c>
      <c r="E2641" s="25"/>
      <c r="F2641" s="25"/>
    </row>
    <row r="2642" spans="1:6" x14ac:dyDescent="0.3">
      <c r="A2642" s="36" t="s">
        <v>4165</v>
      </c>
      <c r="B2642" s="25" t="s">
        <v>4164</v>
      </c>
      <c r="C2642" s="25">
        <v>8</v>
      </c>
      <c r="D2642" s="25" t="s">
        <v>149</v>
      </c>
      <c r="E2642" s="25" t="s">
        <v>147</v>
      </c>
      <c r="F2642" s="25" t="s">
        <v>160</v>
      </c>
    </row>
    <row r="2643" spans="1:6" x14ac:dyDescent="0.3">
      <c r="A2643" s="36" t="s">
        <v>4166</v>
      </c>
      <c r="C2643" s="25">
        <v>4</v>
      </c>
      <c r="D2643" s="25" t="s">
        <v>149</v>
      </c>
      <c r="E2643" s="25" t="s">
        <v>147</v>
      </c>
      <c r="F2643" s="25" t="s">
        <v>148</v>
      </c>
    </row>
    <row r="2644" spans="1:6" x14ac:dyDescent="0.3">
      <c r="A2644" s="36" t="s">
        <v>4168</v>
      </c>
      <c r="B2644" s="25" t="s">
        <v>4167</v>
      </c>
      <c r="C2644" s="25">
        <v>4</v>
      </c>
      <c r="D2644" s="25" t="s">
        <v>149</v>
      </c>
      <c r="E2644" s="25" t="s">
        <v>147</v>
      </c>
      <c r="F2644" s="25" t="s">
        <v>501</v>
      </c>
    </row>
    <row r="2645" spans="1:6" ht="15" customHeight="1" x14ac:dyDescent="0.35">
      <c r="A2645" s="32" t="s">
        <v>5280</v>
      </c>
    </row>
    <row r="2646" spans="1:6" x14ac:dyDescent="0.3">
      <c r="A2646" s="36" t="s">
        <v>4170</v>
      </c>
      <c r="B2646" s="25" t="s">
        <v>4169</v>
      </c>
      <c r="C2646" s="25">
        <v>0</v>
      </c>
      <c r="D2646" s="25" t="s">
        <v>149</v>
      </c>
      <c r="E2646" s="25" t="s">
        <v>152</v>
      </c>
      <c r="F2646" s="25" t="s">
        <v>160</v>
      </c>
    </row>
    <row r="2647" spans="1:6" ht="15" customHeight="1" x14ac:dyDescent="0.35">
      <c r="A2647" s="32" t="s">
        <v>5281</v>
      </c>
    </row>
    <row r="2648" spans="1:6" x14ac:dyDescent="0.3">
      <c r="A2648" s="36" t="s">
        <v>4172</v>
      </c>
      <c r="B2648" s="25" t="s">
        <v>4171</v>
      </c>
      <c r="C2648" s="25">
        <v>0</v>
      </c>
      <c r="D2648" s="25" t="s">
        <v>149</v>
      </c>
      <c r="E2648" s="25" t="s">
        <v>152</v>
      </c>
      <c r="F2648" s="25" t="s">
        <v>156</v>
      </c>
    </row>
    <row r="2649" spans="1:6" x14ac:dyDescent="0.3">
      <c r="A2649" s="36" t="s">
        <v>4174</v>
      </c>
      <c r="B2649" s="25" t="s">
        <v>4173</v>
      </c>
      <c r="C2649" s="25">
        <v>0</v>
      </c>
      <c r="D2649" s="25" t="s">
        <v>149</v>
      </c>
      <c r="E2649" s="25" t="s">
        <v>152</v>
      </c>
      <c r="F2649" s="25" t="s">
        <v>160</v>
      </c>
    </row>
    <row r="2650" spans="1:6" x14ac:dyDescent="0.3">
      <c r="A2650" s="36" t="s">
        <v>4176</v>
      </c>
      <c r="B2650" s="25" t="s">
        <v>4175</v>
      </c>
      <c r="C2650" s="25">
        <v>0</v>
      </c>
      <c r="D2650" s="25" t="s">
        <v>149</v>
      </c>
      <c r="E2650" s="25" t="s">
        <v>152</v>
      </c>
      <c r="F2650" s="25" t="s">
        <v>160</v>
      </c>
    </row>
    <row r="2651" spans="1:6" ht="15" customHeight="1" x14ac:dyDescent="0.35">
      <c r="A2651" s="32" t="s">
        <v>5282</v>
      </c>
    </row>
    <row r="2652" spans="1:6" x14ac:dyDescent="0.3">
      <c r="A2652" s="36" t="s">
        <v>4178</v>
      </c>
      <c r="B2652" s="25" t="s">
        <v>4177</v>
      </c>
      <c r="C2652" s="25">
        <v>6</v>
      </c>
      <c r="D2652" s="25" t="s">
        <v>149</v>
      </c>
      <c r="E2652" s="25" t="s">
        <v>147</v>
      </c>
      <c r="F2652" s="25" t="s">
        <v>163</v>
      </c>
    </row>
    <row r="2653" spans="1:6" x14ac:dyDescent="0.3">
      <c r="A2653" s="36" t="s">
        <v>4180</v>
      </c>
      <c r="B2653" s="25" t="s">
        <v>4179</v>
      </c>
      <c r="C2653" s="25">
        <v>7</v>
      </c>
      <c r="D2653" s="25" t="s">
        <v>149</v>
      </c>
      <c r="E2653" s="25" t="s">
        <v>147</v>
      </c>
      <c r="F2653" s="25" t="s">
        <v>160</v>
      </c>
    </row>
    <row r="2654" spans="1:6" x14ac:dyDescent="0.3">
      <c r="A2654" s="36" t="s">
        <v>4181</v>
      </c>
      <c r="C2654" s="25">
        <v>6</v>
      </c>
      <c r="D2654" s="25" t="s">
        <v>149</v>
      </c>
      <c r="E2654" s="25" t="s">
        <v>147</v>
      </c>
      <c r="F2654" s="25" t="s">
        <v>963</v>
      </c>
    </row>
    <row r="2655" spans="1:6" x14ac:dyDescent="0.3">
      <c r="A2655" s="36" t="s">
        <v>4183</v>
      </c>
      <c r="B2655" s="25" t="s">
        <v>4182</v>
      </c>
      <c r="C2655" s="25">
        <v>5</v>
      </c>
      <c r="D2655" s="25" t="s">
        <v>149</v>
      </c>
      <c r="E2655" s="25" t="s">
        <v>147</v>
      </c>
      <c r="F2655" s="25" t="s">
        <v>160</v>
      </c>
    </row>
    <row r="2656" spans="1:6" x14ac:dyDescent="0.3">
      <c r="A2656" s="36" t="s">
        <v>4185</v>
      </c>
      <c r="B2656" s="25" t="s">
        <v>4184</v>
      </c>
      <c r="C2656" s="25">
        <v>7</v>
      </c>
      <c r="D2656" s="25" t="s">
        <v>149</v>
      </c>
      <c r="E2656" s="25" t="s">
        <v>147</v>
      </c>
      <c r="F2656" s="25" t="s">
        <v>163</v>
      </c>
    </row>
    <row r="2657" spans="1:6" ht="15" customHeight="1" x14ac:dyDescent="0.35">
      <c r="A2657" s="32" t="s">
        <v>5283</v>
      </c>
    </row>
    <row r="2658" spans="1:6" ht="15" customHeight="1" x14ac:dyDescent="0.35">
      <c r="A2658" s="32" t="s">
        <v>5284</v>
      </c>
    </row>
    <row r="2659" spans="1:6" x14ac:dyDescent="0.3">
      <c r="A2659" s="36" t="s">
        <v>4187</v>
      </c>
      <c r="B2659" s="25" t="s">
        <v>4186</v>
      </c>
      <c r="C2659" s="25">
        <v>5</v>
      </c>
      <c r="D2659" s="25" t="s">
        <v>149</v>
      </c>
      <c r="E2659" s="25" t="s">
        <v>147</v>
      </c>
      <c r="F2659" s="25" t="s">
        <v>222</v>
      </c>
    </row>
    <row r="2660" spans="1:6" x14ac:dyDescent="0.3">
      <c r="A2660" s="36" t="s">
        <v>4189</v>
      </c>
      <c r="B2660" s="25" t="s">
        <v>4188</v>
      </c>
      <c r="C2660" s="25">
        <v>5</v>
      </c>
      <c r="D2660" s="25" t="s">
        <v>149</v>
      </c>
      <c r="E2660" s="25" t="s">
        <v>147</v>
      </c>
      <c r="F2660" s="25" t="s">
        <v>160</v>
      </c>
    </row>
    <row r="2661" spans="1:6" x14ac:dyDescent="0.3">
      <c r="A2661" s="36" t="s">
        <v>4191</v>
      </c>
      <c r="B2661" s="25" t="s">
        <v>4190</v>
      </c>
      <c r="C2661" s="25">
        <v>5</v>
      </c>
      <c r="D2661" s="25" t="s">
        <v>149</v>
      </c>
      <c r="E2661" s="25" t="s">
        <v>147</v>
      </c>
      <c r="F2661" s="25" t="s">
        <v>208</v>
      </c>
    </row>
    <row r="2662" spans="1:6" x14ac:dyDescent="0.3">
      <c r="A2662" s="36" t="s">
        <v>4193</v>
      </c>
      <c r="B2662" s="25" t="s">
        <v>4192</v>
      </c>
      <c r="C2662" s="25">
        <v>5</v>
      </c>
      <c r="D2662" s="25" t="s">
        <v>149</v>
      </c>
      <c r="E2662" s="25" t="s">
        <v>147</v>
      </c>
      <c r="F2662" s="25" t="s">
        <v>160</v>
      </c>
    </row>
    <row r="2663" spans="1:6" x14ac:dyDescent="0.3">
      <c r="A2663" s="36" t="s">
        <v>4195</v>
      </c>
      <c r="B2663" s="25" t="s">
        <v>4194</v>
      </c>
      <c r="C2663" s="25">
        <v>4</v>
      </c>
      <c r="D2663" s="25" t="s">
        <v>149</v>
      </c>
      <c r="E2663" s="25" t="s">
        <v>147</v>
      </c>
      <c r="F2663" s="25" t="s">
        <v>160</v>
      </c>
    </row>
    <row r="2664" spans="1:6" ht="15" customHeight="1" x14ac:dyDescent="0.35">
      <c r="A2664" s="32" t="s">
        <v>5285</v>
      </c>
    </row>
    <row r="2665" spans="1:6" x14ac:dyDescent="0.3">
      <c r="A2665" s="36" t="s">
        <v>4197</v>
      </c>
      <c r="B2665" s="25" t="s">
        <v>4196</v>
      </c>
      <c r="C2665" s="25">
        <v>4</v>
      </c>
      <c r="D2665" s="25" t="s">
        <v>1244</v>
      </c>
      <c r="E2665" s="25" t="s">
        <v>147</v>
      </c>
      <c r="F2665" s="25" t="s">
        <v>173</v>
      </c>
    </row>
    <row r="2666" spans="1:6" x14ac:dyDescent="0.3">
      <c r="A2666" s="36" t="s">
        <v>4199</v>
      </c>
      <c r="B2666" s="25" t="s">
        <v>4198</v>
      </c>
      <c r="C2666" s="25">
        <v>0</v>
      </c>
      <c r="D2666" s="25" t="s">
        <v>149</v>
      </c>
      <c r="E2666" s="25" t="s">
        <v>152</v>
      </c>
      <c r="F2666" s="25" t="s">
        <v>482</v>
      </c>
    </row>
    <row r="2667" spans="1:6" x14ac:dyDescent="0.3">
      <c r="A2667" s="36" t="s">
        <v>4201</v>
      </c>
      <c r="B2667" s="25" t="s">
        <v>4200</v>
      </c>
      <c r="C2667" s="25">
        <v>0</v>
      </c>
      <c r="D2667" s="25" t="s">
        <v>149</v>
      </c>
      <c r="E2667" s="25" t="s">
        <v>152</v>
      </c>
      <c r="F2667" s="25" t="s">
        <v>173</v>
      </c>
    </row>
    <row r="2668" spans="1:6" x14ac:dyDescent="0.3">
      <c r="A2668" s="36" t="s">
        <v>4202</v>
      </c>
      <c r="D2668" s="25" t="s">
        <v>149</v>
      </c>
      <c r="E2668" s="25"/>
      <c r="F2668" s="25"/>
    </row>
    <row r="2669" spans="1:6" x14ac:dyDescent="0.3">
      <c r="A2669" s="36" t="s">
        <v>4204</v>
      </c>
      <c r="B2669" s="25" t="s">
        <v>4203</v>
      </c>
      <c r="D2669" s="25" t="s">
        <v>149</v>
      </c>
      <c r="E2669" s="25"/>
      <c r="F2669" s="25"/>
    </row>
    <row r="2670" spans="1:6" x14ac:dyDescent="0.3">
      <c r="A2670" s="36" t="s">
        <v>4206</v>
      </c>
      <c r="B2670" s="25" t="s">
        <v>4205</v>
      </c>
      <c r="C2670" s="25">
        <v>0</v>
      </c>
      <c r="D2670" s="25" t="s">
        <v>149</v>
      </c>
      <c r="E2670" s="25" t="s">
        <v>152</v>
      </c>
      <c r="F2670" s="25" t="s">
        <v>160</v>
      </c>
    </row>
    <row r="2671" spans="1:6" ht="15" customHeight="1" x14ac:dyDescent="0.35">
      <c r="A2671" s="32" t="s">
        <v>5286</v>
      </c>
    </row>
    <row r="2672" spans="1:6" x14ac:dyDescent="0.3">
      <c r="A2672" s="36" t="s">
        <v>4208</v>
      </c>
      <c r="B2672" s="25" t="s">
        <v>4207</v>
      </c>
      <c r="D2672" s="25" t="s">
        <v>149</v>
      </c>
      <c r="E2672" s="25"/>
      <c r="F2672" s="25"/>
    </row>
    <row r="2673" spans="1:7" x14ac:dyDescent="0.3">
      <c r="A2673" s="36" t="s">
        <v>4210</v>
      </c>
      <c r="B2673" s="25" t="s">
        <v>4209</v>
      </c>
      <c r="C2673" s="25">
        <v>1</v>
      </c>
      <c r="D2673" s="25" t="s">
        <v>149</v>
      </c>
      <c r="E2673" s="25" t="s">
        <v>147</v>
      </c>
      <c r="F2673" s="25" t="s">
        <v>156</v>
      </c>
    </row>
    <row r="2674" spans="1:7" x14ac:dyDescent="0.3">
      <c r="A2674" s="36" t="s">
        <v>4211</v>
      </c>
      <c r="B2674" s="25" t="s">
        <v>4209</v>
      </c>
      <c r="C2674" s="25"/>
      <c r="D2674" s="25" t="s">
        <v>149</v>
      </c>
      <c r="E2674" s="25" t="s">
        <v>147</v>
      </c>
      <c r="F2674" s="25" t="s">
        <v>160</v>
      </c>
    </row>
    <row r="2675" spans="1:7" x14ac:dyDescent="0.3">
      <c r="A2675" s="36" t="s">
        <v>4212</v>
      </c>
      <c r="B2675" s="25" t="s">
        <v>4209</v>
      </c>
      <c r="C2675" s="25"/>
      <c r="D2675" s="25" t="s">
        <v>149</v>
      </c>
      <c r="E2675" s="25"/>
      <c r="F2675" s="25"/>
    </row>
    <row r="2676" spans="1:7" x14ac:dyDescent="0.3">
      <c r="A2676" s="36" t="s">
        <v>5433</v>
      </c>
      <c r="B2676" s="25" t="s">
        <v>4213</v>
      </c>
      <c r="C2676" s="25">
        <v>1</v>
      </c>
      <c r="D2676" s="25" t="s">
        <v>149</v>
      </c>
      <c r="E2676" s="25" t="s">
        <v>147</v>
      </c>
      <c r="F2676" s="25" t="s">
        <v>156</v>
      </c>
    </row>
    <row r="2677" spans="1:7" x14ac:dyDescent="0.3">
      <c r="A2677" s="36" t="s">
        <v>4214</v>
      </c>
      <c r="B2677" s="25" t="s">
        <v>4213</v>
      </c>
      <c r="C2677" s="25"/>
      <c r="D2677" s="25" t="s">
        <v>149</v>
      </c>
      <c r="E2677" s="25" t="s">
        <v>147</v>
      </c>
      <c r="F2677" s="25" t="s">
        <v>160</v>
      </c>
    </row>
    <row r="2678" spans="1:7" x14ac:dyDescent="0.3">
      <c r="A2678" s="36" t="s">
        <v>4215</v>
      </c>
      <c r="B2678" s="25" t="s">
        <v>4213</v>
      </c>
      <c r="C2678" s="25"/>
      <c r="D2678" s="25" t="s">
        <v>149</v>
      </c>
      <c r="E2678" s="25" t="s">
        <v>147</v>
      </c>
      <c r="F2678" s="25" t="s">
        <v>160</v>
      </c>
    </row>
    <row r="2679" spans="1:7" x14ac:dyDescent="0.3">
      <c r="A2679" s="36" t="s">
        <v>4217</v>
      </c>
      <c r="B2679" s="25" t="s">
        <v>4216</v>
      </c>
      <c r="C2679" s="25">
        <v>5</v>
      </c>
      <c r="D2679" s="25" t="s">
        <v>149</v>
      </c>
      <c r="E2679" s="25" t="s">
        <v>147</v>
      </c>
      <c r="F2679" s="25" t="s">
        <v>156</v>
      </c>
    </row>
    <row r="2680" spans="1:7" x14ac:dyDescent="0.3">
      <c r="A2680" s="36" t="s">
        <v>4219</v>
      </c>
      <c r="B2680" s="25" t="s">
        <v>4218</v>
      </c>
      <c r="C2680" s="25">
        <v>3</v>
      </c>
      <c r="D2680" s="25" t="s">
        <v>149</v>
      </c>
      <c r="E2680" s="25" t="s">
        <v>147</v>
      </c>
      <c r="F2680" s="25" t="s">
        <v>148</v>
      </c>
    </row>
    <row r="2681" spans="1:7" x14ac:dyDescent="0.3">
      <c r="A2681" s="36" t="s">
        <v>4221</v>
      </c>
      <c r="B2681" s="25" t="s">
        <v>4220</v>
      </c>
      <c r="C2681" s="25">
        <v>6</v>
      </c>
      <c r="D2681" s="25" t="s">
        <v>149</v>
      </c>
      <c r="E2681" s="25" t="s">
        <v>147</v>
      </c>
      <c r="F2681" s="25" t="s">
        <v>160</v>
      </c>
    </row>
    <row r="2682" spans="1:7" x14ac:dyDescent="0.3">
      <c r="A2682" s="36" t="s">
        <v>4223</v>
      </c>
      <c r="B2682" s="25" t="s">
        <v>4222</v>
      </c>
      <c r="C2682" s="25">
        <v>4</v>
      </c>
      <c r="D2682" s="25" t="s">
        <v>149</v>
      </c>
      <c r="E2682" s="25" t="s">
        <v>147</v>
      </c>
      <c r="F2682" s="25" t="s">
        <v>160</v>
      </c>
    </row>
    <row r="2683" spans="1:7" x14ac:dyDescent="0.3">
      <c r="A2683" s="36" t="s">
        <v>4225</v>
      </c>
      <c r="B2683" s="25" t="s">
        <v>4224</v>
      </c>
      <c r="C2683" s="25">
        <v>7</v>
      </c>
      <c r="D2683" s="25" t="s">
        <v>149</v>
      </c>
      <c r="E2683" s="25" t="s">
        <v>147</v>
      </c>
      <c r="F2683" s="25" t="s">
        <v>160</v>
      </c>
    </row>
    <row r="2684" spans="1:7" x14ac:dyDescent="0.3">
      <c r="A2684" s="36" t="s">
        <v>4227</v>
      </c>
      <c r="B2684" s="25" t="s">
        <v>4226</v>
      </c>
      <c r="C2684" s="25">
        <v>0</v>
      </c>
      <c r="D2684" s="25" t="s">
        <v>149</v>
      </c>
      <c r="E2684" s="25" t="s">
        <v>152</v>
      </c>
      <c r="F2684" s="25" t="s">
        <v>160</v>
      </c>
      <c r="G2684" s="25" t="s">
        <v>203</v>
      </c>
    </row>
    <row r="2685" spans="1:7" x14ac:dyDescent="0.3">
      <c r="A2685" s="36" t="s">
        <v>4229</v>
      </c>
      <c r="B2685" s="25" t="s">
        <v>4228</v>
      </c>
      <c r="C2685" s="25">
        <v>4</v>
      </c>
      <c r="D2685" s="25" t="s">
        <v>149</v>
      </c>
      <c r="E2685" s="25" t="s">
        <v>147</v>
      </c>
      <c r="F2685" s="25" t="s">
        <v>160</v>
      </c>
    </row>
    <row r="2686" spans="1:7" x14ac:dyDescent="0.3">
      <c r="A2686" s="36" t="s">
        <v>4230</v>
      </c>
      <c r="B2686" s="25" t="s">
        <v>4228</v>
      </c>
      <c r="C2686" s="25"/>
      <c r="D2686" s="25" t="s">
        <v>149</v>
      </c>
      <c r="E2686" s="25" t="s">
        <v>147</v>
      </c>
      <c r="F2686" s="25" t="s">
        <v>160</v>
      </c>
    </row>
    <row r="2687" spans="1:7" x14ac:dyDescent="0.3">
      <c r="A2687" s="36" t="s">
        <v>4231</v>
      </c>
      <c r="B2687" s="25" t="s">
        <v>4228</v>
      </c>
      <c r="C2687" s="25"/>
      <c r="D2687" s="25" t="s">
        <v>149</v>
      </c>
      <c r="E2687" s="25" t="s">
        <v>147</v>
      </c>
      <c r="F2687" s="25" t="s">
        <v>160</v>
      </c>
    </row>
    <row r="2688" spans="1:7" x14ac:dyDescent="0.3">
      <c r="A2688" s="36" t="s">
        <v>4233</v>
      </c>
      <c r="B2688" s="25" t="s">
        <v>4232</v>
      </c>
      <c r="C2688" s="25">
        <v>8</v>
      </c>
      <c r="D2688" s="25" t="s">
        <v>149</v>
      </c>
      <c r="E2688" s="25" t="s">
        <v>147</v>
      </c>
      <c r="F2688" s="25" t="s">
        <v>160</v>
      </c>
    </row>
    <row r="2689" spans="1:6" x14ac:dyDescent="0.3">
      <c r="A2689" s="36" t="s">
        <v>4235</v>
      </c>
      <c r="B2689" s="25" t="s">
        <v>4234</v>
      </c>
      <c r="C2689" s="25">
        <v>8</v>
      </c>
      <c r="D2689" s="25" t="s">
        <v>149</v>
      </c>
      <c r="E2689" s="25" t="s">
        <v>147</v>
      </c>
      <c r="F2689" s="25" t="s">
        <v>195</v>
      </c>
    </row>
    <row r="2690" spans="1:6" x14ac:dyDescent="0.3">
      <c r="A2690" s="36" t="s">
        <v>4237</v>
      </c>
      <c r="B2690" s="25" t="s">
        <v>4236</v>
      </c>
      <c r="C2690" s="25">
        <v>5</v>
      </c>
      <c r="D2690" s="25" t="s">
        <v>149</v>
      </c>
      <c r="E2690" s="25" t="s">
        <v>147</v>
      </c>
      <c r="F2690" s="25" t="s">
        <v>156</v>
      </c>
    </row>
    <row r="2691" spans="1:6" x14ac:dyDescent="0.3">
      <c r="A2691" s="36" t="s">
        <v>4238</v>
      </c>
      <c r="B2691" s="25" t="s">
        <v>4236</v>
      </c>
      <c r="C2691" s="25">
        <v>4</v>
      </c>
      <c r="D2691" s="25" t="s">
        <v>149</v>
      </c>
      <c r="E2691" s="25" t="s">
        <v>147</v>
      </c>
      <c r="F2691" s="25" t="s">
        <v>482</v>
      </c>
    </row>
    <row r="2692" spans="1:6" x14ac:dyDescent="0.3">
      <c r="A2692" s="36" t="s">
        <v>4239</v>
      </c>
      <c r="B2692" s="25" t="s">
        <v>4236</v>
      </c>
      <c r="C2692" s="25"/>
      <c r="D2692" s="25" t="s">
        <v>149</v>
      </c>
      <c r="E2692" s="25" t="s">
        <v>147</v>
      </c>
      <c r="F2692" s="25" t="s">
        <v>160</v>
      </c>
    </row>
    <row r="2693" spans="1:6" x14ac:dyDescent="0.3">
      <c r="A2693" s="36" t="s">
        <v>4241</v>
      </c>
      <c r="B2693" s="25" t="s">
        <v>4240</v>
      </c>
      <c r="C2693" s="25">
        <v>8</v>
      </c>
      <c r="D2693" s="25" t="s">
        <v>149</v>
      </c>
      <c r="E2693" s="25" t="s">
        <v>147</v>
      </c>
      <c r="F2693" s="25" t="s">
        <v>160</v>
      </c>
    </row>
    <row r="2694" spans="1:6" x14ac:dyDescent="0.3">
      <c r="A2694" s="36" t="s">
        <v>4243</v>
      </c>
      <c r="B2694" s="25" t="s">
        <v>4242</v>
      </c>
      <c r="C2694" s="25">
        <v>5</v>
      </c>
      <c r="D2694" s="25" t="s">
        <v>149</v>
      </c>
      <c r="E2694" s="25" t="s">
        <v>147</v>
      </c>
      <c r="F2694" s="25" t="s">
        <v>160</v>
      </c>
    </row>
    <row r="2695" spans="1:6" x14ac:dyDescent="0.3">
      <c r="A2695" s="36" t="s">
        <v>4244</v>
      </c>
      <c r="B2695" s="25" t="s">
        <v>4242</v>
      </c>
      <c r="C2695" s="25"/>
      <c r="D2695" s="25" t="s">
        <v>149</v>
      </c>
      <c r="E2695" s="25"/>
      <c r="F2695" s="25"/>
    </row>
    <row r="2696" spans="1:6" x14ac:dyDescent="0.3">
      <c r="A2696" s="36" t="s">
        <v>4245</v>
      </c>
      <c r="B2696" s="25" t="s">
        <v>4242</v>
      </c>
      <c r="C2696" s="25"/>
      <c r="D2696" s="25" t="s">
        <v>149</v>
      </c>
      <c r="E2696" s="25"/>
      <c r="F2696" s="25"/>
    </row>
    <row r="2697" spans="1:6" ht="15" customHeight="1" x14ac:dyDescent="0.35">
      <c r="A2697" s="32" t="s">
        <v>5287</v>
      </c>
    </row>
    <row r="2698" spans="1:6" x14ac:dyDescent="0.3">
      <c r="A2698" s="36" t="s">
        <v>4247</v>
      </c>
      <c r="B2698" s="25" t="s">
        <v>4246</v>
      </c>
      <c r="C2698" s="25">
        <v>9</v>
      </c>
      <c r="D2698" s="25" t="s">
        <v>149</v>
      </c>
      <c r="E2698" s="25" t="s">
        <v>147</v>
      </c>
      <c r="F2698" s="25" t="s">
        <v>195</v>
      </c>
    </row>
    <row r="2699" spans="1:6" x14ac:dyDescent="0.3">
      <c r="A2699" s="36" t="s">
        <v>4248</v>
      </c>
      <c r="C2699" s="25">
        <v>5</v>
      </c>
      <c r="D2699" s="36" t="s">
        <v>149</v>
      </c>
      <c r="E2699" s="25" t="s">
        <v>147</v>
      </c>
      <c r="F2699" s="25" t="s">
        <v>160</v>
      </c>
    </row>
    <row r="2700" spans="1:6" x14ac:dyDescent="0.3">
      <c r="A2700" s="36" t="s">
        <v>4250</v>
      </c>
      <c r="B2700" s="25" t="s">
        <v>4249</v>
      </c>
      <c r="C2700" s="25">
        <v>5</v>
      </c>
      <c r="D2700" s="25" t="s">
        <v>149</v>
      </c>
      <c r="E2700" s="25" t="s">
        <v>147</v>
      </c>
      <c r="F2700" s="25" t="s">
        <v>160</v>
      </c>
    </row>
    <row r="2701" spans="1:6" x14ac:dyDescent="0.3">
      <c r="A2701" s="36" t="s">
        <v>4252</v>
      </c>
      <c r="B2701" s="25" t="s">
        <v>4251</v>
      </c>
      <c r="C2701" s="25"/>
      <c r="D2701" s="25" t="s">
        <v>149</v>
      </c>
      <c r="E2701" s="25" t="s">
        <v>147</v>
      </c>
      <c r="F2701" s="25" t="s">
        <v>160</v>
      </c>
    </row>
    <row r="2702" spans="1:6" x14ac:dyDescent="0.3">
      <c r="A2702" s="36" t="s">
        <v>4254</v>
      </c>
      <c r="B2702" s="25" t="s">
        <v>4253</v>
      </c>
      <c r="C2702" s="25">
        <v>0</v>
      </c>
      <c r="D2702" s="25" t="s">
        <v>149</v>
      </c>
      <c r="E2702" s="25" t="s">
        <v>152</v>
      </c>
      <c r="F2702" s="25" t="s">
        <v>202</v>
      </c>
    </row>
    <row r="2703" spans="1:6" x14ac:dyDescent="0.3">
      <c r="A2703" s="36" t="s">
        <v>4255</v>
      </c>
      <c r="B2703" s="25" t="s">
        <v>4253</v>
      </c>
      <c r="C2703" s="25">
        <v>0</v>
      </c>
      <c r="D2703" s="25" t="s">
        <v>149</v>
      </c>
      <c r="E2703" s="25" t="s">
        <v>152</v>
      </c>
      <c r="F2703" s="25" t="s">
        <v>160</v>
      </c>
    </row>
    <row r="2704" spans="1:6" x14ac:dyDescent="0.3">
      <c r="A2704" s="36" t="s">
        <v>4256</v>
      </c>
      <c r="B2704" s="25" t="s">
        <v>4253</v>
      </c>
      <c r="C2704" s="25">
        <v>0</v>
      </c>
      <c r="D2704" s="25" t="s">
        <v>149</v>
      </c>
      <c r="E2704" s="25" t="s">
        <v>152</v>
      </c>
      <c r="F2704" s="25" t="s">
        <v>160</v>
      </c>
    </row>
    <row r="2705" spans="1:6" x14ac:dyDescent="0.3">
      <c r="A2705" s="36" t="s">
        <v>4258</v>
      </c>
      <c r="B2705" s="25" t="s">
        <v>4257</v>
      </c>
      <c r="C2705" s="25">
        <v>0</v>
      </c>
      <c r="D2705" s="25" t="s">
        <v>149</v>
      </c>
      <c r="E2705" s="25" t="s">
        <v>152</v>
      </c>
      <c r="F2705" s="25" t="s">
        <v>208</v>
      </c>
    </row>
    <row r="2706" spans="1:6" x14ac:dyDescent="0.3">
      <c r="A2706" s="36" t="s">
        <v>4260</v>
      </c>
      <c r="B2706" s="25" t="s">
        <v>4259</v>
      </c>
      <c r="C2706" s="25">
        <v>0</v>
      </c>
      <c r="D2706" s="25" t="s">
        <v>149</v>
      </c>
      <c r="E2706" s="25" t="s">
        <v>152</v>
      </c>
      <c r="F2706" s="25" t="s">
        <v>156</v>
      </c>
    </row>
    <row r="2707" spans="1:6" ht="15" customHeight="1" x14ac:dyDescent="0.35">
      <c r="A2707" s="32" t="s">
        <v>5288</v>
      </c>
    </row>
    <row r="2708" spans="1:6" x14ac:dyDescent="0.3">
      <c r="A2708" s="36" t="s">
        <v>4262</v>
      </c>
      <c r="B2708" s="25" t="s">
        <v>4261</v>
      </c>
      <c r="C2708" s="25">
        <v>0</v>
      </c>
      <c r="D2708" s="25" t="s">
        <v>157</v>
      </c>
      <c r="E2708" s="25" t="s">
        <v>152</v>
      </c>
      <c r="F2708" s="25" t="s">
        <v>160</v>
      </c>
    </row>
    <row r="2709" spans="1:6" ht="15" customHeight="1" x14ac:dyDescent="0.35">
      <c r="A2709" s="32" t="s">
        <v>5289</v>
      </c>
    </row>
    <row r="2710" spans="1:6" x14ac:dyDescent="0.3">
      <c r="A2710" s="36" t="s">
        <v>4264</v>
      </c>
      <c r="B2710" s="25" t="s">
        <v>4263</v>
      </c>
      <c r="C2710" s="25">
        <v>5</v>
      </c>
      <c r="D2710" s="25" t="s">
        <v>157</v>
      </c>
      <c r="E2710" s="25" t="s">
        <v>147</v>
      </c>
      <c r="F2710" s="25" t="s">
        <v>963</v>
      </c>
    </row>
    <row r="2711" spans="1:6" x14ac:dyDescent="0.3">
      <c r="A2711" s="36" t="s">
        <v>4266</v>
      </c>
      <c r="B2711" s="25" t="s">
        <v>4265</v>
      </c>
      <c r="C2711" s="25">
        <v>0</v>
      </c>
      <c r="D2711" s="25" t="s">
        <v>157</v>
      </c>
      <c r="E2711" s="25" t="s">
        <v>152</v>
      </c>
      <c r="F2711" s="25" t="s">
        <v>160</v>
      </c>
    </row>
    <row r="2712" spans="1:6" x14ac:dyDescent="0.3">
      <c r="A2712" s="36" t="s">
        <v>4268</v>
      </c>
      <c r="B2712" s="25" t="s">
        <v>4267</v>
      </c>
      <c r="C2712" s="25">
        <v>8</v>
      </c>
      <c r="D2712" s="25" t="s">
        <v>157</v>
      </c>
      <c r="E2712" s="25" t="s">
        <v>147</v>
      </c>
      <c r="F2712" s="25" t="s">
        <v>170</v>
      </c>
    </row>
    <row r="2713" spans="1:6" ht="15" customHeight="1" x14ac:dyDescent="0.35">
      <c r="A2713" s="32" t="s">
        <v>5290</v>
      </c>
    </row>
    <row r="2714" spans="1:6" x14ac:dyDescent="0.3">
      <c r="A2714" s="36" t="s">
        <v>4270</v>
      </c>
      <c r="B2714" s="25" t="s">
        <v>4269</v>
      </c>
      <c r="C2714" s="25">
        <v>5</v>
      </c>
      <c r="D2714" s="25" t="s">
        <v>189</v>
      </c>
      <c r="E2714" s="25" t="s">
        <v>147</v>
      </c>
      <c r="F2714" s="25" t="s">
        <v>241</v>
      </c>
    </row>
    <row r="2715" spans="1:6" ht="15" customHeight="1" x14ac:dyDescent="0.35">
      <c r="A2715" s="32" t="s">
        <v>5291</v>
      </c>
    </row>
    <row r="2716" spans="1:6" x14ac:dyDescent="0.3">
      <c r="A2716" s="36" t="s">
        <v>4272</v>
      </c>
      <c r="B2716" s="25" t="s">
        <v>4271</v>
      </c>
      <c r="C2716" s="25">
        <v>8</v>
      </c>
      <c r="D2716" s="25" t="s">
        <v>149</v>
      </c>
      <c r="E2716" s="25" t="s">
        <v>147</v>
      </c>
      <c r="F2716" s="25" t="s">
        <v>222</v>
      </c>
    </row>
    <row r="2717" spans="1:6" x14ac:dyDescent="0.3">
      <c r="A2717" s="36" t="s">
        <v>4274</v>
      </c>
      <c r="B2717" s="25" t="s">
        <v>4273</v>
      </c>
      <c r="C2717" s="25">
        <v>8</v>
      </c>
      <c r="D2717" s="25" t="s">
        <v>149</v>
      </c>
      <c r="E2717" s="25" t="s">
        <v>147</v>
      </c>
      <c r="F2717" s="25" t="s">
        <v>222</v>
      </c>
    </row>
    <row r="2718" spans="1:6" x14ac:dyDescent="0.3">
      <c r="A2718" s="36" t="s">
        <v>4276</v>
      </c>
      <c r="B2718" s="25" t="s">
        <v>4275</v>
      </c>
      <c r="C2718" s="25">
        <v>8</v>
      </c>
      <c r="D2718" s="25" t="s">
        <v>262</v>
      </c>
      <c r="E2718" s="25" t="s">
        <v>147</v>
      </c>
      <c r="F2718" s="25" t="s">
        <v>195</v>
      </c>
    </row>
    <row r="2719" spans="1:6" x14ac:dyDescent="0.3">
      <c r="A2719" s="36" t="s">
        <v>4278</v>
      </c>
      <c r="B2719" s="25" t="s">
        <v>4277</v>
      </c>
      <c r="C2719" s="25"/>
      <c r="D2719" s="25" t="s">
        <v>149</v>
      </c>
      <c r="E2719" s="25"/>
      <c r="F2719" s="25"/>
    </row>
    <row r="2720" spans="1:6" x14ac:dyDescent="0.3">
      <c r="A2720" s="36" t="s">
        <v>4280</v>
      </c>
      <c r="B2720" s="25" t="s">
        <v>4279</v>
      </c>
      <c r="C2720" s="25">
        <v>5</v>
      </c>
      <c r="D2720" s="25" t="s">
        <v>149</v>
      </c>
      <c r="E2720" s="25" t="s">
        <v>147</v>
      </c>
      <c r="F2720" s="25" t="s">
        <v>222</v>
      </c>
    </row>
    <row r="2721" spans="1:6" x14ac:dyDescent="0.3">
      <c r="A2721" s="36" t="s">
        <v>4282</v>
      </c>
      <c r="B2721" s="25" t="s">
        <v>4281</v>
      </c>
      <c r="C2721" s="25">
        <v>8</v>
      </c>
      <c r="D2721" s="25" t="s">
        <v>665</v>
      </c>
      <c r="E2721" s="25" t="s">
        <v>147</v>
      </c>
      <c r="F2721" s="25" t="s">
        <v>222</v>
      </c>
    </row>
    <row r="2722" spans="1:6" x14ac:dyDescent="0.3">
      <c r="A2722" s="36" t="s">
        <v>4284</v>
      </c>
      <c r="B2722" s="25" t="s">
        <v>4283</v>
      </c>
      <c r="C2722" s="25">
        <v>7</v>
      </c>
      <c r="D2722" s="25" t="s">
        <v>149</v>
      </c>
      <c r="E2722" s="25" t="s">
        <v>147</v>
      </c>
      <c r="F2722" s="25" t="s">
        <v>222</v>
      </c>
    </row>
    <row r="2723" spans="1:6" x14ac:dyDescent="0.3">
      <c r="A2723" s="36" t="s">
        <v>4286</v>
      </c>
      <c r="B2723" s="25" t="s">
        <v>4285</v>
      </c>
      <c r="C2723" s="25">
        <v>9</v>
      </c>
      <c r="D2723" s="25" t="s">
        <v>262</v>
      </c>
      <c r="E2723" s="25" t="s">
        <v>147</v>
      </c>
      <c r="F2723" s="25" t="s">
        <v>195</v>
      </c>
    </row>
    <row r="2724" spans="1:6" ht="15" customHeight="1" x14ac:dyDescent="0.35">
      <c r="A2724" s="32" t="s">
        <v>5292</v>
      </c>
    </row>
    <row r="2725" spans="1:6" x14ac:dyDescent="0.3">
      <c r="A2725" s="36" t="s">
        <v>4288</v>
      </c>
      <c r="B2725" s="25" t="s">
        <v>4287</v>
      </c>
      <c r="C2725" s="25"/>
      <c r="D2725" s="25" t="s">
        <v>189</v>
      </c>
      <c r="E2725" s="25"/>
      <c r="F2725" s="25"/>
    </row>
    <row r="2726" spans="1:6" x14ac:dyDescent="0.3">
      <c r="A2726" s="36" t="s">
        <v>4290</v>
      </c>
      <c r="B2726" s="25" t="s">
        <v>4289</v>
      </c>
      <c r="C2726" s="25">
        <v>5</v>
      </c>
      <c r="D2726" s="25" t="s">
        <v>189</v>
      </c>
      <c r="E2726" s="25" t="s">
        <v>147</v>
      </c>
      <c r="F2726" s="25" t="s">
        <v>355</v>
      </c>
    </row>
    <row r="2727" spans="1:6" ht="15" customHeight="1" x14ac:dyDescent="0.35">
      <c r="A2727" s="32" t="s">
        <v>5293</v>
      </c>
    </row>
    <row r="2728" spans="1:6" x14ac:dyDescent="0.3">
      <c r="A2728" s="36" t="s">
        <v>4292</v>
      </c>
      <c r="B2728" s="25" t="s">
        <v>4291</v>
      </c>
      <c r="C2728" s="25">
        <v>0</v>
      </c>
      <c r="D2728" s="25" t="s">
        <v>149</v>
      </c>
      <c r="E2728" s="25" t="s">
        <v>152</v>
      </c>
      <c r="F2728" s="25" t="s">
        <v>160</v>
      </c>
    </row>
    <row r="2729" spans="1:6" ht="15" customHeight="1" x14ac:dyDescent="0.35">
      <c r="A2729" s="32" t="s">
        <v>5294</v>
      </c>
    </row>
    <row r="2730" spans="1:6" x14ac:dyDescent="0.3">
      <c r="A2730" s="36" t="s">
        <v>4294</v>
      </c>
      <c r="B2730" s="25" t="s">
        <v>4293</v>
      </c>
      <c r="C2730" s="25">
        <v>0</v>
      </c>
      <c r="D2730" s="25" t="s">
        <v>149</v>
      </c>
      <c r="E2730" s="25" t="s">
        <v>152</v>
      </c>
      <c r="F2730" s="25" t="s">
        <v>156</v>
      </c>
    </row>
    <row r="2731" spans="1:6" ht="15" customHeight="1" x14ac:dyDescent="0.35">
      <c r="A2731" s="32" t="s">
        <v>5295</v>
      </c>
    </row>
    <row r="2732" spans="1:6" x14ac:dyDescent="0.3">
      <c r="A2732" s="36" t="s">
        <v>4296</v>
      </c>
      <c r="B2732" s="25" t="s">
        <v>4295</v>
      </c>
      <c r="C2732" s="25"/>
      <c r="D2732" s="25" t="s">
        <v>149</v>
      </c>
      <c r="E2732" s="25"/>
      <c r="F2732" s="25"/>
    </row>
    <row r="2733" spans="1:6" ht="15" customHeight="1" x14ac:dyDescent="0.35">
      <c r="A2733" s="32" t="s">
        <v>5296</v>
      </c>
    </row>
    <row r="2734" spans="1:6" x14ac:dyDescent="0.3">
      <c r="A2734" s="36" t="s">
        <v>4298</v>
      </c>
      <c r="B2734" s="25" t="s">
        <v>4297</v>
      </c>
      <c r="C2734" s="25">
        <v>7</v>
      </c>
      <c r="D2734" s="25" t="s">
        <v>189</v>
      </c>
      <c r="E2734" s="25" t="s">
        <v>147</v>
      </c>
      <c r="F2734" s="25" t="s">
        <v>208</v>
      </c>
    </row>
    <row r="2735" spans="1:6" x14ac:dyDescent="0.3">
      <c r="A2735" s="36" t="s">
        <v>4300</v>
      </c>
      <c r="B2735" s="25" t="s">
        <v>4299</v>
      </c>
      <c r="C2735" s="25">
        <v>8</v>
      </c>
      <c r="D2735" s="25" t="s">
        <v>189</v>
      </c>
      <c r="E2735" s="25" t="s">
        <v>147</v>
      </c>
      <c r="F2735" s="25" t="s">
        <v>208</v>
      </c>
    </row>
    <row r="2736" spans="1:6" ht="15" customHeight="1" x14ac:dyDescent="0.35">
      <c r="A2736" s="32" t="s">
        <v>5297</v>
      </c>
    </row>
    <row r="2737" spans="1:7" x14ac:dyDescent="0.3">
      <c r="A2737" s="36" t="s">
        <v>4302</v>
      </c>
      <c r="B2737" s="25" t="s">
        <v>4301</v>
      </c>
      <c r="C2737" s="25">
        <v>5</v>
      </c>
      <c r="D2737" s="25" t="s">
        <v>157</v>
      </c>
      <c r="E2737" s="25" t="s">
        <v>147</v>
      </c>
      <c r="F2737" s="25" t="s">
        <v>355</v>
      </c>
    </row>
    <row r="2738" spans="1:7" x14ac:dyDescent="0.3">
      <c r="A2738" s="36" t="s">
        <v>4303</v>
      </c>
      <c r="B2738" s="25" t="s">
        <v>4301</v>
      </c>
      <c r="C2738" s="25">
        <v>4</v>
      </c>
      <c r="D2738" s="25" t="s">
        <v>157</v>
      </c>
      <c r="E2738" s="25" t="s">
        <v>147</v>
      </c>
      <c r="F2738" s="25" t="s">
        <v>160</v>
      </c>
    </row>
    <row r="2739" spans="1:7" x14ac:dyDescent="0.3">
      <c r="A2739" s="36" t="s">
        <v>4304</v>
      </c>
      <c r="B2739" s="25" t="s">
        <v>4301</v>
      </c>
      <c r="C2739" s="25"/>
      <c r="D2739" s="25" t="s">
        <v>157</v>
      </c>
      <c r="E2739" s="25"/>
      <c r="F2739" s="25"/>
    </row>
    <row r="2740" spans="1:7" ht="15" customHeight="1" x14ac:dyDescent="0.35">
      <c r="A2740" s="32" t="s">
        <v>5298</v>
      </c>
    </row>
    <row r="2741" spans="1:7" x14ac:dyDescent="0.3">
      <c r="A2741" s="36" t="s">
        <v>4305</v>
      </c>
      <c r="C2741" s="25">
        <v>6</v>
      </c>
      <c r="D2741" s="36" t="s">
        <v>157</v>
      </c>
      <c r="E2741" s="25" t="s">
        <v>147</v>
      </c>
      <c r="F2741" s="25" t="s">
        <v>148</v>
      </c>
    </row>
    <row r="2742" spans="1:7" x14ac:dyDescent="0.3">
      <c r="A2742" s="36" t="s">
        <v>4307</v>
      </c>
      <c r="B2742" s="25" t="s">
        <v>4306</v>
      </c>
      <c r="C2742" s="25">
        <v>7</v>
      </c>
      <c r="D2742" s="25" t="s">
        <v>157</v>
      </c>
      <c r="E2742" s="25" t="s">
        <v>147</v>
      </c>
      <c r="F2742" s="25" t="s">
        <v>253</v>
      </c>
    </row>
    <row r="2743" spans="1:7" x14ac:dyDescent="0.3">
      <c r="A2743" s="36" t="s">
        <v>4308</v>
      </c>
      <c r="C2743" s="25">
        <v>8</v>
      </c>
      <c r="D2743" s="25" t="s">
        <v>149</v>
      </c>
      <c r="E2743" s="25" t="s">
        <v>147</v>
      </c>
      <c r="F2743" s="25" t="s">
        <v>160</v>
      </c>
    </row>
    <row r="2744" spans="1:7" x14ac:dyDescent="0.3">
      <c r="A2744" s="36" t="s">
        <v>4310</v>
      </c>
      <c r="B2744" s="25" t="s">
        <v>4309</v>
      </c>
      <c r="C2744" s="25">
        <v>9</v>
      </c>
      <c r="D2744" s="25" t="s">
        <v>149</v>
      </c>
      <c r="E2744" s="25" t="s">
        <v>147</v>
      </c>
      <c r="F2744" s="25" t="s">
        <v>160</v>
      </c>
      <c r="G2744" s="25" t="s">
        <v>182</v>
      </c>
    </row>
    <row r="2745" spans="1:7" x14ac:dyDescent="0.3">
      <c r="A2745" s="36" t="s">
        <v>4312</v>
      </c>
      <c r="B2745" s="25" t="s">
        <v>4311</v>
      </c>
      <c r="C2745" s="25">
        <v>5</v>
      </c>
      <c r="D2745" s="25" t="s">
        <v>149</v>
      </c>
      <c r="E2745" s="25" t="s">
        <v>147</v>
      </c>
      <c r="F2745" s="25" t="s">
        <v>163</v>
      </c>
    </row>
    <row r="2746" spans="1:7" x14ac:dyDescent="0.3">
      <c r="A2746" s="36" t="s">
        <v>4314</v>
      </c>
      <c r="B2746" s="25" t="s">
        <v>4313</v>
      </c>
      <c r="C2746" s="25">
        <v>7</v>
      </c>
      <c r="D2746" s="25" t="s">
        <v>149</v>
      </c>
      <c r="E2746" s="25" t="s">
        <v>147</v>
      </c>
      <c r="F2746" s="25" t="s">
        <v>963</v>
      </c>
    </row>
    <row r="2747" spans="1:7" x14ac:dyDescent="0.3">
      <c r="A2747" s="36" t="s">
        <v>4315</v>
      </c>
      <c r="B2747" s="25" t="s">
        <v>4313</v>
      </c>
      <c r="C2747" s="25"/>
      <c r="D2747" s="25" t="s">
        <v>149</v>
      </c>
      <c r="E2747" s="25" t="s">
        <v>147</v>
      </c>
      <c r="F2747" s="25" t="s">
        <v>160</v>
      </c>
    </row>
    <row r="2748" spans="1:7" x14ac:dyDescent="0.3">
      <c r="A2748" s="36" t="s">
        <v>4316</v>
      </c>
      <c r="B2748" s="25" t="s">
        <v>4313</v>
      </c>
      <c r="C2748" s="25"/>
      <c r="D2748" s="25" t="s">
        <v>149</v>
      </c>
      <c r="E2748" s="25" t="s">
        <v>147</v>
      </c>
      <c r="F2748" s="25" t="s">
        <v>160</v>
      </c>
    </row>
    <row r="2749" spans="1:7" x14ac:dyDescent="0.3">
      <c r="A2749" s="36" t="s">
        <v>4318</v>
      </c>
      <c r="B2749" s="25" t="s">
        <v>4317</v>
      </c>
      <c r="C2749" s="25">
        <v>8</v>
      </c>
      <c r="D2749" s="25" t="s">
        <v>149</v>
      </c>
      <c r="E2749" s="25" t="s">
        <v>147</v>
      </c>
      <c r="F2749" s="25" t="s">
        <v>208</v>
      </c>
    </row>
    <row r="2750" spans="1:7" x14ac:dyDescent="0.3">
      <c r="A2750" s="36" t="s">
        <v>4320</v>
      </c>
      <c r="B2750" s="25" t="s">
        <v>4319</v>
      </c>
      <c r="C2750" s="25">
        <v>9</v>
      </c>
      <c r="D2750" s="25" t="s">
        <v>149</v>
      </c>
      <c r="E2750" s="25" t="s">
        <v>147</v>
      </c>
      <c r="F2750" s="25" t="s">
        <v>355</v>
      </c>
    </row>
    <row r="2751" spans="1:7" ht="15" customHeight="1" x14ac:dyDescent="0.35">
      <c r="A2751" s="32" t="s">
        <v>5299</v>
      </c>
    </row>
    <row r="2752" spans="1:7" x14ac:dyDescent="0.3">
      <c r="A2752" s="36" t="s">
        <v>4322</v>
      </c>
      <c r="B2752" s="25" t="s">
        <v>4321</v>
      </c>
      <c r="C2752" s="25">
        <v>5</v>
      </c>
      <c r="D2752" s="25" t="s">
        <v>769</v>
      </c>
      <c r="E2752" s="25" t="s">
        <v>147</v>
      </c>
      <c r="F2752" s="25" t="s">
        <v>195</v>
      </c>
    </row>
    <row r="2753" spans="1:6" ht="15" customHeight="1" x14ac:dyDescent="0.35">
      <c r="A2753" s="32" t="s">
        <v>5300</v>
      </c>
    </row>
    <row r="2754" spans="1:6" x14ac:dyDescent="0.3">
      <c r="A2754" s="36" t="s">
        <v>4323</v>
      </c>
      <c r="C2754" s="25">
        <v>2</v>
      </c>
      <c r="D2754" s="36" t="s">
        <v>189</v>
      </c>
      <c r="E2754" s="25" t="s">
        <v>147</v>
      </c>
      <c r="F2754" s="25" t="s">
        <v>160</v>
      </c>
    </row>
    <row r="2755" spans="1:6" x14ac:dyDescent="0.3">
      <c r="A2755" s="36" t="s">
        <v>4325</v>
      </c>
      <c r="B2755" s="25" t="s">
        <v>4324</v>
      </c>
      <c r="C2755" s="25">
        <v>2</v>
      </c>
      <c r="D2755" s="25" t="s">
        <v>189</v>
      </c>
      <c r="E2755" s="25" t="s">
        <v>147</v>
      </c>
      <c r="F2755" s="25" t="s">
        <v>160</v>
      </c>
    </row>
    <row r="2756" spans="1:6" x14ac:dyDescent="0.3">
      <c r="A2756" s="36" t="s">
        <v>4327</v>
      </c>
      <c r="B2756" s="25" t="s">
        <v>4326</v>
      </c>
      <c r="C2756" s="25">
        <v>7</v>
      </c>
      <c r="D2756" s="25" t="s">
        <v>189</v>
      </c>
      <c r="E2756" s="25" t="s">
        <v>147</v>
      </c>
      <c r="F2756" s="25" t="s">
        <v>153</v>
      </c>
    </row>
    <row r="2757" spans="1:6" x14ac:dyDescent="0.3">
      <c r="A2757" s="36" t="s">
        <v>4329</v>
      </c>
      <c r="B2757" s="25" t="s">
        <v>4328</v>
      </c>
      <c r="C2757" s="25">
        <v>9</v>
      </c>
      <c r="D2757" s="25" t="s">
        <v>189</v>
      </c>
      <c r="E2757" s="25" t="s">
        <v>147</v>
      </c>
      <c r="F2757" s="25" t="s">
        <v>153</v>
      </c>
    </row>
    <row r="2758" spans="1:6" x14ac:dyDescent="0.3">
      <c r="A2758" s="36" t="s">
        <v>4331</v>
      </c>
      <c r="B2758" s="25" t="s">
        <v>4330</v>
      </c>
      <c r="C2758" s="25">
        <v>2</v>
      </c>
      <c r="D2758" s="25" t="s">
        <v>189</v>
      </c>
      <c r="E2758" s="25" t="s">
        <v>147</v>
      </c>
      <c r="F2758" s="25" t="s">
        <v>170</v>
      </c>
    </row>
    <row r="2759" spans="1:6" ht="15" customHeight="1" x14ac:dyDescent="0.35">
      <c r="A2759" s="32" t="s">
        <v>5301</v>
      </c>
    </row>
    <row r="2760" spans="1:6" x14ac:dyDescent="0.3">
      <c r="A2760" s="36" t="s">
        <v>4332</v>
      </c>
      <c r="C2760" s="25">
        <v>1</v>
      </c>
      <c r="D2760" s="36" t="s">
        <v>189</v>
      </c>
      <c r="E2760" s="25" t="s">
        <v>147</v>
      </c>
      <c r="F2760" s="25" t="s">
        <v>160</v>
      </c>
    </row>
    <row r="2761" spans="1:6" x14ac:dyDescent="0.3">
      <c r="A2761" s="36" t="s">
        <v>4334</v>
      </c>
      <c r="B2761" s="25" t="s">
        <v>4333</v>
      </c>
      <c r="C2761" s="25">
        <v>1</v>
      </c>
      <c r="D2761" s="25" t="s">
        <v>189</v>
      </c>
      <c r="E2761" s="25" t="s">
        <v>147</v>
      </c>
      <c r="F2761" s="25" t="s">
        <v>160</v>
      </c>
    </row>
    <row r="2762" spans="1:6" x14ac:dyDescent="0.3">
      <c r="A2762" s="36" t="s">
        <v>4336</v>
      </c>
      <c r="B2762" s="25" t="s">
        <v>4335</v>
      </c>
      <c r="C2762" s="25"/>
      <c r="D2762" s="25" t="s">
        <v>149</v>
      </c>
      <c r="E2762" s="25"/>
      <c r="F2762" s="25"/>
    </row>
    <row r="2763" spans="1:6" x14ac:dyDescent="0.3">
      <c r="A2763" s="36" t="s">
        <v>4338</v>
      </c>
      <c r="B2763" s="25" t="s">
        <v>4337</v>
      </c>
      <c r="C2763" s="25">
        <v>4</v>
      </c>
      <c r="D2763" s="25" t="s">
        <v>149</v>
      </c>
      <c r="E2763" s="25" t="s">
        <v>147</v>
      </c>
      <c r="F2763" s="25" t="s">
        <v>222</v>
      </c>
    </row>
    <row r="2764" spans="1:6" x14ac:dyDescent="0.3">
      <c r="A2764" s="36" t="s">
        <v>4339</v>
      </c>
      <c r="B2764" s="25" t="s">
        <v>4337</v>
      </c>
      <c r="C2764" s="25"/>
      <c r="D2764" s="25" t="s">
        <v>149</v>
      </c>
      <c r="E2764" s="25"/>
      <c r="F2764" s="25"/>
    </row>
    <row r="2765" spans="1:6" x14ac:dyDescent="0.3">
      <c r="A2765" s="36" t="s">
        <v>4340</v>
      </c>
      <c r="B2765" s="25" t="s">
        <v>4337</v>
      </c>
      <c r="C2765" s="25"/>
      <c r="D2765" s="25" t="s">
        <v>149</v>
      </c>
      <c r="E2765" s="25"/>
      <c r="F2765" s="25"/>
    </row>
    <row r="2766" spans="1:6" ht="15" customHeight="1" x14ac:dyDescent="0.35">
      <c r="A2766" s="32" t="s">
        <v>5302</v>
      </c>
    </row>
    <row r="2767" spans="1:6" x14ac:dyDescent="0.3">
      <c r="A2767" s="36" t="s">
        <v>4342</v>
      </c>
      <c r="B2767" s="25" t="s">
        <v>4341</v>
      </c>
      <c r="C2767" s="25">
        <v>5</v>
      </c>
      <c r="D2767" s="25" t="s">
        <v>149</v>
      </c>
      <c r="E2767" s="25" t="s">
        <v>147</v>
      </c>
      <c r="F2767" s="25" t="s">
        <v>222</v>
      </c>
    </row>
    <row r="2768" spans="1:6" ht="15" customHeight="1" x14ac:dyDescent="0.35">
      <c r="A2768" s="32" t="s">
        <v>5303</v>
      </c>
    </row>
    <row r="2769" spans="1:7" x14ac:dyDescent="0.3">
      <c r="A2769" s="36" t="s">
        <v>4344</v>
      </c>
      <c r="B2769" s="25" t="s">
        <v>4343</v>
      </c>
      <c r="C2769" s="25">
        <v>6</v>
      </c>
      <c r="D2769" s="25" t="s">
        <v>157</v>
      </c>
      <c r="E2769" s="25" t="s">
        <v>147</v>
      </c>
      <c r="F2769" s="25" t="s">
        <v>208</v>
      </c>
    </row>
    <row r="2770" spans="1:7" x14ac:dyDescent="0.3">
      <c r="A2770" s="36" t="s">
        <v>4346</v>
      </c>
      <c r="B2770" s="25" t="s">
        <v>4345</v>
      </c>
      <c r="C2770" s="25"/>
      <c r="D2770" s="25" t="s">
        <v>149</v>
      </c>
      <c r="E2770" s="25"/>
      <c r="F2770" s="25"/>
    </row>
    <row r="2771" spans="1:7" x14ac:dyDescent="0.3">
      <c r="A2771" s="36" t="s">
        <v>4347</v>
      </c>
      <c r="C2771" s="25">
        <v>10</v>
      </c>
      <c r="D2771" s="25" t="s">
        <v>149</v>
      </c>
      <c r="E2771" s="25" t="s">
        <v>147</v>
      </c>
      <c r="F2771" s="25" t="s">
        <v>222</v>
      </c>
    </row>
    <row r="2772" spans="1:7" x14ac:dyDescent="0.3">
      <c r="A2772" s="36" t="s">
        <v>4349</v>
      </c>
      <c r="B2772" s="25" t="s">
        <v>4348</v>
      </c>
      <c r="C2772" s="25">
        <v>10</v>
      </c>
      <c r="D2772" s="25" t="s">
        <v>149</v>
      </c>
      <c r="E2772" s="25" t="s">
        <v>147</v>
      </c>
      <c r="F2772" s="25" t="s">
        <v>160</v>
      </c>
    </row>
    <row r="2773" spans="1:7" x14ac:dyDescent="0.3">
      <c r="A2773" s="36" t="s">
        <v>4351</v>
      </c>
      <c r="B2773" s="25" t="s">
        <v>4350</v>
      </c>
      <c r="C2773" s="25">
        <v>10</v>
      </c>
      <c r="D2773" s="25" t="s">
        <v>149</v>
      </c>
      <c r="E2773" s="25" t="s">
        <v>147</v>
      </c>
      <c r="F2773" s="25" t="s">
        <v>148</v>
      </c>
    </row>
    <row r="2774" spans="1:7" x14ac:dyDescent="0.3">
      <c r="A2774" s="36" t="s">
        <v>4353</v>
      </c>
      <c r="B2774" s="25" t="s">
        <v>4352</v>
      </c>
      <c r="C2774" s="25">
        <v>0</v>
      </c>
      <c r="D2774" s="25" t="s">
        <v>149</v>
      </c>
      <c r="E2774" s="25" t="s">
        <v>152</v>
      </c>
      <c r="F2774" s="25" t="s">
        <v>170</v>
      </c>
    </row>
    <row r="2775" spans="1:7" x14ac:dyDescent="0.3">
      <c r="A2775" s="36" t="s">
        <v>4355</v>
      </c>
      <c r="B2775" s="25" t="s">
        <v>4354</v>
      </c>
      <c r="C2775" s="25">
        <v>6</v>
      </c>
      <c r="D2775" s="25" t="s">
        <v>149</v>
      </c>
      <c r="E2775" s="25" t="s">
        <v>147</v>
      </c>
      <c r="F2775" s="25" t="s">
        <v>355</v>
      </c>
    </row>
    <row r="2776" spans="1:7" x14ac:dyDescent="0.3">
      <c r="A2776" s="36" t="s">
        <v>4356</v>
      </c>
      <c r="C2776" s="25">
        <v>9</v>
      </c>
      <c r="D2776" s="25" t="s">
        <v>149</v>
      </c>
      <c r="E2776" s="25" t="s">
        <v>147</v>
      </c>
      <c r="F2776" s="25" t="s">
        <v>222</v>
      </c>
    </row>
    <row r="2777" spans="1:7" x14ac:dyDescent="0.3">
      <c r="A2777" s="36" t="s">
        <v>4358</v>
      </c>
      <c r="B2777" s="25" t="s">
        <v>4357</v>
      </c>
      <c r="C2777" s="25"/>
      <c r="D2777" s="25" t="s">
        <v>149</v>
      </c>
      <c r="E2777" s="25"/>
      <c r="F2777" s="25"/>
      <c r="G2777" s="25" t="s">
        <v>203</v>
      </c>
    </row>
    <row r="2778" spans="1:7" x14ac:dyDescent="0.3">
      <c r="A2778" s="36" t="s">
        <v>4360</v>
      </c>
      <c r="B2778" s="25" t="s">
        <v>4359</v>
      </c>
      <c r="C2778" s="25">
        <v>0</v>
      </c>
      <c r="D2778" s="25" t="s">
        <v>149</v>
      </c>
      <c r="E2778" s="25" t="s">
        <v>152</v>
      </c>
      <c r="F2778" s="25" t="s">
        <v>178</v>
      </c>
    </row>
    <row r="2779" spans="1:7" ht="15" customHeight="1" x14ac:dyDescent="0.35">
      <c r="A2779" s="32" t="s">
        <v>5304</v>
      </c>
    </row>
    <row r="2780" spans="1:7" x14ac:dyDescent="0.3">
      <c r="A2780" s="36" t="s">
        <v>4362</v>
      </c>
      <c r="B2780" s="25" t="s">
        <v>4361</v>
      </c>
      <c r="C2780" s="25">
        <v>10</v>
      </c>
      <c r="D2780" s="25" t="s">
        <v>149</v>
      </c>
      <c r="E2780" s="25" t="s">
        <v>147</v>
      </c>
      <c r="F2780" s="25" t="s">
        <v>278</v>
      </c>
    </row>
    <row r="2781" spans="1:7" x14ac:dyDescent="0.3">
      <c r="A2781" s="36" t="s">
        <v>4364</v>
      </c>
      <c r="B2781" s="25" t="s">
        <v>4363</v>
      </c>
      <c r="C2781" s="25">
        <v>7</v>
      </c>
      <c r="D2781" s="25" t="s">
        <v>149</v>
      </c>
      <c r="E2781" s="25" t="s">
        <v>147</v>
      </c>
      <c r="F2781" s="25" t="s">
        <v>173</v>
      </c>
    </row>
    <row r="2782" spans="1:7" ht="15" customHeight="1" x14ac:dyDescent="0.35">
      <c r="A2782" s="32" t="s">
        <v>5305</v>
      </c>
    </row>
    <row r="2783" spans="1:7" x14ac:dyDescent="0.3">
      <c r="A2783" s="36" t="s">
        <v>4365</v>
      </c>
      <c r="C2783" s="25">
        <v>4</v>
      </c>
      <c r="D2783" s="25" t="s">
        <v>149</v>
      </c>
      <c r="E2783" s="25" t="s">
        <v>147</v>
      </c>
      <c r="F2783" s="25" t="s">
        <v>963</v>
      </c>
    </row>
    <row r="2784" spans="1:7" x14ac:dyDescent="0.3">
      <c r="A2784" s="36" t="s">
        <v>4367</v>
      </c>
      <c r="B2784" s="25" t="s">
        <v>4366</v>
      </c>
      <c r="C2784" s="25">
        <v>5</v>
      </c>
      <c r="D2784" s="25" t="s">
        <v>149</v>
      </c>
      <c r="E2784" s="25" t="s">
        <v>147</v>
      </c>
      <c r="F2784" s="25" t="s">
        <v>160</v>
      </c>
    </row>
    <row r="2785" spans="1:7" ht="15" customHeight="1" x14ac:dyDescent="0.35">
      <c r="A2785" s="32" t="s">
        <v>5306</v>
      </c>
    </row>
    <row r="2786" spans="1:7" x14ac:dyDescent="0.3">
      <c r="A2786" s="36" t="s">
        <v>4369</v>
      </c>
      <c r="B2786" s="25" t="s">
        <v>4368</v>
      </c>
      <c r="C2786" s="25">
        <v>8</v>
      </c>
      <c r="D2786" s="25" t="s">
        <v>262</v>
      </c>
      <c r="E2786" s="25" t="s">
        <v>147</v>
      </c>
      <c r="F2786" s="25" t="s">
        <v>195</v>
      </c>
    </row>
    <row r="2787" spans="1:7" x14ac:dyDescent="0.3">
      <c r="A2787" s="36" t="s">
        <v>4370</v>
      </c>
      <c r="B2787" s="25" t="s">
        <v>4368</v>
      </c>
      <c r="C2787" s="25"/>
      <c r="D2787" s="25" t="s">
        <v>262</v>
      </c>
      <c r="E2787" s="25" t="s">
        <v>147</v>
      </c>
      <c r="F2787" s="25" t="s">
        <v>160</v>
      </c>
    </row>
    <row r="2788" spans="1:7" x14ac:dyDescent="0.3">
      <c r="A2788" s="36" t="s">
        <v>4371</v>
      </c>
      <c r="B2788" s="25" t="s">
        <v>4368</v>
      </c>
      <c r="C2788" s="25"/>
      <c r="D2788" s="25" t="s">
        <v>262</v>
      </c>
      <c r="E2788" s="25" t="s">
        <v>147</v>
      </c>
      <c r="F2788" s="25" t="s">
        <v>160</v>
      </c>
    </row>
    <row r="2789" spans="1:7" x14ac:dyDescent="0.3">
      <c r="A2789" s="36" t="s">
        <v>4373</v>
      </c>
      <c r="B2789" s="25" t="s">
        <v>4372</v>
      </c>
      <c r="C2789" s="25">
        <v>3</v>
      </c>
      <c r="D2789" s="25" t="s">
        <v>262</v>
      </c>
      <c r="E2789" s="25" t="s">
        <v>147</v>
      </c>
      <c r="F2789" s="25" t="s">
        <v>195</v>
      </c>
    </row>
    <row r="2790" spans="1:7" ht="15" customHeight="1" x14ac:dyDescent="0.35">
      <c r="A2790" s="32" t="s">
        <v>5307</v>
      </c>
    </row>
    <row r="2791" spans="1:7" x14ac:dyDescent="0.3">
      <c r="A2791" s="36" t="s">
        <v>4375</v>
      </c>
      <c r="B2791" s="25" t="s">
        <v>4374</v>
      </c>
      <c r="C2791" s="25">
        <v>9</v>
      </c>
      <c r="D2791" s="25" t="s">
        <v>262</v>
      </c>
      <c r="E2791" s="25" t="s">
        <v>147</v>
      </c>
      <c r="F2791" s="25" t="s">
        <v>195</v>
      </c>
      <c r="G2791" s="25" t="s">
        <v>144</v>
      </c>
    </row>
    <row r="2792" spans="1:7" x14ac:dyDescent="0.3">
      <c r="A2792" s="36" t="s">
        <v>4377</v>
      </c>
      <c r="B2792" s="25" t="s">
        <v>4376</v>
      </c>
      <c r="C2792" s="25">
        <v>2</v>
      </c>
      <c r="D2792" s="25" t="s">
        <v>149</v>
      </c>
      <c r="E2792" s="25" t="s">
        <v>147</v>
      </c>
      <c r="F2792" s="25" t="s">
        <v>253</v>
      </c>
    </row>
    <row r="2793" spans="1:7" ht="15" customHeight="1" x14ac:dyDescent="0.35">
      <c r="A2793" s="32" t="s">
        <v>5308</v>
      </c>
    </row>
    <row r="2794" spans="1:7" x14ac:dyDescent="0.3">
      <c r="A2794" s="36" t="s">
        <v>4378</v>
      </c>
      <c r="C2794" s="25">
        <v>10</v>
      </c>
      <c r="D2794" s="25" t="s">
        <v>149</v>
      </c>
      <c r="E2794" s="25" t="s">
        <v>147</v>
      </c>
      <c r="F2794" s="25" t="s">
        <v>195</v>
      </c>
    </row>
    <row r="2795" spans="1:7" x14ac:dyDescent="0.3">
      <c r="A2795" s="36" t="s">
        <v>4380</v>
      </c>
      <c r="B2795" s="25" t="s">
        <v>4379</v>
      </c>
      <c r="D2795" s="25" t="s">
        <v>149</v>
      </c>
      <c r="E2795" s="25"/>
      <c r="F2795" s="25"/>
      <c r="G2795" s="25" t="s">
        <v>182</v>
      </c>
    </row>
    <row r="2796" spans="1:7" ht="15" customHeight="1" x14ac:dyDescent="0.35">
      <c r="A2796" s="32" t="s">
        <v>5309</v>
      </c>
    </row>
    <row r="2797" spans="1:7" ht="15" customHeight="1" x14ac:dyDescent="0.35">
      <c r="A2797" s="32" t="s">
        <v>5310</v>
      </c>
    </row>
    <row r="2798" spans="1:7" x14ac:dyDescent="0.3">
      <c r="A2798" s="36" t="s">
        <v>4382</v>
      </c>
      <c r="B2798" s="25" t="s">
        <v>4381</v>
      </c>
      <c r="C2798" s="25">
        <v>10</v>
      </c>
      <c r="D2798" s="25" t="s">
        <v>149</v>
      </c>
      <c r="E2798" s="25" t="s">
        <v>147</v>
      </c>
      <c r="F2798" s="25" t="s">
        <v>160</v>
      </c>
      <c r="G2798" s="25" t="s">
        <v>182</v>
      </c>
    </row>
    <row r="2799" spans="1:7" x14ac:dyDescent="0.3">
      <c r="A2799" s="36" t="s">
        <v>4384</v>
      </c>
      <c r="B2799" s="25" t="s">
        <v>4383</v>
      </c>
      <c r="C2799" s="25">
        <v>6</v>
      </c>
      <c r="D2799" s="25" t="s">
        <v>157</v>
      </c>
      <c r="E2799" s="25" t="s">
        <v>147</v>
      </c>
      <c r="F2799" s="25" t="s">
        <v>482</v>
      </c>
    </row>
    <row r="2800" spans="1:7" x14ac:dyDescent="0.3">
      <c r="A2800" s="36" t="s">
        <v>4386</v>
      </c>
      <c r="B2800" s="25" t="s">
        <v>4385</v>
      </c>
      <c r="C2800" s="25">
        <v>5</v>
      </c>
      <c r="D2800" s="25" t="s">
        <v>157</v>
      </c>
      <c r="E2800" s="25" t="s">
        <v>147</v>
      </c>
      <c r="F2800" s="25" t="s">
        <v>170</v>
      </c>
    </row>
    <row r="2801" spans="1:7" ht="15" customHeight="1" x14ac:dyDescent="0.35">
      <c r="A2801" s="32" t="s">
        <v>5311</v>
      </c>
    </row>
    <row r="2802" spans="1:7" x14ac:dyDescent="0.3">
      <c r="A2802" s="36" t="s">
        <v>4388</v>
      </c>
      <c r="B2802" s="25" t="s">
        <v>4387</v>
      </c>
      <c r="C2802" s="25">
        <v>9</v>
      </c>
      <c r="D2802" s="25" t="s">
        <v>149</v>
      </c>
      <c r="E2802" s="25" t="s">
        <v>147</v>
      </c>
      <c r="F2802" s="25" t="s">
        <v>195</v>
      </c>
    </row>
    <row r="2803" spans="1:7" x14ac:dyDescent="0.3">
      <c r="A2803" s="36" t="s">
        <v>4390</v>
      </c>
      <c r="B2803" s="25" t="s">
        <v>4389</v>
      </c>
      <c r="C2803" s="25">
        <v>2</v>
      </c>
      <c r="D2803" s="25" t="s">
        <v>149</v>
      </c>
      <c r="E2803" s="25" t="s">
        <v>147</v>
      </c>
      <c r="F2803" s="25" t="s">
        <v>173</v>
      </c>
    </row>
    <row r="2804" spans="1:7" x14ac:dyDescent="0.3">
      <c r="A2804" s="36" t="s">
        <v>4392</v>
      </c>
      <c r="B2804" s="25" t="s">
        <v>4391</v>
      </c>
      <c r="C2804" s="25">
        <v>4</v>
      </c>
      <c r="D2804" s="25" t="s">
        <v>149</v>
      </c>
      <c r="E2804" s="25" t="s">
        <v>147</v>
      </c>
      <c r="F2804" s="25" t="s">
        <v>160</v>
      </c>
    </row>
    <row r="2805" spans="1:7" x14ac:dyDescent="0.3">
      <c r="A2805" s="36" t="s">
        <v>4394</v>
      </c>
      <c r="B2805" s="25" t="s">
        <v>4393</v>
      </c>
      <c r="C2805" s="25">
        <v>6</v>
      </c>
      <c r="D2805" s="25" t="s">
        <v>149</v>
      </c>
      <c r="E2805" s="25" t="s">
        <v>147</v>
      </c>
      <c r="F2805" s="25" t="s">
        <v>160</v>
      </c>
    </row>
    <row r="2806" spans="1:7" x14ac:dyDescent="0.3">
      <c r="A2806" s="36" t="s">
        <v>4395</v>
      </c>
      <c r="C2806" s="25">
        <v>4</v>
      </c>
      <c r="D2806" s="25" t="s">
        <v>149</v>
      </c>
      <c r="E2806" s="25" t="s">
        <v>147</v>
      </c>
      <c r="F2806" s="25" t="s">
        <v>160</v>
      </c>
    </row>
    <row r="2807" spans="1:7" x14ac:dyDescent="0.3">
      <c r="A2807" s="36" t="s">
        <v>4397</v>
      </c>
      <c r="B2807" s="25" t="s">
        <v>4396</v>
      </c>
      <c r="C2807" s="25">
        <v>4</v>
      </c>
      <c r="D2807" s="25" t="s">
        <v>149</v>
      </c>
      <c r="E2807" s="25" t="s">
        <v>147</v>
      </c>
      <c r="F2807" s="25" t="s">
        <v>160</v>
      </c>
    </row>
    <row r="2808" spans="1:7" x14ac:dyDescent="0.3">
      <c r="A2808" s="36" t="s">
        <v>4399</v>
      </c>
      <c r="B2808" s="25" t="s">
        <v>4398</v>
      </c>
      <c r="C2808" s="25">
        <v>4</v>
      </c>
      <c r="D2808" s="25" t="s">
        <v>149</v>
      </c>
      <c r="E2808" s="25" t="s">
        <v>147</v>
      </c>
      <c r="F2808" s="25" t="s">
        <v>378</v>
      </c>
    </row>
    <row r="2809" spans="1:7" x14ac:dyDescent="0.3">
      <c r="A2809" s="36" t="s">
        <v>4400</v>
      </c>
      <c r="B2809" s="25" t="s">
        <v>4398</v>
      </c>
      <c r="C2809" s="25">
        <v>4</v>
      </c>
      <c r="D2809" s="25" t="s">
        <v>149</v>
      </c>
      <c r="E2809" s="25" t="s">
        <v>147</v>
      </c>
      <c r="F2809" s="25" t="s">
        <v>160</v>
      </c>
    </row>
    <row r="2810" spans="1:7" x14ac:dyDescent="0.3">
      <c r="A2810" s="36" t="s">
        <v>4401</v>
      </c>
      <c r="B2810" s="25" t="s">
        <v>4398</v>
      </c>
      <c r="D2810" s="25" t="s">
        <v>149</v>
      </c>
      <c r="E2810" s="25"/>
      <c r="F2810" s="25"/>
    </row>
    <row r="2811" spans="1:7" x14ac:dyDescent="0.3">
      <c r="A2811" s="36" t="s">
        <v>4403</v>
      </c>
      <c r="B2811" s="25" t="s">
        <v>4402</v>
      </c>
      <c r="C2811" s="25">
        <v>5</v>
      </c>
      <c r="D2811" s="25" t="s">
        <v>149</v>
      </c>
      <c r="E2811" s="25" t="s">
        <v>147</v>
      </c>
      <c r="F2811" s="25" t="s">
        <v>208</v>
      </c>
    </row>
    <row r="2812" spans="1:7" x14ac:dyDescent="0.3">
      <c r="A2812" s="36" t="s">
        <v>4405</v>
      </c>
      <c r="B2812" s="25" t="s">
        <v>4404</v>
      </c>
      <c r="C2812" s="25">
        <v>6</v>
      </c>
      <c r="D2812" s="25" t="s">
        <v>149</v>
      </c>
      <c r="E2812" s="25" t="s">
        <v>147</v>
      </c>
      <c r="F2812" s="25" t="s">
        <v>378</v>
      </c>
    </row>
    <row r="2813" spans="1:7" x14ac:dyDescent="0.3">
      <c r="A2813" s="36" t="s">
        <v>4407</v>
      </c>
      <c r="B2813" s="25" t="s">
        <v>4406</v>
      </c>
      <c r="C2813" s="25">
        <v>6</v>
      </c>
      <c r="D2813" s="25" t="s">
        <v>149</v>
      </c>
      <c r="E2813" s="25" t="s">
        <v>147</v>
      </c>
      <c r="F2813" s="25" t="s">
        <v>160</v>
      </c>
    </row>
    <row r="2814" spans="1:7" x14ac:dyDescent="0.3">
      <c r="A2814" s="36" t="s">
        <v>4409</v>
      </c>
      <c r="B2814" s="25" t="s">
        <v>4408</v>
      </c>
      <c r="C2814" s="25">
        <v>6</v>
      </c>
      <c r="D2814" s="25" t="s">
        <v>149</v>
      </c>
      <c r="E2814" s="25" t="s">
        <v>147</v>
      </c>
      <c r="F2814" s="25" t="s">
        <v>156</v>
      </c>
    </row>
    <row r="2815" spans="1:7" x14ac:dyDescent="0.3">
      <c r="A2815" s="36" t="s">
        <v>4411</v>
      </c>
      <c r="B2815" s="25" t="s">
        <v>4410</v>
      </c>
      <c r="C2815" s="25"/>
      <c r="D2815" s="25" t="s">
        <v>149</v>
      </c>
      <c r="E2815" s="25"/>
      <c r="F2815" s="25"/>
      <c r="G2815" s="25" t="s">
        <v>149</v>
      </c>
    </row>
    <row r="2816" spans="1:7" x14ac:dyDescent="0.3">
      <c r="A2816" s="36" t="s">
        <v>4412</v>
      </c>
      <c r="B2816" s="25" t="s">
        <v>4410</v>
      </c>
      <c r="C2816" s="25">
        <v>6</v>
      </c>
      <c r="D2816" s="25" t="s">
        <v>149</v>
      </c>
      <c r="E2816" s="25" t="s">
        <v>147</v>
      </c>
      <c r="F2816" s="25" t="s">
        <v>160</v>
      </c>
    </row>
    <row r="2817" spans="1:7" x14ac:dyDescent="0.3">
      <c r="A2817" s="36" t="s">
        <v>4414</v>
      </c>
      <c r="B2817" s="25" t="s">
        <v>4413</v>
      </c>
      <c r="C2817" s="25">
        <v>5</v>
      </c>
      <c r="D2817" s="25" t="s">
        <v>149</v>
      </c>
      <c r="E2817" s="25" t="s">
        <v>147</v>
      </c>
      <c r="F2817" s="25" t="s">
        <v>253</v>
      </c>
    </row>
    <row r="2818" spans="1:7" x14ac:dyDescent="0.3">
      <c r="A2818" s="36" t="s">
        <v>4416</v>
      </c>
      <c r="B2818" s="25" t="s">
        <v>4415</v>
      </c>
      <c r="C2818" s="25">
        <v>5</v>
      </c>
      <c r="D2818" s="25" t="s">
        <v>149</v>
      </c>
      <c r="E2818" s="25" t="s">
        <v>147</v>
      </c>
      <c r="F2818" s="25" t="s">
        <v>160</v>
      </c>
    </row>
    <row r="2819" spans="1:7" x14ac:dyDescent="0.3">
      <c r="A2819" s="36" t="s">
        <v>4417</v>
      </c>
      <c r="C2819" s="25"/>
      <c r="D2819" s="25" t="s">
        <v>149</v>
      </c>
      <c r="E2819" s="25"/>
      <c r="F2819" s="25"/>
    </row>
    <row r="2820" spans="1:7" x14ac:dyDescent="0.3">
      <c r="A2820" s="36" t="s">
        <v>4419</v>
      </c>
      <c r="B2820" s="25" t="s">
        <v>4418</v>
      </c>
      <c r="C2820" s="25"/>
      <c r="D2820" s="25" t="s">
        <v>149</v>
      </c>
      <c r="E2820" s="25" t="s">
        <v>147</v>
      </c>
      <c r="F2820" s="25" t="s">
        <v>160</v>
      </c>
    </row>
    <row r="2821" spans="1:7" x14ac:dyDescent="0.3">
      <c r="A2821" s="36" t="s">
        <v>4420</v>
      </c>
      <c r="B2821" s="25" t="s">
        <v>4418</v>
      </c>
      <c r="C2821" s="25"/>
      <c r="D2821" s="25" t="s">
        <v>149</v>
      </c>
      <c r="E2821" s="25" t="s">
        <v>147</v>
      </c>
      <c r="F2821" s="25" t="s">
        <v>160</v>
      </c>
    </row>
    <row r="2822" spans="1:7" x14ac:dyDescent="0.3">
      <c r="A2822" s="36" t="s">
        <v>4422</v>
      </c>
      <c r="B2822" s="25" t="s">
        <v>4421</v>
      </c>
      <c r="C2822" s="25">
        <v>4</v>
      </c>
      <c r="D2822" s="25" t="s">
        <v>149</v>
      </c>
      <c r="E2822" s="25" t="s">
        <v>147</v>
      </c>
      <c r="F2822" s="25" t="s">
        <v>501</v>
      </c>
    </row>
    <row r="2823" spans="1:7" x14ac:dyDescent="0.3">
      <c r="A2823" s="36" t="s">
        <v>4424</v>
      </c>
      <c r="B2823" s="25" t="s">
        <v>4423</v>
      </c>
      <c r="C2823" s="25">
        <v>3</v>
      </c>
      <c r="D2823" s="25" t="s">
        <v>149</v>
      </c>
      <c r="E2823" s="25" t="s">
        <v>147</v>
      </c>
      <c r="F2823" s="25" t="s">
        <v>253</v>
      </c>
    </row>
    <row r="2824" spans="1:7" x14ac:dyDescent="0.3">
      <c r="A2824" s="36" t="s">
        <v>4426</v>
      </c>
      <c r="B2824" s="25" t="s">
        <v>4425</v>
      </c>
      <c r="C2824" s="25">
        <v>6</v>
      </c>
      <c r="D2824" s="25" t="s">
        <v>149</v>
      </c>
      <c r="E2824" s="25" t="s">
        <v>147</v>
      </c>
      <c r="F2824" s="25" t="s">
        <v>160</v>
      </c>
    </row>
    <row r="2825" spans="1:7" x14ac:dyDescent="0.3">
      <c r="A2825" s="36" t="s">
        <v>4427</v>
      </c>
      <c r="C2825" s="25">
        <v>6</v>
      </c>
      <c r="D2825" s="25" t="s">
        <v>149</v>
      </c>
      <c r="E2825" s="25" t="s">
        <v>147</v>
      </c>
      <c r="F2825" s="25" t="s">
        <v>208</v>
      </c>
    </row>
    <row r="2826" spans="1:7" x14ac:dyDescent="0.3">
      <c r="A2826" s="36" t="s">
        <v>4429</v>
      </c>
      <c r="B2826" s="25" t="s">
        <v>4428</v>
      </c>
      <c r="C2826" s="25">
        <v>5</v>
      </c>
      <c r="D2826" s="25" t="s">
        <v>149</v>
      </c>
      <c r="E2826" s="25" t="s">
        <v>147</v>
      </c>
      <c r="F2826" s="25" t="s">
        <v>173</v>
      </c>
    </row>
    <row r="2827" spans="1:7" x14ac:dyDescent="0.3">
      <c r="A2827" s="36" t="s">
        <v>4431</v>
      </c>
      <c r="B2827" s="25" t="s">
        <v>4430</v>
      </c>
      <c r="C2827" s="25">
        <v>5</v>
      </c>
      <c r="D2827" s="25" t="s">
        <v>149</v>
      </c>
      <c r="E2827" s="25" t="s">
        <v>147</v>
      </c>
      <c r="F2827" s="25" t="s">
        <v>160</v>
      </c>
    </row>
    <row r="2828" spans="1:7" x14ac:dyDescent="0.3">
      <c r="A2828" s="36" t="s">
        <v>4433</v>
      </c>
      <c r="B2828" s="25" t="s">
        <v>4432</v>
      </c>
      <c r="C2828" s="25">
        <v>1</v>
      </c>
      <c r="D2828" s="25" t="s">
        <v>149</v>
      </c>
      <c r="E2828" s="25" t="s">
        <v>147</v>
      </c>
      <c r="F2828" s="25" t="s">
        <v>156</v>
      </c>
      <c r="G2828" s="25" t="s">
        <v>223</v>
      </c>
    </row>
    <row r="2829" spans="1:7" x14ac:dyDescent="0.3">
      <c r="A2829" s="36" t="s">
        <v>4434</v>
      </c>
      <c r="B2829" s="25" t="s">
        <v>4432</v>
      </c>
      <c r="C2829" s="25">
        <v>1</v>
      </c>
      <c r="D2829" s="25" t="s">
        <v>149</v>
      </c>
      <c r="E2829" s="25" t="s">
        <v>147</v>
      </c>
      <c r="F2829" s="25" t="s">
        <v>192</v>
      </c>
      <c r="G2829" s="25" t="s">
        <v>223</v>
      </c>
    </row>
    <row r="2830" spans="1:7" x14ac:dyDescent="0.3">
      <c r="A2830" s="36" t="s">
        <v>4435</v>
      </c>
      <c r="B2830" s="25" t="s">
        <v>4432</v>
      </c>
      <c r="C2830" s="25"/>
      <c r="D2830" s="25" t="s">
        <v>149</v>
      </c>
      <c r="E2830" s="25" t="s">
        <v>147</v>
      </c>
      <c r="F2830" s="25" t="s">
        <v>160</v>
      </c>
      <c r="G2830" s="25" t="s">
        <v>223</v>
      </c>
    </row>
    <row r="2831" spans="1:7" x14ac:dyDescent="0.3">
      <c r="A2831" s="36" t="s">
        <v>4437</v>
      </c>
      <c r="B2831" s="25" t="s">
        <v>4436</v>
      </c>
      <c r="C2831" s="25">
        <v>6</v>
      </c>
      <c r="D2831" s="25" t="s">
        <v>149</v>
      </c>
      <c r="E2831" s="25" t="s">
        <v>147</v>
      </c>
      <c r="F2831" s="25" t="s">
        <v>253</v>
      </c>
    </row>
    <row r="2832" spans="1:7" x14ac:dyDescent="0.3">
      <c r="A2832" s="36" t="s">
        <v>4439</v>
      </c>
      <c r="B2832" s="25" t="s">
        <v>4438</v>
      </c>
      <c r="C2832" s="25">
        <v>8</v>
      </c>
      <c r="D2832" s="25" t="s">
        <v>149</v>
      </c>
      <c r="E2832" s="25" t="s">
        <v>147</v>
      </c>
      <c r="F2832" s="25" t="s">
        <v>173</v>
      </c>
    </row>
    <row r="2833" spans="1:7" x14ac:dyDescent="0.3">
      <c r="A2833" s="36" t="s">
        <v>4440</v>
      </c>
      <c r="C2833" s="25">
        <v>6</v>
      </c>
      <c r="D2833" s="25" t="s">
        <v>149</v>
      </c>
      <c r="E2833" s="25" t="s">
        <v>147</v>
      </c>
      <c r="F2833" s="25" t="s">
        <v>195</v>
      </c>
    </row>
    <row r="2834" spans="1:7" x14ac:dyDescent="0.3">
      <c r="A2834" s="36" t="s">
        <v>4442</v>
      </c>
      <c r="B2834" s="25" t="s">
        <v>4441</v>
      </c>
      <c r="C2834" s="25">
        <v>5</v>
      </c>
      <c r="D2834" s="25" t="s">
        <v>149</v>
      </c>
      <c r="E2834" s="25" t="s">
        <v>147</v>
      </c>
      <c r="F2834" s="25" t="s">
        <v>160</v>
      </c>
    </row>
    <row r="2835" spans="1:7" x14ac:dyDescent="0.3">
      <c r="A2835" s="36" t="s">
        <v>4444</v>
      </c>
      <c r="B2835" s="25" t="s">
        <v>4443</v>
      </c>
      <c r="C2835" s="25">
        <v>8</v>
      </c>
      <c r="D2835" s="25" t="s">
        <v>149</v>
      </c>
      <c r="E2835" s="25" t="s">
        <v>147</v>
      </c>
      <c r="F2835" s="25" t="s">
        <v>160</v>
      </c>
    </row>
    <row r="2836" spans="1:7" x14ac:dyDescent="0.3">
      <c r="A2836" s="36" t="s">
        <v>4446</v>
      </c>
      <c r="B2836" s="25" t="s">
        <v>4445</v>
      </c>
      <c r="C2836" s="25">
        <v>7</v>
      </c>
      <c r="D2836" s="25" t="s">
        <v>149</v>
      </c>
      <c r="E2836" s="25" t="s">
        <v>147</v>
      </c>
      <c r="F2836" s="25" t="s">
        <v>160</v>
      </c>
      <c r="G2836" s="25" t="s">
        <v>203</v>
      </c>
    </row>
    <row r="2837" spans="1:7" ht="15" customHeight="1" x14ac:dyDescent="0.35">
      <c r="A2837" s="32" t="s">
        <v>5312</v>
      </c>
    </row>
    <row r="2838" spans="1:7" x14ac:dyDescent="0.3">
      <c r="A2838" s="36" t="s">
        <v>4448</v>
      </c>
      <c r="B2838" s="25" t="s">
        <v>4447</v>
      </c>
      <c r="C2838" s="25">
        <v>3</v>
      </c>
      <c r="D2838" s="25" t="s">
        <v>149</v>
      </c>
      <c r="E2838" s="25" t="s">
        <v>147</v>
      </c>
      <c r="F2838" s="25" t="s">
        <v>160</v>
      </c>
    </row>
    <row r="2839" spans="1:7" x14ac:dyDescent="0.3">
      <c r="A2839" s="36" t="s">
        <v>4450</v>
      </c>
      <c r="B2839" s="25" t="s">
        <v>4449</v>
      </c>
      <c r="C2839" s="25">
        <v>6</v>
      </c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4452</v>
      </c>
      <c r="B2840" s="25" t="s">
        <v>4451</v>
      </c>
      <c r="C2840" s="25"/>
      <c r="D2840" s="25" t="s">
        <v>149</v>
      </c>
      <c r="E2840" s="25" t="s">
        <v>147</v>
      </c>
      <c r="F2840" s="25" t="s">
        <v>160</v>
      </c>
    </row>
    <row r="2841" spans="1:7" x14ac:dyDescent="0.3">
      <c r="A2841" s="36" t="s">
        <v>4454</v>
      </c>
      <c r="B2841" s="25" t="s">
        <v>4453</v>
      </c>
      <c r="C2841" s="25">
        <v>0</v>
      </c>
      <c r="D2841" s="25" t="s">
        <v>149</v>
      </c>
      <c r="E2841" s="25" t="s">
        <v>152</v>
      </c>
      <c r="F2841" s="25" t="s">
        <v>160</v>
      </c>
    </row>
    <row r="2842" spans="1:7" ht="15" customHeight="1" x14ac:dyDescent="0.35">
      <c r="A2842" s="32" t="s">
        <v>5313</v>
      </c>
    </row>
    <row r="2843" spans="1:7" x14ac:dyDescent="0.3">
      <c r="A2843" s="36" t="s">
        <v>4456</v>
      </c>
      <c r="B2843" s="25" t="s">
        <v>4455</v>
      </c>
      <c r="C2843" s="25">
        <v>8</v>
      </c>
      <c r="D2843" s="25" t="s">
        <v>149</v>
      </c>
      <c r="E2843" s="25" t="s">
        <v>147</v>
      </c>
      <c r="F2843" s="25" t="s">
        <v>222</v>
      </c>
    </row>
    <row r="2844" spans="1:7" ht="15" customHeight="1" x14ac:dyDescent="0.35">
      <c r="A2844" s="32" t="s">
        <v>5314</v>
      </c>
    </row>
    <row r="2845" spans="1:7" x14ac:dyDescent="0.3">
      <c r="A2845" s="36" t="s">
        <v>4458</v>
      </c>
      <c r="B2845" s="25" t="s">
        <v>4457</v>
      </c>
      <c r="C2845" s="25">
        <v>7</v>
      </c>
      <c r="D2845" s="25" t="s">
        <v>149</v>
      </c>
      <c r="E2845" s="25" t="s">
        <v>147</v>
      </c>
      <c r="F2845" s="25" t="s">
        <v>160</v>
      </c>
      <c r="G2845" s="25" t="s">
        <v>203</v>
      </c>
    </row>
    <row r="2846" spans="1:7" ht="15" customHeight="1" x14ac:dyDescent="0.35">
      <c r="A2846" s="32" t="s">
        <v>5315</v>
      </c>
    </row>
    <row r="2847" spans="1:7" x14ac:dyDescent="0.3">
      <c r="A2847" s="36" t="s">
        <v>4460</v>
      </c>
      <c r="B2847" s="25" t="s">
        <v>4459</v>
      </c>
      <c r="C2847" s="25">
        <v>0</v>
      </c>
      <c r="D2847" s="25" t="s">
        <v>149</v>
      </c>
      <c r="E2847" s="25" t="s">
        <v>152</v>
      </c>
      <c r="F2847" s="25" t="s">
        <v>160</v>
      </c>
    </row>
    <row r="2848" spans="1:7" ht="15" customHeight="1" x14ac:dyDescent="0.35">
      <c r="A2848" s="32" t="s">
        <v>5316</v>
      </c>
    </row>
    <row r="2849" spans="1:7" x14ac:dyDescent="0.3">
      <c r="A2849" s="36" t="s">
        <v>4462</v>
      </c>
      <c r="B2849" s="25" t="s">
        <v>4461</v>
      </c>
      <c r="C2849" s="25">
        <v>0</v>
      </c>
      <c r="D2849" s="25" t="s">
        <v>149</v>
      </c>
      <c r="E2849" s="25" t="s">
        <v>152</v>
      </c>
      <c r="F2849" s="25" t="s">
        <v>170</v>
      </c>
    </row>
    <row r="2850" spans="1:7" x14ac:dyDescent="0.3">
      <c r="A2850" s="36" t="s">
        <v>4464</v>
      </c>
      <c r="B2850" s="25" t="s">
        <v>4463</v>
      </c>
      <c r="C2850" s="25">
        <v>0</v>
      </c>
      <c r="D2850" s="25" t="s">
        <v>149</v>
      </c>
      <c r="E2850" s="25" t="s">
        <v>152</v>
      </c>
      <c r="F2850" s="25" t="s">
        <v>160</v>
      </c>
    </row>
    <row r="2851" spans="1:7" x14ac:dyDescent="0.3">
      <c r="A2851" s="36" t="s">
        <v>4466</v>
      </c>
      <c r="B2851" s="25" t="s">
        <v>4465</v>
      </c>
      <c r="C2851" s="25">
        <v>0</v>
      </c>
      <c r="D2851" s="25" t="s">
        <v>149</v>
      </c>
      <c r="E2851" s="25" t="s">
        <v>152</v>
      </c>
      <c r="F2851" s="25" t="s">
        <v>156</v>
      </c>
    </row>
    <row r="2852" spans="1:7" ht="15" customHeight="1" x14ac:dyDescent="0.35">
      <c r="A2852" s="32" t="s">
        <v>5317</v>
      </c>
    </row>
    <row r="2853" spans="1:7" x14ac:dyDescent="0.3">
      <c r="A2853" s="36" t="s">
        <v>4468</v>
      </c>
      <c r="B2853" s="25" t="s">
        <v>4467</v>
      </c>
      <c r="C2853" s="25">
        <v>8</v>
      </c>
      <c r="D2853" s="25" t="s">
        <v>144</v>
      </c>
      <c r="E2853" s="25" t="s">
        <v>147</v>
      </c>
      <c r="F2853" s="25" t="s">
        <v>156</v>
      </c>
    </row>
    <row r="2854" spans="1:7" ht="15" customHeight="1" x14ac:dyDescent="0.35">
      <c r="A2854" s="32" t="s">
        <v>5318</v>
      </c>
    </row>
    <row r="2855" spans="1:7" x14ac:dyDescent="0.3">
      <c r="A2855" s="36" t="s">
        <v>4470</v>
      </c>
      <c r="B2855" s="25" t="s">
        <v>4469</v>
      </c>
      <c r="C2855" s="25">
        <v>3</v>
      </c>
      <c r="D2855" s="25" t="s">
        <v>149</v>
      </c>
      <c r="E2855" s="25" t="s">
        <v>147</v>
      </c>
      <c r="F2855" s="25" t="s">
        <v>355</v>
      </c>
    </row>
    <row r="2856" spans="1:7" ht="15" customHeight="1" x14ac:dyDescent="0.35">
      <c r="A2856" s="32" t="s">
        <v>5319</v>
      </c>
    </row>
    <row r="2857" spans="1:7" ht="15" customHeight="1" x14ac:dyDescent="0.35">
      <c r="A2857" s="32" t="s">
        <v>5320</v>
      </c>
    </row>
    <row r="2858" spans="1:7" x14ac:dyDescent="0.3">
      <c r="A2858" s="36" t="s">
        <v>4472</v>
      </c>
      <c r="B2858" s="25" t="s">
        <v>4471</v>
      </c>
      <c r="C2858" s="25">
        <v>6</v>
      </c>
      <c r="D2858" s="25" t="s">
        <v>149</v>
      </c>
      <c r="E2858" s="25" t="s">
        <v>147</v>
      </c>
      <c r="F2858" s="25" t="s">
        <v>160</v>
      </c>
      <c r="G2858" s="25" t="s">
        <v>203</v>
      </c>
    </row>
    <row r="2859" spans="1:7" x14ac:dyDescent="0.3">
      <c r="A2859" s="36" t="s">
        <v>4474</v>
      </c>
      <c r="B2859" s="25" t="s">
        <v>4473</v>
      </c>
      <c r="C2859" s="25">
        <v>4</v>
      </c>
      <c r="D2859" s="25" t="s">
        <v>149</v>
      </c>
      <c r="E2859" s="25" t="s">
        <v>147</v>
      </c>
      <c r="F2859" s="25" t="s">
        <v>163</v>
      </c>
    </row>
    <row r="2860" spans="1:7" x14ac:dyDescent="0.3">
      <c r="A2860" s="36" t="s">
        <v>4475</v>
      </c>
      <c r="B2860" s="25" t="s">
        <v>4473</v>
      </c>
      <c r="C2860" s="25"/>
      <c r="D2860" s="25" t="s">
        <v>149</v>
      </c>
      <c r="E2860" s="25" t="s">
        <v>147</v>
      </c>
      <c r="F2860" s="25" t="s">
        <v>160</v>
      </c>
    </row>
    <row r="2861" spans="1:7" x14ac:dyDescent="0.3">
      <c r="A2861" s="36" t="s">
        <v>4476</v>
      </c>
      <c r="B2861" s="25" t="s">
        <v>4473</v>
      </c>
      <c r="C2861" s="25"/>
      <c r="D2861" s="25" t="s">
        <v>149</v>
      </c>
      <c r="E2861" s="25" t="s">
        <v>147</v>
      </c>
      <c r="F2861" s="25" t="s">
        <v>160</v>
      </c>
    </row>
    <row r="2862" spans="1:7" ht="15" customHeight="1" x14ac:dyDescent="0.35">
      <c r="A2862" s="32" t="s">
        <v>5321</v>
      </c>
    </row>
    <row r="2863" spans="1:7" x14ac:dyDescent="0.3">
      <c r="A2863" s="36" t="s">
        <v>4478</v>
      </c>
      <c r="B2863" s="25" t="s">
        <v>4477</v>
      </c>
      <c r="C2863" s="25">
        <v>4</v>
      </c>
      <c r="D2863" s="25" t="s">
        <v>149</v>
      </c>
      <c r="E2863" s="25" t="s">
        <v>147</v>
      </c>
      <c r="F2863" s="25" t="s">
        <v>163</v>
      </c>
    </row>
    <row r="2864" spans="1:7" x14ac:dyDescent="0.3">
      <c r="A2864" s="36" t="s">
        <v>4480</v>
      </c>
      <c r="B2864" s="25" t="s">
        <v>4479</v>
      </c>
      <c r="C2864" s="25">
        <v>5</v>
      </c>
      <c r="D2864" s="25" t="s">
        <v>149</v>
      </c>
      <c r="E2864" s="25" t="s">
        <v>147</v>
      </c>
      <c r="F2864" s="25" t="s">
        <v>241</v>
      </c>
    </row>
    <row r="2865" spans="1:7" x14ac:dyDescent="0.3">
      <c r="A2865" s="36" t="s">
        <v>4482</v>
      </c>
      <c r="B2865" s="25" t="s">
        <v>4481</v>
      </c>
      <c r="C2865" s="25">
        <v>5</v>
      </c>
      <c r="D2865" s="25" t="s">
        <v>149</v>
      </c>
      <c r="E2865" s="25" t="s">
        <v>147</v>
      </c>
      <c r="F2865" s="25" t="s">
        <v>208</v>
      </c>
      <c r="G2865" s="25" t="s">
        <v>223</v>
      </c>
    </row>
    <row r="2866" spans="1:7" ht="15" customHeight="1" x14ac:dyDescent="0.35">
      <c r="A2866" s="32" t="s">
        <v>5322</v>
      </c>
    </row>
    <row r="2867" spans="1:7" x14ac:dyDescent="0.3">
      <c r="A2867" s="36" t="s">
        <v>4484</v>
      </c>
      <c r="B2867" s="25" t="s">
        <v>4483</v>
      </c>
      <c r="C2867" s="25">
        <v>7</v>
      </c>
      <c r="D2867" s="25" t="s">
        <v>149</v>
      </c>
      <c r="E2867" s="25" t="s">
        <v>147</v>
      </c>
      <c r="F2867" s="25" t="s">
        <v>156</v>
      </c>
    </row>
    <row r="2868" spans="1:7" x14ac:dyDescent="0.3">
      <c r="A2868" s="36" t="s">
        <v>4486</v>
      </c>
      <c r="B2868" s="25" t="s">
        <v>4485</v>
      </c>
      <c r="C2868" s="25">
        <v>8</v>
      </c>
      <c r="D2868" s="25" t="s">
        <v>149</v>
      </c>
      <c r="E2868" s="25" t="s">
        <v>147</v>
      </c>
      <c r="F2868" s="25" t="s">
        <v>396</v>
      </c>
    </row>
    <row r="2869" spans="1:7" x14ac:dyDescent="0.3">
      <c r="A2869" s="36" t="s">
        <v>4488</v>
      </c>
      <c r="B2869" s="25" t="s">
        <v>4487</v>
      </c>
      <c r="C2869" s="25"/>
      <c r="D2869" s="25" t="s">
        <v>149</v>
      </c>
      <c r="E2869" s="25"/>
      <c r="F2869" s="25"/>
      <c r="G2869" s="25" t="s">
        <v>203</v>
      </c>
    </row>
    <row r="2870" spans="1:7" ht="15" customHeight="1" x14ac:dyDescent="0.35">
      <c r="A2870" s="32" t="s">
        <v>5323</v>
      </c>
    </row>
    <row r="2871" spans="1:7" x14ac:dyDescent="0.3">
      <c r="A2871" s="36" t="s">
        <v>4489</v>
      </c>
      <c r="C2871" s="25">
        <v>7</v>
      </c>
      <c r="D2871" s="25" t="s">
        <v>149</v>
      </c>
      <c r="E2871" s="25" t="s">
        <v>147</v>
      </c>
      <c r="F2871" s="25" t="s">
        <v>222</v>
      </c>
    </row>
    <row r="2872" spans="1:7" x14ac:dyDescent="0.3">
      <c r="A2872" s="36" t="s">
        <v>4491</v>
      </c>
      <c r="B2872" s="25" t="s">
        <v>4490</v>
      </c>
      <c r="C2872" s="25">
        <v>7</v>
      </c>
      <c r="D2872" s="25" t="s">
        <v>149</v>
      </c>
      <c r="E2872" s="25" t="s">
        <v>147</v>
      </c>
      <c r="F2872" s="25" t="s">
        <v>819</v>
      </c>
    </row>
    <row r="2873" spans="1:7" ht="15" customHeight="1" x14ac:dyDescent="0.35">
      <c r="A2873" s="32" t="s">
        <v>5324</v>
      </c>
    </row>
    <row r="2874" spans="1:7" x14ac:dyDescent="0.3">
      <c r="A2874" s="36" t="s">
        <v>4493</v>
      </c>
      <c r="B2874" s="25" t="s">
        <v>4492</v>
      </c>
      <c r="C2874" s="25">
        <v>0</v>
      </c>
      <c r="D2874" s="25" t="s">
        <v>149</v>
      </c>
      <c r="E2874" s="25" t="s">
        <v>152</v>
      </c>
      <c r="F2874" s="25" t="s">
        <v>156</v>
      </c>
    </row>
    <row r="2875" spans="1:7" ht="15" customHeight="1" x14ac:dyDescent="0.35">
      <c r="A2875" s="32" t="s">
        <v>5325</v>
      </c>
    </row>
    <row r="2876" spans="1:7" x14ac:dyDescent="0.3">
      <c r="A2876" s="36" t="s">
        <v>4495</v>
      </c>
      <c r="B2876" s="25" t="s">
        <v>4494</v>
      </c>
      <c r="C2876" s="25">
        <v>7</v>
      </c>
      <c r="D2876" s="25" t="s">
        <v>144</v>
      </c>
      <c r="E2876" s="25" t="s">
        <v>147</v>
      </c>
      <c r="F2876" s="25" t="s">
        <v>148</v>
      </c>
    </row>
    <row r="2877" spans="1:7" ht="15" customHeight="1" x14ac:dyDescent="0.35">
      <c r="A2877" s="32" t="s">
        <v>5326</v>
      </c>
    </row>
    <row r="2878" spans="1:7" x14ac:dyDescent="0.3">
      <c r="A2878" s="25" t="s">
        <v>4497</v>
      </c>
      <c r="B2878" s="36" t="s">
        <v>4496</v>
      </c>
      <c r="C2878" s="25">
        <v>0</v>
      </c>
      <c r="D2878" s="36" t="s">
        <v>149</v>
      </c>
      <c r="E2878" s="25" t="s">
        <v>152</v>
      </c>
      <c r="F2878" s="25" t="s">
        <v>378</v>
      </c>
    </row>
    <row r="2879" spans="1:7" ht="15" customHeight="1" x14ac:dyDescent="0.35">
      <c r="A2879" s="32" t="s">
        <v>5327</v>
      </c>
    </row>
    <row r="2880" spans="1:7" x14ac:dyDescent="0.3">
      <c r="A2880" s="36" t="s">
        <v>4499</v>
      </c>
      <c r="B2880" s="25" t="s">
        <v>4498</v>
      </c>
      <c r="C2880" s="25">
        <v>5</v>
      </c>
      <c r="D2880" s="25" t="s">
        <v>157</v>
      </c>
      <c r="E2880" s="25" t="s">
        <v>147</v>
      </c>
      <c r="F2880" s="25" t="s">
        <v>178</v>
      </c>
    </row>
    <row r="2881" spans="1:7" ht="15" customHeight="1" x14ac:dyDescent="0.35">
      <c r="A2881" s="32" t="s">
        <v>5328</v>
      </c>
    </row>
    <row r="2882" spans="1:7" x14ac:dyDescent="0.3">
      <c r="A2882" s="36" t="s">
        <v>4501</v>
      </c>
      <c r="B2882" s="25" t="s">
        <v>4500</v>
      </c>
      <c r="C2882" s="25">
        <v>10</v>
      </c>
      <c r="D2882" s="25" t="s">
        <v>149</v>
      </c>
      <c r="E2882" s="25" t="s">
        <v>147</v>
      </c>
      <c r="F2882" s="25" t="s">
        <v>355</v>
      </c>
      <c r="G2882" s="25" t="s">
        <v>144</v>
      </c>
    </row>
    <row r="2883" spans="1:7" ht="15" customHeight="1" x14ac:dyDescent="0.35">
      <c r="A2883" s="32" t="s">
        <v>5329</v>
      </c>
    </row>
    <row r="2884" spans="1:7" x14ac:dyDescent="0.3">
      <c r="A2884" s="36" t="s">
        <v>4503</v>
      </c>
      <c r="B2884" s="25" t="s">
        <v>4502</v>
      </c>
      <c r="C2884" s="25"/>
      <c r="D2884" s="25" t="s">
        <v>1298</v>
      </c>
      <c r="E2884" s="25"/>
      <c r="F2884" s="25"/>
    </row>
    <row r="2885" spans="1:7" x14ac:dyDescent="0.3">
      <c r="A2885" s="36" t="s">
        <v>4504</v>
      </c>
      <c r="B2885" s="25" t="s">
        <v>4502</v>
      </c>
      <c r="C2885" s="25"/>
      <c r="D2885" s="25" t="s">
        <v>1290</v>
      </c>
      <c r="E2885" s="25"/>
      <c r="F2885" s="25"/>
    </row>
    <row r="2886" spans="1:7" x14ac:dyDescent="0.3">
      <c r="A2886" s="36" t="s">
        <v>4505</v>
      </c>
      <c r="B2886" s="25" t="s">
        <v>4502</v>
      </c>
      <c r="C2886" s="25"/>
      <c r="D2886" s="25" t="s">
        <v>1298</v>
      </c>
      <c r="E2886" s="25"/>
      <c r="F2886" s="25"/>
    </row>
    <row r="2887" spans="1:7" ht="15" customHeight="1" x14ac:dyDescent="0.35">
      <c r="A2887" s="32" t="s">
        <v>5330</v>
      </c>
    </row>
    <row r="2888" spans="1:7" x14ac:dyDescent="0.3">
      <c r="A2888" s="36" t="s">
        <v>4507</v>
      </c>
      <c r="B2888" s="25" t="s">
        <v>4506</v>
      </c>
      <c r="C2888" s="25">
        <v>0</v>
      </c>
      <c r="D2888" s="25" t="s">
        <v>149</v>
      </c>
      <c r="E2888" s="25" t="s">
        <v>152</v>
      </c>
      <c r="F2888" s="25" t="s">
        <v>160</v>
      </c>
    </row>
    <row r="2889" spans="1:7" ht="15" customHeight="1" x14ac:dyDescent="0.35">
      <c r="A2889" s="32" t="s">
        <v>5331</v>
      </c>
    </row>
    <row r="2890" spans="1:7" x14ac:dyDescent="0.3">
      <c r="A2890" s="36" t="s">
        <v>4509</v>
      </c>
      <c r="B2890" s="25" t="s">
        <v>4508</v>
      </c>
      <c r="C2890" s="25">
        <v>8</v>
      </c>
      <c r="D2890" s="25" t="s">
        <v>189</v>
      </c>
      <c r="E2890" s="25" t="s">
        <v>147</v>
      </c>
      <c r="F2890" s="25" t="s">
        <v>195</v>
      </c>
      <c r="G2890" s="25" t="s">
        <v>203</v>
      </c>
    </row>
    <row r="2891" spans="1:7" x14ac:dyDescent="0.3">
      <c r="A2891" s="36" t="s">
        <v>4510</v>
      </c>
      <c r="B2891" s="25" t="s">
        <v>4508</v>
      </c>
      <c r="D2891" s="25" t="s">
        <v>189</v>
      </c>
      <c r="E2891" s="25"/>
      <c r="F2891" s="25"/>
      <c r="G2891" s="25" t="s">
        <v>203</v>
      </c>
    </row>
    <row r="2892" spans="1:7" x14ac:dyDescent="0.3">
      <c r="A2892" s="36" t="s">
        <v>4511</v>
      </c>
      <c r="B2892" s="25" t="s">
        <v>4508</v>
      </c>
      <c r="D2892" s="25" t="s">
        <v>189</v>
      </c>
      <c r="E2892" s="25"/>
      <c r="F2892" s="25"/>
      <c r="G2892" s="25" t="s">
        <v>203</v>
      </c>
    </row>
    <row r="2893" spans="1:7" ht="15" customHeight="1" x14ac:dyDescent="0.35">
      <c r="A2893" s="32" t="s">
        <v>5332</v>
      </c>
    </row>
    <row r="2894" spans="1:7" x14ac:dyDescent="0.3">
      <c r="A2894" s="36" t="s">
        <v>4512</v>
      </c>
      <c r="C2894" s="25">
        <v>4</v>
      </c>
      <c r="D2894" s="25" t="s">
        <v>1244</v>
      </c>
      <c r="E2894" s="25" t="s">
        <v>147</v>
      </c>
      <c r="F2894" s="25" t="s">
        <v>208</v>
      </c>
    </row>
    <row r="2895" spans="1:7" x14ac:dyDescent="0.3">
      <c r="A2895" s="36" t="s">
        <v>4513</v>
      </c>
      <c r="C2895" s="25">
        <v>7</v>
      </c>
      <c r="D2895" s="25" t="s">
        <v>157</v>
      </c>
      <c r="E2895" s="25" t="s">
        <v>147</v>
      </c>
      <c r="F2895" s="25" t="s">
        <v>278</v>
      </c>
    </row>
    <row r="2896" spans="1:7" x14ac:dyDescent="0.3">
      <c r="A2896" s="36" t="s">
        <v>4515</v>
      </c>
      <c r="B2896" s="25" t="s">
        <v>4514</v>
      </c>
      <c r="C2896" s="25">
        <v>1</v>
      </c>
      <c r="D2896" s="25" t="s">
        <v>157</v>
      </c>
      <c r="E2896" s="25" t="s">
        <v>147</v>
      </c>
      <c r="F2896" s="25" t="s">
        <v>208</v>
      </c>
    </row>
    <row r="2897" spans="1:6" ht="15" customHeight="1" x14ac:dyDescent="0.35">
      <c r="A2897" s="32" t="s">
        <v>5333</v>
      </c>
    </row>
    <row r="2898" spans="1:6" x14ac:dyDescent="0.3">
      <c r="A2898" s="36" t="s">
        <v>4517</v>
      </c>
      <c r="B2898" s="25" t="s">
        <v>4516</v>
      </c>
      <c r="C2898" s="25">
        <v>7</v>
      </c>
      <c r="D2898" s="25" t="s">
        <v>157</v>
      </c>
      <c r="E2898" s="25" t="s">
        <v>147</v>
      </c>
      <c r="F2898" s="25" t="s">
        <v>222</v>
      </c>
    </row>
    <row r="2899" spans="1:6" x14ac:dyDescent="0.3">
      <c r="A2899" s="36" t="s">
        <v>4519</v>
      </c>
      <c r="B2899" s="25" t="s">
        <v>4518</v>
      </c>
      <c r="C2899" s="25">
        <v>7</v>
      </c>
      <c r="D2899" s="25" t="s">
        <v>149</v>
      </c>
      <c r="E2899" s="25" t="s">
        <v>147</v>
      </c>
      <c r="F2899" s="25" t="s">
        <v>153</v>
      </c>
    </row>
    <row r="2900" spans="1:6" x14ac:dyDescent="0.3">
      <c r="A2900" s="36" t="s">
        <v>4520</v>
      </c>
      <c r="C2900" s="25">
        <v>5</v>
      </c>
      <c r="D2900" s="36" t="s">
        <v>149</v>
      </c>
      <c r="E2900" s="25" t="s">
        <v>147</v>
      </c>
      <c r="F2900" s="25" t="s">
        <v>170</v>
      </c>
    </row>
    <row r="2901" spans="1:6" x14ac:dyDescent="0.3">
      <c r="A2901" s="36" t="s">
        <v>4522</v>
      </c>
      <c r="B2901" s="25" t="s">
        <v>4521</v>
      </c>
      <c r="C2901" s="25">
        <v>5</v>
      </c>
      <c r="D2901" s="25" t="s">
        <v>149</v>
      </c>
      <c r="E2901" s="25" t="s">
        <v>147</v>
      </c>
      <c r="F2901" s="25" t="s">
        <v>160</v>
      </c>
    </row>
    <row r="2902" spans="1:6" x14ac:dyDescent="0.3">
      <c r="A2902" s="36" t="s">
        <v>4524</v>
      </c>
      <c r="B2902" s="25" t="s">
        <v>4523</v>
      </c>
      <c r="C2902" s="25">
        <v>6</v>
      </c>
      <c r="D2902" s="25" t="s">
        <v>149</v>
      </c>
      <c r="E2902" s="25" t="s">
        <v>147</v>
      </c>
      <c r="F2902" s="25" t="s">
        <v>241</v>
      </c>
    </row>
    <row r="2903" spans="1:6" ht="15" customHeight="1" x14ac:dyDescent="0.35">
      <c r="A2903" s="32" t="s">
        <v>5334</v>
      </c>
    </row>
    <row r="2904" spans="1:6" x14ac:dyDescent="0.3">
      <c r="A2904" s="36" t="s">
        <v>4526</v>
      </c>
      <c r="B2904" s="25" t="s">
        <v>4525</v>
      </c>
      <c r="C2904" s="25">
        <v>0</v>
      </c>
      <c r="D2904" s="25" t="s">
        <v>149</v>
      </c>
      <c r="E2904" s="25" t="s">
        <v>152</v>
      </c>
      <c r="F2904" s="25" t="s">
        <v>160</v>
      </c>
    </row>
    <row r="2905" spans="1:6" x14ac:dyDescent="0.3">
      <c r="A2905" s="36" t="s">
        <v>4528</v>
      </c>
      <c r="B2905" s="25" t="s">
        <v>4527</v>
      </c>
      <c r="C2905" s="25">
        <v>0</v>
      </c>
      <c r="D2905" s="25" t="s">
        <v>149</v>
      </c>
      <c r="E2905" s="25" t="s">
        <v>152</v>
      </c>
      <c r="F2905" s="25" t="s">
        <v>160</v>
      </c>
    </row>
    <row r="2906" spans="1:6" ht="15" customHeight="1" x14ac:dyDescent="0.35">
      <c r="A2906" s="32" t="s">
        <v>5335</v>
      </c>
    </row>
    <row r="2907" spans="1:6" x14ac:dyDescent="0.3">
      <c r="A2907" s="36" t="s">
        <v>4530</v>
      </c>
      <c r="B2907" s="25" t="s">
        <v>4529</v>
      </c>
      <c r="C2907" s="25">
        <v>6</v>
      </c>
      <c r="D2907" s="25" t="s">
        <v>149</v>
      </c>
      <c r="E2907" s="25" t="s">
        <v>147</v>
      </c>
      <c r="F2907" s="25" t="s">
        <v>222</v>
      </c>
    </row>
    <row r="2908" spans="1:6" ht="15" customHeight="1" x14ac:dyDescent="0.35">
      <c r="A2908" s="32" t="s">
        <v>5336</v>
      </c>
    </row>
    <row r="2909" spans="1:6" x14ac:dyDescent="0.3">
      <c r="A2909" s="36" t="s">
        <v>4532</v>
      </c>
      <c r="B2909" s="25" t="s">
        <v>4531</v>
      </c>
      <c r="C2909" s="25">
        <v>9</v>
      </c>
      <c r="D2909" s="25" t="s">
        <v>149</v>
      </c>
      <c r="E2909" s="25" t="s">
        <v>147</v>
      </c>
      <c r="F2909" s="25" t="s">
        <v>195</v>
      </c>
    </row>
    <row r="2910" spans="1:6" ht="15" customHeight="1" x14ac:dyDescent="0.35">
      <c r="A2910" s="32" t="s">
        <v>5337</v>
      </c>
    </row>
    <row r="2911" spans="1:6" ht="15" customHeight="1" x14ac:dyDescent="0.35">
      <c r="A2911" s="32" t="s">
        <v>5338</v>
      </c>
    </row>
    <row r="2912" spans="1:6" x14ac:dyDescent="0.3">
      <c r="A2912" s="36" t="s">
        <v>4534</v>
      </c>
      <c r="B2912" s="25" t="s">
        <v>4533</v>
      </c>
      <c r="C2912" s="25">
        <v>0</v>
      </c>
      <c r="D2912" s="25" t="s">
        <v>149</v>
      </c>
      <c r="E2912" s="25" t="s">
        <v>152</v>
      </c>
      <c r="F2912" s="25" t="s">
        <v>160</v>
      </c>
    </row>
    <row r="2913" spans="1:7" x14ac:dyDescent="0.3">
      <c r="A2913" s="36" t="s">
        <v>4536</v>
      </c>
      <c r="B2913" s="25" t="s">
        <v>4535</v>
      </c>
      <c r="C2913" s="25">
        <v>10</v>
      </c>
      <c r="D2913" s="25" t="s">
        <v>189</v>
      </c>
      <c r="E2913" s="25" t="s">
        <v>147</v>
      </c>
      <c r="F2913" s="25" t="s">
        <v>195</v>
      </c>
    </row>
    <row r="2914" spans="1:7" x14ac:dyDescent="0.3">
      <c r="A2914" s="36" t="s">
        <v>4538</v>
      </c>
      <c r="B2914" s="25" t="s">
        <v>4537</v>
      </c>
      <c r="C2914" s="25">
        <v>9</v>
      </c>
      <c r="D2914" s="25" t="s">
        <v>189</v>
      </c>
      <c r="E2914" s="25" t="s">
        <v>147</v>
      </c>
      <c r="F2914" s="25" t="s">
        <v>195</v>
      </c>
    </row>
    <row r="2915" spans="1:7" x14ac:dyDescent="0.3">
      <c r="A2915" s="36" t="s">
        <v>4540</v>
      </c>
      <c r="B2915" s="25" t="s">
        <v>4539</v>
      </c>
      <c r="C2915" s="25">
        <v>9</v>
      </c>
      <c r="D2915" s="25" t="s">
        <v>189</v>
      </c>
      <c r="E2915" s="25" t="s">
        <v>147</v>
      </c>
      <c r="F2915" s="25" t="s">
        <v>482</v>
      </c>
      <c r="G2915" s="25" t="s">
        <v>182</v>
      </c>
    </row>
    <row r="2916" spans="1:7" ht="15" customHeight="1" x14ac:dyDescent="0.35">
      <c r="A2916" s="32" t="s">
        <v>5339</v>
      </c>
    </row>
    <row r="2917" spans="1:7" x14ac:dyDescent="0.3">
      <c r="A2917" s="36" t="s">
        <v>4542</v>
      </c>
      <c r="B2917" s="25" t="s">
        <v>4541</v>
      </c>
      <c r="C2917" s="25">
        <v>6</v>
      </c>
      <c r="D2917" s="25" t="s">
        <v>149</v>
      </c>
      <c r="E2917" s="25" t="s">
        <v>147</v>
      </c>
      <c r="F2917" s="25" t="s">
        <v>278</v>
      </c>
    </row>
    <row r="2918" spans="1:7" ht="15" customHeight="1" x14ac:dyDescent="0.35">
      <c r="A2918" s="32" t="s">
        <v>5340</v>
      </c>
    </row>
    <row r="2919" spans="1:7" x14ac:dyDescent="0.3">
      <c r="A2919" s="36" t="s">
        <v>4544</v>
      </c>
      <c r="B2919" s="25" t="s">
        <v>4543</v>
      </c>
      <c r="C2919" s="25">
        <v>0</v>
      </c>
      <c r="D2919" s="25" t="s">
        <v>149</v>
      </c>
      <c r="E2919" s="25" t="s">
        <v>152</v>
      </c>
      <c r="F2919" s="25" t="s">
        <v>160</v>
      </c>
    </row>
    <row r="2920" spans="1:7" x14ac:dyDescent="0.3">
      <c r="A2920" s="36" t="s">
        <v>4546</v>
      </c>
      <c r="B2920" s="25" t="s">
        <v>4545</v>
      </c>
      <c r="C2920" s="25">
        <v>0</v>
      </c>
      <c r="D2920" s="25" t="s">
        <v>149</v>
      </c>
      <c r="E2920" s="25" t="s">
        <v>152</v>
      </c>
      <c r="F2920" s="25" t="s">
        <v>160</v>
      </c>
    </row>
    <row r="2921" spans="1:7" x14ac:dyDescent="0.3">
      <c r="A2921" s="36" t="s">
        <v>4548</v>
      </c>
      <c r="B2921" s="25" t="s">
        <v>4547</v>
      </c>
      <c r="C2921" s="25">
        <v>0</v>
      </c>
      <c r="D2921" s="25" t="s">
        <v>149</v>
      </c>
      <c r="E2921" s="25" t="s">
        <v>152</v>
      </c>
      <c r="F2921" s="25" t="s">
        <v>160</v>
      </c>
    </row>
    <row r="2922" spans="1:7" x14ac:dyDescent="0.3">
      <c r="A2922" s="36" t="s">
        <v>4550</v>
      </c>
      <c r="B2922" s="25" t="s">
        <v>4549</v>
      </c>
      <c r="C2922" s="25">
        <v>0</v>
      </c>
      <c r="D2922" s="25" t="s">
        <v>149</v>
      </c>
      <c r="E2922" s="25" t="s">
        <v>152</v>
      </c>
      <c r="F2922" s="25" t="s">
        <v>202</v>
      </c>
    </row>
    <row r="2923" spans="1:7" x14ac:dyDescent="0.3">
      <c r="A2923" s="36" t="s">
        <v>4552</v>
      </c>
      <c r="B2923" s="25" t="s">
        <v>4551</v>
      </c>
      <c r="C2923" s="25">
        <v>0</v>
      </c>
      <c r="D2923" s="25" t="s">
        <v>149</v>
      </c>
      <c r="E2923" s="25" t="s">
        <v>152</v>
      </c>
      <c r="F2923" s="25" t="s">
        <v>160</v>
      </c>
    </row>
    <row r="2924" spans="1:7" x14ac:dyDescent="0.3">
      <c r="A2924" s="36" t="s">
        <v>4554</v>
      </c>
      <c r="B2924" s="25" t="s">
        <v>4553</v>
      </c>
      <c r="C2924" s="25">
        <v>0</v>
      </c>
      <c r="D2924" s="25" t="s">
        <v>149</v>
      </c>
      <c r="E2924" s="25" t="s">
        <v>152</v>
      </c>
      <c r="F2924" s="25" t="s">
        <v>241</v>
      </c>
    </row>
    <row r="2925" spans="1:7" x14ac:dyDescent="0.3">
      <c r="A2925" s="36" t="s">
        <v>4556</v>
      </c>
      <c r="B2925" s="25" t="s">
        <v>4555</v>
      </c>
      <c r="C2925" s="25">
        <v>0</v>
      </c>
      <c r="D2925" s="25" t="s">
        <v>149</v>
      </c>
      <c r="E2925" s="25" t="s">
        <v>152</v>
      </c>
      <c r="F2925" s="25" t="s">
        <v>241</v>
      </c>
    </row>
    <row r="2926" spans="1:7" ht="15" customHeight="1" x14ac:dyDescent="0.35">
      <c r="A2926" s="32" t="s">
        <v>5341</v>
      </c>
    </row>
    <row r="2927" spans="1:7" x14ac:dyDescent="0.3">
      <c r="A2927" s="36" t="s">
        <v>4558</v>
      </c>
      <c r="B2927" s="25" t="s">
        <v>4557</v>
      </c>
      <c r="C2927" s="25">
        <v>8</v>
      </c>
      <c r="D2927" s="25" t="s">
        <v>149</v>
      </c>
      <c r="E2927" s="25" t="s">
        <v>147</v>
      </c>
      <c r="F2927" s="25" t="s">
        <v>222</v>
      </c>
    </row>
    <row r="2928" spans="1:7" x14ac:dyDescent="0.3">
      <c r="A2928" s="36" t="s">
        <v>4560</v>
      </c>
      <c r="B2928" s="25" t="s">
        <v>4559</v>
      </c>
      <c r="C2928" s="25">
        <v>10</v>
      </c>
      <c r="D2928" s="25" t="s">
        <v>149</v>
      </c>
      <c r="E2928" s="25" t="s">
        <v>147</v>
      </c>
      <c r="F2928" s="25" t="s">
        <v>222</v>
      </c>
    </row>
    <row r="2929" spans="1:7" ht="15" customHeight="1" x14ac:dyDescent="0.35">
      <c r="A2929" s="32" t="s">
        <v>5342</v>
      </c>
    </row>
    <row r="2930" spans="1:7" x14ac:dyDescent="0.3">
      <c r="A2930" s="36" t="s">
        <v>4562</v>
      </c>
      <c r="B2930" s="25" t="s">
        <v>4561</v>
      </c>
      <c r="C2930" s="25">
        <v>7</v>
      </c>
      <c r="D2930" s="25" t="s">
        <v>149</v>
      </c>
      <c r="E2930" s="25" t="s">
        <v>147</v>
      </c>
      <c r="F2930" s="25" t="s">
        <v>208</v>
      </c>
    </row>
    <row r="2931" spans="1:7" x14ac:dyDescent="0.3">
      <c r="A2931" s="36" t="s">
        <v>4564</v>
      </c>
      <c r="B2931" s="25" t="s">
        <v>4563</v>
      </c>
      <c r="C2931" s="25">
        <v>8</v>
      </c>
      <c r="D2931" s="25" t="s">
        <v>149</v>
      </c>
      <c r="E2931" s="25" t="s">
        <v>147</v>
      </c>
      <c r="F2931" s="25" t="s">
        <v>202</v>
      </c>
    </row>
    <row r="2932" spans="1:7" x14ac:dyDescent="0.3">
      <c r="A2932" s="36" t="s">
        <v>4566</v>
      </c>
      <c r="B2932" s="25" t="s">
        <v>4565</v>
      </c>
      <c r="C2932" s="25">
        <v>6</v>
      </c>
      <c r="D2932" s="25" t="s">
        <v>149</v>
      </c>
      <c r="E2932" s="25" t="s">
        <v>147</v>
      </c>
      <c r="F2932" s="25" t="s">
        <v>160</v>
      </c>
    </row>
    <row r="2933" spans="1:7" x14ac:dyDescent="0.3">
      <c r="A2933" s="36" t="s">
        <v>4568</v>
      </c>
      <c r="B2933" s="25" t="s">
        <v>4567</v>
      </c>
      <c r="C2933" s="25">
        <v>9</v>
      </c>
      <c r="D2933" s="25" t="s">
        <v>149</v>
      </c>
      <c r="E2933" s="25" t="s">
        <v>147</v>
      </c>
      <c r="F2933" s="25" t="s">
        <v>160</v>
      </c>
      <c r="G2933" s="25" t="s">
        <v>203</v>
      </c>
    </row>
    <row r="2934" spans="1:7" ht="15" customHeight="1" x14ac:dyDescent="0.35">
      <c r="A2934" s="32" t="s">
        <v>5343</v>
      </c>
    </row>
    <row r="2935" spans="1:7" x14ac:dyDescent="0.3">
      <c r="A2935" s="36" t="s">
        <v>4570</v>
      </c>
      <c r="B2935" s="25" t="s">
        <v>4569</v>
      </c>
      <c r="D2935" s="25" t="s">
        <v>149</v>
      </c>
      <c r="E2935" s="25"/>
      <c r="F2935" s="25"/>
      <c r="G2935" s="25" t="s">
        <v>149</v>
      </c>
    </row>
    <row r="2936" spans="1:7" x14ac:dyDescent="0.3">
      <c r="A2936" s="36" t="s">
        <v>4572</v>
      </c>
      <c r="B2936" s="25" t="s">
        <v>4571</v>
      </c>
      <c r="C2936" s="25">
        <v>3</v>
      </c>
      <c r="D2936" s="25" t="s">
        <v>149</v>
      </c>
      <c r="E2936" s="25" t="s">
        <v>147</v>
      </c>
      <c r="F2936" s="25" t="s">
        <v>208</v>
      </c>
    </row>
    <row r="2937" spans="1:7" ht="15" customHeight="1" x14ac:dyDescent="0.35">
      <c r="A2937" s="32" t="s">
        <v>5344</v>
      </c>
    </row>
    <row r="2938" spans="1:7" x14ac:dyDescent="0.3">
      <c r="A2938" s="36" t="s">
        <v>4574</v>
      </c>
      <c r="B2938" s="25" t="s">
        <v>4573</v>
      </c>
      <c r="C2938" s="25">
        <v>5</v>
      </c>
      <c r="D2938" s="25" t="s">
        <v>149</v>
      </c>
      <c r="E2938" s="25" t="s">
        <v>147</v>
      </c>
      <c r="F2938" s="25" t="s">
        <v>160</v>
      </c>
    </row>
    <row r="2939" spans="1:7" x14ac:dyDescent="0.3">
      <c r="A2939" s="36" t="s">
        <v>4576</v>
      </c>
      <c r="B2939" s="25" t="s">
        <v>4575</v>
      </c>
      <c r="C2939" s="25">
        <v>4</v>
      </c>
      <c r="D2939" s="25" t="s">
        <v>149</v>
      </c>
      <c r="E2939" s="25" t="s">
        <v>147</v>
      </c>
      <c r="F2939" s="25" t="s">
        <v>173</v>
      </c>
    </row>
    <row r="2940" spans="1:7" ht="15" customHeight="1" x14ac:dyDescent="0.35">
      <c r="A2940" s="32" t="s">
        <v>5345</v>
      </c>
    </row>
    <row r="2941" spans="1:7" x14ac:dyDescent="0.3">
      <c r="A2941" s="36" t="s">
        <v>4577</v>
      </c>
      <c r="C2941" s="25">
        <v>6</v>
      </c>
      <c r="D2941" s="36" t="s">
        <v>189</v>
      </c>
      <c r="E2941" s="25" t="s">
        <v>147</v>
      </c>
      <c r="F2941" s="25" t="s">
        <v>160</v>
      </c>
    </row>
    <row r="2942" spans="1:7" x14ac:dyDescent="0.3">
      <c r="A2942" s="36" t="s">
        <v>4579</v>
      </c>
      <c r="B2942" s="25" t="s">
        <v>4578</v>
      </c>
      <c r="D2942" s="25" t="s">
        <v>189</v>
      </c>
      <c r="E2942" s="25"/>
      <c r="F2942" s="25"/>
      <c r="G2942" s="25" t="s">
        <v>203</v>
      </c>
    </row>
    <row r="2943" spans="1:7" ht="15" customHeight="1" x14ac:dyDescent="0.35">
      <c r="A2943" s="32" t="s">
        <v>5346</v>
      </c>
    </row>
    <row r="2944" spans="1:7" x14ac:dyDescent="0.3">
      <c r="A2944" s="36" t="s">
        <v>4581</v>
      </c>
      <c r="B2944" s="25" t="s">
        <v>4580</v>
      </c>
      <c r="C2944" s="25">
        <v>0</v>
      </c>
      <c r="D2944" s="25" t="s">
        <v>149</v>
      </c>
      <c r="E2944" s="25" t="s">
        <v>152</v>
      </c>
      <c r="F2944" s="25" t="s">
        <v>160</v>
      </c>
    </row>
    <row r="2945" spans="1:7" ht="15" customHeight="1" x14ac:dyDescent="0.35">
      <c r="A2945" s="32" t="s">
        <v>5347</v>
      </c>
    </row>
    <row r="2946" spans="1:7" x14ac:dyDescent="0.3">
      <c r="A2946" s="36" t="s">
        <v>4583</v>
      </c>
      <c r="B2946" s="25" t="s">
        <v>4582</v>
      </c>
      <c r="C2946" s="25">
        <v>9</v>
      </c>
      <c r="D2946" s="25" t="s">
        <v>189</v>
      </c>
      <c r="E2946" s="25" t="s">
        <v>147</v>
      </c>
      <c r="F2946" s="25" t="s">
        <v>202</v>
      </c>
      <c r="G2946" s="25" t="s">
        <v>203</v>
      </c>
    </row>
    <row r="2947" spans="1:7" ht="15" customHeight="1" x14ac:dyDescent="0.35">
      <c r="A2947" s="32" t="s">
        <v>5348</v>
      </c>
    </row>
    <row r="2948" spans="1:7" x14ac:dyDescent="0.3">
      <c r="A2948" s="36" t="s">
        <v>4585</v>
      </c>
      <c r="B2948" s="25" t="s">
        <v>4584</v>
      </c>
      <c r="C2948" s="25">
        <v>10</v>
      </c>
      <c r="D2948" s="25" t="s">
        <v>144</v>
      </c>
      <c r="E2948" s="25" t="s">
        <v>147</v>
      </c>
      <c r="F2948" s="25" t="s">
        <v>156</v>
      </c>
      <c r="G2948" s="25" t="s">
        <v>144</v>
      </c>
    </row>
    <row r="2949" spans="1:7" ht="15" customHeight="1" x14ac:dyDescent="0.35">
      <c r="A2949" s="32" t="s">
        <v>5349</v>
      </c>
    </row>
    <row r="2950" spans="1:7" x14ac:dyDescent="0.3">
      <c r="A2950" s="36" t="s">
        <v>4587</v>
      </c>
      <c r="B2950" s="25" t="s">
        <v>4586</v>
      </c>
      <c r="C2950" s="25">
        <v>5</v>
      </c>
      <c r="D2950" s="25" t="s">
        <v>149</v>
      </c>
      <c r="E2950" s="25" t="s">
        <v>147</v>
      </c>
      <c r="F2950" s="25" t="s">
        <v>160</v>
      </c>
    </row>
    <row r="2951" spans="1:7" ht="15" customHeight="1" x14ac:dyDescent="0.35">
      <c r="A2951" s="32" t="s">
        <v>5350</v>
      </c>
    </row>
    <row r="2952" spans="1:7" x14ac:dyDescent="0.3">
      <c r="A2952" s="36" t="s">
        <v>4589</v>
      </c>
      <c r="B2952" s="25" t="s">
        <v>4588</v>
      </c>
      <c r="C2952" s="25">
        <v>0</v>
      </c>
      <c r="D2952" s="25" t="s">
        <v>149</v>
      </c>
      <c r="E2952" s="25" t="s">
        <v>152</v>
      </c>
      <c r="F2952" s="25" t="s">
        <v>222</v>
      </c>
    </row>
    <row r="2953" spans="1:7" x14ac:dyDescent="0.3">
      <c r="A2953" s="36" t="s">
        <v>4591</v>
      </c>
      <c r="B2953" s="25" t="s">
        <v>4590</v>
      </c>
      <c r="C2953" s="25">
        <v>2</v>
      </c>
      <c r="D2953" s="25" t="s">
        <v>149</v>
      </c>
      <c r="E2953" s="25" t="s">
        <v>147</v>
      </c>
      <c r="F2953" s="25" t="s">
        <v>222</v>
      </c>
    </row>
    <row r="2954" spans="1:7" ht="15" customHeight="1" x14ac:dyDescent="0.35">
      <c r="A2954" s="32" t="s">
        <v>5351</v>
      </c>
    </row>
    <row r="2955" spans="1:7" x14ac:dyDescent="0.3">
      <c r="A2955" s="36" t="s">
        <v>4593</v>
      </c>
      <c r="B2955" s="25" t="s">
        <v>4592</v>
      </c>
      <c r="C2955" s="25">
        <v>0</v>
      </c>
      <c r="D2955" s="25" t="s">
        <v>149</v>
      </c>
      <c r="E2955" s="25" t="s">
        <v>152</v>
      </c>
      <c r="F2955" s="25" t="s">
        <v>222</v>
      </c>
    </row>
    <row r="2956" spans="1:7" x14ac:dyDescent="0.3">
      <c r="A2956" s="36" t="s">
        <v>4595</v>
      </c>
      <c r="B2956" s="25" t="s">
        <v>4594</v>
      </c>
      <c r="C2956" s="25">
        <v>3</v>
      </c>
      <c r="D2956" s="25" t="s">
        <v>157</v>
      </c>
      <c r="E2956" s="25" t="s">
        <v>147</v>
      </c>
      <c r="F2956" s="25" t="s">
        <v>163</v>
      </c>
    </row>
    <row r="2957" spans="1:7" x14ac:dyDescent="0.3">
      <c r="A2957" s="36" t="s">
        <v>4597</v>
      </c>
      <c r="B2957" s="25" t="s">
        <v>4596</v>
      </c>
      <c r="C2957" s="25">
        <v>0</v>
      </c>
      <c r="D2957" s="25" t="s">
        <v>157</v>
      </c>
      <c r="E2957" s="25" t="s">
        <v>152</v>
      </c>
      <c r="F2957" s="25" t="s">
        <v>170</v>
      </c>
    </row>
    <row r="2958" spans="1:7" x14ac:dyDescent="0.3">
      <c r="A2958" s="36" t="s">
        <v>4599</v>
      </c>
      <c r="B2958" s="25" t="s">
        <v>4598</v>
      </c>
      <c r="C2958" s="25">
        <v>4</v>
      </c>
      <c r="D2958" s="25" t="s">
        <v>157</v>
      </c>
      <c r="E2958" s="25" t="s">
        <v>147</v>
      </c>
      <c r="F2958" s="25" t="s">
        <v>208</v>
      </c>
    </row>
    <row r="2959" spans="1:7" ht="15" customHeight="1" x14ac:dyDescent="0.35">
      <c r="A2959" s="32" t="s">
        <v>5352</v>
      </c>
    </row>
    <row r="2960" spans="1:7" x14ac:dyDescent="0.3">
      <c r="A2960" s="36" t="s">
        <v>4601</v>
      </c>
      <c r="B2960" s="25" t="s">
        <v>4600</v>
      </c>
      <c r="C2960" s="25">
        <v>5</v>
      </c>
      <c r="D2960" s="25" t="s">
        <v>157</v>
      </c>
      <c r="E2960" s="25" t="s">
        <v>147</v>
      </c>
      <c r="F2960" s="25" t="s">
        <v>963</v>
      </c>
    </row>
    <row r="2961" spans="1:7" x14ac:dyDescent="0.3">
      <c r="A2961" s="36" t="s">
        <v>4602</v>
      </c>
      <c r="C2961" s="25">
        <v>1</v>
      </c>
      <c r="D2961" s="25" t="s">
        <v>149</v>
      </c>
      <c r="E2961" s="25" t="s">
        <v>147</v>
      </c>
      <c r="F2961" s="25" t="s">
        <v>148</v>
      </c>
    </row>
    <row r="2962" spans="1:7" x14ac:dyDescent="0.3">
      <c r="A2962" s="36" t="s">
        <v>4604</v>
      </c>
      <c r="B2962" s="25" t="s">
        <v>4603</v>
      </c>
      <c r="C2962" s="25">
        <v>1</v>
      </c>
      <c r="D2962" s="25" t="s">
        <v>149</v>
      </c>
      <c r="E2962" s="25" t="s">
        <v>147</v>
      </c>
      <c r="F2962" s="25" t="s">
        <v>278</v>
      </c>
    </row>
    <row r="2963" spans="1:7" ht="15" customHeight="1" x14ac:dyDescent="0.35">
      <c r="A2963" s="32" t="s">
        <v>5353</v>
      </c>
    </row>
    <row r="2964" spans="1:7" x14ac:dyDescent="0.3">
      <c r="A2964" s="36" t="s">
        <v>4606</v>
      </c>
      <c r="B2964" s="25" t="s">
        <v>4605</v>
      </c>
      <c r="C2964" s="25">
        <v>10</v>
      </c>
      <c r="D2964" s="25" t="s">
        <v>262</v>
      </c>
      <c r="E2964" s="25" t="s">
        <v>147</v>
      </c>
      <c r="F2964" s="25" t="s">
        <v>222</v>
      </c>
    </row>
    <row r="2965" spans="1:7" x14ac:dyDescent="0.3">
      <c r="A2965" s="36" t="s">
        <v>4608</v>
      </c>
      <c r="B2965" s="25" t="s">
        <v>4607</v>
      </c>
      <c r="C2965" s="25">
        <v>10</v>
      </c>
      <c r="D2965" s="25" t="s">
        <v>262</v>
      </c>
      <c r="E2965" s="25" t="s">
        <v>147</v>
      </c>
      <c r="F2965" s="25" t="s">
        <v>195</v>
      </c>
      <c r="G2965" s="25" t="s">
        <v>182</v>
      </c>
    </row>
    <row r="2966" spans="1:7" x14ac:dyDescent="0.3">
      <c r="A2966" s="36" t="s">
        <v>4610</v>
      </c>
      <c r="B2966" s="25" t="s">
        <v>4609</v>
      </c>
      <c r="C2966" s="25">
        <v>9</v>
      </c>
      <c r="D2966" s="25" t="s">
        <v>262</v>
      </c>
      <c r="E2966" s="25" t="s">
        <v>147</v>
      </c>
      <c r="F2966" s="25" t="s">
        <v>222</v>
      </c>
    </row>
    <row r="2967" spans="1:7" x14ac:dyDescent="0.3">
      <c r="A2967" s="36" t="s">
        <v>4612</v>
      </c>
      <c r="B2967" s="25" t="s">
        <v>4611</v>
      </c>
      <c r="C2967" s="25">
        <v>8</v>
      </c>
      <c r="D2967" s="25" t="s">
        <v>262</v>
      </c>
      <c r="E2967" s="25" t="s">
        <v>147</v>
      </c>
      <c r="F2967" s="25" t="s">
        <v>222</v>
      </c>
    </row>
    <row r="2968" spans="1:7" x14ac:dyDescent="0.3">
      <c r="A2968" s="36" t="s">
        <v>4614</v>
      </c>
      <c r="B2968" s="25" t="s">
        <v>4613</v>
      </c>
      <c r="C2968" s="25">
        <v>8</v>
      </c>
      <c r="D2968" s="25" t="s">
        <v>262</v>
      </c>
      <c r="E2968" s="25" t="s">
        <v>147</v>
      </c>
      <c r="F2968" s="25" t="s">
        <v>222</v>
      </c>
    </row>
    <row r="2969" spans="1:7" x14ac:dyDescent="0.3">
      <c r="A2969" s="36" t="s">
        <v>4616</v>
      </c>
      <c r="B2969" s="25" t="s">
        <v>4615</v>
      </c>
      <c r="C2969" s="25">
        <v>10</v>
      </c>
      <c r="D2969" s="25" t="s">
        <v>262</v>
      </c>
      <c r="E2969" s="25" t="s">
        <v>147</v>
      </c>
      <c r="F2969" s="25" t="s">
        <v>222</v>
      </c>
      <c r="G2969" s="25" t="s">
        <v>144</v>
      </c>
    </row>
    <row r="2970" spans="1:7" x14ac:dyDescent="0.3">
      <c r="A2970" s="36" t="s">
        <v>4618</v>
      </c>
      <c r="B2970" s="25" t="s">
        <v>4617</v>
      </c>
      <c r="C2970" s="25">
        <v>10</v>
      </c>
      <c r="D2970" s="25" t="s">
        <v>262</v>
      </c>
      <c r="E2970" s="25" t="s">
        <v>147</v>
      </c>
      <c r="F2970" s="25" t="s">
        <v>222</v>
      </c>
      <c r="G2970" s="25" t="s">
        <v>182</v>
      </c>
    </row>
    <row r="2971" spans="1:7" ht="15" customHeight="1" x14ac:dyDescent="0.35">
      <c r="A2971" s="32" t="s">
        <v>5354</v>
      </c>
    </row>
    <row r="2972" spans="1:7" x14ac:dyDescent="0.3">
      <c r="A2972" s="36" t="s">
        <v>4620</v>
      </c>
      <c r="B2972" s="25" t="s">
        <v>4619</v>
      </c>
      <c r="C2972" s="25">
        <v>5</v>
      </c>
      <c r="D2972" s="25" t="s">
        <v>262</v>
      </c>
      <c r="E2972" s="25" t="s">
        <v>147</v>
      </c>
      <c r="F2972" s="25" t="s">
        <v>222</v>
      </c>
    </row>
    <row r="2973" spans="1:7" x14ac:dyDescent="0.3">
      <c r="A2973" s="36" t="s">
        <v>4622</v>
      </c>
      <c r="B2973" s="25" t="s">
        <v>4621</v>
      </c>
      <c r="C2973" s="25">
        <v>7</v>
      </c>
      <c r="D2973" s="25" t="s">
        <v>149</v>
      </c>
      <c r="E2973" s="25" t="s">
        <v>147</v>
      </c>
      <c r="F2973" s="25" t="s">
        <v>160</v>
      </c>
    </row>
    <row r="2974" spans="1:7" x14ac:dyDescent="0.3">
      <c r="A2974" s="36" t="s">
        <v>4624</v>
      </c>
      <c r="B2974" s="25" t="s">
        <v>4623</v>
      </c>
      <c r="C2974" s="25">
        <v>6</v>
      </c>
      <c r="D2974" s="25" t="s">
        <v>149</v>
      </c>
      <c r="E2974" s="25" t="s">
        <v>147</v>
      </c>
      <c r="F2974" s="25" t="s">
        <v>202</v>
      </c>
    </row>
    <row r="2975" spans="1:7" ht="15" customHeight="1" x14ac:dyDescent="0.35">
      <c r="A2975" s="32" t="s">
        <v>5355</v>
      </c>
    </row>
    <row r="2976" spans="1:7" x14ac:dyDescent="0.3">
      <c r="A2976" s="36" t="s">
        <v>4626</v>
      </c>
      <c r="B2976" s="25" t="s">
        <v>4625</v>
      </c>
      <c r="C2976" s="25">
        <v>0</v>
      </c>
      <c r="D2976" s="25" t="s">
        <v>149</v>
      </c>
      <c r="E2976" s="25" t="s">
        <v>152</v>
      </c>
      <c r="F2976" s="25" t="s">
        <v>170</v>
      </c>
    </row>
    <row r="2977" spans="1:7" ht="15" customHeight="1" x14ac:dyDescent="0.35">
      <c r="A2977" s="32" t="s">
        <v>5356</v>
      </c>
    </row>
    <row r="2978" spans="1:7" x14ac:dyDescent="0.3">
      <c r="A2978" s="36" t="s">
        <v>4628</v>
      </c>
      <c r="B2978" s="25" t="s">
        <v>4627</v>
      </c>
      <c r="C2978" s="25">
        <v>5</v>
      </c>
      <c r="D2978" s="25" t="s">
        <v>157</v>
      </c>
      <c r="E2978" s="25" t="s">
        <v>147</v>
      </c>
      <c r="F2978" s="25" t="s">
        <v>156</v>
      </c>
    </row>
    <row r="2979" spans="1:7" x14ac:dyDescent="0.3">
      <c r="A2979" s="36" t="s">
        <v>4629</v>
      </c>
      <c r="C2979" s="25">
        <v>5</v>
      </c>
      <c r="D2979" s="25" t="s">
        <v>157</v>
      </c>
      <c r="E2979" s="25" t="s">
        <v>147</v>
      </c>
      <c r="F2979" s="25" t="s">
        <v>627</v>
      </c>
    </row>
    <row r="2980" spans="1:7" x14ac:dyDescent="0.3">
      <c r="A2980" s="36" t="s">
        <v>4631</v>
      </c>
      <c r="B2980" s="25" t="s">
        <v>4630</v>
      </c>
      <c r="C2980" s="25">
        <v>9</v>
      </c>
      <c r="D2980" s="25" t="s">
        <v>368</v>
      </c>
      <c r="E2980" s="25" t="s">
        <v>147</v>
      </c>
      <c r="F2980" s="25" t="s">
        <v>222</v>
      </c>
    </row>
    <row r="2981" spans="1:7" x14ac:dyDescent="0.3">
      <c r="A2981" s="36" t="s">
        <v>4633</v>
      </c>
      <c r="B2981" s="25" t="s">
        <v>4632</v>
      </c>
      <c r="C2981" s="25">
        <v>6</v>
      </c>
      <c r="D2981" s="25" t="s">
        <v>157</v>
      </c>
      <c r="E2981" s="25" t="s">
        <v>147</v>
      </c>
      <c r="F2981" s="25" t="s">
        <v>163</v>
      </c>
    </row>
    <row r="2982" spans="1:7" x14ac:dyDescent="0.3">
      <c r="A2982" s="36" t="s">
        <v>4635</v>
      </c>
      <c r="B2982" s="25" t="s">
        <v>4634</v>
      </c>
      <c r="C2982" s="25">
        <v>8</v>
      </c>
      <c r="D2982" s="25" t="s">
        <v>368</v>
      </c>
      <c r="E2982" s="25" t="s">
        <v>147</v>
      </c>
      <c r="F2982" s="25" t="s">
        <v>222</v>
      </c>
    </row>
    <row r="2983" spans="1:7" ht="15" customHeight="1" x14ac:dyDescent="0.35">
      <c r="A2983" s="32" t="s">
        <v>5357</v>
      </c>
    </row>
    <row r="2984" spans="1:7" x14ac:dyDescent="0.3">
      <c r="A2984" s="36" t="s">
        <v>4637</v>
      </c>
      <c r="B2984" s="25" t="s">
        <v>4636</v>
      </c>
      <c r="C2984" s="25">
        <v>10</v>
      </c>
      <c r="D2984" s="25" t="s">
        <v>157</v>
      </c>
      <c r="E2984" s="25" t="s">
        <v>147</v>
      </c>
      <c r="F2984" s="25" t="s">
        <v>492</v>
      </c>
      <c r="G2984" s="25" t="s">
        <v>144</v>
      </c>
    </row>
    <row r="2985" spans="1:7" x14ac:dyDescent="0.3">
      <c r="A2985" s="36" t="s">
        <v>4639</v>
      </c>
      <c r="B2985" s="25" t="s">
        <v>4638</v>
      </c>
      <c r="C2985" s="25">
        <v>9</v>
      </c>
      <c r="D2985" s="25" t="s">
        <v>368</v>
      </c>
      <c r="E2985" s="25" t="s">
        <v>147</v>
      </c>
      <c r="F2985" s="25" t="s">
        <v>173</v>
      </c>
    </row>
    <row r="2986" spans="1:7" x14ac:dyDescent="0.3">
      <c r="A2986" s="36" t="s">
        <v>4640</v>
      </c>
      <c r="C2986" s="25">
        <v>10</v>
      </c>
      <c r="D2986" s="25" t="s">
        <v>149</v>
      </c>
      <c r="E2986" s="25" t="s">
        <v>147</v>
      </c>
      <c r="F2986" s="25" t="s">
        <v>148</v>
      </c>
    </row>
    <row r="2987" spans="1:7" x14ac:dyDescent="0.3">
      <c r="A2987" s="36" t="s">
        <v>4642</v>
      </c>
      <c r="B2987" s="25" t="s">
        <v>4641</v>
      </c>
      <c r="C2987" s="25">
        <v>10</v>
      </c>
      <c r="D2987" s="25" t="s">
        <v>149</v>
      </c>
      <c r="E2987" s="25" t="s">
        <v>147</v>
      </c>
      <c r="F2987" s="25" t="s">
        <v>819</v>
      </c>
      <c r="G2987" s="25" t="s">
        <v>182</v>
      </c>
    </row>
    <row r="2988" spans="1:7" x14ac:dyDescent="0.3">
      <c r="A2988" s="36" t="s">
        <v>4644</v>
      </c>
      <c r="B2988" s="25" t="s">
        <v>4643</v>
      </c>
      <c r="C2988" s="25">
        <v>0</v>
      </c>
      <c r="D2988" s="25" t="s">
        <v>149</v>
      </c>
      <c r="E2988" s="25" t="s">
        <v>152</v>
      </c>
      <c r="F2988" s="25" t="s">
        <v>160</v>
      </c>
    </row>
    <row r="2989" spans="1:7" ht="15" customHeight="1" x14ac:dyDescent="0.35">
      <c r="A2989" s="32" t="s">
        <v>5358</v>
      </c>
    </row>
    <row r="2990" spans="1:7" x14ac:dyDescent="0.3">
      <c r="A2990" s="36" t="s">
        <v>4646</v>
      </c>
      <c r="B2990" s="25" t="s">
        <v>4645</v>
      </c>
      <c r="C2990" s="25">
        <v>6</v>
      </c>
      <c r="D2990" s="25" t="s">
        <v>262</v>
      </c>
      <c r="E2990" s="25" t="s">
        <v>147</v>
      </c>
      <c r="F2990" s="25" t="s">
        <v>222</v>
      </c>
    </row>
    <row r="2991" spans="1:7" ht="15" customHeight="1" x14ac:dyDescent="0.35">
      <c r="A2991" s="32" t="s">
        <v>5359</v>
      </c>
    </row>
    <row r="2992" spans="1:7" x14ac:dyDescent="0.3">
      <c r="A2992" s="36" t="s">
        <v>4648</v>
      </c>
      <c r="B2992" s="25" t="s">
        <v>4647</v>
      </c>
      <c r="C2992" s="25">
        <v>0</v>
      </c>
      <c r="D2992" s="25" t="s">
        <v>149</v>
      </c>
      <c r="E2992" s="25" t="s">
        <v>152</v>
      </c>
      <c r="F2992" s="25" t="s">
        <v>156</v>
      </c>
    </row>
    <row r="2993" spans="1:7" ht="15" customHeight="1" x14ac:dyDescent="0.35">
      <c r="A2993" s="32" t="s">
        <v>5360</v>
      </c>
    </row>
    <row r="2994" spans="1:7" x14ac:dyDescent="0.3">
      <c r="A2994" s="36" t="s">
        <v>4650</v>
      </c>
      <c r="B2994" s="25" t="s">
        <v>4649</v>
      </c>
      <c r="C2994" s="25">
        <v>0</v>
      </c>
      <c r="D2994" s="25" t="s">
        <v>149</v>
      </c>
      <c r="E2994" s="25" t="s">
        <v>152</v>
      </c>
      <c r="F2994" s="25" t="s">
        <v>170</v>
      </c>
    </row>
    <row r="2995" spans="1:7" x14ac:dyDescent="0.3">
      <c r="A2995" s="36" t="s">
        <v>4652</v>
      </c>
      <c r="B2995" s="25" t="s">
        <v>4651</v>
      </c>
      <c r="C2995" s="25">
        <v>0</v>
      </c>
      <c r="D2995" s="25" t="s">
        <v>149</v>
      </c>
      <c r="E2995" s="25" t="s">
        <v>147</v>
      </c>
      <c r="F2995" s="25" t="s">
        <v>156</v>
      </c>
    </row>
    <row r="2996" spans="1:7" x14ac:dyDescent="0.3">
      <c r="A2996" s="36" t="s">
        <v>4654</v>
      </c>
      <c r="B2996" s="25" t="s">
        <v>4653</v>
      </c>
      <c r="C2996" s="25">
        <v>6</v>
      </c>
      <c r="D2996" s="25" t="s">
        <v>149</v>
      </c>
      <c r="E2996" s="25" t="s">
        <v>147</v>
      </c>
      <c r="F2996" s="25" t="s">
        <v>355</v>
      </c>
    </row>
    <row r="2997" spans="1:7" x14ac:dyDescent="0.3">
      <c r="A2997" s="36" t="s">
        <v>4656</v>
      </c>
      <c r="B2997" s="25" t="s">
        <v>4655</v>
      </c>
      <c r="C2997" s="25">
        <v>7</v>
      </c>
      <c r="D2997" s="25" t="s">
        <v>149</v>
      </c>
      <c r="E2997" s="25" t="s">
        <v>147</v>
      </c>
      <c r="F2997" s="25" t="s">
        <v>160</v>
      </c>
      <c r="G2997" s="25" t="s">
        <v>203</v>
      </c>
    </row>
    <row r="2998" spans="1:7" ht="15" customHeight="1" x14ac:dyDescent="0.35">
      <c r="A2998" s="32" t="s">
        <v>5361</v>
      </c>
    </row>
    <row r="2999" spans="1:7" x14ac:dyDescent="0.3">
      <c r="A2999" s="36" t="s">
        <v>4658</v>
      </c>
      <c r="B2999" s="25" t="s">
        <v>4657</v>
      </c>
      <c r="C2999" s="25">
        <v>3</v>
      </c>
      <c r="D2999" s="25" t="s">
        <v>149</v>
      </c>
      <c r="E2999" s="25" t="s">
        <v>147</v>
      </c>
      <c r="F2999" s="25" t="s">
        <v>160</v>
      </c>
    </row>
    <row r="3000" spans="1:7" x14ac:dyDescent="0.3">
      <c r="A3000" s="36" t="s">
        <v>4660</v>
      </c>
      <c r="B3000" s="25" t="s">
        <v>4659</v>
      </c>
      <c r="C3000" s="25">
        <v>6</v>
      </c>
      <c r="D3000" s="25" t="s">
        <v>149</v>
      </c>
      <c r="E3000" s="25" t="s">
        <v>147</v>
      </c>
      <c r="F3000" s="25" t="s">
        <v>963</v>
      </c>
    </row>
    <row r="3001" spans="1:7" x14ac:dyDescent="0.3">
      <c r="A3001" s="36" t="s">
        <v>4662</v>
      </c>
      <c r="B3001" s="25" t="s">
        <v>4661</v>
      </c>
      <c r="C3001" s="25"/>
      <c r="D3001" s="25" t="s">
        <v>149</v>
      </c>
      <c r="E3001" s="25" t="s">
        <v>147</v>
      </c>
      <c r="F3001" s="25" t="s">
        <v>160</v>
      </c>
      <c r="G3001" s="25" t="s">
        <v>149</v>
      </c>
    </row>
    <row r="3002" spans="1:7" x14ac:dyDescent="0.3">
      <c r="A3002" s="36" t="s">
        <v>4664</v>
      </c>
      <c r="B3002" s="25" t="s">
        <v>4663</v>
      </c>
      <c r="C3002" s="25"/>
      <c r="D3002" s="25" t="s">
        <v>149</v>
      </c>
      <c r="E3002" s="25" t="s">
        <v>147</v>
      </c>
      <c r="F3002" s="25" t="s">
        <v>160</v>
      </c>
      <c r="G3002" s="25" t="s">
        <v>149</v>
      </c>
    </row>
    <row r="3003" spans="1:7" x14ac:dyDescent="0.3">
      <c r="A3003" s="36" t="s">
        <v>4666</v>
      </c>
      <c r="B3003" s="25" t="s">
        <v>4665</v>
      </c>
      <c r="C3003" s="25">
        <v>0</v>
      </c>
      <c r="D3003" s="25" t="s">
        <v>149</v>
      </c>
      <c r="E3003" s="25" t="s">
        <v>152</v>
      </c>
      <c r="F3003" s="25" t="s">
        <v>170</v>
      </c>
      <c r="G3003" s="25" t="s">
        <v>149</v>
      </c>
    </row>
    <row r="3004" spans="1:7" x14ac:dyDescent="0.3">
      <c r="A3004" s="36" t="s">
        <v>4668</v>
      </c>
      <c r="B3004" s="25" t="s">
        <v>4667</v>
      </c>
      <c r="C3004" s="25">
        <v>5</v>
      </c>
      <c r="D3004" s="25" t="s">
        <v>149</v>
      </c>
      <c r="E3004" s="25" t="s">
        <v>147</v>
      </c>
      <c r="F3004" s="25" t="s">
        <v>148</v>
      </c>
    </row>
    <row r="3005" spans="1:7" ht="15" customHeight="1" x14ac:dyDescent="0.35">
      <c r="A3005" s="32" t="s">
        <v>5362</v>
      </c>
    </row>
    <row r="3006" spans="1:7" x14ac:dyDescent="0.3">
      <c r="A3006" s="36" t="s">
        <v>4670</v>
      </c>
      <c r="B3006" s="25" t="s">
        <v>4669</v>
      </c>
      <c r="C3006" s="25">
        <v>6</v>
      </c>
      <c r="D3006" s="25" t="s">
        <v>149</v>
      </c>
      <c r="E3006" s="25" t="s">
        <v>147</v>
      </c>
      <c r="F3006" s="25" t="s">
        <v>222</v>
      </c>
    </row>
    <row r="3007" spans="1:7" x14ac:dyDescent="0.3">
      <c r="A3007" s="36" t="s">
        <v>4672</v>
      </c>
      <c r="B3007" s="25" t="s">
        <v>4671</v>
      </c>
      <c r="C3007" s="25">
        <v>0</v>
      </c>
      <c r="D3007" s="25" t="s">
        <v>149</v>
      </c>
      <c r="E3007" s="25" t="s">
        <v>152</v>
      </c>
      <c r="F3007" s="25" t="s">
        <v>156</v>
      </c>
    </row>
    <row r="3008" spans="1:7" x14ac:dyDescent="0.3">
      <c r="A3008" s="36" t="s">
        <v>4674</v>
      </c>
      <c r="B3008" s="25" t="s">
        <v>4673</v>
      </c>
      <c r="C3008" s="25">
        <v>5</v>
      </c>
      <c r="D3008" s="25" t="s">
        <v>149</v>
      </c>
      <c r="E3008" s="25" t="s">
        <v>147</v>
      </c>
      <c r="F3008" s="25" t="s">
        <v>222</v>
      </c>
    </row>
    <row r="3009" spans="1:6" x14ac:dyDescent="0.3">
      <c r="A3009" s="36" t="s">
        <v>4676</v>
      </c>
      <c r="B3009" s="25" t="s">
        <v>4675</v>
      </c>
      <c r="C3009" s="25">
        <v>0</v>
      </c>
      <c r="D3009" s="25" t="s">
        <v>149</v>
      </c>
      <c r="E3009" s="25" t="s">
        <v>152</v>
      </c>
      <c r="F3009" s="25" t="s">
        <v>160</v>
      </c>
    </row>
    <row r="3010" spans="1:6" x14ac:dyDescent="0.3">
      <c r="A3010" s="36" t="s">
        <v>4678</v>
      </c>
      <c r="B3010" s="25" t="s">
        <v>4677</v>
      </c>
      <c r="C3010" s="25">
        <v>0</v>
      </c>
      <c r="D3010" s="25" t="s">
        <v>149</v>
      </c>
      <c r="E3010" s="25" t="s">
        <v>152</v>
      </c>
      <c r="F3010" s="25" t="s">
        <v>170</v>
      </c>
    </row>
    <row r="3011" spans="1:6" x14ac:dyDescent="0.3">
      <c r="A3011" s="36" t="s">
        <v>4680</v>
      </c>
      <c r="B3011" s="25" t="s">
        <v>4679</v>
      </c>
      <c r="C3011" s="25">
        <v>0</v>
      </c>
      <c r="D3011" s="25" t="s">
        <v>149</v>
      </c>
      <c r="E3011" s="25" t="s">
        <v>147</v>
      </c>
      <c r="F3011" s="25" t="s">
        <v>355</v>
      </c>
    </row>
    <row r="3012" spans="1:6" x14ac:dyDescent="0.3">
      <c r="A3012" s="36" t="s">
        <v>4681</v>
      </c>
      <c r="B3012" s="25" t="s">
        <v>4679</v>
      </c>
      <c r="C3012" s="25"/>
      <c r="D3012" s="25" t="s">
        <v>149</v>
      </c>
      <c r="E3012" s="25"/>
      <c r="F3012" s="25"/>
    </row>
    <row r="3013" spans="1:6" x14ac:dyDescent="0.3">
      <c r="A3013" s="36" t="s">
        <v>4682</v>
      </c>
      <c r="B3013" s="25" t="s">
        <v>4679</v>
      </c>
      <c r="C3013" s="25"/>
      <c r="D3013" s="25" t="s">
        <v>149</v>
      </c>
      <c r="E3013" s="25"/>
      <c r="F3013" s="25"/>
    </row>
    <row r="3014" spans="1:6" x14ac:dyDescent="0.3">
      <c r="A3014" s="36" t="s">
        <v>4684</v>
      </c>
      <c r="B3014" s="25" t="s">
        <v>4683</v>
      </c>
      <c r="C3014" s="25">
        <v>0</v>
      </c>
      <c r="D3014" s="25" t="s">
        <v>149</v>
      </c>
      <c r="E3014" s="25" t="s">
        <v>152</v>
      </c>
      <c r="F3014" s="25" t="s">
        <v>160</v>
      </c>
    </row>
    <row r="3015" spans="1:6" x14ac:dyDescent="0.3">
      <c r="A3015" s="36" t="s">
        <v>4686</v>
      </c>
      <c r="B3015" s="25" t="s">
        <v>4685</v>
      </c>
      <c r="C3015" s="25">
        <v>6</v>
      </c>
      <c r="D3015" s="25" t="s">
        <v>149</v>
      </c>
      <c r="E3015" s="25" t="s">
        <v>147</v>
      </c>
      <c r="F3015" s="25" t="s">
        <v>222</v>
      </c>
    </row>
    <row r="3016" spans="1:6" x14ac:dyDescent="0.3">
      <c r="A3016" s="36" t="s">
        <v>4688</v>
      </c>
      <c r="B3016" s="25" t="s">
        <v>4687</v>
      </c>
      <c r="C3016" s="25">
        <v>0</v>
      </c>
      <c r="D3016" s="25" t="s">
        <v>149</v>
      </c>
      <c r="E3016" s="25" t="s">
        <v>147</v>
      </c>
      <c r="F3016" s="25" t="s">
        <v>148</v>
      </c>
    </row>
    <row r="3017" spans="1:6" x14ac:dyDescent="0.3">
      <c r="A3017" s="36" t="s">
        <v>4689</v>
      </c>
      <c r="B3017" s="25" t="s">
        <v>4687</v>
      </c>
      <c r="C3017" s="25">
        <v>0</v>
      </c>
      <c r="D3017" s="25" t="s">
        <v>149</v>
      </c>
      <c r="E3017" s="25" t="s">
        <v>147</v>
      </c>
      <c r="F3017" s="25" t="s">
        <v>253</v>
      </c>
    </row>
    <row r="3018" spans="1:6" x14ac:dyDescent="0.3">
      <c r="A3018" s="36" t="s">
        <v>4690</v>
      </c>
      <c r="B3018" s="25" t="s">
        <v>4687</v>
      </c>
      <c r="C3018" s="25">
        <v>0</v>
      </c>
      <c r="D3018" s="25" t="s">
        <v>149</v>
      </c>
      <c r="E3018" s="25" t="s">
        <v>152</v>
      </c>
      <c r="F3018" s="25" t="s">
        <v>253</v>
      </c>
    </row>
    <row r="3019" spans="1:6" ht="15" customHeight="1" x14ac:dyDescent="0.35">
      <c r="A3019" s="32" t="s">
        <v>5363</v>
      </c>
    </row>
    <row r="3020" spans="1:6" x14ac:dyDescent="0.3">
      <c r="A3020" s="36" t="s">
        <v>4692</v>
      </c>
      <c r="B3020" s="25" t="s">
        <v>4691</v>
      </c>
      <c r="C3020" s="25">
        <v>0</v>
      </c>
      <c r="D3020" s="25" t="s">
        <v>149</v>
      </c>
      <c r="E3020" s="25" t="s">
        <v>152</v>
      </c>
      <c r="F3020" s="25" t="s">
        <v>160</v>
      </c>
    </row>
    <row r="3021" spans="1:6" ht="15" customHeight="1" x14ac:dyDescent="0.35">
      <c r="A3021" s="32" t="s">
        <v>5364</v>
      </c>
    </row>
    <row r="3022" spans="1:6" x14ac:dyDescent="0.3">
      <c r="A3022" s="36" t="s">
        <v>4694</v>
      </c>
      <c r="B3022" s="25" t="s">
        <v>4693</v>
      </c>
      <c r="C3022" s="25">
        <v>6</v>
      </c>
      <c r="D3022" s="25" t="s">
        <v>149</v>
      </c>
      <c r="E3022" s="25" t="s">
        <v>147</v>
      </c>
      <c r="F3022" s="25" t="s">
        <v>208</v>
      </c>
    </row>
    <row r="3023" spans="1:6" x14ac:dyDescent="0.3">
      <c r="A3023" s="36" t="s">
        <v>4696</v>
      </c>
      <c r="B3023" s="25" t="s">
        <v>4695</v>
      </c>
      <c r="C3023" s="25">
        <v>7</v>
      </c>
      <c r="D3023" s="25" t="s">
        <v>157</v>
      </c>
      <c r="E3023" s="25" t="s">
        <v>147</v>
      </c>
      <c r="F3023" s="25" t="s">
        <v>148</v>
      </c>
    </row>
    <row r="3024" spans="1:6" x14ac:dyDescent="0.3">
      <c r="A3024" s="36" t="s">
        <v>4698</v>
      </c>
      <c r="B3024" s="25" t="s">
        <v>4697</v>
      </c>
      <c r="C3024" s="25">
        <v>4</v>
      </c>
      <c r="D3024" s="25" t="s">
        <v>157</v>
      </c>
      <c r="E3024" s="25" t="s">
        <v>147</v>
      </c>
      <c r="F3024" s="25" t="s">
        <v>963</v>
      </c>
    </row>
    <row r="3025" spans="1:6" x14ac:dyDescent="0.3">
      <c r="A3025" s="36" t="s">
        <v>4699</v>
      </c>
      <c r="C3025" s="25"/>
      <c r="D3025" s="25" t="s">
        <v>157</v>
      </c>
      <c r="E3025" s="25"/>
      <c r="F3025" s="25"/>
    </row>
    <row r="3026" spans="1:6" x14ac:dyDescent="0.3">
      <c r="A3026" s="36" t="s">
        <v>4700</v>
      </c>
      <c r="C3026" s="25">
        <v>5</v>
      </c>
      <c r="D3026" s="25" t="s">
        <v>157</v>
      </c>
      <c r="E3026" s="25" t="s">
        <v>147</v>
      </c>
      <c r="F3026" s="25" t="s">
        <v>253</v>
      </c>
    </row>
    <row r="3027" spans="1:6" x14ac:dyDescent="0.3">
      <c r="A3027" s="36" t="s">
        <v>4701</v>
      </c>
      <c r="C3027" s="25">
        <v>0</v>
      </c>
      <c r="D3027" s="25" t="s">
        <v>157</v>
      </c>
      <c r="E3027" s="25"/>
      <c r="F3027" s="25"/>
    </row>
    <row r="3028" spans="1:6" x14ac:dyDescent="0.3">
      <c r="A3028" s="36" t="s">
        <v>4703</v>
      </c>
      <c r="B3028" s="25" t="s">
        <v>4702</v>
      </c>
      <c r="C3028" s="25">
        <v>7</v>
      </c>
      <c r="D3028" s="25" t="s">
        <v>157</v>
      </c>
      <c r="E3028" s="25" t="s">
        <v>147</v>
      </c>
      <c r="F3028" s="25" t="s">
        <v>160</v>
      </c>
    </row>
    <row r="3029" spans="1:6" x14ac:dyDescent="0.3">
      <c r="A3029" s="36" t="s">
        <v>4704</v>
      </c>
      <c r="B3029" s="25" t="s">
        <v>4702</v>
      </c>
      <c r="C3029" s="25"/>
      <c r="D3029" s="25" t="s">
        <v>157</v>
      </c>
      <c r="E3029" s="25" t="s">
        <v>147</v>
      </c>
      <c r="F3029" s="25" t="s">
        <v>160</v>
      </c>
    </row>
    <row r="3030" spans="1:6" x14ac:dyDescent="0.3">
      <c r="A3030" s="36" t="s">
        <v>4705</v>
      </c>
      <c r="B3030" s="25" t="s">
        <v>4702</v>
      </c>
      <c r="C3030" s="25"/>
      <c r="D3030" s="25" t="s">
        <v>157</v>
      </c>
      <c r="E3030" s="25" t="s">
        <v>147</v>
      </c>
      <c r="F3030" s="25" t="s">
        <v>160</v>
      </c>
    </row>
    <row r="3031" spans="1:6" ht="15" customHeight="1" x14ac:dyDescent="0.35">
      <c r="A3031" s="32" t="s">
        <v>5365</v>
      </c>
    </row>
    <row r="3032" spans="1:6" x14ac:dyDescent="0.3">
      <c r="A3032" s="36" t="s">
        <v>4707</v>
      </c>
      <c r="B3032" s="25" t="s">
        <v>4706</v>
      </c>
      <c r="C3032" s="25">
        <v>4</v>
      </c>
      <c r="D3032" s="25" t="s">
        <v>149</v>
      </c>
      <c r="E3032" s="25" t="s">
        <v>147</v>
      </c>
      <c r="F3032" s="25" t="s">
        <v>156</v>
      </c>
    </row>
    <row r="3033" spans="1:6" x14ac:dyDescent="0.3">
      <c r="A3033" s="36" t="s">
        <v>4708</v>
      </c>
      <c r="B3033" s="25" t="s">
        <v>4706</v>
      </c>
      <c r="C3033" s="25"/>
      <c r="D3033" s="25" t="s">
        <v>149</v>
      </c>
      <c r="E3033" s="25"/>
      <c r="F3033" s="25"/>
    </row>
    <row r="3034" spans="1:6" x14ac:dyDescent="0.3">
      <c r="A3034" s="36" t="s">
        <v>4709</v>
      </c>
      <c r="B3034" s="25" t="s">
        <v>4706</v>
      </c>
      <c r="C3034" s="25"/>
      <c r="D3034" s="25" t="s">
        <v>149</v>
      </c>
      <c r="E3034" s="25"/>
      <c r="F3034" s="25"/>
    </row>
    <row r="3035" spans="1:6" x14ac:dyDescent="0.3">
      <c r="A3035" s="36" t="s">
        <v>4711</v>
      </c>
      <c r="B3035" s="25" t="s">
        <v>4710</v>
      </c>
      <c r="D3035" s="25" t="s">
        <v>149</v>
      </c>
      <c r="E3035" s="25"/>
      <c r="F3035" s="25"/>
    </row>
    <row r="3036" spans="1:6" x14ac:dyDescent="0.3">
      <c r="A3036" s="36" t="s">
        <v>4713</v>
      </c>
      <c r="B3036" s="25" t="s">
        <v>4712</v>
      </c>
      <c r="C3036" s="25">
        <v>0</v>
      </c>
      <c r="D3036" s="25" t="s">
        <v>149</v>
      </c>
      <c r="E3036" s="25" t="s">
        <v>152</v>
      </c>
      <c r="F3036" s="25" t="s">
        <v>160</v>
      </c>
    </row>
    <row r="3037" spans="1:6" x14ac:dyDescent="0.3">
      <c r="A3037" s="36" t="s">
        <v>4715</v>
      </c>
      <c r="B3037" s="25" t="s">
        <v>4714</v>
      </c>
      <c r="C3037" s="25">
        <v>0</v>
      </c>
      <c r="D3037" s="25" t="s">
        <v>149</v>
      </c>
      <c r="E3037" s="25" t="s">
        <v>152</v>
      </c>
      <c r="F3037" s="25" t="s">
        <v>153</v>
      </c>
    </row>
    <row r="3038" spans="1:6" ht="15" customHeight="1" x14ac:dyDescent="0.35">
      <c r="A3038" s="32" t="s">
        <v>5366</v>
      </c>
    </row>
    <row r="3039" spans="1:6" x14ac:dyDescent="0.3">
      <c r="A3039" s="36" t="s">
        <v>4717</v>
      </c>
      <c r="B3039" s="25" t="s">
        <v>4716</v>
      </c>
      <c r="C3039" s="25">
        <v>0</v>
      </c>
      <c r="D3039" s="25" t="s">
        <v>149</v>
      </c>
      <c r="E3039" s="25" t="s">
        <v>152</v>
      </c>
      <c r="F3039" s="25" t="s">
        <v>160</v>
      </c>
    </row>
    <row r="3040" spans="1:6" x14ac:dyDescent="0.3">
      <c r="A3040" s="36" t="s">
        <v>5438</v>
      </c>
      <c r="B3040" s="25" t="s">
        <v>5439</v>
      </c>
      <c r="C3040" s="25">
        <v>0</v>
      </c>
      <c r="D3040" s="25" t="s">
        <v>149</v>
      </c>
      <c r="E3040" s="25" t="s">
        <v>152</v>
      </c>
      <c r="F3040" s="25"/>
    </row>
    <row r="3041" spans="1:7" x14ac:dyDescent="0.3">
      <c r="A3041" s="36" t="s">
        <v>4719</v>
      </c>
      <c r="B3041" s="25" t="s">
        <v>4718</v>
      </c>
      <c r="C3041" s="25">
        <v>4</v>
      </c>
      <c r="D3041" s="25" t="s">
        <v>149</v>
      </c>
      <c r="E3041" s="25" t="s">
        <v>147</v>
      </c>
      <c r="F3041" s="25" t="s">
        <v>148</v>
      </c>
    </row>
    <row r="3042" spans="1:7" x14ac:dyDescent="0.3">
      <c r="A3042" s="36" t="s">
        <v>4721</v>
      </c>
      <c r="B3042" s="25" t="s">
        <v>4720</v>
      </c>
      <c r="C3042" s="25">
        <v>6</v>
      </c>
      <c r="D3042" s="25" t="s">
        <v>149</v>
      </c>
      <c r="E3042" s="25" t="s">
        <v>147</v>
      </c>
      <c r="F3042" s="25" t="s">
        <v>163</v>
      </c>
    </row>
    <row r="3043" spans="1:7" x14ac:dyDescent="0.3">
      <c r="A3043" s="36" t="s">
        <v>4722</v>
      </c>
      <c r="C3043" s="25">
        <v>7</v>
      </c>
      <c r="D3043" s="25" t="s">
        <v>149</v>
      </c>
      <c r="E3043" s="25" t="s">
        <v>147</v>
      </c>
      <c r="F3043" s="25" t="s">
        <v>156</v>
      </c>
    </row>
    <row r="3044" spans="1:7" x14ac:dyDescent="0.3">
      <c r="A3044" s="36" t="s">
        <v>4724</v>
      </c>
      <c r="B3044" s="25" t="s">
        <v>4723</v>
      </c>
      <c r="C3044" s="25"/>
      <c r="D3044" s="25" t="s">
        <v>149</v>
      </c>
      <c r="E3044" s="25" t="s">
        <v>147</v>
      </c>
      <c r="F3044" s="25" t="s">
        <v>160</v>
      </c>
    </row>
    <row r="3045" spans="1:7" x14ac:dyDescent="0.3">
      <c r="A3045" s="36" t="s">
        <v>4726</v>
      </c>
      <c r="B3045" s="25" t="s">
        <v>4725</v>
      </c>
      <c r="C3045" s="25">
        <v>5</v>
      </c>
      <c r="D3045" s="25" t="s">
        <v>149</v>
      </c>
      <c r="E3045" s="25" t="s">
        <v>147</v>
      </c>
      <c r="F3045" s="25" t="s">
        <v>163</v>
      </c>
    </row>
    <row r="3046" spans="1:7" x14ac:dyDescent="0.3">
      <c r="A3046" s="36" t="s">
        <v>4728</v>
      </c>
      <c r="B3046" s="25" t="s">
        <v>4727</v>
      </c>
      <c r="C3046" s="25">
        <v>6</v>
      </c>
      <c r="D3046" s="25" t="s">
        <v>149</v>
      </c>
      <c r="E3046" s="25" t="s">
        <v>147</v>
      </c>
      <c r="F3046" s="25" t="s">
        <v>222</v>
      </c>
    </row>
    <row r="3047" spans="1:7" x14ac:dyDescent="0.3">
      <c r="A3047" s="36" t="s">
        <v>4729</v>
      </c>
      <c r="C3047" s="25">
        <v>6</v>
      </c>
      <c r="D3047" s="25" t="s">
        <v>149</v>
      </c>
      <c r="E3047" s="25" t="s">
        <v>147</v>
      </c>
      <c r="F3047" s="25" t="s">
        <v>222</v>
      </c>
    </row>
    <row r="3048" spans="1:7" x14ac:dyDescent="0.3">
      <c r="A3048" s="36" t="s">
        <v>4731</v>
      </c>
      <c r="B3048" s="25" t="s">
        <v>4730</v>
      </c>
      <c r="C3048" s="25">
        <v>7</v>
      </c>
      <c r="D3048" s="25" t="s">
        <v>149</v>
      </c>
      <c r="E3048" s="25" t="s">
        <v>147</v>
      </c>
      <c r="F3048" s="25" t="s">
        <v>195</v>
      </c>
      <c r="G3048" s="25" t="s">
        <v>182</v>
      </c>
    </row>
    <row r="3049" spans="1:7" x14ac:dyDescent="0.3">
      <c r="A3049" s="36" t="s">
        <v>4732</v>
      </c>
      <c r="C3049" s="25">
        <v>7</v>
      </c>
      <c r="D3049" s="25" t="s">
        <v>149</v>
      </c>
      <c r="E3049" s="25" t="s">
        <v>147</v>
      </c>
      <c r="F3049" s="25" t="s">
        <v>222</v>
      </c>
    </row>
    <row r="3050" spans="1:7" x14ac:dyDescent="0.3">
      <c r="A3050" s="36" t="s">
        <v>4734</v>
      </c>
      <c r="B3050" s="25" t="s">
        <v>4733</v>
      </c>
      <c r="C3050" s="25">
        <v>7</v>
      </c>
      <c r="D3050" s="25" t="s">
        <v>149</v>
      </c>
      <c r="E3050" s="25" t="s">
        <v>147</v>
      </c>
      <c r="F3050" s="25" t="s">
        <v>195</v>
      </c>
    </row>
    <row r="3051" spans="1:7" x14ac:dyDescent="0.3">
      <c r="A3051" s="36" t="s">
        <v>4736</v>
      </c>
      <c r="B3051" s="25" t="s">
        <v>4735</v>
      </c>
      <c r="C3051" s="25">
        <v>8</v>
      </c>
      <c r="D3051" s="25" t="s">
        <v>149</v>
      </c>
      <c r="E3051" s="25" t="s">
        <v>147</v>
      </c>
      <c r="F3051" s="25" t="s">
        <v>355</v>
      </c>
    </row>
    <row r="3052" spans="1:7" x14ac:dyDescent="0.3">
      <c r="A3052" s="36" t="s">
        <v>4738</v>
      </c>
      <c r="B3052" s="25" t="s">
        <v>4737</v>
      </c>
      <c r="C3052" s="25">
        <v>6</v>
      </c>
      <c r="D3052" s="25" t="s">
        <v>149</v>
      </c>
      <c r="E3052" s="25" t="s">
        <v>147</v>
      </c>
      <c r="F3052" s="25" t="s">
        <v>222</v>
      </c>
    </row>
    <row r="3053" spans="1:7" x14ac:dyDescent="0.3">
      <c r="A3053" s="36" t="s">
        <v>4740</v>
      </c>
      <c r="B3053" s="25" t="s">
        <v>4739</v>
      </c>
      <c r="C3053" s="25"/>
      <c r="D3053" s="25" t="s">
        <v>149</v>
      </c>
      <c r="E3053" s="25"/>
      <c r="F3053" s="25"/>
      <c r="G3053" s="25" t="s">
        <v>182</v>
      </c>
    </row>
    <row r="3054" spans="1:7" x14ac:dyDescent="0.3">
      <c r="A3054" s="36" t="s">
        <v>4741</v>
      </c>
      <c r="C3054" s="25"/>
      <c r="D3054" s="25" t="s">
        <v>149</v>
      </c>
      <c r="E3054" s="25"/>
      <c r="F3054" s="25"/>
    </row>
    <row r="3055" spans="1:7" x14ac:dyDescent="0.3">
      <c r="A3055" s="36" t="s">
        <v>4743</v>
      </c>
      <c r="B3055" s="25" t="s">
        <v>4742</v>
      </c>
      <c r="C3055" s="25">
        <v>8</v>
      </c>
      <c r="D3055" s="25" t="s">
        <v>149</v>
      </c>
      <c r="E3055" s="25" t="s">
        <v>147</v>
      </c>
      <c r="F3055" s="25" t="s">
        <v>153</v>
      </c>
    </row>
    <row r="3056" spans="1:7" x14ac:dyDescent="0.3">
      <c r="A3056" s="36" t="s">
        <v>4745</v>
      </c>
      <c r="B3056" s="25" t="s">
        <v>4744</v>
      </c>
      <c r="C3056" s="25"/>
      <c r="D3056" s="25" t="s">
        <v>149</v>
      </c>
      <c r="E3056" s="25"/>
      <c r="F3056" s="25"/>
      <c r="G3056" s="25" t="s">
        <v>223</v>
      </c>
    </row>
    <row r="3057" spans="1:7" x14ac:dyDescent="0.3">
      <c r="A3057" s="36" t="s">
        <v>4747</v>
      </c>
      <c r="B3057" s="25" t="s">
        <v>4746</v>
      </c>
      <c r="C3057" s="25">
        <v>7</v>
      </c>
      <c r="D3057" s="25" t="s">
        <v>149</v>
      </c>
      <c r="E3057" s="25" t="s">
        <v>147</v>
      </c>
      <c r="F3057" s="25" t="s">
        <v>170</v>
      </c>
    </row>
    <row r="3058" spans="1:7" x14ac:dyDescent="0.3">
      <c r="A3058" s="36" t="s">
        <v>4748</v>
      </c>
      <c r="C3058" s="25"/>
      <c r="D3058" s="25" t="s">
        <v>149</v>
      </c>
      <c r="E3058" s="25"/>
      <c r="F3058" s="25"/>
    </row>
    <row r="3059" spans="1:7" x14ac:dyDescent="0.3">
      <c r="A3059" s="36" t="s">
        <v>4750</v>
      </c>
      <c r="B3059" s="25" t="s">
        <v>4749</v>
      </c>
      <c r="C3059" s="25">
        <v>4</v>
      </c>
      <c r="D3059" s="25" t="s">
        <v>149</v>
      </c>
      <c r="E3059" s="25" t="s">
        <v>147</v>
      </c>
      <c r="F3059" s="25" t="s">
        <v>153</v>
      </c>
    </row>
    <row r="3060" spans="1:7" x14ac:dyDescent="0.3">
      <c r="A3060" s="36" t="s">
        <v>4752</v>
      </c>
      <c r="B3060" s="25" t="s">
        <v>4751</v>
      </c>
      <c r="C3060" s="25">
        <v>7</v>
      </c>
      <c r="D3060" s="25" t="s">
        <v>149</v>
      </c>
      <c r="E3060" s="25" t="s">
        <v>147</v>
      </c>
      <c r="F3060" s="25" t="s">
        <v>148</v>
      </c>
    </row>
    <row r="3061" spans="1:7" x14ac:dyDescent="0.3">
      <c r="A3061" s="36" t="s">
        <v>4754</v>
      </c>
      <c r="B3061" s="25" t="s">
        <v>4753</v>
      </c>
      <c r="C3061" s="25">
        <v>6</v>
      </c>
      <c r="D3061" s="25" t="s">
        <v>149</v>
      </c>
      <c r="E3061" s="25" t="s">
        <v>147</v>
      </c>
      <c r="F3061" s="25" t="s">
        <v>501</v>
      </c>
      <c r="G3061" s="25" t="s">
        <v>223</v>
      </c>
    </row>
    <row r="3062" spans="1:7" x14ac:dyDescent="0.3">
      <c r="A3062" s="36" t="s">
        <v>4756</v>
      </c>
      <c r="B3062" s="25" t="s">
        <v>4755</v>
      </c>
      <c r="C3062" s="25">
        <v>8</v>
      </c>
      <c r="D3062" s="25" t="s">
        <v>149</v>
      </c>
      <c r="E3062" s="25" t="s">
        <v>147</v>
      </c>
      <c r="F3062" s="25" t="s">
        <v>160</v>
      </c>
    </row>
    <row r="3063" spans="1:7" x14ac:dyDescent="0.3">
      <c r="A3063" s="36" t="s">
        <v>4758</v>
      </c>
      <c r="B3063" s="25" t="s">
        <v>4757</v>
      </c>
      <c r="C3063" s="25">
        <v>4</v>
      </c>
      <c r="D3063" s="25" t="s">
        <v>149</v>
      </c>
      <c r="E3063" s="25" t="s">
        <v>147</v>
      </c>
      <c r="F3063" s="25" t="s">
        <v>202</v>
      </c>
    </row>
    <row r="3064" spans="1:7" ht="15" customHeight="1" x14ac:dyDescent="0.35">
      <c r="A3064" s="32" t="s">
        <v>5367</v>
      </c>
    </row>
    <row r="3065" spans="1:7" x14ac:dyDescent="0.3">
      <c r="A3065" s="36" t="s">
        <v>4760</v>
      </c>
      <c r="B3065" s="25" t="s">
        <v>4759</v>
      </c>
      <c r="C3065" s="25">
        <v>0</v>
      </c>
      <c r="D3065" s="25" t="s">
        <v>149</v>
      </c>
      <c r="E3065" s="25" t="s">
        <v>152</v>
      </c>
      <c r="F3065" s="25" t="s">
        <v>160</v>
      </c>
    </row>
    <row r="3066" spans="1:7" x14ac:dyDescent="0.3">
      <c r="A3066" s="36" t="s">
        <v>4761</v>
      </c>
      <c r="C3066" s="25">
        <v>5</v>
      </c>
      <c r="D3066" s="25" t="s">
        <v>1244</v>
      </c>
      <c r="E3066" s="25" t="s">
        <v>147</v>
      </c>
      <c r="F3066" s="25" t="s">
        <v>156</v>
      </c>
    </row>
    <row r="3067" spans="1:7" x14ac:dyDescent="0.3">
      <c r="A3067" s="36" t="s">
        <v>4763</v>
      </c>
      <c r="B3067" s="25" t="s">
        <v>4762</v>
      </c>
      <c r="C3067" s="25">
        <v>7</v>
      </c>
      <c r="D3067" s="25" t="s">
        <v>1244</v>
      </c>
      <c r="E3067" s="25" t="s">
        <v>147</v>
      </c>
      <c r="F3067" s="25" t="s">
        <v>178</v>
      </c>
      <c r="G3067" s="25" t="s">
        <v>182</v>
      </c>
    </row>
    <row r="3068" spans="1:7" x14ac:dyDescent="0.3">
      <c r="A3068" s="36" t="s">
        <v>4765</v>
      </c>
      <c r="B3068" s="25" t="s">
        <v>4764</v>
      </c>
      <c r="C3068" s="25">
        <v>2</v>
      </c>
      <c r="D3068" s="25" t="s">
        <v>1244</v>
      </c>
      <c r="E3068" s="25" t="s">
        <v>147</v>
      </c>
      <c r="F3068" s="25" t="s">
        <v>163</v>
      </c>
    </row>
    <row r="3069" spans="1:7" ht="15" customHeight="1" x14ac:dyDescent="0.35">
      <c r="A3069" s="32" t="s">
        <v>5368</v>
      </c>
    </row>
    <row r="3070" spans="1:7" x14ac:dyDescent="0.3">
      <c r="A3070" s="36" t="s">
        <v>4767</v>
      </c>
      <c r="B3070" s="25" t="s">
        <v>4766</v>
      </c>
      <c r="C3070" s="25"/>
      <c r="D3070" s="25" t="s">
        <v>189</v>
      </c>
      <c r="E3070" s="25"/>
      <c r="F3070" s="25"/>
    </row>
    <row r="3071" spans="1:7" x14ac:dyDescent="0.3">
      <c r="A3071" s="36" t="s">
        <v>4769</v>
      </c>
      <c r="B3071" s="25" t="s">
        <v>4768</v>
      </c>
      <c r="C3071" s="25">
        <v>3</v>
      </c>
      <c r="D3071" s="25" t="s">
        <v>189</v>
      </c>
      <c r="E3071" s="25" t="s">
        <v>147</v>
      </c>
      <c r="F3071" s="25" t="s">
        <v>4003</v>
      </c>
    </row>
    <row r="3072" spans="1:7" x14ac:dyDescent="0.3">
      <c r="A3072" s="36" t="s">
        <v>4771</v>
      </c>
      <c r="B3072" s="25" t="s">
        <v>4770</v>
      </c>
      <c r="D3072" s="25" t="s">
        <v>189</v>
      </c>
    </row>
    <row r="3073" spans="1:7" ht="15" customHeight="1" x14ac:dyDescent="0.35">
      <c r="A3073" s="32" t="s">
        <v>5369</v>
      </c>
    </row>
    <row r="3074" spans="1:7" x14ac:dyDescent="0.3">
      <c r="A3074" s="36" t="s">
        <v>4772</v>
      </c>
      <c r="C3074" s="25"/>
      <c r="D3074" s="25" t="s">
        <v>149</v>
      </c>
      <c r="E3074" s="25"/>
      <c r="F3074" s="25"/>
    </row>
    <row r="3075" spans="1:7" x14ac:dyDescent="0.3">
      <c r="A3075" s="36" t="s">
        <v>4774</v>
      </c>
      <c r="B3075" s="25" t="s">
        <v>4773</v>
      </c>
      <c r="C3075" s="25"/>
      <c r="D3075" s="25" t="s">
        <v>149</v>
      </c>
      <c r="E3075" s="25"/>
      <c r="F3075" s="25"/>
      <c r="G3075" s="25" t="s">
        <v>203</v>
      </c>
    </row>
    <row r="3076" spans="1:7" ht="15" customHeight="1" x14ac:dyDescent="0.35">
      <c r="A3076" s="32" t="s">
        <v>5370</v>
      </c>
    </row>
    <row r="3077" spans="1:7" x14ac:dyDescent="0.3">
      <c r="A3077" s="36" t="s">
        <v>4776</v>
      </c>
      <c r="B3077" s="25" t="s">
        <v>4775</v>
      </c>
      <c r="C3077" s="25">
        <v>5</v>
      </c>
      <c r="D3077" s="25" t="s">
        <v>769</v>
      </c>
      <c r="E3077" s="25" t="s">
        <v>147</v>
      </c>
      <c r="F3077" s="25" t="s">
        <v>195</v>
      </c>
    </row>
    <row r="3078" spans="1:7" x14ac:dyDescent="0.3">
      <c r="A3078" s="36" t="s">
        <v>4778</v>
      </c>
      <c r="B3078" s="25" t="s">
        <v>4777</v>
      </c>
      <c r="C3078" s="25">
        <v>5</v>
      </c>
      <c r="D3078" s="25" t="s">
        <v>769</v>
      </c>
      <c r="E3078" s="25" t="s">
        <v>147</v>
      </c>
      <c r="F3078" s="25" t="s">
        <v>222</v>
      </c>
    </row>
    <row r="3079" spans="1:7" ht="15" customHeight="1" x14ac:dyDescent="0.35">
      <c r="A3079" s="32" t="s">
        <v>5371</v>
      </c>
    </row>
    <row r="3080" spans="1:7" x14ac:dyDescent="0.3">
      <c r="A3080" s="36" t="s">
        <v>4780</v>
      </c>
      <c r="B3080" s="25" t="s">
        <v>4779</v>
      </c>
      <c r="C3080" s="25"/>
      <c r="D3080" s="25" t="s">
        <v>149</v>
      </c>
      <c r="E3080" s="25"/>
      <c r="F3080" s="25"/>
      <c r="G3080" s="25" t="s">
        <v>182</v>
      </c>
    </row>
    <row r="3081" spans="1:7" x14ac:dyDescent="0.3">
      <c r="A3081" s="36" t="s">
        <v>4782</v>
      </c>
      <c r="B3081" s="25" t="s">
        <v>4781</v>
      </c>
      <c r="C3081" s="25"/>
      <c r="D3081" s="25" t="s">
        <v>149</v>
      </c>
      <c r="E3081" s="25"/>
      <c r="F3081" s="25"/>
      <c r="G3081" s="25" t="s">
        <v>182</v>
      </c>
    </row>
    <row r="3082" spans="1:7" x14ac:dyDescent="0.3">
      <c r="A3082" s="36" t="s">
        <v>4784</v>
      </c>
      <c r="B3082" s="25" t="s">
        <v>4783</v>
      </c>
      <c r="C3082" s="25">
        <v>9</v>
      </c>
      <c r="D3082" s="25" t="s">
        <v>149</v>
      </c>
      <c r="E3082" s="25" t="s">
        <v>147</v>
      </c>
      <c r="F3082" s="25" t="s">
        <v>160</v>
      </c>
    </row>
    <row r="3083" spans="1:7" x14ac:dyDescent="0.3">
      <c r="A3083" s="36" t="s">
        <v>4785</v>
      </c>
      <c r="C3083" s="25">
        <v>10</v>
      </c>
      <c r="D3083" s="25" t="s">
        <v>149</v>
      </c>
      <c r="E3083" s="25" t="s">
        <v>147</v>
      </c>
      <c r="F3083" s="25" t="s">
        <v>160</v>
      </c>
      <c r="G3083" s="25" t="s">
        <v>223</v>
      </c>
    </row>
    <row r="3084" spans="1:7" x14ac:dyDescent="0.3">
      <c r="A3084" s="36" t="s">
        <v>4787</v>
      </c>
      <c r="B3084" s="25" t="s">
        <v>4786</v>
      </c>
      <c r="C3084" s="25">
        <v>10</v>
      </c>
      <c r="D3084" s="25" t="s">
        <v>149</v>
      </c>
      <c r="E3084" s="25" t="s">
        <v>147</v>
      </c>
      <c r="F3084" s="25" t="s">
        <v>160</v>
      </c>
      <c r="G3084" s="25" t="s">
        <v>223</v>
      </c>
    </row>
    <row r="3085" spans="1:7" x14ac:dyDescent="0.3">
      <c r="A3085" s="36" t="s">
        <v>4788</v>
      </c>
      <c r="C3085" s="25">
        <v>10</v>
      </c>
      <c r="D3085" s="25" t="s">
        <v>149</v>
      </c>
      <c r="E3085" s="25" t="s">
        <v>147</v>
      </c>
      <c r="F3085" s="25" t="s">
        <v>160</v>
      </c>
    </row>
    <row r="3086" spans="1:7" x14ac:dyDescent="0.3">
      <c r="A3086" s="36" t="s">
        <v>4790</v>
      </c>
      <c r="B3086" s="25" t="s">
        <v>4789</v>
      </c>
      <c r="C3086" s="25">
        <v>10</v>
      </c>
      <c r="D3086" s="25" t="s">
        <v>149</v>
      </c>
      <c r="E3086" s="25" t="s">
        <v>147</v>
      </c>
      <c r="F3086" s="25" t="s">
        <v>160</v>
      </c>
      <c r="G3086" s="25" t="s">
        <v>203</v>
      </c>
    </row>
    <row r="3087" spans="1:7" x14ac:dyDescent="0.3">
      <c r="A3087" s="36" t="s">
        <v>4791</v>
      </c>
      <c r="C3087" s="25"/>
      <c r="D3087" s="36" t="s">
        <v>149</v>
      </c>
      <c r="E3087" s="25"/>
      <c r="F3087" s="25"/>
    </row>
    <row r="3088" spans="1:7" x14ac:dyDescent="0.3">
      <c r="A3088" s="36" t="s">
        <v>4793</v>
      </c>
      <c r="B3088" s="25" t="s">
        <v>4792</v>
      </c>
      <c r="C3088" s="25"/>
      <c r="D3088" s="25" t="s">
        <v>149</v>
      </c>
      <c r="E3088" s="25"/>
      <c r="F3088" s="25"/>
      <c r="G3088" s="25" t="s">
        <v>182</v>
      </c>
    </row>
    <row r="3089" spans="1:7" ht="15" customHeight="1" x14ac:dyDescent="0.35">
      <c r="A3089" s="32" t="s">
        <v>5372</v>
      </c>
    </row>
    <row r="3090" spans="1:7" x14ac:dyDescent="0.3">
      <c r="A3090" s="36" t="s">
        <v>4795</v>
      </c>
      <c r="B3090" s="25" t="s">
        <v>4794</v>
      </c>
      <c r="C3090" s="25"/>
      <c r="D3090" s="25" t="s">
        <v>149</v>
      </c>
      <c r="E3090" s="25" t="s">
        <v>147</v>
      </c>
      <c r="F3090" s="25" t="s">
        <v>160</v>
      </c>
    </row>
    <row r="3091" spans="1:7" x14ac:dyDescent="0.3">
      <c r="A3091" s="36" t="s">
        <v>4797</v>
      </c>
      <c r="B3091" s="25" t="s">
        <v>4796</v>
      </c>
      <c r="C3091" s="25"/>
      <c r="D3091" s="25" t="s">
        <v>149</v>
      </c>
      <c r="E3091" s="25"/>
      <c r="F3091" s="25"/>
    </row>
    <row r="3092" spans="1:7" x14ac:dyDescent="0.3">
      <c r="A3092" s="36" t="s">
        <v>4799</v>
      </c>
      <c r="B3092" s="25" t="s">
        <v>4798</v>
      </c>
      <c r="C3092" s="25"/>
      <c r="D3092" s="25" t="s">
        <v>149</v>
      </c>
      <c r="E3092" s="25"/>
      <c r="F3092" s="25"/>
      <c r="G3092" s="25" t="s">
        <v>149</v>
      </c>
    </row>
    <row r="3093" spans="1:7" x14ac:dyDescent="0.3">
      <c r="A3093" s="36" t="s">
        <v>4801</v>
      </c>
      <c r="B3093" s="25" t="s">
        <v>4800</v>
      </c>
      <c r="C3093" s="25"/>
      <c r="D3093" s="25" t="s">
        <v>189</v>
      </c>
      <c r="E3093" s="25"/>
      <c r="F3093" s="25"/>
    </row>
    <row r="3094" spans="1:7" x14ac:dyDescent="0.3">
      <c r="A3094" s="36" t="s">
        <v>4802</v>
      </c>
      <c r="C3094" s="25"/>
      <c r="D3094" s="36" t="s">
        <v>149</v>
      </c>
      <c r="E3094" s="25"/>
      <c r="F3094" s="25"/>
    </row>
    <row r="3095" spans="1:7" x14ac:dyDescent="0.3">
      <c r="A3095" s="36" t="s">
        <v>4804</v>
      </c>
      <c r="B3095" s="25" t="s">
        <v>4803</v>
      </c>
      <c r="C3095" s="25"/>
      <c r="D3095" s="25" t="s">
        <v>149</v>
      </c>
      <c r="E3095" s="25"/>
      <c r="F3095" s="25"/>
      <c r="G3095" s="25" t="s">
        <v>203</v>
      </c>
    </row>
    <row r="3096" spans="1:7" ht="15" customHeight="1" x14ac:dyDescent="0.35">
      <c r="A3096" s="32" t="s">
        <v>5373</v>
      </c>
    </row>
    <row r="3097" spans="1:7" ht="15" customHeight="1" x14ac:dyDescent="0.35">
      <c r="A3097" s="32" t="s">
        <v>5374</v>
      </c>
    </row>
    <row r="3098" spans="1:7" x14ac:dyDescent="0.3">
      <c r="A3098" s="36" t="s">
        <v>4806</v>
      </c>
      <c r="B3098" s="25" t="s">
        <v>4805</v>
      </c>
      <c r="C3098" s="25">
        <v>0</v>
      </c>
      <c r="D3098" s="25" t="s">
        <v>149</v>
      </c>
      <c r="E3098" s="25" t="s">
        <v>147</v>
      </c>
      <c r="F3098" s="25" t="s">
        <v>208</v>
      </c>
    </row>
    <row r="3099" spans="1:7" x14ac:dyDescent="0.3">
      <c r="A3099" s="36" t="s">
        <v>4808</v>
      </c>
      <c r="B3099" s="25" t="s">
        <v>4807</v>
      </c>
      <c r="C3099" s="25">
        <v>10</v>
      </c>
      <c r="D3099" s="25" t="s">
        <v>149</v>
      </c>
      <c r="E3099" s="25" t="s">
        <v>147</v>
      </c>
      <c r="F3099" s="25" t="s">
        <v>222</v>
      </c>
      <c r="G3099" s="25" t="s">
        <v>203</v>
      </c>
    </row>
    <row r="3100" spans="1:7" ht="15" customHeight="1" x14ac:dyDescent="0.35">
      <c r="A3100" s="32" t="s">
        <v>5375</v>
      </c>
    </row>
    <row r="3101" spans="1:7" x14ac:dyDescent="0.3">
      <c r="A3101" s="36" t="s">
        <v>4810</v>
      </c>
      <c r="B3101" s="25" t="s">
        <v>4809</v>
      </c>
      <c r="C3101" s="25">
        <v>10</v>
      </c>
      <c r="D3101" s="25" t="s">
        <v>149</v>
      </c>
      <c r="E3101" s="25" t="s">
        <v>147</v>
      </c>
      <c r="F3101" s="25" t="s">
        <v>222</v>
      </c>
      <c r="G3101" s="25" t="s">
        <v>144</v>
      </c>
    </row>
    <row r="3102" spans="1:7" x14ac:dyDescent="0.3">
      <c r="A3102" s="36" t="s">
        <v>4812</v>
      </c>
      <c r="B3102" s="25" t="s">
        <v>4811</v>
      </c>
      <c r="C3102" s="25">
        <v>7</v>
      </c>
      <c r="D3102" s="25" t="s">
        <v>262</v>
      </c>
      <c r="E3102" s="25" t="s">
        <v>147</v>
      </c>
      <c r="F3102" s="25" t="s">
        <v>222</v>
      </c>
    </row>
    <row r="3103" spans="1:7" ht="15" customHeight="1" x14ac:dyDescent="0.35">
      <c r="A3103" s="32" t="s">
        <v>5376</v>
      </c>
    </row>
    <row r="3104" spans="1:7" x14ac:dyDescent="0.3">
      <c r="A3104" s="36" t="s">
        <v>4814</v>
      </c>
      <c r="B3104" s="25" t="s">
        <v>4813</v>
      </c>
      <c r="C3104" s="25">
        <v>3</v>
      </c>
      <c r="D3104" s="25" t="s">
        <v>157</v>
      </c>
      <c r="E3104" s="25" t="s">
        <v>147</v>
      </c>
      <c r="F3104" s="25" t="s">
        <v>156</v>
      </c>
    </row>
    <row r="3105" spans="1:7" ht="15" customHeight="1" x14ac:dyDescent="0.35">
      <c r="A3105" s="32" t="s">
        <v>5377</v>
      </c>
    </row>
    <row r="3106" spans="1:7" x14ac:dyDescent="0.3">
      <c r="A3106" s="36" t="s">
        <v>4816</v>
      </c>
      <c r="B3106" s="25" t="s">
        <v>4815</v>
      </c>
      <c r="C3106" s="25">
        <v>9</v>
      </c>
      <c r="D3106" s="25" t="s">
        <v>149</v>
      </c>
      <c r="E3106" s="25" t="s">
        <v>147</v>
      </c>
      <c r="F3106" s="25" t="s">
        <v>378</v>
      </c>
    </row>
    <row r="3107" spans="1:7" ht="15" customHeight="1" x14ac:dyDescent="0.35">
      <c r="A3107" s="32" t="s">
        <v>5378</v>
      </c>
    </row>
    <row r="3108" spans="1:7" x14ac:dyDescent="0.3">
      <c r="A3108" s="36" t="s">
        <v>4817</v>
      </c>
      <c r="C3108" s="25">
        <v>8</v>
      </c>
      <c r="D3108" s="36" t="s">
        <v>189</v>
      </c>
      <c r="E3108" s="25" t="s">
        <v>147</v>
      </c>
      <c r="F3108" s="25" t="s">
        <v>222</v>
      </c>
      <c r="G3108" s="25" t="s">
        <v>223</v>
      </c>
    </row>
    <row r="3109" spans="1:7" x14ac:dyDescent="0.3">
      <c r="A3109" s="36" t="s">
        <v>4819</v>
      </c>
      <c r="B3109" s="25" t="s">
        <v>4818</v>
      </c>
      <c r="C3109" s="25">
        <v>8</v>
      </c>
      <c r="D3109" s="25" t="s">
        <v>189</v>
      </c>
      <c r="E3109" s="25" t="s">
        <v>147</v>
      </c>
      <c r="F3109" s="25" t="s">
        <v>195</v>
      </c>
      <c r="G3109" s="25" t="s">
        <v>223</v>
      </c>
    </row>
    <row r="3110" spans="1:7" x14ac:dyDescent="0.3">
      <c r="A3110" s="36" t="s">
        <v>4820</v>
      </c>
      <c r="C3110" s="25">
        <v>8</v>
      </c>
      <c r="D3110" s="25" t="s">
        <v>189</v>
      </c>
      <c r="E3110" s="25" t="s">
        <v>147</v>
      </c>
      <c r="F3110" s="25" t="s">
        <v>195</v>
      </c>
    </row>
    <row r="3111" spans="1:7" x14ac:dyDescent="0.3">
      <c r="A3111" s="36" t="s">
        <v>4822</v>
      </c>
      <c r="B3111" s="25" t="s">
        <v>4821</v>
      </c>
      <c r="C3111" s="25"/>
      <c r="D3111" s="25" t="s">
        <v>189</v>
      </c>
      <c r="E3111" s="25" t="s">
        <v>147</v>
      </c>
      <c r="F3111" s="25" t="s">
        <v>160</v>
      </c>
    </row>
    <row r="3112" spans="1:7" x14ac:dyDescent="0.3">
      <c r="A3112" s="36" t="s">
        <v>4823</v>
      </c>
      <c r="B3112" s="25" t="s">
        <v>4821</v>
      </c>
      <c r="D3112" s="25" t="s">
        <v>189</v>
      </c>
      <c r="E3112" s="25" t="s">
        <v>147</v>
      </c>
      <c r="F3112" s="25" t="s">
        <v>160</v>
      </c>
    </row>
    <row r="3113" spans="1:7" ht="15" customHeight="1" x14ac:dyDescent="0.35">
      <c r="A3113" s="32" t="s">
        <v>5379</v>
      </c>
    </row>
    <row r="3114" spans="1:7" x14ac:dyDescent="0.3">
      <c r="A3114" s="36" t="s">
        <v>4825</v>
      </c>
      <c r="B3114" s="25" t="s">
        <v>4824</v>
      </c>
      <c r="C3114" s="25">
        <v>8</v>
      </c>
      <c r="D3114" s="25" t="s">
        <v>149</v>
      </c>
      <c r="E3114" s="25" t="s">
        <v>147</v>
      </c>
      <c r="F3114" s="25" t="s">
        <v>156</v>
      </c>
    </row>
    <row r="3115" spans="1:7" x14ac:dyDescent="0.3">
      <c r="A3115" s="36" t="s">
        <v>4827</v>
      </c>
      <c r="B3115" s="25" t="s">
        <v>4826</v>
      </c>
      <c r="C3115" s="25">
        <v>6</v>
      </c>
      <c r="D3115" s="25" t="s">
        <v>149</v>
      </c>
      <c r="E3115" s="25" t="s">
        <v>147</v>
      </c>
      <c r="F3115" s="25" t="s">
        <v>963</v>
      </c>
    </row>
    <row r="3116" spans="1:7" ht="15" customHeight="1" x14ac:dyDescent="0.35">
      <c r="A3116" s="32" t="s">
        <v>5380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3" sqref="C3"/>
    </sheetView>
  </sheetViews>
  <sheetFormatPr defaultColWidth="11.07421875" defaultRowHeight="13.5" x14ac:dyDescent="0.3"/>
  <cols>
    <col min="1" max="1" width="24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81" t="s">
        <v>127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</row>
    <row r="2" spans="1:15" x14ac:dyDescent="0.3">
      <c r="A2" s="14" t="s">
        <v>138</v>
      </c>
      <c r="B2" s="26"/>
      <c r="C2" s="26" t="s">
        <v>5444</v>
      </c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6"/>
      <c r="C7" s="86"/>
      <c r="D7" s="86"/>
      <c r="E7" s="86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ht="14.25" customHeight="1" x14ac:dyDescent="0.3">
      <c r="A9" s="52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2" t="s">
        <v>3683</v>
      </c>
      <c r="B10" s="47" t="str">
        <f>IF(LEN(VLOOKUP(A10,'Species List'!$A:$G,2,FALSE))=0,"",VLOOKUP(A10,'Species List'!$A:$G,2,FALSE))</f>
        <v>white oak</v>
      </c>
      <c r="C10" s="47">
        <f>IF(LEN(VLOOKUP(A10,'Species List'!$A:$G,3,FALSE))=0,"",VLOOKUP(A10,'Species List'!$A:$G,3,FALSE))</f>
        <v>7</v>
      </c>
      <c r="D10" s="55">
        <f t="shared" ref="D10:D11" si="0">VALUE(C10)</f>
        <v>7</v>
      </c>
      <c r="E10" s="47" t="str">
        <f>IF(LEN(VLOOKUP(A10,'Species List'!$A:$G,4,FALSE))=0,"",VLOOKUP(A10,'Species List'!$A:$G,4,FALSE))</f>
        <v>D</v>
      </c>
      <c r="F10" s="47" t="str">
        <f>IF(LEN(VLOOKUP(A10,'Species List'!$A:$G,5,FALSE))=0,"",VLOOKUP(A10,'Species List'!$A:$G,5,FALSE))</f>
        <v>Native</v>
      </c>
      <c r="G10" s="47" t="str">
        <f>IF(LEN(VLOOKUP(A10,'Species List'!$A:$G,6,FALSE))=0,"",VLOOKUP(A10,'Species List'!$A:$G,6,FALSE))</f>
        <v>FACU</v>
      </c>
      <c r="H10" s="47">
        <f>VLOOKUP(A10,'Species List'!$A:$G,7,FALSE)</f>
        <v>0</v>
      </c>
      <c r="J10" s="45">
        <v>4</v>
      </c>
      <c r="K10" s="26" t="str">
        <f>VLOOKUP(J10,'Species List'!$H$1:$J$9,2,FALSE)</f>
        <v>&gt;50-75%</v>
      </c>
      <c r="L10" s="26">
        <f>VLOOKUP(K10,'Species List'!$I$1:$N$8,2,FALSE)</f>
        <v>62.5</v>
      </c>
      <c r="M10" s="56">
        <f t="shared" ref="M10:M11" si="1">VALUE(L10)</f>
        <v>62.5</v>
      </c>
      <c r="N10" s="25">
        <f t="shared" ref="N10:N75" si="2">L10/$L$151</f>
        <v>0.25826446280991733</v>
      </c>
      <c r="O10" s="25">
        <f t="shared" ref="O10:O11" si="3">D10*N10</f>
        <v>1.8078512396694213</v>
      </c>
    </row>
    <row r="11" spans="1:15" x14ac:dyDescent="0.3">
      <c r="A11" s="42" t="s">
        <v>3654</v>
      </c>
      <c r="B11" s="47" t="str">
        <f>IF(LEN(VLOOKUP(A11,'Species List'!$A:$G,2,FALSE))=0,"",VLOOKUP(A11,'Species List'!$A:$G,2,FALSE))</f>
        <v>black cherry</v>
      </c>
      <c r="C11" s="47">
        <f>IF(LEN(VLOOKUP(A11,'Species List'!$A:$G,3,FALSE))=0,"",VLOOKUP(A11,'Species List'!$A:$G,3,FALSE))</f>
        <v>4</v>
      </c>
      <c r="D11" s="55">
        <f t="shared" si="0"/>
        <v>4</v>
      </c>
      <c r="E11" s="47" t="str">
        <f>IF(LEN(VLOOKUP(A11,'Species List'!$A:$G,4,FALSE))=0,"",VLOOKUP(A11,'Species List'!$A:$G,4,FALSE))</f>
        <v>D</v>
      </c>
      <c r="F11" s="47" t="str">
        <f>IF(LEN(VLOOKUP(A11,'Species List'!$A:$G,5,FALSE))=0,"",VLOOKUP(A11,'Species List'!$A:$G,5,FALSE))</f>
        <v>Native</v>
      </c>
      <c r="G11" s="47" t="str">
        <f>IF(LEN(VLOOKUP(A11,'Species List'!$A:$G,6,FALSE))=0,"",VLOOKUP(A11,'Species List'!$A:$G,6,FALSE))</f>
        <v>[FACU]</v>
      </c>
      <c r="H11" s="47">
        <f>VLOOKUP(A11,'Species List'!$A:$G,7,FALSE)</f>
        <v>0</v>
      </c>
      <c r="J11" s="45">
        <v>2</v>
      </c>
      <c r="K11" s="26" t="str">
        <f>VLOOKUP(J11,'Species List'!$H$1:$J$9,2,FALSE)</f>
        <v>&gt;5-25%</v>
      </c>
      <c r="L11" s="26">
        <f>VLOOKUP(K11,'Species List'!$I$1:$N$8,2,FALSE)</f>
        <v>15</v>
      </c>
      <c r="M11" s="56">
        <f t="shared" si="1"/>
        <v>15</v>
      </c>
      <c r="N11" s="25">
        <f t="shared" si="2"/>
        <v>6.1983471074380167E-2</v>
      </c>
      <c r="O11" s="25">
        <f t="shared" si="3"/>
        <v>0.24793388429752067</v>
      </c>
    </row>
    <row r="12" spans="1:15" x14ac:dyDescent="0.3">
      <c r="A12" s="43" t="s">
        <v>3689</v>
      </c>
      <c r="B12" s="47" t="str">
        <f>IF(LEN(VLOOKUP(A12,'Species List'!$A:$G,2,FALSE))=0,"",VLOOKUP(A12,'Species List'!$A:$G,2,FALSE))</f>
        <v>northern pin oak</v>
      </c>
      <c r="C12" s="47">
        <f>IF(LEN(VLOOKUP(A12,'Species List'!$A:$G,3,FALSE))=0,"",VLOOKUP(A12,'Species List'!$A:$G,3,FALSE))</f>
        <v>5</v>
      </c>
      <c r="D12" s="55">
        <f>VALUE(C12)</f>
        <v>5</v>
      </c>
      <c r="E12" s="47" t="str">
        <f>IF(LEN(VLOOKUP(A12,'Species List'!$A:$G,4,FALSE))=0,"",VLOOKUP(A12,'Species List'!$A:$G,4,FALSE))</f>
        <v>D</v>
      </c>
      <c r="F12" s="47" t="str">
        <f>IF(LEN(VLOOKUP(A12,'Species List'!$A:$G,5,FALSE))=0,"",VLOOKUP(A12,'Species List'!$A:$G,5,FALSE))</f>
        <v>Native</v>
      </c>
      <c r="G12" s="47" t="str">
        <f>IF(LEN(VLOOKUP(A12,'Species List'!$A:$G,6,FALSE))=0,"",VLOOKUP(A12,'Species List'!$A:$G,6,FALSE))</f>
        <v>NA</v>
      </c>
      <c r="H12" s="47">
        <f>VLOOKUP(A12,'Species List'!$A:$G,7,FALSE)</f>
        <v>0</v>
      </c>
      <c r="J12" s="40">
        <v>3</v>
      </c>
      <c r="K12" s="26" t="str">
        <f>VLOOKUP(J12,'Species List'!$H$1:$J$9,2,FALSE)</f>
        <v>&gt;25-50%</v>
      </c>
      <c r="L12" s="26">
        <f>VLOOKUP(K12,'Species List'!$I$1:$N$8,2,FALSE)</f>
        <v>37.5</v>
      </c>
      <c r="M12" s="56">
        <f>VALUE(L12)</f>
        <v>37.5</v>
      </c>
      <c r="N12" s="25">
        <f t="shared" si="2"/>
        <v>0.15495867768595042</v>
      </c>
      <c r="O12" s="25">
        <f>D12*N12</f>
        <v>0.77479338842975209</v>
      </c>
    </row>
    <row r="13" spans="1:15" x14ac:dyDescent="0.3">
      <c r="A13" s="41" t="s">
        <v>4859</v>
      </c>
      <c r="B13" s="47" t="str">
        <f>IF(LEN(VLOOKUP(A13,'Species List'!$A:$G,2,FALSE))=0,"",VLOOKUP(A13,'Species List'!$A:$G,2,FALSE))</f>
        <v/>
      </c>
      <c r="C13" s="47" t="str">
        <f>IF(LEN(VLOOKUP(A13,'Species List'!$A:$G,3,FALSE))=0,"",VLOOKUP(A13,'Species List'!$A:$G,3,FALSE))</f>
        <v/>
      </c>
      <c r="D13" s="55">
        <v>3</v>
      </c>
      <c r="E13" s="47" t="s">
        <v>157</v>
      </c>
      <c r="F13" s="47" t="s">
        <v>147</v>
      </c>
      <c r="G13" s="47" t="str">
        <f>IF(LEN(VLOOKUP(A13,'Species List'!$A:$G,6,FALSE))=0,"",VLOOKUP(A13,'Species List'!$A:$G,6,FALSE))</f>
        <v/>
      </c>
      <c r="H13" s="47">
        <f>VLOOKUP(A13,'Species List'!$A:$G,7,FALSE)</f>
        <v>0</v>
      </c>
      <c r="J13" s="45" t="s">
        <v>5417</v>
      </c>
      <c r="K13" s="26" t="str">
        <f>VLOOKUP(J13,'Species List'!$H$1:$J$9,2,FALSE)</f>
        <v>&gt;0-1%</v>
      </c>
      <c r="L13" s="26">
        <f>VLOOKUP(K13,'Species List'!$I$1:$N$8,2,FALSE)</f>
        <v>0.5</v>
      </c>
      <c r="M13" s="56">
        <f t="shared" ref="M13:M76" si="4">VALUE(L13)</f>
        <v>0.5</v>
      </c>
      <c r="N13" s="25">
        <f t="shared" si="2"/>
        <v>2.0661157024793389E-3</v>
      </c>
      <c r="O13" s="25">
        <f t="shared" ref="O13:O76" si="5">D13*N13</f>
        <v>6.1983471074380167E-3</v>
      </c>
    </row>
    <row r="14" spans="1:15" x14ac:dyDescent="0.3">
      <c r="A14" s="41" t="s">
        <v>4266</v>
      </c>
      <c r="B14" s="47" t="str">
        <f>IF(LEN(VLOOKUP(A14,'Species List'!$A:$G,2,FALSE))=0,"",VLOOKUP(A14,'Species List'!$A:$G,2,FALSE))</f>
        <v>European mountain ash</v>
      </c>
      <c r="C14" s="47">
        <f>IF(LEN(VLOOKUP(A14,'Species List'!$A:$G,3,FALSE))=0,"",VLOOKUP(A14,'Species List'!$A:$G,3,FALSE))</f>
        <v>0</v>
      </c>
      <c r="D14" s="55">
        <f t="shared" ref="D14:D76" si="6">VALUE(C14)</f>
        <v>0</v>
      </c>
      <c r="E14" s="47" t="str">
        <f>IF(LEN(VLOOKUP(A14,'Species List'!$A:$G,4,FALSE))=0,"",VLOOKUP(A14,'Species List'!$A:$G,4,FALSE))</f>
        <v>D</v>
      </c>
      <c r="F14" s="47" t="str">
        <f>IF(LEN(VLOOKUP(A14,'Species List'!$A:$G,5,FALSE))=0,"",VLOOKUP(A14,'Species List'!$A:$G,5,FALSE))</f>
        <v>Introduced</v>
      </c>
      <c r="G14" s="47" t="str">
        <f>IF(LEN(VLOOKUP(A14,'Species List'!$A:$G,6,FALSE))=0,"",VLOOKUP(A14,'Species List'!$A:$G,6,FALSE))</f>
        <v>NA</v>
      </c>
      <c r="H14" s="47">
        <f>VLOOKUP(A14,'Species List'!$A:$G,7,FALSE)</f>
        <v>0</v>
      </c>
      <c r="J14" s="45" t="s">
        <v>5417</v>
      </c>
      <c r="K14" s="26" t="str">
        <f>VLOOKUP(J14,'Species List'!$H$1:$J$9,2,FALSE)</f>
        <v>&gt;0-1%</v>
      </c>
      <c r="L14" s="26">
        <f>VLOOKUP(K14,'Species List'!$I$1:$N$8,2,FALSE)</f>
        <v>0.5</v>
      </c>
      <c r="M14" s="56">
        <f t="shared" si="4"/>
        <v>0.5</v>
      </c>
      <c r="N14" s="25">
        <f t="shared" si="2"/>
        <v>2.0661157024793389E-3</v>
      </c>
      <c r="O14" s="25">
        <f t="shared" si="5"/>
        <v>0</v>
      </c>
    </row>
    <row r="15" spans="1:15" x14ac:dyDescent="0.3">
      <c r="A15" s="41" t="s">
        <v>3755</v>
      </c>
      <c r="B15" s="47" t="str">
        <f>IF(LEN(VLOOKUP(A15,'Species List'!$A:$G,2,FALSE))=0,"",VLOOKUP(A15,'Species List'!$A:$G,2,FALSE))</f>
        <v>common buckthorn</v>
      </c>
      <c r="C15" s="47">
        <f>IF(LEN(VLOOKUP(A15,'Species List'!$A:$G,3,FALSE))=0,"",VLOOKUP(A15,'Species List'!$A:$G,3,FALSE))</f>
        <v>0</v>
      </c>
      <c r="D15" s="55">
        <f t="shared" si="6"/>
        <v>0</v>
      </c>
      <c r="E15" s="47" t="str">
        <f>IF(LEN(VLOOKUP(A15,'Species List'!$A:$G,4,FALSE))=0,"",VLOOKUP(A15,'Species List'!$A:$G,4,FALSE))</f>
        <v>D</v>
      </c>
      <c r="F15" s="47" t="str">
        <f>IF(LEN(VLOOKUP(A15,'Species List'!$A:$G,5,FALSE))=0,"",VLOOKUP(A15,'Species List'!$A:$G,5,FALSE))</f>
        <v>Introduced</v>
      </c>
      <c r="G15" s="47" t="str">
        <f>IF(LEN(VLOOKUP(A15,'Species List'!$A:$G,6,FALSE))=0,"",VLOOKUP(A15,'Species List'!$A:$G,6,FALSE))</f>
        <v>FACU</v>
      </c>
      <c r="H15" s="47">
        <f>VLOOKUP(A15,'Species List'!$A:$G,7,FALSE)</f>
        <v>0</v>
      </c>
      <c r="J15" s="45">
        <v>1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6">
        <f t="shared" si="4"/>
        <v>3</v>
      </c>
      <c r="N15" s="25">
        <f t="shared" si="2"/>
        <v>1.2396694214876033E-2</v>
      </c>
      <c r="O15" s="25">
        <f t="shared" si="5"/>
        <v>0</v>
      </c>
    </row>
    <row r="16" spans="1:15" x14ac:dyDescent="0.3">
      <c r="A16" s="41" t="s">
        <v>5436</v>
      </c>
      <c r="B16" s="47" t="str">
        <f>IF(LEN(VLOOKUP(A16,'Species List'!$A:$G,2,FALSE))=0,"",VLOOKUP(A16,'Species List'!$A:$G,2,FALSE))</f>
        <v>Allegheny blackberry</v>
      </c>
      <c r="C16" s="47">
        <f>IF(LEN(VLOOKUP(A16,'Species List'!$A:$G,3,FALSE))=0,"",VLOOKUP(A16,'Species List'!$A:$G,3,FALSE))</f>
        <v>2</v>
      </c>
      <c r="D16" s="55">
        <f t="shared" si="6"/>
        <v>2</v>
      </c>
      <c r="E16" s="47" t="str">
        <f>IF(LEN(VLOOKUP(A16,'Species List'!$A:$G,4,FALSE))=0,"",VLOOKUP(A16,'Species List'!$A:$G,4,FALSE))</f>
        <v>D</v>
      </c>
      <c r="F16" s="47" t="str">
        <f>IF(LEN(VLOOKUP(A16,'Species List'!$A:$G,5,FALSE))=0,"",VLOOKUP(A16,'Species List'!$A:$G,5,FALSE))</f>
        <v>Native</v>
      </c>
      <c r="G16" s="47" t="str">
        <f>IF(LEN(VLOOKUP(A16,'Species List'!$A:$G,6,FALSE))=0,"",VLOOKUP(A16,'Species List'!$A:$G,6,FALSE))</f>
        <v>[FACU+]</v>
      </c>
      <c r="H16" s="47">
        <f>VLOOKUP(A16,'Species List'!$A:$G,7,FALSE)</f>
        <v>0</v>
      </c>
      <c r="J16" s="45">
        <v>4</v>
      </c>
      <c r="K16" s="26" t="str">
        <f>VLOOKUP(J16,'Species List'!$H$1:$J$9,2,FALSE)</f>
        <v>&gt;50-75%</v>
      </c>
      <c r="L16" s="26">
        <f>VLOOKUP(K16,'Species List'!$I$1:$N$8,2,FALSE)</f>
        <v>62.5</v>
      </c>
      <c r="M16" s="56">
        <f t="shared" si="4"/>
        <v>62.5</v>
      </c>
      <c r="N16" s="25">
        <f t="shared" si="2"/>
        <v>0.25826446280991733</v>
      </c>
      <c r="O16" s="25">
        <f t="shared" si="5"/>
        <v>0.51652892561983466</v>
      </c>
    </row>
    <row r="17" spans="1:15" x14ac:dyDescent="0.3">
      <c r="A17" s="41" t="s">
        <v>3656</v>
      </c>
      <c r="B17" s="47" t="str">
        <f>IF(LEN(VLOOKUP(A17,'Species List'!$A:$G,2,FALSE))=0,"",VLOOKUP(A17,'Species List'!$A:$G,2,FALSE))</f>
        <v>chokecherry</v>
      </c>
      <c r="C17" s="47">
        <f>IF(LEN(VLOOKUP(A17,'Species List'!$A:$G,3,FALSE))=0,"",VLOOKUP(A17,'Species List'!$A:$G,3,FALSE))</f>
        <v>3</v>
      </c>
      <c r="D17" s="55">
        <f t="shared" si="6"/>
        <v>3</v>
      </c>
      <c r="E17" s="47" t="str">
        <f>IF(LEN(VLOOKUP(A17,'Species List'!$A:$G,4,FALSE))=0,"",VLOOKUP(A17,'Species List'!$A:$G,4,FALSE))</f>
        <v>D</v>
      </c>
      <c r="F17" s="47" t="str">
        <f>IF(LEN(VLOOKUP(A17,'Species List'!$A:$G,5,FALSE))=0,"",VLOOKUP(A17,'Species List'!$A:$G,5,FALSE))</f>
        <v>Native</v>
      </c>
      <c r="G17" s="47" t="str">
        <f>IF(LEN(VLOOKUP(A17,'Species List'!$A:$G,6,FALSE))=0,"",VLOOKUP(A17,'Species List'!$A:$G,6,FALSE))</f>
        <v>[FAC-]</v>
      </c>
      <c r="H17" s="47">
        <f>VLOOKUP(A17,'Species List'!$A:$G,7,FALSE)</f>
        <v>0</v>
      </c>
      <c r="J17" s="45" t="s">
        <v>5415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6">
        <f t="shared" si="4"/>
        <v>3</v>
      </c>
      <c r="N17" s="25">
        <f t="shared" si="2"/>
        <v>1.2396694214876033E-2</v>
      </c>
      <c r="O17" s="25">
        <f t="shared" si="5"/>
        <v>3.71900826446281E-2</v>
      </c>
    </row>
    <row r="18" spans="1:15" x14ac:dyDescent="0.3">
      <c r="A18" s="41" t="s">
        <v>3848</v>
      </c>
      <c r="B18" s="47" t="str">
        <f>IF(LEN(VLOOKUP(A18,'Species List'!$A:$G,2,FALSE))=0,"",VLOOKUP(A18,'Species List'!$A:$G,2,FALSE))</f>
        <v/>
      </c>
      <c r="C18" s="47">
        <f>IF(LEN(VLOOKUP(A18,'Species List'!$A:$G,3,FALSE))=0,"",VLOOKUP(A18,'Species List'!$A:$G,3,FALSE))</f>
        <v>3</v>
      </c>
      <c r="D18" s="55">
        <f t="shared" si="6"/>
        <v>3</v>
      </c>
      <c r="E18" s="47" t="str">
        <f>IF(LEN(VLOOKUP(A18,'Species List'!$A:$G,4,FALSE))=0,"",VLOOKUP(A18,'Species List'!$A:$G,4,FALSE))</f>
        <v>D</v>
      </c>
      <c r="F18" s="47" t="str">
        <f>IF(LEN(VLOOKUP(A18,'Species List'!$A:$G,5,FALSE))=0,"",VLOOKUP(A18,'Species List'!$A:$G,5,FALSE))</f>
        <v>Native</v>
      </c>
      <c r="G18" s="47" t="str">
        <f>IF(LEN(VLOOKUP(A18,'Species List'!$A:$G,6,FALSE))=0,"",VLOOKUP(A18,'Species List'!$A:$G,6,FALSE))</f>
        <v>FACU</v>
      </c>
      <c r="H18" s="47">
        <f>VLOOKUP(A18,'Species List'!$A:$G,7,FALSE)</f>
        <v>0</v>
      </c>
      <c r="J18" s="45">
        <v>2</v>
      </c>
      <c r="K18" s="26" t="str">
        <f>VLOOKUP(J18,'Species List'!$H$1:$J$9,2,FALSE)</f>
        <v>&gt;5-25%</v>
      </c>
      <c r="L18" s="26">
        <f>VLOOKUP(K18,'Species List'!$I$1:$N$8,2,FALSE)</f>
        <v>15</v>
      </c>
      <c r="M18" s="56">
        <f t="shared" si="4"/>
        <v>15</v>
      </c>
      <c r="N18" s="25">
        <f t="shared" si="2"/>
        <v>6.1983471074380167E-2</v>
      </c>
      <c r="O18" s="25">
        <f t="shared" si="5"/>
        <v>0.18595041322314049</v>
      </c>
    </row>
    <row r="19" spans="1:15" x14ac:dyDescent="0.3">
      <c r="A19" s="41" t="s">
        <v>162</v>
      </c>
      <c r="B19" s="47" t="str">
        <f>IF(LEN(VLOOKUP(A19,'Species List'!$A:$G,2,FALSE))=0,"",VLOOKUP(A19,'Species List'!$A:$G,2,FALSE))</f>
        <v>box elder</v>
      </c>
      <c r="C19" s="47">
        <f>IF(LEN(VLOOKUP(A19,'Species List'!$A:$G,3,FALSE))=0,"",VLOOKUP(A19,'Species List'!$A:$G,3,FALSE))</f>
        <v>1</v>
      </c>
      <c r="D19" s="55">
        <f t="shared" si="6"/>
        <v>1</v>
      </c>
      <c r="E19" s="47" t="str">
        <f>IF(LEN(VLOOKUP(A19,'Species List'!$A:$G,4,FALSE))=0,"",VLOOKUP(A19,'Species List'!$A:$G,4,FALSE))</f>
        <v>D</v>
      </c>
      <c r="F19" s="47" t="str">
        <f>IF(LEN(VLOOKUP(A19,'Species List'!$A:$G,5,FALSE))=0,"",VLOOKUP(A19,'Species List'!$A:$G,5,FALSE))</f>
        <v>Native</v>
      </c>
      <c r="G19" s="47" t="str">
        <f>IF(LEN(VLOOKUP(A19,'Species List'!$A:$G,6,FALSE))=0,"",VLOOKUP(A19,'Species List'!$A:$G,6,FALSE))</f>
        <v>FACW-</v>
      </c>
      <c r="H19" s="47">
        <f>VLOOKUP(A19,'Species List'!$A:$G,7,FALSE)</f>
        <v>0</v>
      </c>
      <c r="J19" s="45" t="s">
        <v>5415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6">
        <f t="shared" si="4"/>
        <v>3</v>
      </c>
      <c r="N19" s="25">
        <f t="shared" si="2"/>
        <v>1.2396694214876033E-2</v>
      </c>
      <c r="O19" s="25">
        <f t="shared" si="5"/>
        <v>1.2396694214876033E-2</v>
      </c>
    </row>
    <row r="20" spans="1:15" x14ac:dyDescent="0.3">
      <c r="A20" s="41" t="s">
        <v>1476</v>
      </c>
      <c r="B20" s="47" t="str">
        <f>IF(LEN(VLOOKUP(A20,'Species List'!$A:$G,2,FALSE))=0,"",VLOOKUP(A20,'Species List'!$A:$G,2,FALSE))</f>
        <v>American hazelnut</v>
      </c>
      <c r="C20" s="47">
        <f>IF(LEN(VLOOKUP(A20,'Species List'!$A:$G,3,FALSE))=0,"",VLOOKUP(A20,'Species List'!$A:$G,3,FALSE))</f>
        <v>3</v>
      </c>
      <c r="D20" s="55">
        <f t="shared" si="6"/>
        <v>3</v>
      </c>
      <c r="E20" s="47" t="str">
        <f>IF(LEN(VLOOKUP(A20,'Species List'!$A:$G,4,FALSE))=0,"",VLOOKUP(A20,'Species List'!$A:$G,4,FALSE))</f>
        <v>D</v>
      </c>
      <c r="F20" s="47" t="str">
        <f>IF(LEN(VLOOKUP(A20,'Species List'!$A:$G,5,FALSE))=0,"",VLOOKUP(A20,'Species List'!$A:$G,5,FALSE))</f>
        <v>Native</v>
      </c>
      <c r="G20" s="47" t="str">
        <f>IF(LEN(VLOOKUP(A20,'Species List'!$A:$G,6,FALSE))=0,"",VLOOKUP(A20,'Species List'!$A:$G,6,FALSE))</f>
        <v>FACU-</v>
      </c>
      <c r="H20" s="47">
        <f>VLOOKUP(A20,'Species List'!$A:$G,7,FALSE)</f>
        <v>0</v>
      </c>
      <c r="J20" s="45" t="s">
        <v>5415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6">
        <f t="shared" si="4"/>
        <v>3</v>
      </c>
      <c r="N20" s="25">
        <f t="shared" si="2"/>
        <v>1.2396694214876033E-2</v>
      </c>
      <c r="O20" s="25">
        <f t="shared" si="5"/>
        <v>3.71900826446281E-2</v>
      </c>
    </row>
    <row r="21" spans="1:15" x14ac:dyDescent="0.3">
      <c r="A21" s="41" t="s">
        <v>5235</v>
      </c>
      <c r="B21" s="47" t="str">
        <f>IF(LEN(VLOOKUP(A21,'Species List'!$A:$G,2,FALSE))=0,"",VLOOKUP(A21,'Species List'!$A:$G,2,FALSE))</f>
        <v/>
      </c>
      <c r="C21" s="47">
        <v>3</v>
      </c>
      <c r="D21" s="55">
        <f t="shared" si="6"/>
        <v>3</v>
      </c>
      <c r="E21" s="47" t="s">
        <v>157</v>
      </c>
      <c r="F21" s="47" t="s">
        <v>147</v>
      </c>
      <c r="G21" s="47" t="str">
        <f>IF(LEN(VLOOKUP(A21,'Species List'!$A:$G,6,FALSE))=0,"",VLOOKUP(A21,'Species List'!$A:$G,6,FALSE))</f>
        <v/>
      </c>
      <c r="H21" s="47">
        <f>VLOOKUP(A21,'Species List'!$A:$G,7,FALSE)</f>
        <v>0</v>
      </c>
      <c r="J21" s="45">
        <v>1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6">
        <f t="shared" si="4"/>
        <v>3</v>
      </c>
      <c r="N21" s="25">
        <f t="shared" si="2"/>
        <v>1.2396694214876033E-2</v>
      </c>
      <c r="O21" s="25">
        <f t="shared" si="5"/>
        <v>3.71900826446281E-2</v>
      </c>
    </row>
    <row r="22" spans="1:15" x14ac:dyDescent="0.3">
      <c r="A22" s="44" t="s">
        <v>5251</v>
      </c>
      <c r="B22" s="47" t="str">
        <f>IF(LEN(VLOOKUP(A22,'Species List'!$A:$G,2,FALSE))=0,"",VLOOKUP(A22,'Species List'!$A:$G,2,FALSE))</f>
        <v/>
      </c>
      <c r="C22" s="47">
        <v>3</v>
      </c>
      <c r="D22" s="55">
        <f t="shared" si="6"/>
        <v>3</v>
      </c>
      <c r="E22" s="47" t="s">
        <v>157</v>
      </c>
      <c r="F22" s="47" t="s">
        <v>147</v>
      </c>
      <c r="G22" s="47" t="str">
        <f>IF(LEN(VLOOKUP(A22,'Species List'!$A:$G,6,FALSE))=0,"",VLOOKUP(A22,'Species List'!$A:$G,6,FALSE))</f>
        <v/>
      </c>
      <c r="H22" s="47">
        <f>VLOOKUP(A22,'Species List'!$A:$G,7,FALSE)</f>
        <v>0</v>
      </c>
      <c r="J22" s="45" t="s">
        <v>5415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6">
        <f t="shared" si="4"/>
        <v>3</v>
      </c>
      <c r="N22" s="25">
        <f t="shared" si="2"/>
        <v>1.2396694214876033E-2</v>
      </c>
      <c r="O22" s="25">
        <f t="shared" si="5"/>
        <v>3.71900826446281E-2</v>
      </c>
    </row>
    <row r="23" spans="1:15" x14ac:dyDescent="0.3">
      <c r="A23" s="41" t="s">
        <v>3855</v>
      </c>
      <c r="B23" s="47" t="str">
        <f>IF(LEN(VLOOKUP(A23,'Species List'!$A:$G,2,FALSE))=0,"",VLOOKUP(A23,'Species List'!$A:$G,2,FALSE))</f>
        <v>black raspberry</v>
      </c>
      <c r="C23" s="47">
        <f>IF(LEN(VLOOKUP(A23,'Species List'!$A:$G,3,FALSE))=0,"",VLOOKUP(A23,'Species List'!$A:$G,3,FALSE))</f>
        <v>2</v>
      </c>
      <c r="D23" s="55">
        <f t="shared" si="6"/>
        <v>2</v>
      </c>
      <c r="E23" s="47" t="str">
        <f>IF(LEN(VLOOKUP(A23,'Species List'!$A:$G,4,FALSE))=0,"",VLOOKUP(A23,'Species List'!$A:$G,4,FALSE))</f>
        <v>D</v>
      </c>
      <c r="F23" s="47" t="str">
        <f>IF(LEN(VLOOKUP(A23,'Species List'!$A:$G,5,FALSE))=0,"",VLOOKUP(A23,'Species List'!$A:$G,5,FALSE))</f>
        <v>Native</v>
      </c>
      <c r="G23" s="47" t="str">
        <f>IF(LEN(VLOOKUP(A23,'Species List'!$A:$G,6,FALSE))=0,"",VLOOKUP(A23,'Species List'!$A:$G,6,FALSE))</f>
        <v>NA</v>
      </c>
      <c r="H23" s="47">
        <f>VLOOKUP(A23,'Species List'!$A:$G,7,FALSE)</f>
        <v>0</v>
      </c>
      <c r="J23" s="45">
        <v>2</v>
      </c>
      <c r="K23" s="26" t="str">
        <f>VLOOKUP(J23,'Species List'!$H$1:$J$9,2,FALSE)</f>
        <v>&gt;5-25%</v>
      </c>
      <c r="L23" s="26">
        <f>VLOOKUP(K23,'Species List'!$I$1:$N$8,2,FALSE)</f>
        <v>15</v>
      </c>
      <c r="M23" s="56">
        <f t="shared" si="4"/>
        <v>15</v>
      </c>
      <c r="N23" s="25">
        <f t="shared" si="2"/>
        <v>6.1983471074380167E-2</v>
      </c>
      <c r="O23" s="25">
        <f t="shared" si="5"/>
        <v>0.12396694214876033</v>
      </c>
    </row>
    <row r="24" spans="1:15" x14ac:dyDescent="0.3">
      <c r="A24" s="41" t="s">
        <v>5435</v>
      </c>
      <c r="B24" s="47" t="str">
        <f>IF(LEN(VLOOKUP(A24,'Species List'!$A:$G,2,FALSE))=0,"",VLOOKUP(A24,'Species List'!$A:$G,2,FALSE))</f>
        <v/>
      </c>
      <c r="C24" s="47">
        <v>0</v>
      </c>
      <c r="D24" s="55">
        <f t="shared" si="6"/>
        <v>0</v>
      </c>
      <c r="E24" s="47" t="s">
        <v>157</v>
      </c>
      <c r="F24" s="47" t="s">
        <v>152</v>
      </c>
      <c r="G24" s="47" t="str">
        <f>IF(LEN(VLOOKUP(A24,'Species List'!$A:$G,6,FALSE))=0,"",VLOOKUP(A24,'Species List'!$A:$G,6,FALSE))</f>
        <v/>
      </c>
      <c r="H24" s="47">
        <f>VLOOKUP(A24,'Species List'!$A:$G,7,FALSE)</f>
        <v>0</v>
      </c>
      <c r="J24" s="45" t="s">
        <v>5415</v>
      </c>
      <c r="K24" s="26" t="str">
        <f>VLOOKUP(J24,'Species List'!$H$1:$J$9,2,FALSE)</f>
        <v>&gt;1-5%</v>
      </c>
      <c r="L24" s="26">
        <f>VLOOKUP(K24,'Species List'!$I$1:$N$8,2,FALSE)</f>
        <v>3</v>
      </c>
      <c r="M24" s="56">
        <f t="shared" si="4"/>
        <v>3</v>
      </c>
      <c r="N24" s="25">
        <f t="shared" si="2"/>
        <v>1.2396694214876033E-2</v>
      </c>
      <c r="O24" s="25">
        <f t="shared" si="5"/>
        <v>0</v>
      </c>
    </row>
    <row r="25" spans="1:15" x14ac:dyDescent="0.3">
      <c r="A25" s="41" t="s">
        <v>4597</v>
      </c>
      <c r="B25" s="47" t="str">
        <f>IF(LEN(VLOOKUP(A25,'Species List'!$A:$G,2,FALSE))=0,"",VLOOKUP(A25,'Species List'!$A:$G,2,FALSE))</f>
        <v>Siberian elm</v>
      </c>
      <c r="C25" s="47">
        <f>IF(LEN(VLOOKUP(A25,'Species List'!$A:$G,3,FALSE))=0,"",VLOOKUP(A25,'Species List'!$A:$G,3,FALSE))</f>
        <v>0</v>
      </c>
      <c r="D25" s="55">
        <f t="shared" si="6"/>
        <v>0</v>
      </c>
      <c r="E25" s="47" t="str">
        <f>IF(LEN(VLOOKUP(A25,'Species List'!$A:$G,4,FALSE))=0,"",VLOOKUP(A25,'Species List'!$A:$G,4,FALSE))</f>
        <v>D</v>
      </c>
      <c r="F25" s="47" t="str">
        <f>IF(LEN(VLOOKUP(A25,'Species List'!$A:$G,5,FALSE))=0,"",VLOOKUP(A25,'Species List'!$A:$G,5,FALSE))</f>
        <v>Introduced</v>
      </c>
      <c r="G25" s="47" t="str">
        <f>IF(LEN(VLOOKUP(A25,'Species List'!$A:$G,6,FALSE))=0,"",VLOOKUP(A25,'Species List'!$A:$G,6,FALSE))</f>
        <v>UPL</v>
      </c>
      <c r="H25" s="47">
        <f>VLOOKUP(A25,'Species List'!$A:$G,7,FALSE)</f>
        <v>0</v>
      </c>
      <c r="J25" s="45" t="s">
        <v>5417</v>
      </c>
      <c r="K25" s="26" t="str">
        <f>VLOOKUP(J25,'Species List'!$H$1:$J$9,2,FALSE)</f>
        <v>&gt;0-1%</v>
      </c>
      <c r="L25" s="26">
        <f>VLOOKUP(K25,'Species List'!$I$1:$N$8,2,FALSE)</f>
        <v>0.5</v>
      </c>
      <c r="M25" s="56">
        <f t="shared" si="4"/>
        <v>0.5</v>
      </c>
      <c r="N25" s="25">
        <f t="shared" si="2"/>
        <v>2.0661157024793389E-3</v>
      </c>
      <c r="O25" s="25">
        <f t="shared" si="5"/>
        <v>0</v>
      </c>
    </row>
    <row r="26" spans="1:15" x14ac:dyDescent="0.3">
      <c r="A26" s="46" t="s">
        <v>3211</v>
      </c>
      <c r="B26" s="47" t="str">
        <f>IF(LEN(VLOOKUP(A26,'Species List'!$A:$G,2,FALSE))=0,"",VLOOKUP(A26,'Species List'!$A:$G,2,FALSE))</f>
        <v>Virginia creeper</v>
      </c>
      <c r="C26" s="47">
        <f>IF(LEN(VLOOKUP(A26,'Species List'!$A:$G,3,FALSE))=0,"",VLOOKUP(A26,'Species List'!$A:$G,3,FALSE))</f>
        <v>3</v>
      </c>
      <c r="D26" s="55">
        <f t="shared" si="6"/>
        <v>3</v>
      </c>
      <c r="E26" s="47" t="str">
        <f>IF(LEN(VLOOKUP(A26,'Species List'!$A:$G,4,FALSE))=0,"",VLOOKUP(A26,'Species List'!$A:$G,4,FALSE))</f>
        <v>C</v>
      </c>
      <c r="F26" s="47" t="str">
        <f>IF(LEN(VLOOKUP(A26,'Species List'!$A:$G,5,FALSE))=0,"",VLOOKUP(A26,'Species List'!$A:$G,5,FALSE))</f>
        <v>Native</v>
      </c>
      <c r="G26" s="47" t="str">
        <f>IF(LEN(VLOOKUP(A26,'Species List'!$A:$G,6,FALSE))=0,"",VLOOKUP(A26,'Species List'!$A:$G,6,FALSE))</f>
        <v>FAC-</v>
      </c>
      <c r="H26" s="47">
        <f>VLOOKUP(A26,'Species List'!$A:$G,7,FALSE)</f>
        <v>0</v>
      </c>
      <c r="J26" s="40">
        <v>1</v>
      </c>
      <c r="K26" s="26" t="str">
        <f>VLOOKUP(J26,'Species List'!$H$1:$J$9,2,FALSE)</f>
        <v>&gt;1-5%</v>
      </c>
      <c r="L26" s="26">
        <f>VLOOKUP(K26,'Species List'!$I$1:$N$8,2,FALSE)</f>
        <v>3</v>
      </c>
      <c r="M26" s="56">
        <f t="shared" si="4"/>
        <v>3</v>
      </c>
      <c r="N26" s="25">
        <f t="shared" si="2"/>
        <v>1.2396694214876033E-2</v>
      </c>
      <c r="O26" s="25">
        <f t="shared" si="5"/>
        <v>3.71900826446281E-2</v>
      </c>
    </row>
    <row r="27" spans="1:15" x14ac:dyDescent="0.3">
      <c r="A27" s="46" t="s">
        <v>4765</v>
      </c>
      <c r="B27" s="47" t="str">
        <f>IF(LEN(VLOOKUP(A27,'Species List'!$A:$G,2,FALSE))=0,"",VLOOKUP(A27,'Species List'!$A:$G,2,FALSE))</f>
        <v>wild grape</v>
      </c>
      <c r="C27" s="47">
        <f>IF(LEN(VLOOKUP(A27,'Species List'!$A:$G,3,FALSE))=0,"",VLOOKUP(A27,'Species List'!$A:$G,3,FALSE))</f>
        <v>2</v>
      </c>
      <c r="D27" s="55">
        <f t="shared" si="6"/>
        <v>2</v>
      </c>
      <c r="E27" s="47" t="str">
        <f>IF(LEN(VLOOKUP(A27,'Species List'!$A:$G,4,FALSE))=0,"",VLOOKUP(A27,'Species List'!$A:$G,4,FALSE))</f>
        <v>C</v>
      </c>
      <c r="F27" s="47" t="str">
        <f>IF(LEN(VLOOKUP(A27,'Species List'!$A:$G,5,FALSE))=0,"",VLOOKUP(A27,'Species List'!$A:$G,5,FALSE))</f>
        <v>Native</v>
      </c>
      <c r="G27" s="47" t="str">
        <f>IF(LEN(VLOOKUP(A27,'Species List'!$A:$G,6,FALSE))=0,"",VLOOKUP(A27,'Species List'!$A:$G,6,FALSE))</f>
        <v>FACW-</v>
      </c>
      <c r="H27" s="47">
        <f>VLOOKUP(A27,'Species List'!$A:$G,7,FALSE)</f>
        <v>0</v>
      </c>
      <c r="J27" s="40">
        <v>1</v>
      </c>
      <c r="K27" s="26" t="str">
        <f>VLOOKUP(J27,'Species List'!$H$1:$J$9,2,FALSE)</f>
        <v>&gt;1-5%</v>
      </c>
      <c r="L27" s="26">
        <f>VLOOKUP(K27,'Species List'!$I$1:$N$8,2,FALSE)</f>
        <v>3</v>
      </c>
      <c r="M27" s="56">
        <f t="shared" si="4"/>
        <v>3</v>
      </c>
      <c r="N27" s="25">
        <f t="shared" si="2"/>
        <v>1.2396694214876033E-2</v>
      </c>
      <c r="O27" s="25">
        <f t="shared" si="5"/>
        <v>2.4793388429752067E-2</v>
      </c>
    </row>
    <row r="28" spans="1:15" x14ac:dyDescent="0.3">
      <c r="A28" s="46" t="s">
        <v>1248</v>
      </c>
      <c r="B28" s="47" t="str">
        <f>IF(LEN(VLOOKUP(A28,'Species List'!$A:$G,2,FALSE))=0,"",VLOOKUP(A28,'Species List'!$A:$G,2,FALSE))</f>
        <v>climbing bittersweet</v>
      </c>
      <c r="C28" s="47">
        <f>IF(LEN(VLOOKUP(A28,'Species List'!$A:$G,3,FALSE))=0,"",VLOOKUP(A28,'Species List'!$A:$G,3,FALSE))</f>
        <v>3</v>
      </c>
      <c r="D28" s="55">
        <f t="shared" si="6"/>
        <v>3</v>
      </c>
      <c r="E28" s="47" t="str">
        <f>IF(LEN(VLOOKUP(A28,'Species List'!$A:$G,4,FALSE))=0,"",VLOOKUP(A28,'Species List'!$A:$G,4,FALSE))</f>
        <v>C</v>
      </c>
      <c r="F28" s="47" t="str">
        <f>IF(LEN(VLOOKUP(A28,'Species List'!$A:$G,5,FALSE))=0,"",VLOOKUP(A28,'Species List'!$A:$G,5,FALSE))</f>
        <v>Native</v>
      </c>
      <c r="G28" s="47" t="str">
        <f>IF(LEN(VLOOKUP(A28,'Species List'!$A:$G,6,FALSE))=0,"",VLOOKUP(A28,'Species List'!$A:$G,6,FALSE))</f>
        <v>FACU*</v>
      </c>
      <c r="H28" s="47">
        <f>VLOOKUP(A28,'Species List'!$A:$G,7,FALSE)</f>
        <v>0</v>
      </c>
      <c r="J28" s="40" t="s">
        <v>5415</v>
      </c>
      <c r="K28" s="26" t="str">
        <f>VLOOKUP(J28,'Species List'!$H$1:$J$9,2,FALSE)</f>
        <v>&gt;1-5%</v>
      </c>
      <c r="L28" s="26">
        <f>VLOOKUP(K28,'Species List'!$I$1:$N$8,2,FALSE)</f>
        <v>3</v>
      </c>
      <c r="M28" s="56">
        <f t="shared" si="4"/>
        <v>3</v>
      </c>
      <c r="N28" s="25">
        <f t="shared" si="2"/>
        <v>1.2396694214876033E-2</v>
      </c>
      <c r="O28" s="25">
        <f t="shared" si="5"/>
        <v>3.71900826446281E-2</v>
      </c>
    </row>
    <row r="29" spans="1:15" x14ac:dyDescent="0.3">
      <c r="A29" s="53"/>
      <c r="B29" s="47" t="e">
        <f>IF(LEN(VLOOKUP(A29,'Species List'!$A:$G,2,FALSE))=0,"",VLOOKUP(A29,'Species List'!$A:$G,2,FALSE))</f>
        <v>#N/A</v>
      </c>
      <c r="C29" s="47" t="e">
        <f>IF(LEN(VLOOKUP(A29,'Species List'!$A:$G,3,FALSE))=0,"",VLOOKUP(A29,'Species List'!$A:$G,3,FALSE))</f>
        <v>#N/A</v>
      </c>
      <c r="D29" s="55" t="e">
        <f t="shared" si="6"/>
        <v>#N/A</v>
      </c>
      <c r="E29" s="47" t="e">
        <f>IF(LEN(VLOOKUP(A29,'Species List'!$A:$G,4,FALSE))=0,"",VLOOKUP(A29,'Species List'!$A:$G,4,FALSE))</f>
        <v>#N/A</v>
      </c>
      <c r="F29" s="47" t="e">
        <f>IF(LEN(VLOOKUP(A29,'Species List'!$A:$G,5,FALSE))=0,"",VLOOKUP(A29,'Species List'!$A:$G,5,FALSE))</f>
        <v>#N/A</v>
      </c>
      <c r="G29" s="47" t="e">
        <f>IF(LEN(VLOOKUP(A29,'Species List'!$A:$G,6,FALSE))=0,"",VLOOKUP(A29,'Species List'!$A:$G,6,FALSE))</f>
        <v>#N/A</v>
      </c>
      <c r="H29" s="47" t="e">
        <f>VLOOKUP(A29,'Species List'!$A:$G,7,FALSE)</f>
        <v>#N/A</v>
      </c>
      <c r="J29" s="40" t="s">
        <v>5415</v>
      </c>
      <c r="K29" s="26" t="str">
        <f>VLOOKUP(J29,'Species List'!$H$1:$J$9,2,FALSE)</f>
        <v>&gt;1-5%</v>
      </c>
      <c r="L29" s="26">
        <f>VLOOKUP(K29,'Species List'!$I$1:$N$8,2,FALSE)</f>
        <v>3</v>
      </c>
      <c r="M29" s="56">
        <f t="shared" si="4"/>
        <v>3</v>
      </c>
      <c r="N29" s="25">
        <f t="shared" si="2"/>
        <v>1.2396694214876033E-2</v>
      </c>
      <c r="O29" s="25" t="e">
        <f t="shared" si="5"/>
        <v>#N/A</v>
      </c>
    </row>
    <row r="30" spans="1:15" x14ac:dyDescent="0.3">
      <c r="A30" s="53"/>
      <c r="B30" s="47" t="e">
        <f>IF(LEN(VLOOKUP(A30,'Species List'!$A:$G,2,FALSE))=0,"",VLOOKUP(A30,'Species List'!$A:$G,2,FALSE))</f>
        <v>#N/A</v>
      </c>
      <c r="C30" s="47" t="e">
        <f>IF(LEN(VLOOKUP(A30,'Species List'!$A:$G,3,FALSE))=0,"",VLOOKUP(A30,'Species List'!$A:$G,3,FALSE))</f>
        <v>#N/A</v>
      </c>
      <c r="D30" s="55" t="e">
        <f t="shared" si="6"/>
        <v>#N/A</v>
      </c>
      <c r="E30" s="47" t="e">
        <f>IF(LEN(VLOOKUP(A30,'Species List'!$A:$G,4,FALSE))=0,"",VLOOKUP(A30,'Species List'!$A:$G,4,FALSE))</f>
        <v>#N/A</v>
      </c>
      <c r="F30" s="47" t="e">
        <f>IF(LEN(VLOOKUP(A30,'Species List'!$A:$G,5,FALSE))=0,"",VLOOKUP(A30,'Species List'!$A:$G,5,FALSE))</f>
        <v>#N/A</v>
      </c>
      <c r="G30" s="47" t="e">
        <f>IF(LEN(VLOOKUP(A30,'Species List'!$A:$G,6,FALSE))=0,"",VLOOKUP(A30,'Species List'!$A:$G,6,FALSE))</f>
        <v>#N/A</v>
      </c>
      <c r="H30" s="47" t="e">
        <f>VLOOKUP(A30,'Species List'!$A:$G,7,FALSE)</f>
        <v>#N/A</v>
      </c>
      <c r="J30" s="53"/>
      <c r="K30" s="26" t="e">
        <f>VLOOKUP(J30,'Species List'!$H$1:$J$9,2,FALSE)</f>
        <v>#N/A</v>
      </c>
      <c r="L30" s="26" t="e">
        <f>VLOOKUP(K30,'Species List'!$I$1:$N$8,2,FALSE)</f>
        <v>#N/A</v>
      </c>
      <c r="M30" s="56" t="e">
        <f t="shared" si="4"/>
        <v>#N/A</v>
      </c>
      <c r="N30" s="25" t="e">
        <f t="shared" si="2"/>
        <v>#N/A</v>
      </c>
      <c r="O30" s="25" t="e">
        <f t="shared" si="5"/>
        <v>#N/A</v>
      </c>
    </row>
    <row r="31" spans="1:15" x14ac:dyDescent="0.3">
      <c r="A31" s="53"/>
      <c r="B31" s="47" t="e">
        <f>IF(LEN(VLOOKUP(A31,'Species List'!$A:$G,2,FALSE))=0,"",VLOOKUP(A31,'Species List'!$A:$G,2,FALSE))</f>
        <v>#N/A</v>
      </c>
      <c r="C31" s="47" t="e">
        <f>IF(LEN(VLOOKUP(A31,'Species List'!$A:$G,3,FALSE))=0,"",VLOOKUP(A31,'Species List'!$A:$G,3,FALSE))</f>
        <v>#N/A</v>
      </c>
      <c r="D31" s="55" t="e">
        <f t="shared" si="6"/>
        <v>#N/A</v>
      </c>
      <c r="E31" s="47" t="e">
        <f>IF(LEN(VLOOKUP(A31,'Species List'!$A:$G,4,FALSE))=0,"",VLOOKUP(A31,'Species List'!$A:$G,4,FALSE))</f>
        <v>#N/A</v>
      </c>
      <c r="F31" s="47" t="e">
        <f>IF(LEN(VLOOKUP(A31,'Species List'!$A:$G,5,FALSE))=0,"",VLOOKUP(A31,'Species List'!$A:$G,5,FALSE))</f>
        <v>#N/A</v>
      </c>
      <c r="G31" s="47" t="e">
        <f>IF(LEN(VLOOKUP(A31,'Species List'!$A:$G,6,FALSE))=0,"",VLOOKUP(A31,'Species List'!$A:$G,6,FALSE))</f>
        <v>#N/A</v>
      </c>
      <c r="H31" s="47" t="e">
        <f>VLOOKUP(A31,'Species List'!$A:$G,7,FALSE)</f>
        <v>#N/A</v>
      </c>
      <c r="J31" s="53"/>
      <c r="K31" s="26" t="e">
        <f>VLOOKUP(J31,'Species List'!$H$1:$J$9,2,FALSE)</f>
        <v>#N/A</v>
      </c>
      <c r="L31" s="26" t="e">
        <f>VLOOKUP(K31,'Species List'!$I$1:$N$8,2,FALSE)</f>
        <v>#N/A</v>
      </c>
      <c r="M31" s="56" t="e">
        <f t="shared" si="4"/>
        <v>#N/A</v>
      </c>
      <c r="N31" s="25" t="e">
        <f t="shared" si="2"/>
        <v>#N/A</v>
      </c>
      <c r="O31" s="25" t="e">
        <f t="shared" si="5"/>
        <v>#N/A</v>
      </c>
    </row>
    <row r="32" spans="1:15" x14ac:dyDescent="0.3">
      <c r="A32" s="53"/>
      <c r="B32" s="47" t="e">
        <f>IF(LEN(VLOOKUP(A32,'Species List'!$A:$G,2,FALSE))=0,"",VLOOKUP(A32,'Species List'!$A:$G,2,FALSE))</f>
        <v>#N/A</v>
      </c>
      <c r="C32" s="47" t="e">
        <f>IF(LEN(VLOOKUP(A32,'Species List'!$A:$G,3,FALSE))=0,"",VLOOKUP(A32,'Species List'!$A:$G,3,FALSE))</f>
        <v>#N/A</v>
      </c>
      <c r="D32" s="55" t="e">
        <f t="shared" si="6"/>
        <v>#N/A</v>
      </c>
      <c r="E32" s="47" t="e">
        <f>IF(LEN(VLOOKUP(A32,'Species List'!$A:$G,4,FALSE))=0,"",VLOOKUP(A32,'Species List'!$A:$G,4,FALSE))</f>
        <v>#N/A</v>
      </c>
      <c r="F32" s="47" t="e">
        <f>IF(LEN(VLOOKUP(A32,'Species List'!$A:$G,5,FALSE))=0,"",VLOOKUP(A32,'Species List'!$A:$G,5,FALSE))</f>
        <v>#N/A</v>
      </c>
      <c r="G32" s="47" t="e">
        <f>IF(LEN(VLOOKUP(A32,'Species List'!$A:$G,6,FALSE))=0,"",VLOOKUP(A32,'Species List'!$A:$G,6,FALSE))</f>
        <v>#N/A</v>
      </c>
      <c r="H32" s="47" t="e">
        <f>VLOOKUP(A32,'Species List'!$A:$G,7,FALSE)</f>
        <v>#N/A</v>
      </c>
      <c r="J32" s="53"/>
      <c r="K32" s="26" t="e">
        <f>VLOOKUP(J32,'Species List'!$H$1:$J$9,2,FALSE)</f>
        <v>#N/A</v>
      </c>
      <c r="L32" s="26" t="e">
        <f>VLOOKUP(K32,'Species List'!$I$1:$N$8,2,FALSE)</f>
        <v>#N/A</v>
      </c>
      <c r="M32" s="56" t="e">
        <f t="shared" si="4"/>
        <v>#N/A</v>
      </c>
      <c r="N32" s="25" t="e">
        <f t="shared" si="2"/>
        <v>#N/A</v>
      </c>
      <c r="O32" s="25" t="e">
        <f t="shared" si="5"/>
        <v>#N/A</v>
      </c>
    </row>
    <row r="33" spans="1:15" x14ac:dyDescent="0.3">
      <c r="A33" s="53"/>
      <c r="B33" s="47" t="e">
        <f>IF(LEN(VLOOKUP(A33,'Species List'!$A:$G,2,FALSE))=0,"",VLOOKUP(A33,'Species List'!$A:$G,2,FALSE))</f>
        <v>#N/A</v>
      </c>
      <c r="C33" s="47" t="e">
        <f>IF(LEN(VLOOKUP(A33,'Species List'!$A:$G,3,FALSE))=0,"",VLOOKUP(A33,'Species List'!$A:$G,3,FALSE))</f>
        <v>#N/A</v>
      </c>
      <c r="D33" s="55" t="e">
        <f t="shared" si="6"/>
        <v>#N/A</v>
      </c>
      <c r="E33" s="47" t="e">
        <f>IF(LEN(VLOOKUP(A33,'Species List'!$A:$G,4,FALSE))=0,"",VLOOKUP(A33,'Species List'!$A:$G,4,FALSE))</f>
        <v>#N/A</v>
      </c>
      <c r="F33" s="47" t="e">
        <f>IF(LEN(VLOOKUP(A33,'Species List'!$A:$G,5,FALSE))=0,"",VLOOKUP(A33,'Species List'!$A:$G,5,FALSE))</f>
        <v>#N/A</v>
      </c>
      <c r="G33" s="47" t="e">
        <f>IF(LEN(VLOOKUP(A33,'Species List'!$A:$G,6,FALSE))=0,"",VLOOKUP(A33,'Species List'!$A:$G,6,FALSE))</f>
        <v>#N/A</v>
      </c>
      <c r="H33" s="47" t="e">
        <f>VLOOKUP(A33,'Species List'!$A:$G,7,FALSE)</f>
        <v>#N/A</v>
      </c>
      <c r="J33" s="53"/>
      <c r="K33" s="26" t="e">
        <f>VLOOKUP(J33,'Species List'!$H$1:$J$9,2,FALSE)</f>
        <v>#N/A</v>
      </c>
      <c r="L33" s="26" t="e">
        <f>VLOOKUP(K33,'Species List'!$I$1:$N$8,2,FALSE)</f>
        <v>#N/A</v>
      </c>
      <c r="M33" s="56" t="e">
        <f t="shared" si="4"/>
        <v>#N/A</v>
      </c>
      <c r="N33" s="25" t="e">
        <f t="shared" si="2"/>
        <v>#N/A</v>
      </c>
      <c r="O33" s="25" t="e">
        <f t="shared" si="5"/>
        <v>#N/A</v>
      </c>
    </row>
    <row r="34" spans="1:15" x14ac:dyDescent="0.3">
      <c r="A34" s="53"/>
      <c r="B34" s="47" t="e">
        <f>IF(LEN(VLOOKUP(A34,'Species List'!$A:$G,2,FALSE))=0,"",VLOOKUP(A34,'Species List'!$A:$G,2,FALSE))</f>
        <v>#N/A</v>
      </c>
      <c r="C34" s="47" t="e">
        <f>IF(LEN(VLOOKUP(A34,'Species List'!$A:$G,3,FALSE))=0,"",VLOOKUP(A34,'Species List'!$A:$G,3,FALSE))</f>
        <v>#N/A</v>
      </c>
      <c r="D34" s="55" t="e">
        <f t="shared" si="6"/>
        <v>#N/A</v>
      </c>
      <c r="E34" s="47" t="e">
        <f>IF(LEN(VLOOKUP(A34,'Species List'!$A:$G,4,FALSE))=0,"",VLOOKUP(A34,'Species List'!$A:$G,4,FALSE))</f>
        <v>#N/A</v>
      </c>
      <c r="F34" s="47" t="e">
        <f>IF(LEN(VLOOKUP(A34,'Species List'!$A:$G,5,FALSE))=0,"",VLOOKUP(A34,'Species List'!$A:$G,5,FALSE))</f>
        <v>#N/A</v>
      </c>
      <c r="G34" s="47" t="e">
        <f>IF(LEN(VLOOKUP(A34,'Species List'!$A:$G,6,FALSE))=0,"",VLOOKUP(A34,'Species List'!$A:$G,6,FALSE))</f>
        <v>#N/A</v>
      </c>
      <c r="H34" s="47" t="e">
        <f>VLOOKUP(A34,'Species List'!$A:$G,7,FALSE)</f>
        <v>#N/A</v>
      </c>
      <c r="J34" s="53"/>
      <c r="K34" s="26" t="e">
        <f>VLOOKUP(J34,'Species List'!$H$1:$J$9,2,FALSE)</f>
        <v>#N/A</v>
      </c>
      <c r="L34" s="26" t="e">
        <f>VLOOKUP(K34,'Species List'!$I$1:$N$8,2,FALSE)</f>
        <v>#N/A</v>
      </c>
      <c r="M34" s="56" t="e">
        <f t="shared" si="4"/>
        <v>#N/A</v>
      </c>
      <c r="N34" s="25" t="e">
        <f t="shared" si="2"/>
        <v>#N/A</v>
      </c>
      <c r="O34" s="25" t="e">
        <f t="shared" si="5"/>
        <v>#N/A</v>
      </c>
    </row>
    <row r="35" spans="1:15" x14ac:dyDescent="0.3">
      <c r="A35" s="53"/>
      <c r="B35" s="47" t="e">
        <f>IF(LEN(VLOOKUP(A35,'Species List'!$A:$G,2,FALSE))=0,"",VLOOKUP(A35,'Species List'!$A:$G,2,FALSE))</f>
        <v>#N/A</v>
      </c>
      <c r="C35" s="47" t="e">
        <f>IF(LEN(VLOOKUP(A35,'Species List'!$A:$G,3,FALSE))=0,"",VLOOKUP(A35,'Species List'!$A:$G,3,FALSE))</f>
        <v>#N/A</v>
      </c>
      <c r="D35" s="55" t="e">
        <f t="shared" si="6"/>
        <v>#N/A</v>
      </c>
      <c r="E35" s="47" t="e">
        <f>IF(LEN(VLOOKUP(A35,'Species List'!$A:$G,4,FALSE))=0,"",VLOOKUP(A35,'Species List'!$A:$G,4,FALSE))</f>
        <v>#N/A</v>
      </c>
      <c r="F35" s="47" t="e">
        <f>IF(LEN(VLOOKUP(A35,'Species List'!$A:$G,5,FALSE))=0,"",VLOOKUP(A35,'Species List'!$A:$G,5,FALSE))</f>
        <v>#N/A</v>
      </c>
      <c r="G35" s="47" t="e">
        <f>IF(LEN(VLOOKUP(A35,'Species List'!$A:$G,6,FALSE))=0,"",VLOOKUP(A35,'Species List'!$A:$G,6,FALSE))</f>
        <v>#N/A</v>
      </c>
      <c r="H35" s="47" t="e">
        <f>VLOOKUP(A35,'Species List'!$A:$G,7,FALSE)</f>
        <v>#N/A</v>
      </c>
      <c r="J35" s="53"/>
      <c r="K35" s="26" t="e">
        <f>VLOOKUP(J35,'Species List'!$H$1:$J$9,2,FALSE)</f>
        <v>#N/A</v>
      </c>
      <c r="L35" s="26" t="e">
        <f>VLOOKUP(K35,'Species List'!$I$1:$N$8,2,FALSE)</f>
        <v>#N/A</v>
      </c>
      <c r="M35" s="56" t="e">
        <f t="shared" si="4"/>
        <v>#N/A</v>
      </c>
      <c r="N35" s="25" t="e">
        <f t="shared" si="2"/>
        <v>#N/A</v>
      </c>
      <c r="O35" s="25" t="e">
        <f t="shared" si="5"/>
        <v>#N/A</v>
      </c>
    </row>
    <row r="36" spans="1:15" x14ac:dyDescent="0.3">
      <c r="A36" s="53"/>
      <c r="B36" s="47" t="e">
        <f>IF(LEN(VLOOKUP(A36,'Species List'!$A:$G,2,FALSE))=0,"",VLOOKUP(A36,'Species List'!$A:$G,2,FALSE))</f>
        <v>#N/A</v>
      </c>
      <c r="C36" s="47" t="e">
        <f>IF(LEN(VLOOKUP(A36,'Species List'!$A:$G,3,FALSE))=0,"",VLOOKUP(A36,'Species List'!$A:$G,3,FALSE))</f>
        <v>#N/A</v>
      </c>
      <c r="D36" s="55" t="e">
        <f t="shared" si="6"/>
        <v>#N/A</v>
      </c>
      <c r="E36" s="47" t="e">
        <f>IF(LEN(VLOOKUP(A36,'Species List'!$A:$G,4,FALSE))=0,"",VLOOKUP(A36,'Species List'!$A:$G,4,FALSE))</f>
        <v>#N/A</v>
      </c>
      <c r="F36" s="47" t="e">
        <f>IF(LEN(VLOOKUP(A36,'Species List'!$A:$G,5,FALSE))=0,"",VLOOKUP(A36,'Species List'!$A:$G,5,FALSE))</f>
        <v>#N/A</v>
      </c>
      <c r="G36" s="47" t="e">
        <f>IF(LEN(VLOOKUP(A36,'Species List'!$A:$G,6,FALSE))=0,"",VLOOKUP(A36,'Species List'!$A:$G,6,FALSE))</f>
        <v>#N/A</v>
      </c>
      <c r="H36" s="47" t="e">
        <f>VLOOKUP(A36,'Species List'!$A:$G,7,FALSE)</f>
        <v>#N/A</v>
      </c>
      <c r="J36" s="53"/>
      <c r="K36" s="26" t="e">
        <f>VLOOKUP(J36,'Species List'!$H$1:$J$9,2,FALSE)</f>
        <v>#N/A</v>
      </c>
      <c r="L36" s="26" t="e">
        <f>VLOOKUP(K36,'Species List'!$I$1:$N$8,2,FALSE)</f>
        <v>#N/A</v>
      </c>
      <c r="M36" s="56" t="e">
        <f t="shared" si="4"/>
        <v>#N/A</v>
      </c>
      <c r="N36" s="25" t="e">
        <f t="shared" si="2"/>
        <v>#N/A</v>
      </c>
      <c r="O36" s="25" t="e">
        <f t="shared" si="5"/>
        <v>#N/A</v>
      </c>
    </row>
    <row r="37" spans="1:15" x14ac:dyDescent="0.3">
      <c r="A37" s="53"/>
      <c r="B37" s="47" t="e">
        <f>IF(LEN(VLOOKUP(A37,'Species List'!$A:$G,2,FALSE))=0,"",VLOOKUP(A37,'Species List'!$A:$G,2,FALSE))</f>
        <v>#N/A</v>
      </c>
      <c r="C37" s="47" t="e">
        <f>IF(LEN(VLOOKUP(A37,'Species List'!$A:$G,3,FALSE))=0,"",VLOOKUP(A37,'Species List'!$A:$G,3,FALSE))</f>
        <v>#N/A</v>
      </c>
      <c r="D37" s="55" t="e">
        <f t="shared" si="6"/>
        <v>#N/A</v>
      </c>
      <c r="E37" s="47" t="e">
        <f>IF(LEN(VLOOKUP(A37,'Species List'!$A:$G,4,FALSE))=0,"",VLOOKUP(A37,'Species List'!$A:$G,4,FALSE))</f>
        <v>#N/A</v>
      </c>
      <c r="F37" s="47" t="e">
        <f>IF(LEN(VLOOKUP(A37,'Species List'!$A:$G,5,FALSE))=0,"",VLOOKUP(A37,'Species List'!$A:$G,5,FALSE))</f>
        <v>#N/A</v>
      </c>
      <c r="G37" s="47" t="e">
        <f>IF(LEN(VLOOKUP(A37,'Species List'!$A:$G,6,FALSE))=0,"",VLOOKUP(A37,'Species List'!$A:$G,6,FALSE))</f>
        <v>#N/A</v>
      </c>
      <c r="H37" s="47" t="e">
        <f>VLOOKUP(A37,'Species List'!$A:$G,7,FALSE)</f>
        <v>#N/A</v>
      </c>
      <c r="J37" s="53"/>
      <c r="K37" s="26" t="e">
        <f>VLOOKUP(J37,'Species List'!$H$1:$J$9,2,FALSE)</f>
        <v>#N/A</v>
      </c>
      <c r="L37" s="26" t="e">
        <f>VLOOKUP(K37,'Species List'!$I$1:$N$8,2,FALSE)</f>
        <v>#N/A</v>
      </c>
      <c r="M37" s="56" t="e">
        <f t="shared" si="4"/>
        <v>#N/A</v>
      </c>
      <c r="N37" s="25" t="e">
        <f t="shared" si="2"/>
        <v>#N/A</v>
      </c>
      <c r="O37" s="25" t="e">
        <f t="shared" si="5"/>
        <v>#N/A</v>
      </c>
    </row>
    <row r="38" spans="1:15" x14ac:dyDescent="0.3">
      <c r="A38" s="53"/>
      <c r="B38" s="47" t="e">
        <f>IF(LEN(VLOOKUP(A38,'Species List'!$A:$G,2,FALSE))=0,"",VLOOKUP(A38,'Species List'!$A:$G,2,FALSE))</f>
        <v>#N/A</v>
      </c>
      <c r="C38" s="47" t="e">
        <f>IF(LEN(VLOOKUP(A38,'Species List'!$A:$G,3,FALSE))=0,"",VLOOKUP(A38,'Species List'!$A:$G,3,FALSE))</f>
        <v>#N/A</v>
      </c>
      <c r="D38" s="55" t="e">
        <f t="shared" si="6"/>
        <v>#N/A</v>
      </c>
      <c r="E38" s="47" t="e">
        <f>IF(LEN(VLOOKUP(A38,'Species List'!$A:$G,4,FALSE))=0,"",VLOOKUP(A38,'Species List'!$A:$G,4,FALSE))</f>
        <v>#N/A</v>
      </c>
      <c r="F38" s="47" t="e">
        <f>IF(LEN(VLOOKUP(A38,'Species List'!$A:$G,5,FALSE))=0,"",VLOOKUP(A38,'Species List'!$A:$G,5,FALSE))</f>
        <v>#N/A</v>
      </c>
      <c r="G38" s="47" t="e">
        <f>IF(LEN(VLOOKUP(A38,'Species List'!$A:$G,6,FALSE))=0,"",VLOOKUP(A38,'Species List'!$A:$G,6,FALSE))</f>
        <v>#N/A</v>
      </c>
      <c r="H38" s="47" t="e">
        <f>VLOOKUP(A38,'Species List'!$A:$G,7,FALSE)</f>
        <v>#N/A</v>
      </c>
      <c r="J38" s="53"/>
      <c r="K38" s="26" t="e">
        <f>VLOOKUP(J38,'Species List'!$H$1:$J$9,2,FALSE)</f>
        <v>#N/A</v>
      </c>
      <c r="L38" s="26" t="e">
        <f>VLOOKUP(K38,'Species List'!$I$1:$N$8,2,FALSE)</f>
        <v>#N/A</v>
      </c>
      <c r="M38" s="56" t="e">
        <f t="shared" si="4"/>
        <v>#N/A</v>
      </c>
      <c r="N38" s="25" t="e">
        <f t="shared" si="2"/>
        <v>#N/A</v>
      </c>
      <c r="O38" s="25" t="e">
        <f t="shared" si="5"/>
        <v>#N/A</v>
      </c>
    </row>
    <row r="39" spans="1:15" x14ac:dyDescent="0.3">
      <c r="A39" s="53"/>
      <c r="B39" s="47" t="e">
        <f>IF(LEN(VLOOKUP(A39,'Species List'!$A:$G,2,FALSE))=0,"",VLOOKUP(A39,'Species List'!$A:$G,2,FALSE))</f>
        <v>#N/A</v>
      </c>
      <c r="C39" s="47" t="e">
        <f>IF(LEN(VLOOKUP(A39,'Species List'!$A:$G,3,FALSE))=0,"",VLOOKUP(A39,'Species List'!$A:$G,3,FALSE))</f>
        <v>#N/A</v>
      </c>
      <c r="D39" s="55" t="e">
        <f t="shared" si="6"/>
        <v>#N/A</v>
      </c>
      <c r="E39" s="47" t="e">
        <f>IF(LEN(VLOOKUP(A39,'Species List'!$A:$G,4,FALSE))=0,"",VLOOKUP(A39,'Species List'!$A:$G,4,FALSE))</f>
        <v>#N/A</v>
      </c>
      <c r="F39" s="47" t="e">
        <f>IF(LEN(VLOOKUP(A39,'Species List'!$A:$G,5,FALSE))=0,"",VLOOKUP(A39,'Species List'!$A:$G,5,FALSE))</f>
        <v>#N/A</v>
      </c>
      <c r="G39" s="47" t="e">
        <f>IF(LEN(VLOOKUP(A39,'Species List'!$A:$G,6,FALSE))=0,"",VLOOKUP(A39,'Species List'!$A:$G,6,FALSE))</f>
        <v>#N/A</v>
      </c>
      <c r="H39" s="47" t="e">
        <f>VLOOKUP(A39,'Species List'!$A:$G,7,FALSE)</f>
        <v>#N/A</v>
      </c>
      <c r="J39" s="53"/>
      <c r="K39" s="26" t="e">
        <f>VLOOKUP(J39,'Species List'!$H$1:$J$9,2,FALSE)</f>
        <v>#N/A</v>
      </c>
      <c r="L39" s="26" t="e">
        <f>VLOOKUP(K39,'Species List'!$I$1:$N$8,2,FALSE)</f>
        <v>#N/A</v>
      </c>
      <c r="M39" s="56" t="e">
        <f t="shared" si="4"/>
        <v>#N/A</v>
      </c>
      <c r="N39" s="25" t="e">
        <f t="shared" si="2"/>
        <v>#N/A</v>
      </c>
      <c r="O39" s="25" t="e">
        <f t="shared" si="5"/>
        <v>#N/A</v>
      </c>
    </row>
    <row r="40" spans="1:15" x14ac:dyDescent="0.3">
      <c r="A40" s="53"/>
      <c r="B40" s="47" t="e">
        <f>IF(LEN(VLOOKUP(A40,'Species List'!$A:$G,2,FALSE))=0,"",VLOOKUP(A40,'Species List'!$A:$G,2,FALSE))</f>
        <v>#N/A</v>
      </c>
      <c r="C40" s="47" t="e">
        <f>IF(LEN(VLOOKUP(A40,'Species List'!$A:$G,3,FALSE))=0,"",VLOOKUP(A40,'Species List'!$A:$G,3,FALSE))</f>
        <v>#N/A</v>
      </c>
      <c r="D40" s="55" t="e">
        <f t="shared" si="6"/>
        <v>#N/A</v>
      </c>
      <c r="E40" s="47" t="e">
        <f>IF(LEN(VLOOKUP(A40,'Species List'!$A:$G,4,FALSE))=0,"",VLOOKUP(A40,'Species List'!$A:$G,4,FALSE))</f>
        <v>#N/A</v>
      </c>
      <c r="F40" s="47" t="e">
        <f>IF(LEN(VLOOKUP(A40,'Species List'!$A:$G,5,FALSE))=0,"",VLOOKUP(A40,'Species List'!$A:$G,5,FALSE))</f>
        <v>#N/A</v>
      </c>
      <c r="G40" s="47" t="e">
        <f>IF(LEN(VLOOKUP(A40,'Species List'!$A:$G,6,FALSE))=0,"",VLOOKUP(A40,'Species List'!$A:$G,6,FALSE))</f>
        <v>#N/A</v>
      </c>
      <c r="H40" s="47" t="e">
        <f>VLOOKUP(A40,'Species List'!$A:$G,7,FALSE)</f>
        <v>#N/A</v>
      </c>
      <c r="J40" s="53"/>
      <c r="K40" s="26" t="e">
        <f>VLOOKUP(J40,'Species List'!$H$1:$J$9,2,FALSE)</f>
        <v>#N/A</v>
      </c>
      <c r="L40" s="26" t="e">
        <f>VLOOKUP(K40,'Species List'!$I$1:$N$8,2,FALSE)</f>
        <v>#N/A</v>
      </c>
      <c r="M40" s="56" t="e">
        <f t="shared" si="4"/>
        <v>#N/A</v>
      </c>
      <c r="N40" s="25" t="e">
        <f t="shared" si="2"/>
        <v>#N/A</v>
      </c>
      <c r="O40" s="25" t="e">
        <f t="shared" si="5"/>
        <v>#N/A</v>
      </c>
    </row>
    <row r="41" spans="1:15" x14ac:dyDescent="0.3">
      <c r="A41" s="53"/>
      <c r="B41" s="47" t="e">
        <f>IF(LEN(VLOOKUP(A41,'Species List'!$A:$G,2,FALSE))=0,"",VLOOKUP(A41,'Species List'!$A:$G,2,FALSE))</f>
        <v>#N/A</v>
      </c>
      <c r="C41" s="47" t="e">
        <f>IF(LEN(VLOOKUP(A41,'Species List'!$A:$G,3,FALSE))=0,"",VLOOKUP(A41,'Species List'!$A:$G,3,FALSE))</f>
        <v>#N/A</v>
      </c>
      <c r="D41" s="55" t="e">
        <f t="shared" si="6"/>
        <v>#N/A</v>
      </c>
      <c r="E41" s="47" t="e">
        <f>IF(LEN(VLOOKUP(A41,'Species List'!$A:$G,4,FALSE))=0,"",VLOOKUP(A41,'Species List'!$A:$G,4,FALSE))</f>
        <v>#N/A</v>
      </c>
      <c r="F41" s="47" t="e">
        <f>IF(LEN(VLOOKUP(A41,'Species List'!$A:$G,5,FALSE))=0,"",VLOOKUP(A41,'Species List'!$A:$G,5,FALSE))</f>
        <v>#N/A</v>
      </c>
      <c r="G41" s="47" t="e">
        <f>IF(LEN(VLOOKUP(A41,'Species List'!$A:$G,6,FALSE))=0,"",VLOOKUP(A41,'Species List'!$A:$G,6,FALSE))</f>
        <v>#N/A</v>
      </c>
      <c r="H41" s="47" t="e">
        <f>VLOOKUP(A41,'Species List'!$A:$G,7,FALSE)</f>
        <v>#N/A</v>
      </c>
      <c r="J41" s="53"/>
      <c r="K41" s="26" t="e">
        <f>VLOOKUP(J41,'Species List'!$H$1:$J$9,2,FALSE)</f>
        <v>#N/A</v>
      </c>
      <c r="L41" s="26" t="e">
        <f>VLOOKUP(K41,'Species List'!$I$1:$N$8,2,FALSE)</f>
        <v>#N/A</v>
      </c>
      <c r="M41" s="56" t="e">
        <f t="shared" si="4"/>
        <v>#N/A</v>
      </c>
      <c r="N41" s="25" t="e">
        <f t="shared" si="2"/>
        <v>#N/A</v>
      </c>
      <c r="O41" s="25" t="e">
        <f t="shared" si="5"/>
        <v>#N/A</v>
      </c>
    </row>
    <row r="42" spans="1:15" x14ac:dyDescent="0.3">
      <c r="A42" s="53"/>
      <c r="B42" s="47" t="e">
        <f>IF(LEN(VLOOKUP(A42,'Species List'!$A:$G,2,FALSE))=0,"",VLOOKUP(A42,'Species List'!$A:$G,2,FALSE))</f>
        <v>#N/A</v>
      </c>
      <c r="C42" s="47" t="e">
        <f>IF(LEN(VLOOKUP(A42,'Species List'!$A:$G,3,FALSE))=0,"",VLOOKUP(A42,'Species List'!$A:$G,3,FALSE))</f>
        <v>#N/A</v>
      </c>
      <c r="D42" s="55" t="e">
        <f t="shared" si="6"/>
        <v>#N/A</v>
      </c>
      <c r="E42" s="47" t="e">
        <f>IF(LEN(VLOOKUP(A42,'Species List'!$A:$G,4,FALSE))=0,"",VLOOKUP(A42,'Species List'!$A:$G,4,FALSE))</f>
        <v>#N/A</v>
      </c>
      <c r="F42" s="47" t="e">
        <f>IF(LEN(VLOOKUP(A42,'Species List'!$A:$G,5,FALSE))=0,"",VLOOKUP(A42,'Species List'!$A:$G,5,FALSE))</f>
        <v>#N/A</v>
      </c>
      <c r="G42" s="47" t="e">
        <f>IF(LEN(VLOOKUP(A42,'Species List'!$A:$G,6,FALSE))=0,"",VLOOKUP(A42,'Species List'!$A:$G,6,FALSE))</f>
        <v>#N/A</v>
      </c>
      <c r="H42" s="47" t="e">
        <f>VLOOKUP(A42,'Species List'!$A:$G,7,FALSE)</f>
        <v>#N/A</v>
      </c>
      <c r="J42" s="53"/>
      <c r="K42" s="26" t="e">
        <f>VLOOKUP(J42,'Species List'!$H$1:$J$9,2,FALSE)</f>
        <v>#N/A</v>
      </c>
      <c r="L42" s="26" t="e">
        <f>VLOOKUP(K42,'Species List'!$I$1:$N$8,2,FALSE)</f>
        <v>#N/A</v>
      </c>
      <c r="M42" s="56" t="e">
        <f t="shared" si="4"/>
        <v>#N/A</v>
      </c>
      <c r="N42" s="25" t="e">
        <f t="shared" si="2"/>
        <v>#N/A</v>
      </c>
      <c r="O42" s="25" t="e">
        <f t="shared" si="5"/>
        <v>#N/A</v>
      </c>
    </row>
    <row r="43" spans="1:15" x14ac:dyDescent="0.3">
      <c r="A43" s="53"/>
      <c r="B43" s="47" t="e">
        <f>IF(LEN(VLOOKUP(A43,'Species List'!$A:$G,2,FALSE))=0,"",VLOOKUP(A43,'Species List'!$A:$G,2,FALSE))</f>
        <v>#N/A</v>
      </c>
      <c r="C43" s="47" t="e">
        <f>IF(LEN(VLOOKUP(A43,'Species List'!$A:$G,3,FALSE))=0,"",VLOOKUP(A43,'Species List'!$A:$G,3,FALSE))</f>
        <v>#N/A</v>
      </c>
      <c r="D43" s="55" t="e">
        <f t="shared" si="6"/>
        <v>#N/A</v>
      </c>
      <c r="E43" s="47" t="e">
        <f>IF(LEN(VLOOKUP(A43,'Species List'!$A:$G,4,FALSE))=0,"",VLOOKUP(A43,'Species List'!$A:$G,4,FALSE))</f>
        <v>#N/A</v>
      </c>
      <c r="F43" s="47" t="e">
        <f>IF(LEN(VLOOKUP(A43,'Species List'!$A:$G,5,FALSE))=0,"",VLOOKUP(A43,'Species List'!$A:$G,5,FALSE))</f>
        <v>#N/A</v>
      </c>
      <c r="G43" s="47" t="e">
        <f>IF(LEN(VLOOKUP(A43,'Species List'!$A:$G,6,FALSE))=0,"",VLOOKUP(A43,'Species List'!$A:$G,6,FALSE))</f>
        <v>#N/A</v>
      </c>
      <c r="H43" s="47" t="e">
        <f>VLOOKUP(A43,'Species List'!$A:$G,7,FALSE)</f>
        <v>#N/A</v>
      </c>
      <c r="J43" s="53"/>
      <c r="K43" s="26" t="e">
        <f>VLOOKUP(J43,'Species List'!$H$1:$J$9,2,FALSE)</f>
        <v>#N/A</v>
      </c>
      <c r="L43" s="26" t="e">
        <f>VLOOKUP(K43,'Species List'!$I$1:$N$8,2,FALSE)</f>
        <v>#N/A</v>
      </c>
      <c r="M43" s="56" t="e">
        <f t="shared" si="4"/>
        <v>#N/A</v>
      </c>
      <c r="N43" s="25" t="e">
        <f t="shared" si="2"/>
        <v>#N/A</v>
      </c>
      <c r="O43" s="25" t="e">
        <f t="shared" si="5"/>
        <v>#N/A</v>
      </c>
    </row>
    <row r="44" spans="1:15" x14ac:dyDescent="0.3">
      <c r="A44" s="53"/>
      <c r="B44" s="47" t="e">
        <f>IF(LEN(VLOOKUP(A44,'Species List'!$A:$G,2,FALSE))=0,"",VLOOKUP(A44,'Species List'!$A:$G,2,FALSE))</f>
        <v>#N/A</v>
      </c>
      <c r="C44" s="47" t="e">
        <f>IF(LEN(VLOOKUP(A44,'Species List'!$A:$G,3,FALSE))=0,"",VLOOKUP(A44,'Species List'!$A:$G,3,FALSE))</f>
        <v>#N/A</v>
      </c>
      <c r="D44" s="55" t="e">
        <f t="shared" si="6"/>
        <v>#N/A</v>
      </c>
      <c r="E44" s="47" t="e">
        <f>IF(LEN(VLOOKUP(A44,'Species List'!$A:$G,4,FALSE))=0,"",VLOOKUP(A44,'Species List'!$A:$G,4,FALSE))</f>
        <v>#N/A</v>
      </c>
      <c r="F44" s="47" t="e">
        <f>IF(LEN(VLOOKUP(A44,'Species List'!$A:$G,5,FALSE))=0,"",VLOOKUP(A44,'Species List'!$A:$G,5,FALSE))</f>
        <v>#N/A</v>
      </c>
      <c r="G44" s="47" t="e">
        <f>IF(LEN(VLOOKUP(A44,'Species List'!$A:$G,6,FALSE))=0,"",VLOOKUP(A44,'Species List'!$A:$G,6,FALSE))</f>
        <v>#N/A</v>
      </c>
      <c r="H44" s="47" t="e">
        <f>VLOOKUP(A44,'Species List'!$A:$G,7,FALSE)</f>
        <v>#N/A</v>
      </c>
      <c r="J44" s="53"/>
      <c r="K44" s="26" t="e">
        <f>VLOOKUP(J44,'Species List'!$H$1:$J$9,2,FALSE)</f>
        <v>#N/A</v>
      </c>
      <c r="L44" s="26" t="e">
        <f>VLOOKUP(K44,'Species List'!$I$1:$N$8,2,FALSE)</f>
        <v>#N/A</v>
      </c>
      <c r="M44" s="56" t="e">
        <f t="shared" si="4"/>
        <v>#N/A</v>
      </c>
      <c r="N44" s="25" t="e">
        <f t="shared" si="2"/>
        <v>#N/A</v>
      </c>
      <c r="O44" s="25" t="e">
        <f t="shared" si="5"/>
        <v>#N/A</v>
      </c>
    </row>
    <row r="45" spans="1:15" x14ac:dyDescent="0.3">
      <c r="A45" s="53"/>
      <c r="B45" s="47" t="e">
        <f>IF(LEN(VLOOKUP(A45,'Species List'!$A:$G,2,FALSE))=0,"",VLOOKUP(A45,'Species List'!$A:$G,2,FALSE))</f>
        <v>#N/A</v>
      </c>
      <c r="C45" s="47" t="e">
        <f>IF(LEN(VLOOKUP(A45,'Species List'!$A:$G,3,FALSE))=0,"",VLOOKUP(A45,'Species List'!$A:$G,3,FALSE))</f>
        <v>#N/A</v>
      </c>
      <c r="D45" s="55" t="e">
        <f t="shared" si="6"/>
        <v>#N/A</v>
      </c>
      <c r="E45" s="47" t="e">
        <f>IF(LEN(VLOOKUP(A45,'Species List'!$A:$G,4,FALSE))=0,"",VLOOKUP(A45,'Species List'!$A:$G,4,FALSE))</f>
        <v>#N/A</v>
      </c>
      <c r="F45" s="47" t="e">
        <f>IF(LEN(VLOOKUP(A45,'Species List'!$A:$G,5,FALSE))=0,"",VLOOKUP(A45,'Species List'!$A:$G,5,FALSE))</f>
        <v>#N/A</v>
      </c>
      <c r="G45" s="47" t="e">
        <f>IF(LEN(VLOOKUP(A45,'Species List'!$A:$G,6,FALSE))=0,"",VLOOKUP(A45,'Species List'!$A:$G,6,FALSE))</f>
        <v>#N/A</v>
      </c>
      <c r="H45" s="47" t="e">
        <f>VLOOKUP(A45,'Species List'!$A:$G,7,FALSE)</f>
        <v>#N/A</v>
      </c>
      <c r="J45" s="53"/>
      <c r="K45" s="26" t="e">
        <f>VLOOKUP(J45,'Species List'!$H$1:$J$9,2,FALSE)</f>
        <v>#N/A</v>
      </c>
      <c r="L45" s="26" t="e">
        <f>VLOOKUP(K45,'Species List'!$I$1:$N$8,2,FALSE)</f>
        <v>#N/A</v>
      </c>
      <c r="M45" s="56" t="e">
        <f t="shared" si="4"/>
        <v>#N/A</v>
      </c>
      <c r="N45" s="25" t="e">
        <f t="shared" si="2"/>
        <v>#N/A</v>
      </c>
      <c r="O45" s="25" t="e">
        <f t="shared" si="5"/>
        <v>#N/A</v>
      </c>
    </row>
    <row r="46" spans="1:15" x14ac:dyDescent="0.3">
      <c r="A46" s="53"/>
      <c r="B46" s="47" t="e">
        <f>IF(LEN(VLOOKUP(A46,'Species List'!$A:$G,2,FALSE))=0,"",VLOOKUP(A46,'Species List'!$A:$G,2,FALSE))</f>
        <v>#N/A</v>
      </c>
      <c r="C46" s="47" t="e">
        <f>IF(LEN(VLOOKUP(A46,'Species List'!$A:$G,3,FALSE))=0,"",VLOOKUP(A46,'Species List'!$A:$G,3,FALSE))</f>
        <v>#N/A</v>
      </c>
      <c r="D46" s="55" t="e">
        <f t="shared" si="6"/>
        <v>#N/A</v>
      </c>
      <c r="E46" s="47" t="e">
        <f>IF(LEN(VLOOKUP(A46,'Species List'!$A:$G,4,FALSE))=0,"",VLOOKUP(A46,'Species List'!$A:$G,4,FALSE))</f>
        <v>#N/A</v>
      </c>
      <c r="F46" s="47" t="e">
        <f>IF(LEN(VLOOKUP(A46,'Species List'!$A:$G,5,FALSE))=0,"",VLOOKUP(A46,'Species List'!$A:$G,5,FALSE))</f>
        <v>#N/A</v>
      </c>
      <c r="G46" s="47" t="e">
        <f>IF(LEN(VLOOKUP(A46,'Species List'!$A:$G,6,FALSE))=0,"",VLOOKUP(A46,'Species List'!$A:$G,6,FALSE))</f>
        <v>#N/A</v>
      </c>
      <c r="H46" s="47" t="e">
        <f>VLOOKUP(A46,'Species List'!$A:$G,7,FALSE)</f>
        <v>#N/A</v>
      </c>
      <c r="J46" s="53"/>
      <c r="K46" s="26" t="e">
        <f>VLOOKUP(J46,'Species List'!$H$1:$J$9,2,FALSE)</f>
        <v>#N/A</v>
      </c>
      <c r="L46" s="26" t="e">
        <f>VLOOKUP(K46,'Species List'!$I$1:$N$8,2,FALSE)</f>
        <v>#N/A</v>
      </c>
      <c r="M46" s="56" t="e">
        <f t="shared" si="4"/>
        <v>#N/A</v>
      </c>
      <c r="N46" s="25" t="e">
        <f t="shared" si="2"/>
        <v>#N/A</v>
      </c>
      <c r="O46" s="25" t="e">
        <f t="shared" si="5"/>
        <v>#N/A</v>
      </c>
    </row>
    <row r="47" spans="1:15" x14ac:dyDescent="0.3">
      <c r="A47" s="53"/>
      <c r="B47" s="47" t="e">
        <f>IF(LEN(VLOOKUP(A47,'Species List'!$A:$G,2,FALSE))=0,"",VLOOKUP(A47,'Species List'!$A:$G,2,FALSE))</f>
        <v>#N/A</v>
      </c>
      <c r="C47" s="47" t="e">
        <f>IF(LEN(VLOOKUP(A47,'Species List'!$A:$G,3,FALSE))=0,"",VLOOKUP(A47,'Species List'!$A:$G,3,FALSE))</f>
        <v>#N/A</v>
      </c>
      <c r="D47" s="55" t="e">
        <f t="shared" si="6"/>
        <v>#N/A</v>
      </c>
      <c r="E47" s="47" t="e">
        <f>IF(LEN(VLOOKUP(A47,'Species List'!$A:$G,4,FALSE))=0,"",VLOOKUP(A47,'Species List'!$A:$G,4,FALSE))</f>
        <v>#N/A</v>
      </c>
      <c r="F47" s="47" t="e">
        <f>IF(LEN(VLOOKUP(A47,'Species List'!$A:$G,5,FALSE))=0,"",VLOOKUP(A47,'Species List'!$A:$G,5,FALSE))</f>
        <v>#N/A</v>
      </c>
      <c r="G47" s="47" t="e">
        <f>IF(LEN(VLOOKUP(A47,'Species List'!$A:$G,6,FALSE))=0,"",VLOOKUP(A47,'Species List'!$A:$G,6,FALSE))</f>
        <v>#N/A</v>
      </c>
      <c r="H47" s="47" t="e">
        <f>VLOOKUP(A47,'Species List'!$A:$G,7,FALSE)</f>
        <v>#N/A</v>
      </c>
      <c r="J47" s="53"/>
      <c r="K47" s="26" t="e">
        <f>VLOOKUP(J47,'Species List'!$H$1:$J$9,2,FALSE)</f>
        <v>#N/A</v>
      </c>
      <c r="L47" s="26" t="e">
        <f>VLOOKUP(K47,'Species List'!$I$1:$N$8,2,FALSE)</f>
        <v>#N/A</v>
      </c>
      <c r="M47" s="56" t="e">
        <f t="shared" si="4"/>
        <v>#N/A</v>
      </c>
      <c r="N47" s="25" t="e">
        <f t="shared" si="2"/>
        <v>#N/A</v>
      </c>
      <c r="O47" s="25" t="e">
        <f t="shared" si="5"/>
        <v>#N/A</v>
      </c>
    </row>
    <row r="48" spans="1:15" x14ac:dyDescent="0.3">
      <c r="A48" s="53"/>
      <c r="B48" s="47" t="e">
        <f>IF(LEN(VLOOKUP(A48,'Species List'!$A:$G,2,FALSE))=0,"",VLOOKUP(A48,'Species List'!$A:$G,2,FALSE))</f>
        <v>#N/A</v>
      </c>
      <c r="C48" s="47" t="e">
        <f>IF(LEN(VLOOKUP(A48,'Species List'!$A:$G,3,FALSE))=0,"",VLOOKUP(A48,'Species List'!$A:$G,3,FALSE))</f>
        <v>#N/A</v>
      </c>
      <c r="D48" s="55" t="e">
        <f t="shared" si="6"/>
        <v>#N/A</v>
      </c>
      <c r="E48" s="47" t="e">
        <f>IF(LEN(VLOOKUP(A48,'Species List'!$A:$G,4,FALSE))=0,"",VLOOKUP(A48,'Species List'!$A:$G,4,FALSE))</f>
        <v>#N/A</v>
      </c>
      <c r="F48" s="47" t="e">
        <f>IF(LEN(VLOOKUP(A48,'Species List'!$A:$G,5,FALSE))=0,"",VLOOKUP(A48,'Species List'!$A:$G,5,FALSE))</f>
        <v>#N/A</v>
      </c>
      <c r="G48" s="47" t="e">
        <f>IF(LEN(VLOOKUP(A48,'Species List'!$A:$G,6,FALSE))=0,"",VLOOKUP(A48,'Species List'!$A:$G,6,FALSE))</f>
        <v>#N/A</v>
      </c>
      <c r="H48" s="47" t="e">
        <f>VLOOKUP(A48,'Species List'!$A:$G,7,FALSE)</f>
        <v>#N/A</v>
      </c>
      <c r="J48" s="53"/>
      <c r="K48" s="26" t="e">
        <f>VLOOKUP(J48,'Species List'!$H$1:$J$9,2,FALSE)</f>
        <v>#N/A</v>
      </c>
      <c r="L48" s="26" t="e">
        <f>VLOOKUP(K48,'Species List'!$I$1:$N$8,2,FALSE)</f>
        <v>#N/A</v>
      </c>
      <c r="M48" s="56" t="e">
        <f t="shared" si="4"/>
        <v>#N/A</v>
      </c>
      <c r="N48" s="25" t="e">
        <f t="shared" si="2"/>
        <v>#N/A</v>
      </c>
      <c r="O48" s="25" t="e">
        <f t="shared" si="5"/>
        <v>#N/A</v>
      </c>
    </row>
    <row r="49" spans="1:15" x14ac:dyDescent="0.3">
      <c r="A49" s="53"/>
      <c r="B49" s="47" t="e">
        <f>IF(LEN(VLOOKUP(A49,'Species List'!$A:$G,2,FALSE))=0,"",VLOOKUP(A49,'Species List'!$A:$G,2,FALSE))</f>
        <v>#N/A</v>
      </c>
      <c r="C49" s="47" t="e">
        <f>IF(LEN(VLOOKUP(A49,'Species List'!$A:$G,3,FALSE))=0,"",VLOOKUP(A49,'Species List'!$A:$G,3,FALSE))</f>
        <v>#N/A</v>
      </c>
      <c r="D49" s="55" t="e">
        <f t="shared" si="6"/>
        <v>#N/A</v>
      </c>
      <c r="E49" s="47" t="e">
        <f>IF(LEN(VLOOKUP(A49,'Species List'!$A:$G,4,FALSE))=0,"",VLOOKUP(A49,'Species List'!$A:$G,4,FALSE))</f>
        <v>#N/A</v>
      </c>
      <c r="F49" s="47" t="e">
        <f>IF(LEN(VLOOKUP(A49,'Species List'!$A:$G,5,FALSE))=0,"",VLOOKUP(A49,'Species List'!$A:$G,5,FALSE))</f>
        <v>#N/A</v>
      </c>
      <c r="G49" s="47" t="e">
        <f>IF(LEN(VLOOKUP(A49,'Species List'!$A:$G,6,FALSE))=0,"",VLOOKUP(A49,'Species List'!$A:$G,6,FALSE))</f>
        <v>#N/A</v>
      </c>
      <c r="H49" s="47" t="e">
        <f>VLOOKUP(A49,'Species List'!$A:$G,7,FALSE)</f>
        <v>#N/A</v>
      </c>
      <c r="J49" s="53"/>
      <c r="K49" s="26" t="e">
        <f>VLOOKUP(J49,'Species List'!$H$1:$J$9,2,FALSE)</f>
        <v>#N/A</v>
      </c>
      <c r="L49" s="26" t="e">
        <f>VLOOKUP(K49,'Species List'!$I$1:$N$8,2,FALSE)</f>
        <v>#N/A</v>
      </c>
      <c r="M49" s="56" t="e">
        <f t="shared" si="4"/>
        <v>#N/A</v>
      </c>
      <c r="N49" s="25" t="e">
        <f t="shared" si="2"/>
        <v>#N/A</v>
      </c>
      <c r="O49" s="25" t="e">
        <f t="shared" si="5"/>
        <v>#N/A</v>
      </c>
    </row>
    <row r="50" spans="1:15" x14ac:dyDescent="0.3">
      <c r="A50" s="53"/>
      <c r="B50" s="47" t="e">
        <f>IF(LEN(VLOOKUP(A50,'Species List'!$A:$G,2,FALSE))=0,"",VLOOKUP(A50,'Species List'!$A:$G,2,FALSE))</f>
        <v>#N/A</v>
      </c>
      <c r="C50" s="47" t="e">
        <f>IF(LEN(VLOOKUP(A50,'Species List'!$A:$G,3,FALSE))=0,"",VLOOKUP(A50,'Species List'!$A:$G,3,FALSE))</f>
        <v>#N/A</v>
      </c>
      <c r="D50" s="55" t="e">
        <f t="shared" si="6"/>
        <v>#N/A</v>
      </c>
      <c r="E50" s="47" t="e">
        <f>IF(LEN(VLOOKUP(A50,'Species List'!$A:$G,4,FALSE))=0,"",VLOOKUP(A50,'Species List'!$A:$G,4,FALSE))</f>
        <v>#N/A</v>
      </c>
      <c r="F50" s="47" t="e">
        <f>IF(LEN(VLOOKUP(A50,'Species List'!$A:$G,5,FALSE))=0,"",VLOOKUP(A50,'Species List'!$A:$G,5,FALSE))</f>
        <v>#N/A</v>
      </c>
      <c r="G50" s="47" t="e">
        <f>IF(LEN(VLOOKUP(A50,'Species List'!$A:$G,6,FALSE))=0,"",VLOOKUP(A50,'Species List'!$A:$G,6,FALSE))</f>
        <v>#N/A</v>
      </c>
      <c r="H50" s="47" t="e">
        <f>VLOOKUP(A50,'Species List'!$A:$G,7,FALSE)</f>
        <v>#N/A</v>
      </c>
      <c r="J50" s="53"/>
      <c r="K50" s="26" t="e">
        <f>VLOOKUP(J50,'Species List'!$H$1:$J$9,2,FALSE)</f>
        <v>#N/A</v>
      </c>
      <c r="L50" s="26" t="e">
        <f>VLOOKUP(K50,'Species List'!$I$1:$N$8,2,FALSE)</f>
        <v>#N/A</v>
      </c>
      <c r="M50" s="56" t="e">
        <f t="shared" si="4"/>
        <v>#N/A</v>
      </c>
      <c r="N50" s="25" t="e">
        <f t="shared" si="2"/>
        <v>#N/A</v>
      </c>
      <c r="O50" s="25" t="e">
        <f t="shared" si="5"/>
        <v>#N/A</v>
      </c>
    </row>
    <row r="51" spans="1:15" x14ac:dyDescent="0.3">
      <c r="A51" s="53"/>
      <c r="B51" s="47" t="e">
        <f>IF(LEN(VLOOKUP(A51,'Species List'!$A:$G,2,FALSE))=0,"",VLOOKUP(A51,'Species List'!$A:$G,2,FALSE))</f>
        <v>#N/A</v>
      </c>
      <c r="C51" s="47" t="e">
        <f>IF(LEN(VLOOKUP(A51,'Species List'!$A:$G,3,FALSE))=0,"",VLOOKUP(A51,'Species List'!$A:$G,3,FALSE))</f>
        <v>#N/A</v>
      </c>
      <c r="D51" s="55" t="e">
        <f t="shared" si="6"/>
        <v>#N/A</v>
      </c>
      <c r="E51" s="47" t="e">
        <f>IF(LEN(VLOOKUP(A51,'Species List'!$A:$G,4,FALSE))=0,"",VLOOKUP(A51,'Species List'!$A:$G,4,FALSE))</f>
        <v>#N/A</v>
      </c>
      <c r="F51" s="47" t="e">
        <f>IF(LEN(VLOOKUP(A51,'Species List'!$A:$G,5,FALSE))=0,"",VLOOKUP(A51,'Species List'!$A:$G,5,FALSE))</f>
        <v>#N/A</v>
      </c>
      <c r="G51" s="47" t="e">
        <f>IF(LEN(VLOOKUP(A51,'Species List'!$A:$G,6,FALSE))=0,"",VLOOKUP(A51,'Species List'!$A:$G,6,FALSE))</f>
        <v>#N/A</v>
      </c>
      <c r="H51" s="47" t="e">
        <f>VLOOKUP(A51,'Species List'!$A:$G,7,FALSE)</f>
        <v>#N/A</v>
      </c>
      <c r="J51" s="53"/>
      <c r="K51" s="26" t="e">
        <f>VLOOKUP(J51,'Species List'!$H$1:$J$9,2,FALSE)</f>
        <v>#N/A</v>
      </c>
      <c r="L51" s="26" t="e">
        <f>VLOOKUP(K51,'Species List'!$I$1:$N$8,2,FALSE)</f>
        <v>#N/A</v>
      </c>
      <c r="M51" s="56" t="e">
        <f t="shared" si="4"/>
        <v>#N/A</v>
      </c>
      <c r="N51" s="25" t="e">
        <f t="shared" si="2"/>
        <v>#N/A</v>
      </c>
      <c r="O51" s="25" t="e">
        <f t="shared" si="5"/>
        <v>#N/A</v>
      </c>
    </row>
    <row r="52" spans="1:15" x14ac:dyDescent="0.3">
      <c r="A52" s="53"/>
      <c r="B52" s="47" t="e">
        <f>IF(LEN(VLOOKUP(A52,'Species List'!$A:$G,2,FALSE))=0,"",VLOOKUP(A52,'Species List'!$A:$G,2,FALSE))</f>
        <v>#N/A</v>
      </c>
      <c r="C52" s="47" t="e">
        <f>IF(LEN(VLOOKUP(A52,'Species List'!$A:$G,3,FALSE))=0,"",VLOOKUP(A52,'Species List'!$A:$G,3,FALSE))</f>
        <v>#N/A</v>
      </c>
      <c r="D52" s="55" t="e">
        <f t="shared" si="6"/>
        <v>#N/A</v>
      </c>
      <c r="E52" s="47" t="e">
        <f>IF(LEN(VLOOKUP(A52,'Species List'!$A:$G,4,FALSE))=0,"",VLOOKUP(A52,'Species List'!$A:$G,4,FALSE))</f>
        <v>#N/A</v>
      </c>
      <c r="F52" s="47" t="e">
        <f>IF(LEN(VLOOKUP(A52,'Species List'!$A:$G,5,FALSE))=0,"",VLOOKUP(A52,'Species List'!$A:$G,5,FALSE))</f>
        <v>#N/A</v>
      </c>
      <c r="G52" s="47" t="e">
        <f>IF(LEN(VLOOKUP(A52,'Species List'!$A:$G,6,FALSE))=0,"",VLOOKUP(A52,'Species List'!$A:$G,6,FALSE))</f>
        <v>#N/A</v>
      </c>
      <c r="H52" s="47" t="e">
        <f>VLOOKUP(A52,'Species List'!$A:$G,7,FALSE)</f>
        <v>#N/A</v>
      </c>
      <c r="J52" s="53"/>
      <c r="K52" s="26" t="e">
        <f>VLOOKUP(J52,'Species List'!$H$1:$J$9,2,FALSE)</f>
        <v>#N/A</v>
      </c>
      <c r="L52" s="26" t="e">
        <f>VLOOKUP(K52,'Species List'!$I$1:$N$8,2,FALSE)</f>
        <v>#N/A</v>
      </c>
      <c r="M52" s="56" t="e">
        <f t="shared" si="4"/>
        <v>#N/A</v>
      </c>
      <c r="N52" s="25" t="e">
        <f t="shared" si="2"/>
        <v>#N/A</v>
      </c>
      <c r="O52" s="25" t="e">
        <f t="shared" si="5"/>
        <v>#N/A</v>
      </c>
    </row>
    <row r="53" spans="1:15" x14ac:dyDescent="0.3">
      <c r="A53" s="53"/>
      <c r="B53" s="47" t="e">
        <f>IF(LEN(VLOOKUP(A53,'Species List'!$A:$G,2,FALSE))=0,"",VLOOKUP(A53,'Species List'!$A:$G,2,FALSE))</f>
        <v>#N/A</v>
      </c>
      <c r="C53" s="47" t="e">
        <f>IF(LEN(VLOOKUP(A53,'Species List'!$A:$G,3,FALSE))=0,"",VLOOKUP(A53,'Species List'!$A:$G,3,FALSE))</f>
        <v>#N/A</v>
      </c>
      <c r="D53" s="55" t="e">
        <f t="shared" si="6"/>
        <v>#N/A</v>
      </c>
      <c r="E53" s="47" t="e">
        <f>IF(LEN(VLOOKUP(A53,'Species List'!$A:$G,4,FALSE))=0,"",VLOOKUP(A53,'Species List'!$A:$G,4,FALSE))</f>
        <v>#N/A</v>
      </c>
      <c r="F53" s="47" t="e">
        <f>IF(LEN(VLOOKUP(A53,'Species List'!$A:$G,5,FALSE))=0,"",VLOOKUP(A53,'Species List'!$A:$G,5,FALSE))</f>
        <v>#N/A</v>
      </c>
      <c r="G53" s="47" t="e">
        <f>IF(LEN(VLOOKUP(A53,'Species List'!$A:$G,6,FALSE))=0,"",VLOOKUP(A53,'Species List'!$A:$G,6,FALSE))</f>
        <v>#N/A</v>
      </c>
      <c r="H53" s="47" t="e">
        <f>VLOOKUP(A53,'Species List'!$A:$G,7,FALSE)</f>
        <v>#N/A</v>
      </c>
      <c r="J53" s="53"/>
      <c r="K53" s="26" t="e">
        <f>VLOOKUP(J53,'Species List'!$H$1:$J$9,2,FALSE)</f>
        <v>#N/A</v>
      </c>
      <c r="L53" s="26" t="e">
        <f>VLOOKUP(K53,'Species List'!$I$1:$N$8,2,FALSE)</f>
        <v>#N/A</v>
      </c>
      <c r="M53" s="56" t="e">
        <f t="shared" si="4"/>
        <v>#N/A</v>
      </c>
      <c r="N53" s="25" t="e">
        <f t="shared" si="2"/>
        <v>#N/A</v>
      </c>
      <c r="O53" s="25" t="e">
        <f t="shared" si="5"/>
        <v>#N/A</v>
      </c>
    </row>
    <row r="54" spans="1:15" x14ac:dyDescent="0.3">
      <c r="A54" s="53"/>
      <c r="B54" s="47" t="e">
        <f>IF(LEN(VLOOKUP(A54,'Species List'!$A:$G,2,FALSE))=0,"",VLOOKUP(A54,'Species List'!$A:$G,2,FALSE))</f>
        <v>#N/A</v>
      </c>
      <c r="C54" s="47" t="e">
        <f>IF(LEN(VLOOKUP(A54,'Species List'!$A:$G,3,FALSE))=0,"",VLOOKUP(A54,'Species List'!$A:$G,3,FALSE))</f>
        <v>#N/A</v>
      </c>
      <c r="D54" s="55" t="e">
        <f t="shared" si="6"/>
        <v>#N/A</v>
      </c>
      <c r="E54" s="47" t="e">
        <f>IF(LEN(VLOOKUP(A54,'Species List'!$A:$G,4,FALSE))=0,"",VLOOKUP(A54,'Species List'!$A:$G,4,FALSE))</f>
        <v>#N/A</v>
      </c>
      <c r="F54" s="47" t="e">
        <f>IF(LEN(VLOOKUP(A54,'Species List'!$A:$G,5,FALSE))=0,"",VLOOKUP(A54,'Species List'!$A:$G,5,FALSE))</f>
        <v>#N/A</v>
      </c>
      <c r="G54" s="47" t="e">
        <f>IF(LEN(VLOOKUP(A54,'Species List'!$A:$G,6,FALSE))=0,"",VLOOKUP(A54,'Species List'!$A:$G,6,FALSE))</f>
        <v>#N/A</v>
      </c>
      <c r="H54" s="47" t="e">
        <f>VLOOKUP(A54,'Species List'!$A:$G,7,FALSE)</f>
        <v>#N/A</v>
      </c>
      <c r="J54" s="53"/>
      <c r="K54" s="26" t="e">
        <f>VLOOKUP(J54,'Species List'!$H$1:$J$9,2,FALSE)</f>
        <v>#N/A</v>
      </c>
      <c r="L54" s="26" t="e">
        <f>VLOOKUP(K54,'Species List'!$I$1:$N$8,2,FALSE)</f>
        <v>#N/A</v>
      </c>
      <c r="M54" s="56" t="e">
        <f t="shared" si="4"/>
        <v>#N/A</v>
      </c>
      <c r="N54" s="25" t="e">
        <f t="shared" si="2"/>
        <v>#N/A</v>
      </c>
      <c r="O54" s="25" t="e">
        <f t="shared" si="5"/>
        <v>#N/A</v>
      </c>
    </row>
    <row r="55" spans="1:15" x14ac:dyDescent="0.3">
      <c r="A55" s="53"/>
      <c r="B55" s="47" t="e">
        <f>IF(LEN(VLOOKUP(A55,'Species List'!$A:$G,2,FALSE))=0,"",VLOOKUP(A55,'Species List'!$A:$G,2,FALSE))</f>
        <v>#N/A</v>
      </c>
      <c r="C55" s="47" t="e">
        <f>IF(LEN(VLOOKUP(A55,'Species List'!$A:$G,3,FALSE))=0,"",VLOOKUP(A55,'Species List'!$A:$G,3,FALSE))</f>
        <v>#N/A</v>
      </c>
      <c r="D55" s="55" t="e">
        <f t="shared" si="6"/>
        <v>#N/A</v>
      </c>
      <c r="E55" s="47" t="e">
        <f>IF(LEN(VLOOKUP(A55,'Species List'!$A:$G,4,FALSE))=0,"",VLOOKUP(A55,'Species List'!$A:$G,4,FALSE))</f>
        <v>#N/A</v>
      </c>
      <c r="F55" s="47" t="e">
        <f>IF(LEN(VLOOKUP(A55,'Species List'!$A:$G,5,FALSE))=0,"",VLOOKUP(A55,'Species List'!$A:$G,5,FALSE))</f>
        <v>#N/A</v>
      </c>
      <c r="G55" s="47" t="e">
        <f>IF(LEN(VLOOKUP(A55,'Species List'!$A:$G,6,FALSE))=0,"",VLOOKUP(A55,'Species List'!$A:$G,6,FALSE))</f>
        <v>#N/A</v>
      </c>
      <c r="H55" s="47" t="e">
        <f>VLOOKUP(A55,'Species List'!$A:$G,7,FALSE)</f>
        <v>#N/A</v>
      </c>
      <c r="J55" s="53"/>
      <c r="K55" s="26" t="e">
        <f>VLOOKUP(J55,'Species List'!$H$1:$J$9,2,FALSE)</f>
        <v>#N/A</v>
      </c>
      <c r="L55" s="26" t="e">
        <f>VLOOKUP(K55,'Species List'!$I$1:$N$8,2,FALSE)</f>
        <v>#N/A</v>
      </c>
      <c r="M55" s="56" t="e">
        <f t="shared" si="4"/>
        <v>#N/A</v>
      </c>
      <c r="N55" s="25" t="e">
        <f t="shared" si="2"/>
        <v>#N/A</v>
      </c>
      <c r="O55" s="25" t="e">
        <f t="shared" si="5"/>
        <v>#N/A</v>
      </c>
    </row>
    <row r="56" spans="1:15" x14ac:dyDescent="0.3">
      <c r="A56" s="53"/>
      <c r="B56" s="47" t="e">
        <f>IF(LEN(VLOOKUP(A56,'Species List'!$A:$G,2,FALSE))=0,"",VLOOKUP(A56,'Species List'!$A:$G,2,FALSE))</f>
        <v>#N/A</v>
      </c>
      <c r="C56" s="47" t="e">
        <f>IF(LEN(VLOOKUP(A56,'Species List'!$A:$G,3,FALSE))=0,"",VLOOKUP(A56,'Species List'!$A:$G,3,FALSE))</f>
        <v>#N/A</v>
      </c>
      <c r="D56" s="55" t="e">
        <f t="shared" si="6"/>
        <v>#N/A</v>
      </c>
      <c r="E56" s="47" t="e">
        <f>IF(LEN(VLOOKUP(A56,'Species List'!$A:$G,4,FALSE))=0,"",VLOOKUP(A56,'Species List'!$A:$G,4,FALSE))</f>
        <v>#N/A</v>
      </c>
      <c r="F56" s="47" t="e">
        <f>IF(LEN(VLOOKUP(A56,'Species List'!$A:$G,5,FALSE))=0,"",VLOOKUP(A56,'Species List'!$A:$G,5,FALSE))</f>
        <v>#N/A</v>
      </c>
      <c r="G56" s="47" t="e">
        <f>IF(LEN(VLOOKUP(A56,'Species List'!$A:$G,6,FALSE))=0,"",VLOOKUP(A56,'Species List'!$A:$G,6,FALSE))</f>
        <v>#N/A</v>
      </c>
      <c r="H56" s="47" t="e">
        <f>VLOOKUP(A56,'Species List'!$A:$G,7,FALSE)</f>
        <v>#N/A</v>
      </c>
      <c r="J56" s="53"/>
      <c r="K56" s="26" t="e">
        <f>VLOOKUP(J56,'Species List'!$H$1:$J$9,2,FALSE)</f>
        <v>#N/A</v>
      </c>
      <c r="L56" s="26" t="e">
        <f>VLOOKUP(K56,'Species List'!$I$1:$N$8,2,FALSE)</f>
        <v>#N/A</v>
      </c>
      <c r="M56" s="56" t="e">
        <f t="shared" si="4"/>
        <v>#N/A</v>
      </c>
      <c r="N56" s="25" t="e">
        <f t="shared" si="2"/>
        <v>#N/A</v>
      </c>
      <c r="O56" s="25" t="e">
        <f t="shared" si="5"/>
        <v>#N/A</v>
      </c>
    </row>
    <row r="57" spans="1:15" x14ac:dyDescent="0.3">
      <c r="A57" s="53"/>
      <c r="B57" s="47" t="e">
        <f>IF(LEN(VLOOKUP(A57,'Species List'!$A:$G,2,FALSE))=0,"",VLOOKUP(A57,'Species List'!$A:$G,2,FALSE))</f>
        <v>#N/A</v>
      </c>
      <c r="C57" s="47" t="e">
        <f>IF(LEN(VLOOKUP(A57,'Species List'!$A:$G,3,FALSE))=0,"",VLOOKUP(A57,'Species List'!$A:$G,3,FALSE))</f>
        <v>#N/A</v>
      </c>
      <c r="D57" s="55" t="e">
        <f t="shared" si="6"/>
        <v>#N/A</v>
      </c>
      <c r="E57" s="47" t="e">
        <f>IF(LEN(VLOOKUP(A57,'Species List'!$A:$G,4,FALSE))=0,"",VLOOKUP(A57,'Species List'!$A:$G,4,FALSE))</f>
        <v>#N/A</v>
      </c>
      <c r="F57" s="47" t="e">
        <f>IF(LEN(VLOOKUP(A57,'Species List'!$A:$G,5,FALSE))=0,"",VLOOKUP(A57,'Species List'!$A:$G,5,FALSE))</f>
        <v>#N/A</v>
      </c>
      <c r="G57" s="47" t="e">
        <f>IF(LEN(VLOOKUP(A57,'Species List'!$A:$G,6,FALSE))=0,"",VLOOKUP(A57,'Species List'!$A:$G,6,FALSE))</f>
        <v>#N/A</v>
      </c>
      <c r="H57" s="47" t="e">
        <f>VLOOKUP(A57,'Species List'!$A:$G,7,FALSE)</f>
        <v>#N/A</v>
      </c>
      <c r="J57" s="53"/>
      <c r="K57" s="26" t="e">
        <f>VLOOKUP(J57,'Species List'!$H$1:$J$9,2,FALSE)</f>
        <v>#N/A</v>
      </c>
      <c r="L57" s="26" t="e">
        <f>VLOOKUP(K57,'Species List'!$I$1:$N$8,2,FALSE)</f>
        <v>#N/A</v>
      </c>
      <c r="M57" s="56" t="e">
        <f t="shared" si="4"/>
        <v>#N/A</v>
      </c>
      <c r="N57" s="25" t="e">
        <f t="shared" si="2"/>
        <v>#N/A</v>
      </c>
      <c r="O57" s="25" t="e">
        <f t="shared" si="5"/>
        <v>#N/A</v>
      </c>
    </row>
    <row r="58" spans="1:15" x14ac:dyDescent="0.3">
      <c r="A58" s="53"/>
      <c r="B58" s="47" t="e">
        <f>IF(LEN(VLOOKUP(A58,'Species List'!$A:$G,2,FALSE))=0,"",VLOOKUP(A58,'Species List'!$A:$G,2,FALSE))</f>
        <v>#N/A</v>
      </c>
      <c r="C58" s="47" t="e">
        <f>IF(LEN(VLOOKUP(A58,'Species List'!$A:$G,3,FALSE))=0,"",VLOOKUP(A58,'Species List'!$A:$G,3,FALSE))</f>
        <v>#N/A</v>
      </c>
      <c r="D58" s="55" t="e">
        <f t="shared" si="6"/>
        <v>#N/A</v>
      </c>
      <c r="E58" s="47" t="e">
        <f>IF(LEN(VLOOKUP(A58,'Species List'!$A:$G,4,FALSE))=0,"",VLOOKUP(A58,'Species List'!$A:$G,4,FALSE))</f>
        <v>#N/A</v>
      </c>
      <c r="F58" s="47" t="e">
        <f>IF(LEN(VLOOKUP(A58,'Species List'!$A:$G,5,FALSE))=0,"",VLOOKUP(A58,'Species List'!$A:$G,5,FALSE))</f>
        <v>#N/A</v>
      </c>
      <c r="G58" s="47" t="e">
        <f>IF(LEN(VLOOKUP(A58,'Species List'!$A:$G,6,FALSE))=0,"",VLOOKUP(A58,'Species List'!$A:$G,6,FALSE))</f>
        <v>#N/A</v>
      </c>
      <c r="H58" s="47" t="e">
        <f>VLOOKUP(A58,'Species List'!$A:$G,7,FALSE)</f>
        <v>#N/A</v>
      </c>
      <c r="J58" s="53"/>
      <c r="K58" s="26" t="e">
        <f>VLOOKUP(J58,'Species List'!$H$1:$J$9,2,FALSE)</f>
        <v>#N/A</v>
      </c>
      <c r="L58" s="26" t="e">
        <f>VLOOKUP(K58,'Species List'!$I$1:$N$8,2,FALSE)</f>
        <v>#N/A</v>
      </c>
      <c r="M58" s="56" t="e">
        <f t="shared" si="4"/>
        <v>#N/A</v>
      </c>
      <c r="N58" s="25" t="e">
        <f t="shared" si="2"/>
        <v>#N/A</v>
      </c>
      <c r="O58" s="25" t="e">
        <f t="shared" si="5"/>
        <v>#N/A</v>
      </c>
    </row>
    <row r="59" spans="1:15" x14ac:dyDescent="0.3">
      <c r="A59" s="53"/>
      <c r="B59" s="47" t="e">
        <f>IF(LEN(VLOOKUP(A59,'Species List'!$A:$G,2,FALSE))=0,"",VLOOKUP(A59,'Species List'!$A:$G,2,FALSE))</f>
        <v>#N/A</v>
      </c>
      <c r="C59" s="47" t="e">
        <f>IF(LEN(VLOOKUP(A59,'Species List'!$A:$G,3,FALSE))=0,"",VLOOKUP(A59,'Species List'!$A:$G,3,FALSE))</f>
        <v>#N/A</v>
      </c>
      <c r="D59" s="55" t="e">
        <f t="shared" si="6"/>
        <v>#N/A</v>
      </c>
      <c r="E59" s="47" t="e">
        <f>IF(LEN(VLOOKUP(A59,'Species List'!$A:$G,4,FALSE))=0,"",VLOOKUP(A59,'Species List'!$A:$G,4,FALSE))</f>
        <v>#N/A</v>
      </c>
      <c r="F59" s="47" t="e">
        <f>IF(LEN(VLOOKUP(A59,'Species List'!$A:$G,5,FALSE))=0,"",VLOOKUP(A59,'Species List'!$A:$G,5,FALSE))</f>
        <v>#N/A</v>
      </c>
      <c r="G59" s="47" t="e">
        <f>IF(LEN(VLOOKUP(A59,'Species List'!$A:$G,6,FALSE))=0,"",VLOOKUP(A59,'Species List'!$A:$G,6,FALSE))</f>
        <v>#N/A</v>
      </c>
      <c r="H59" s="47" t="e">
        <f>VLOOKUP(A59,'Species List'!$A:$G,7,FALSE)</f>
        <v>#N/A</v>
      </c>
      <c r="J59" s="53"/>
      <c r="K59" s="26" t="e">
        <f>VLOOKUP(J59,'Species List'!$H$1:$J$9,2,FALSE)</f>
        <v>#N/A</v>
      </c>
      <c r="L59" s="26" t="e">
        <f>VLOOKUP(K59,'Species List'!$I$1:$N$8,2,FALSE)</f>
        <v>#N/A</v>
      </c>
      <c r="M59" s="56" t="e">
        <f t="shared" si="4"/>
        <v>#N/A</v>
      </c>
      <c r="N59" s="25" t="e">
        <f t="shared" si="2"/>
        <v>#N/A</v>
      </c>
      <c r="O59" s="25" t="e">
        <f t="shared" si="5"/>
        <v>#N/A</v>
      </c>
    </row>
    <row r="60" spans="1:15" x14ac:dyDescent="0.3">
      <c r="A60" s="53"/>
      <c r="B60" s="47" t="e">
        <f>IF(LEN(VLOOKUP(A60,'Species List'!$A:$G,2,FALSE))=0,"",VLOOKUP(A60,'Species List'!$A:$G,2,FALSE))</f>
        <v>#N/A</v>
      </c>
      <c r="C60" s="47" t="e">
        <f>IF(LEN(VLOOKUP(A60,'Species List'!$A:$G,3,FALSE))=0,"",VLOOKUP(A60,'Species List'!$A:$G,3,FALSE))</f>
        <v>#N/A</v>
      </c>
      <c r="D60" s="55" t="e">
        <f t="shared" si="6"/>
        <v>#N/A</v>
      </c>
      <c r="E60" s="47" t="e">
        <f>IF(LEN(VLOOKUP(A60,'Species List'!$A:$G,4,FALSE))=0,"",VLOOKUP(A60,'Species List'!$A:$G,4,FALSE))</f>
        <v>#N/A</v>
      </c>
      <c r="F60" s="47" t="e">
        <f>IF(LEN(VLOOKUP(A60,'Species List'!$A:$G,5,FALSE))=0,"",VLOOKUP(A60,'Species List'!$A:$G,5,FALSE))</f>
        <v>#N/A</v>
      </c>
      <c r="G60" s="47" t="e">
        <f>IF(LEN(VLOOKUP(A60,'Species List'!$A:$G,6,FALSE))=0,"",VLOOKUP(A60,'Species List'!$A:$G,6,FALSE))</f>
        <v>#N/A</v>
      </c>
      <c r="H60" s="47" t="e">
        <f>VLOOKUP(A60,'Species List'!$A:$G,7,FALSE)</f>
        <v>#N/A</v>
      </c>
      <c r="J60" s="53"/>
      <c r="K60" s="26" t="e">
        <f>VLOOKUP(J60,'Species List'!$H$1:$J$9,2,FALSE)</f>
        <v>#N/A</v>
      </c>
      <c r="L60" s="26" t="e">
        <f>VLOOKUP(K60,'Species List'!$I$1:$N$8,2,FALSE)</f>
        <v>#N/A</v>
      </c>
      <c r="M60" s="56" t="e">
        <f t="shared" si="4"/>
        <v>#N/A</v>
      </c>
      <c r="N60" s="25" t="e">
        <f t="shared" si="2"/>
        <v>#N/A</v>
      </c>
      <c r="O60" s="25" t="e">
        <f t="shared" si="5"/>
        <v>#N/A</v>
      </c>
    </row>
    <row r="61" spans="1:15" x14ac:dyDescent="0.3">
      <c r="A61" s="53"/>
      <c r="B61" s="47" t="e">
        <f>IF(LEN(VLOOKUP(A61,'Species List'!$A:$G,2,FALSE))=0,"",VLOOKUP(A61,'Species List'!$A:$G,2,FALSE))</f>
        <v>#N/A</v>
      </c>
      <c r="C61" s="47" t="e">
        <f>IF(LEN(VLOOKUP(A61,'Species List'!$A:$G,3,FALSE))=0,"",VLOOKUP(A61,'Species List'!$A:$G,3,FALSE))</f>
        <v>#N/A</v>
      </c>
      <c r="D61" s="55" t="e">
        <f t="shared" si="6"/>
        <v>#N/A</v>
      </c>
      <c r="E61" s="47" t="e">
        <f>IF(LEN(VLOOKUP(A61,'Species List'!$A:$G,4,FALSE))=0,"",VLOOKUP(A61,'Species List'!$A:$G,4,FALSE))</f>
        <v>#N/A</v>
      </c>
      <c r="F61" s="47" t="e">
        <f>IF(LEN(VLOOKUP(A61,'Species List'!$A:$G,5,FALSE))=0,"",VLOOKUP(A61,'Species List'!$A:$G,5,FALSE))</f>
        <v>#N/A</v>
      </c>
      <c r="G61" s="47" t="e">
        <f>IF(LEN(VLOOKUP(A61,'Species List'!$A:$G,6,FALSE))=0,"",VLOOKUP(A61,'Species List'!$A:$G,6,FALSE))</f>
        <v>#N/A</v>
      </c>
      <c r="H61" s="47" t="e">
        <f>VLOOKUP(A61,'Species List'!$A:$G,7,FALSE)</f>
        <v>#N/A</v>
      </c>
      <c r="J61" s="53"/>
      <c r="K61" s="26" t="e">
        <f>VLOOKUP(J61,'Species List'!$H$1:$J$9,2,FALSE)</f>
        <v>#N/A</v>
      </c>
      <c r="L61" s="26" t="e">
        <f>VLOOKUP(K61,'Species List'!$I$1:$N$8,2,FALSE)</f>
        <v>#N/A</v>
      </c>
      <c r="M61" s="56" t="e">
        <f t="shared" si="4"/>
        <v>#N/A</v>
      </c>
      <c r="N61" s="25" t="e">
        <f t="shared" si="2"/>
        <v>#N/A</v>
      </c>
      <c r="O61" s="25" t="e">
        <f t="shared" si="5"/>
        <v>#N/A</v>
      </c>
    </row>
    <row r="62" spans="1:15" x14ac:dyDescent="0.3">
      <c r="A62" s="53"/>
      <c r="B62" s="47" t="e">
        <f>IF(LEN(VLOOKUP(A62,'Species List'!$A:$G,2,FALSE))=0,"",VLOOKUP(A62,'Species List'!$A:$G,2,FALSE))</f>
        <v>#N/A</v>
      </c>
      <c r="C62" s="47" t="e">
        <f>IF(LEN(VLOOKUP(A62,'Species List'!$A:$G,3,FALSE))=0,"",VLOOKUP(A62,'Species List'!$A:$G,3,FALSE))</f>
        <v>#N/A</v>
      </c>
      <c r="D62" s="55" t="e">
        <f t="shared" si="6"/>
        <v>#N/A</v>
      </c>
      <c r="E62" s="47" t="e">
        <f>IF(LEN(VLOOKUP(A62,'Species List'!$A:$G,4,FALSE))=0,"",VLOOKUP(A62,'Species List'!$A:$G,4,FALSE))</f>
        <v>#N/A</v>
      </c>
      <c r="F62" s="47" t="e">
        <f>IF(LEN(VLOOKUP(A62,'Species List'!$A:$G,5,FALSE))=0,"",VLOOKUP(A62,'Species List'!$A:$G,5,FALSE))</f>
        <v>#N/A</v>
      </c>
      <c r="G62" s="47" t="e">
        <f>IF(LEN(VLOOKUP(A62,'Species List'!$A:$G,6,FALSE))=0,"",VLOOKUP(A62,'Species List'!$A:$G,6,FALSE))</f>
        <v>#N/A</v>
      </c>
      <c r="H62" s="47" t="e">
        <f>VLOOKUP(A62,'Species List'!$A:$G,7,FALSE)</f>
        <v>#N/A</v>
      </c>
      <c r="J62" s="53"/>
      <c r="K62" s="26" t="e">
        <f>VLOOKUP(J62,'Species List'!$H$1:$J$9,2,FALSE)</f>
        <v>#N/A</v>
      </c>
      <c r="L62" s="26" t="e">
        <f>VLOOKUP(K62,'Species List'!$I$1:$N$8,2,FALSE)</f>
        <v>#N/A</v>
      </c>
      <c r="M62" s="56" t="e">
        <f t="shared" si="4"/>
        <v>#N/A</v>
      </c>
      <c r="N62" s="25" t="e">
        <f t="shared" si="2"/>
        <v>#N/A</v>
      </c>
      <c r="O62" s="25" t="e">
        <f t="shared" si="5"/>
        <v>#N/A</v>
      </c>
    </row>
    <row r="63" spans="1:15" x14ac:dyDescent="0.3">
      <c r="A63" s="53"/>
      <c r="B63" s="47" t="e">
        <f>IF(LEN(VLOOKUP(A63,'Species List'!$A:$G,2,FALSE))=0,"",VLOOKUP(A63,'Species List'!$A:$G,2,FALSE))</f>
        <v>#N/A</v>
      </c>
      <c r="C63" s="47" t="e">
        <f>IF(LEN(VLOOKUP(A63,'Species List'!$A:$G,3,FALSE))=0,"",VLOOKUP(A63,'Species List'!$A:$G,3,FALSE))</f>
        <v>#N/A</v>
      </c>
      <c r="D63" s="55" t="e">
        <f t="shared" si="6"/>
        <v>#N/A</v>
      </c>
      <c r="E63" s="47" t="e">
        <f>IF(LEN(VLOOKUP(A63,'Species List'!$A:$G,4,FALSE))=0,"",VLOOKUP(A63,'Species List'!$A:$G,4,FALSE))</f>
        <v>#N/A</v>
      </c>
      <c r="F63" s="47" t="e">
        <f>IF(LEN(VLOOKUP(A63,'Species List'!$A:$G,5,FALSE))=0,"",VLOOKUP(A63,'Species List'!$A:$G,5,FALSE))</f>
        <v>#N/A</v>
      </c>
      <c r="G63" s="47" t="e">
        <f>IF(LEN(VLOOKUP(A63,'Species List'!$A:$G,6,FALSE))=0,"",VLOOKUP(A63,'Species List'!$A:$G,6,FALSE))</f>
        <v>#N/A</v>
      </c>
      <c r="H63" s="47" t="e">
        <f>VLOOKUP(A63,'Species List'!$A:$G,7,FALSE)</f>
        <v>#N/A</v>
      </c>
      <c r="J63" s="53"/>
      <c r="K63" s="26" t="e">
        <f>VLOOKUP(J63,'Species List'!$H$1:$J$9,2,FALSE)</f>
        <v>#N/A</v>
      </c>
      <c r="L63" s="26" t="e">
        <f>VLOOKUP(K63,'Species List'!$I$1:$N$8,2,FALSE)</f>
        <v>#N/A</v>
      </c>
      <c r="M63" s="56" t="e">
        <f t="shared" si="4"/>
        <v>#N/A</v>
      </c>
      <c r="N63" s="25" t="e">
        <f t="shared" si="2"/>
        <v>#N/A</v>
      </c>
      <c r="O63" s="25" t="e">
        <f t="shared" si="5"/>
        <v>#N/A</v>
      </c>
    </row>
    <row r="64" spans="1:15" x14ac:dyDescent="0.3">
      <c r="A64" s="53"/>
      <c r="B64" s="47" t="e">
        <f>IF(LEN(VLOOKUP(A64,'Species List'!$A:$G,2,FALSE))=0,"",VLOOKUP(A64,'Species List'!$A:$G,2,FALSE))</f>
        <v>#N/A</v>
      </c>
      <c r="C64" s="47" t="e">
        <f>IF(LEN(VLOOKUP(A64,'Species List'!$A:$G,3,FALSE))=0,"",VLOOKUP(A64,'Species List'!$A:$G,3,FALSE))</f>
        <v>#N/A</v>
      </c>
      <c r="D64" s="55" t="e">
        <f t="shared" si="6"/>
        <v>#N/A</v>
      </c>
      <c r="E64" s="47" t="e">
        <f>IF(LEN(VLOOKUP(A64,'Species List'!$A:$G,4,FALSE))=0,"",VLOOKUP(A64,'Species List'!$A:$G,4,FALSE))</f>
        <v>#N/A</v>
      </c>
      <c r="F64" s="47" t="e">
        <f>IF(LEN(VLOOKUP(A64,'Species List'!$A:$G,5,FALSE))=0,"",VLOOKUP(A64,'Species List'!$A:$G,5,FALSE))</f>
        <v>#N/A</v>
      </c>
      <c r="G64" s="47" t="e">
        <f>IF(LEN(VLOOKUP(A64,'Species List'!$A:$G,6,FALSE))=0,"",VLOOKUP(A64,'Species List'!$A:$G,6,FALSE))</f>
        <v>#N/A</v>
      </c>
      <c r="H64" s="47" t="e">
        <f>VLOOKUP(A64,'Species List'!$A:$G,7,FALSE)</f>
        <v>#N/A</v>
      </c>
      <c r="J64" s="53"/>
      <c r="K64" s="26" t="e">
        <f>VLOOKUP(J64,'Species List'!$H$1:$J$9,2,FALSE)</f>
        <v>#N/A</v>
      </c>
      <c r="L64" s="26" t="e">
        <f>VLOOKUP(K64,'Species List'!$I$1:$N$8,2,FALSE)</f>
        <v>#N/A</v>
      </c>
      <c r="M64" s="56" t="e">
        <f t="shared" si="4"/>
        <v>#N/A</v>
      </c>
      <c r="N64" s="25" t="e">
        <f t="shared" si="2"/>
        <v>#N/A</v>
      </c>
      <c r="O64" s="25" t="e">
        <f t="shared" si="5"/>
        <v>#N/A</v>
      </c>
    </row>
    <row r="65" spans="1:15" x14ac:dyDescent="0.3">
      <c r="A65" s="53"/>
      <c r="B65" s="47" t="e">
        <f>IF(LEN(VLOOKUP(A65,'Species List'!$A:$G,2,FALSE))=0,"",VLOOKUP(A65,'Species List'!$A:$G,2,FALSE))</f>
        <v>#N/A</v>
      </c>
      <c r="C65" s="47" t="e">
        <f>IF(LEN(VLOOKUP(A65,'Species List'!$A:$G,3,FALSE))=0,"",VLOOKUP(A65,'Species List'!$A:$G,3,FALSE))</f>
        <v>#N/A</v>
      </c>
      <c r="D65" s="55" t="e">
        <f t="shared" si="6"/>
        <v>#N/A</v>
      </c>
      <c r="E65" s="47" t="e">
        <f>IF(LEN(VLOOKUP(A65,'Species List'!$A:$G,4,FALSE))=0,"",VLOOKUP(A65,'Species List'!$A:$G,4,FALSE))</f>
        <v>#N/A</v>
      </c>
      <c r="F65" s="47" t="e">
        <f>IF(LEN(VLOOKUP(A65,'Species List'!$A:$G,5,FALSE))=0,"",VLOOKUP(A65,'Species List'!$A:$G,5,FALSE))</f>
        <v>#N/A</v>
      </c>
      <c r="G65" s="47" t="e">
        <f>IF(LEN(VLOOKUP(A65,'Species List'!$A:$G,6,FALSE))=0,"",VLOOKUP(A65,'Species List'!$A:$G,6,FALSE))</f>
        <v>#N/A</v>
      </c>
      <c r="H65" s="47" t="e">
        <f>VLOOKUP(A65,'Species List'!$A:$G,7,FALSE)</f>
        <v>#N/A</v>
      </c>
      <c r="J65" s="53"/>
      <c r="K65" s="26" t="e">
        <f>VLOOKUP(J65,'Species List'!$H$1:$J$9,2,FALSE)</f>
        <v>#N/A</v>
      </c>
      <c r="L65" s="26" t="e">
        <f>VLOOKUP(K65,'Species List'!$I$1:$N$8,2,FALSE)</f>
        <v>#N/A</v>
      </c>
      <c r="M65" s="56" t="e">
        <f t="shared" si="4"/>
        <v>#N/A</v>
      </c>
      <c r="N65" s="25" t="e">
        <f t="shared" si="2"/>
        <v>#N/A</v>
      </c>
      <c r="O65" s="25" t="e">
        <f t="shared" si="5"/>
        <v>#N/A</v>
      </c>
    </row>
    <row r="66" spans="1:15" x14ac:dyDescent="0.3">
      <c r="A66" s="53"/>
      <c r="B66" s="47" t="e">
        <f>IF(LEN(VLOOKUP(A66,'Species List'!$A:$G,2,FALSE))=0,"",VLOOKUP(A66,'Species List'!$A:$G,2,FALSE))</f>
        <v>#N/A</v>
      </c>
      <c r="C66" s="47" t="e">
        <f>IF(LEN(VLOOKUP(A66,'Species List'!$A:$G,3,FALSE))=0,"",VLOOKUP(A66,'Species List'!$A:$G,3,FALSE))</f>
        <v>#N/A</v>
      </c>
      <c r="D66" s="55" t="e">
        <f t="shared" si="6"/>
        <v>#N/A</v>
      </c>
      <c r="E66" s="47" t="e">
        <f>IF(LEN(VLOOKUP(A66,'Species List'!$A:$G,4,FALSE))=0,"",VLOOKUP(A66,'Species List'!$A:$G,4,FALSE))</f>
        <v>#N/A</v>
      </c>
      <c r="F66" s="47" t="e">
        <f>IF(LEN(VLOOKUP(A66,'Species List'!$A:$G,5,FALSE))=0,"",VLOOKUP(A66,'Species List'!$A:$G,5,FALSE))</f>
        <v>#N/A</v>
      </c>
      <c r="G66" s="47" t="e">
        <f>IF(LEN(VLOOKUP(A66,'Species List'!$A:$G,6,FALSE))=0,"",VLOOKUP(A66,'Species List'!$A:$G,6,FALSE))</f>
        <v>#N/A</v>
      </c>
      <c r="H66" s="47" t="e">
        <f>VLOOKUP(A66,'Species List'!$A:$G,7,FALSE)</f>
        <v>#N/A</v>
      </c>
      <c r="J66" s="53"/>
      <c r="K66" s="26" t="e">
        <f>VLOOKUP(J66,'Species List'!$H$1:$J$9,2,FALSE)</f>
        <v>#N/A</v>
      </c>
      <c r="L66" s="26" t="e">
        <f>VLOOKUP(K66,'Species List'!$I$1:$N$8,2,FALSE)</f>
        <v>#N/A</v>
      </c>
      <c r="M66" s="56" t="e">
        <f t="shared" si="4"/>
        <v>#N/A</v>
      </c>
      <c r="N66" s="25" t="e">
        <f t="shared" si="2"/>
        <v>#N/A</v>
      </c>
      <c r="O66" s="25" t="e">
        <f t="shared" si="5"/>
        <v>#N/A</v>
      </c>
    </row>
    <row r="67" spans="1:15" x14ac:dyDescent="0.3">
      <c r="A67" s="53"/>
      <c r="B67" s="47" t="e">
        <f>IF(LEN(VLOOKUP(A67,'Species List'!$A:$G,2,FALSE))=0,"",VLOOKUP(A67,'Species List'!$A:$G,2,FALSE))</f>
        <v>#N/A</v>
      </c>
      <c r="C67" s="47" t="e">
        <f>IF(LEN(VLOOKUP(A67,'Species List'!$A:$G,3,FALSE))=0,"",VLOOKUP(A67,'Species List'!$A:$G,3,FALSE))</f>
        <v>#N/A</v>
      </c>
      <c r="D67" s="55" t="e">
        <f t="shared" si="6"/>
        <v>#N/A</v>
      </c>
      <c r="E67" s="47" t="e">
        <f>IF(LEN(VLOOKUP(A67,'Species List'!$A:$G,4,FALSE))=0,"",VLOOKUP(A67,'Species List'!$A:$G,4,FALSE))</f>
        <v>#N/A</v>
      </c>
      <c r="F67" s="47" t="e">
        <f>IF(LEN(VLOOKUP(A67,'Species List'!$A:$G,5,FALSE))=0,"",VLOOKUP(A67,'Species List'!$A:$G,5,FALSE))</f>
        <v>#N/A</v>
      </c>
      <c r="G67" s="47" t="e">
        <f>IF(LEN(VLOOKUP(A67,'Species List'!$A:$G,6,FALSE))=0,"",VLOOKUP(A67,'Species List'!$A:$G,6,FALSE))</f>
        <v>#N/A</v>
      </c>
      <c r="H67" s="47" t="e">
        <f>VLOOKUP(A67,'Species List'!$A:$G,7,FALSE)</f>
        <v>#N/A</v>
      </c>
      <c r="J67" s="53"/>
      <c r="K67" s="26" t="e">
        <f>VLOOKUP(J67,'Species List'!$H$1:$J$9,2,FALSE)</f>
        <v>#N/A</v>
      </c>
      <c r="L67" s="26" t="e">
        <f>VLOOKUP(K67,'Species List'!$I$1:$N$8,2,FALSE)</f>
        <v>#N/A</v>
      </c>
      <c r="M67" s="56" t="e">
        <f t="shared" si="4"/>
        <v>#N/A</v>
      </c>
      <c r="N67" s="25" t="e">
        <f t="shared" si="2"/>
        <v>#N/A</v>
      </c>
      <c r="O67" s="25" t="e">
        <f t="shared" si="5"/>
        <v>#N/A</v>
      </c>
    </row>
    <row r="68" spans="1:15" x14ac:dyDescent="0.3">
      <c r="A68" s="53"/>
      <c r="B68" s="47" t="e">
        <f>IF(LEN(VLOOKUP(A68,'Species List'!$A:$G,2,FALSE))=0,"",VLOOKUP(A68,'Species List'!$A:$G,2,FALSE))</f>
        <v>#N/A</v>
      </c>
      <c r="C68" s="47" t="e">
        <f>IF(LEN(VLOOKUP(A68,'Species List'!$A:$G,3,FALSE))=0,"",VLOOKUP(A68,'Species List'!$A:$G,3,FALSE))</f>
        <v>#N/A</v>
      </c>
      <c r="D68" s="55" t="e">
        <f t="shared" si="6"/>
        <v>#N/A</v>
      </c>
      <c r="E68" s="47" t="e">
        <f>IF(LEN(VLOOKUP(A68,'Species List'!$A:$G,4,FALSE))=0,"",VLOOKUP(A68,'Species List'!$A:$G,4,FALSE))</f>
        <v>#N/A</v>
      </c>
      <c r="F68" s="47" t="e">
        <f>IF(LEN(VLOOKUP(A68,'Species List'!$A:$G,5,FALSE))=0,"",VLOOKUP(A68,'Species List'!$A:$G,5,FALSE))</f>
        <v>#N/A</v>
      </c>
      <c r="G68" s="47" t="e">
        <f>IF(LEN(VLOOKUP(A68,'Species List'!$A:$G,6,FALSE))=0,"",VLOOKUP(A68,'Species List'!$A:$G,6,FALSE))</f>
        <v>#N/A</v>
      </c>
      <c r="H68" s="47" t="e">
        <f>VLOOKUP(A68,'Species List'!$A:$G,7,FALSE)</f>
        <v>#N/A</v>
      </c>
      <c r="J68" s="53"/>
      <c r="K68" s="26" t="e">
        <f>VLOOKUP(J68,'Species List'!$H$1:$J$9,2,FALSE)</f>
        <v>#N/A</v>
      </c>
      <c r="L68" s="26" t="e">
        <f>VLOOKUP(K68,'Species List'!$I$1:$N$8,2,FALSE)</f>
        <v>#N/A</v>
      </c>
      <c r="M68" s="56" t="e">
        <f t="shared" si="4"/>
        <v>#N/A</v>
      </c>
      <c r="N68" s="25" t="e">
        <f t="shared" si="2"/>
        <v>#N/A</v>
      </c>
      <c r="O68" s="25" t="e">
        <f t="shared" si="5"/>
        <v>#N/A</v>
      </c>
    </row>
    <row r="69" spans="1:15" x14ac:dyDescent="0.3">
      <c r="A69" s="53"/>
      <c r="B69" s="47" t="e">
        <f>IF(LEN(VLOOKUP(A69,'Species List'!$A:$G,2,FALSE))=0,"",VLOOKUP(A69,'Species List'!$A:$G,2,FALSE))</f>
        <v>#N/A</v>
      </c>
      <c r="C69" s="47" t="e">
        <f>IF(LEN(VLOOKUP(A69,'Species List'!$A:$G,3,FALSE))=0,"",VLOOKUP(A69,'Species List'!$A:$G,3,FALSE))</f>
        <v>#N/A</v>
      </c>
      <c r="D69" s="55" t="e">
        <f t="shared" si="6"/>
        <v>#N/A</v>
      </c>
      <c r="E69" s="47" t="e">
        <f>IF(LEN(VLOOKUP(A69,'Species List'!$A:$G,4,FALSE))=0,"",VLOOKUP(A69,'Species List'!$A:$G,4,FALSE))</f>
        <v>#N/A</v>
      </c>
      <c r="F69" s="47" t="e">
        <f>IF(LEN(VLOOKUP(A69,'Species List'!$A:$G,5,FALSE))=0,"",VLOOKUP(A69,'Species List'!$A:$G,5,FALSE))</f>
        <v>#N/A</v>
      </c>
      <c r="G69" s="47" t="e">
        <f>IF(LEN(VLOOKUP(A69,'Species List'!$A:$G,6,FALSE))=0,"",VLOOKUP(A69,'Species List'!$A:$G,6,FALSE))</f>
        <v>#N/A</v>
      </c>
      <c r="H69" s="47" t="e">
        <f>VLOOKUP(A69,'Species List'!$A:$G,7,FALSE)</f>
        <v>#N/A</v>
      </c>
      <c r="J69" s="53"/>
      <c r="K69" s="26" t="e">
        <f>VLOOKUP(J69,'Species List'!$H$1:$J$9,2,FALSE)</f>
        <v>#N/A</v>
      </c>
      <c r="L69" s="26" t="e">
        <f>VLOOKUP(K69,'Species List'!$I$1:$N$8,2,FALSE)</f>
        <v>#N/A</v>
      </c>
      <c r="M69" s="56" t="e">
        <f t="shared" si="4"/>
        <v>#N/A</v>
      </c>
      <c r="N69" s="25" t="e">
        <f t="shared" si="2"/>
        <v>#N/A</v>
      </c>
      <c r="O69" s="25" t="e">
        <f t="shared" si="5"/>
        <v>#N/A</v>
      </c>
    </row>
    <row r="70" spans="1:15" x14ac:dyDescent="0.3">
      <c r="A70" s="53"/>
      <c r="B70" s="47" t="e">
        <f>IF(LEN(VLOOKUP(A70,'Species List'!$A:$G,2,FALSE))=0,"",VLOOKUP(A70,'Species List'!$A:$G,2,FALSE))</f>
        <v>#N/A</v>
      </c>
      <c r="C70" s="47" t="e">
        <f>IF(LEN(VLOOKUP(A70,'Species List'!$A:$G,3,FALSE))=0,"",VLOOKUP(A70,'Species List'!$A:$G,3,FALSE))</f>
        <v>#N/A</v>
      </c>
      <c r="D70" s="55" t="e">
        <f t="shared" si="6"/>
        <v>#N/A</v>
      </c>
      <c r="E70" s="47" t="e">
        <f>IF(LEN(VLOOKUP(A70,'Species List'!$A:$G,4,FALSE))=0,"",VLOOKUP(A70,'Species List'!$A:$G,4,FALSE))</f>
        <v>#N/A</v>
      </c>
      <c r="F70" s="47" t="e">
        <f>IF(LEN(VLOOKUP(A70,'Species List'!$A:$G,5,FALSE))=0,"",VLOOKUP(A70,'Species List'!$A:$G,5,FALSE))</f>
        <v>#N/A</v>
      </c>
      <c r="G70" s="47" t="e">
        <f>IF(LEN(VLOOKUP(A70,'Species List'!$A:$G,6,FALSE))=0,"",VLOOKUP(A70,'Species List'!$A:$G,6,FALSE))</f>
        <v>#N/A</v>
      </c>
      <c r="H70" s="47" t="e">
        <f>VLOOKUP(A70,'Species List'!$A:$G,7,FALSE)</f>
        <v>#N/A</v>
      </c>
      <c r="J70" s="53"/>
      <c r="K70" s="26" t="e">
        <f>VLOOKUP(J70,'Species List'!$H$1:$J$9,2,FALSE)</f>
        <v>#N/A</v>
      </c>
      <c r="L70" s="26" t="e">
        <f>VLOOKUP(K70,'Species List'!$I$1:$N$8,2,FALSE)</f>
        <v>#N/A</v>
      </c>
      <c r="M70" s="56" t="e">
        <f t="shared" si="4"/>
        <v>#N/A</v>
      </c>
      <c r="N70" s="25" t="e">
        <f t="shared" si="2"/>
        <v>#N/A</v>
      </c>
      <c r="O70" s="25" t="e">
        <f t="shared" si="5"/>
        <v>#N/A</v>
      </c>
    </row>
    <row r="71" spans="1:15" x14ac:dyDescent="0.3">
      <c r="A71" s="53"/>
      <c r="B71" s="47" t="e">
        <f>IF(LEN(VLOOKUP(A71,'Species List'!$A:$G,2,FALSE))=0,"",VLOOKUP(A71,'Species List'!$A:$G,2,FALSE))</f>
        <v>#N/A</v>
      </c>
      <c r="C71" s="47" t="e">
        <f>IF(LEN(VLOOKUP(A71,'Species List'!$A:$G,3,FALSE))=0,"",VLOOKUP(A71,'Species List'!$A:$G,3,FALSE))</f>
        <v>#N/A</v>
      </c>
      <c r="D71" s="55" t="e">
        <f t="shared" si="6"/>
        <v>#N/A</v>
      </c>
      <c r="E71" s="47" t="e">
        <f>IF(LEN(VLOOKUP(A71,'Species List'!$A:$G,4,FALSE))=0,"",VLOOKUP(A71,'Species List'!$A:$G,4,FALSE))</f>
        <v>#N/A</v>
      </c>
      <c r="F71" s="47" t="e">
        <f>IF(LEN(VLOOKUP(A71,'Species List'!$A:$G,5,FALSE))=0,"",VLOOKUP(A71,'Species List'!$A:$G,5,FALSE))</f>
        <v>#N/A</v>
      </c>
      <c r="G71" s="47" t="e">
        <f>IF(LEN(VLOOKUP(A71,'Species List'!$A:$G,6,FALSE))=0,"",VLOOKUP(A71,'Species List'!$A:$G,6,FALSE))</f>
        <v>#N/A</v>
      </c>
      <c r="H71" s="47" t="e">
        <f>VLOOKUP(A71,'Species List'!$A:$G,7,FALSE)</f>
        <v>#N/A</v>
      </c>
      <c r="J71" s="53"/>
      <c r="K71" s="26" t="e">
        <f>VLOOKUP(J71,'Species List'!$H$1:$J$9,2,FALSE)</f>
        <v>#N/A</v>
      </c>
      <c r="L71" s="26" t="e">
        <f>VLOOKUP(K71,'Species List'!$I$1:$N$8,2,FALSE)</f>
        <v>#N/A</v>
      </c>
      <c r="M71" s="56" t="e">
        <f t="shared" si="4"/>
        <v>#N/A</v>
      </c>
      <c r="N71" s="25" t="e">
        <f t="shared" si="2"/>
        <v>#N/A</v>
      </c>
      <c r="O71" s="25" t="e">
        <f t="shared" si="5"/>
        <v>#N/A</v>
      </c>
    </row>
    <row r="72" spans="1:15" x14ac:dyDescent="0.3">
      <c r="A72" s="53"/>
      <c r="B72" s="47" t="e">
        <f>IF(LEN(VLOOKUP(A72,'Species List'!$A:$G,2,FALSE))=0,"",VLOOKUP(A72,'Species List'!$A:$G,2,FALSE))</f>
        <v>#N/A</v>
      </c>
      <c r="C72" s="47" t="e">
        <f>IF(LEN(VLOOKUP(A72,'Species List'!$A:$G,3,FALSE))=0,"",VLOOKUP(A72,'Species List'!$A:$G,3,FALSE))</f>
        <v>#N/A</v>
      </c>
      <c r="D72" s="55" t="e">
        <f t="shared" si="6"/>
        <v>#N/A</v>
      </c>
      <c r="E72" s="47" t="e">
        <f>IF(LEN(VLOOKUP(A72,'Species List'!$A:$G,4,FALSE))=0,"",VLOOKUP(A72,'Species List'!$A:$G,4,FALSE))</f>
        <v>#N/A</v>
      </c>
      <c r="F72" s="47" t="e">
        <f>IF(LEN(VLOOKUP(A72,'Species List'!$A:$G,5,FALSE))=0,"",VLOOKUP(A72,'Species List'!$A:$G,5,FALSE))</f>
        <v>#N/A</v>
      </c>
      <c r="G72" s="47" t="e">
        <f>IF(LEN(VLOOKUP(A72,'Species List'!$A:$G,6,FALSE))=0,"",VLOOKUP(A72,'Species List'!$A:$G,6,FALSE))</f>
        <v>#N/A</v>
      </c>
      <c r="H72" s="47" t="e">
        <f>VLOOKUP(A72,'Species List'!$A:$G,7,FALSE)</f>
        <v>#N/A</v>
      </c>
      <c r="J72" s="53"/>
      <c r="K72" s="26" t="e">
        <f>VLOOKUP(J72,'Species List'!$H$1:$J$9,2,FALSE)</f>
        <v>#N/A</v>
      </c>
      <c r="L72" s="26" t="e">
        <f>VLOOKUP(K72,'Species List'!$I$1:$N$8,2,FALSE)</f>
        <v>#N/A</v>
      </c>
      <c r="M72" s="56" t="e">
        <f t="shared" si="4"/>
        <v>#N/A</v>
      </c>
      <c r="N72" s="25" t="e">
        <f t="shared" si="2"/>
        <v>#N/A</v>
      </c>
      <c r="O72" s="25" t="e">
        <f t="shared" si="5"/>
        <v>#N/A</v>
      </c>
    </row>
    <row r="73" spans="1:15" x14ac:dyDescent="0.3">
      <c r="A73" s="53"/>
      <c r="B73" s="47" t="e">
        <f>IF(LEN(VLOOKUP(A73,'Species List'!$A:$G,2,FALSE))=0,"",VLOOKUP(A73,'Species List'!$A:$G,2,FALSE))</f>
        <v>#N/A</v>
      </c>
      <c r="C73" s="47" t="e">
        <f>IF(LEN(VLOOKUP(A73,'Species List'!$A:$G,3,FALSE))=0,"",VLOOKUP(A73,'Species List'!$A:$G,3,FALSE))</f>
        <v>#N/A</v>
      </c>
      <c r="D73" s="55" t="e">
        <f t="shared" si="6"/>
        <v>#N/A</v>
      </c>
      <c r="E73" s="47" t="e">
        <f>IF(LEN(VLOOKUP(A73,'Species List'!$A:$G,4,FALSE))=0,"",VLOOKUP(A73,'Species List'!$A:$G,4,FALSE))</f>
        <v>#N/A</v>
      </c>
      <c r="F73" s="47" t="e">
        <f>IF(LEN(VLOOKUP(A73,'Species List'!$A:$G,5,FALSE))=0,"",VLOOKUP(A73,'Species List'!$A:$G,5,FALSE))</f>
        <v>#N/A</v>
      </c>
      <c r="G73" s="47" t="e">
        <f>IF(LEN(VLOOKUP(A73,'Species List'!$A:$G,6,FALSE))=0,"",VLOOKUP(A73,'Species List'!$A:$G,6,FALSE))</f>
        <v>#N/A</v>
      </c>
      <c r="H73" s="47" t="e">
        <f>VLOOKUP(A73,'Species List'!$A:$G,7,FALSE)</f>
        <v>#N/A</v>
      </c>
      <c r="J73" s="53"/>
      <c r="K73" s="26" t="e">
        <f>VLOOKUP(J73,'Species List'!$H$1:$J$9,2,FALSE)</f>
        <v>#N/A</v>
      </c>
      <c r="L73" s="26" t="e">
        <f>VLOOKUP(K73,'Species List'!$I$1:$N$8,2,FALSE)</f>
        <v>#N/A</v>
      </c>
      <c r="M73" s="56" t="e">
        <f t="shared" si="4"/>
        <v>#N/A</v>
      </c>
      <c r="N73" s="25" t="e">
        <f t="shared" si="2"/>
        <v>#N/A</v>
      </c>
      <c r="O73" s="25" t="e">
        <f t="shared" si="5"/>
        <v>#N/A</v>
      </c>
    </row>
    <row r="74" spans="1:15" x14ac:dyDescent="0.3">
      <c r="A74" s="53"/>
      <c r="B74" s="47" t="e">
        <f>IF(LEN(VLOOKUP(A74,'Species List'!$A:$G,2,FALSE))=0,"",VLOOKUP(A74,'Species List'!$A:$G,2,FALSE))</f>
        <v>#N/A</v>
      </c>
      <c r="C74" s="47" t="e">
        <f>IF(LEN(VLOOKUP(A74,'Species List'!$A:$G,3,FALSE))=0,"",VLOOKUP(A74,'Species List'!$A:$G,3,FALSE))</f>
        <v>#N/A</v>
      </c>
      <c r="D74" s="55" t="e">
        <f t="shared" si="6"/>
        <v>#N/A</v>
      </c>
      <c r="E74" s="47" t="e">
        <f>IF(LEN(VLOOKUP(A74,'Species List'!$A:$G,4,FALSE))=0,"",VLOOKUP(A74,'Species List'!$A:$G,4,FALSE))</f>
        <v>#N/A</v>
      </c>
      <c r="F74" s="47" t="e">
        <f>IF(LEN(VLOOKUP(A74,'Species List'!$A:$G,5,FALSE))=0,"",VLOOKUP(A74,'Species List'!$A:$G,5,FALSE))</f>
        <v>#N/A</v>
      </c>
      <c r="G74" s="47" t="e">
        <f>IF(LEN(VLOOKUP(A74,'Species List'!$A:$G,6,FALSE))=0,"",VLOOKUP(A74,'Species List'!$A:$G,6,FALSE))</f>
        <v>#N/A</v>
      </c>
      <c r="H74" s="47" t="e">
        <f>VLOOKUP(A74,'Species List'!$A:$G,7,FALSE)</f>
        <v>#N/A</v>
      </c>
      <c r="J74" s="53"/>
      <c r="K74" s="26" t="e">
        <f>VLOOKUP(J74,'Species List'!$H$1:$J$9,2,FALSE)</f>
        <v>#N/A</v>
      </c>
      <c r="L74" s="26" t="e">
        <f>VLOOKUP(K74,'Species List'!$I$1:$N$8,2,FALSE)</f>
        <v>#N/A</v>
      </c>
      <c r="M74" s="56" t="e">
        <f t="shared" si="4"/>
        <v>#N/A</v>
      </c>
      <c r="N74" s="25" t="e">
        <f t="shared" si="2"/>
        <v>#N/A</v>
      </c>
      <c r="O74" s="25" t="e">
        <f t="shared" si="5"/>
        <v>#N/A</v>
      </c>
    </row>
    <row r="75" spans="1:15" x14ac:dyDescent="0.3">
      <c r="A75" s="53"/>
      <c r="B75" s="47" t="e">
        <f>IF(LEN(VLOOKUP(A75,'Species List'!$A:$G,2,FALSE))=0,"",VLOOKUP(A75,'Species List'!$A:$G,2,FALSE))</f>
        <v>#N/A</v>
      </c>
      <c r="C75" s="47" t="e">
        <f>IF(LEN(VLOOKUP(A75,'Species List'!$A:$G,3,FALSE))=0,"",VLOOKUP(A75,'Species List'!$A:$G,3,FALSE))</f>
        <v>#N/A</v>
      </c>
      <c r="D75" s="55" t="e">
        <f t="shared" si="6"/>
        <v>#N/A</v>
      </c>
      <c r="E75" s="47" t="e">
        <f>IF(LEN(VLOOKUP(A75,'Species List'!$A:$G,4,FALSE))=0,"",VLOOKUP(A75,'Species List'!$A:$G,4,FALSE))</f>
        <v>#N/A</v>
      </c>
      <c r="F75" s="47" t="e">
        <f>IF(LEN(VLOOKUP(A75,'Species List'!$A:$G,5,FALSE))=0,"",VLOOKUP(A75,'Species List'!$A:$G,5,FALSE))</f>
        <v>#N/A</v>
      </c>
      <c r="G75" s="47" t="e">
        <f>IF(LEN(VLOOKUP(A75,'Species List'!$A:$G,6,FALSE))=0,"",VLOOKUP(A75,'Species List'!$A:$G,6,FALSE))</f>
        <v>#N/A</v>
      </c>
      <c r="H75" s="47" t="e">
        <f>VLOOKUP(A75,'Species List'!$A:$G,7,FALSE)</f>
        <v>#N/A</v>
      </c>
      <c r="J75" s="53"/>
      <c r="K75" s="26" t="e">
        <f>VLOOKUP(J75,'Species List'!$H$1:$J$9,2,FALSE)</f>
        <v>#N/A</v>
      </c>
      <c r="L75" s="26" t="e">
        <f>VLOOKUP(K75,'Species List'!$I$1:$N$8,2,FALSE)</f>
        <v>#N/A</v>
      </c>
      <c r="M75" s="56" t="e">
        <f t="shared" si="4"/>
        <v>#N/A</v>
      </c>
      <c r="N75" s="25" t="e">
        <f t="shared" si="2"/>
        <v>#N/A</v>
      </c>
      <c r="O75" s="25" t="e">
        <f t="shared" si="5"/>
        <v>#N/A</v>
      </c>
    </row>
    <row r="76" spans="1:15" x14ac:dyDescent="0.3">
      <c r="A76" s="53"/>
      <c r="B76" s="47" t="e">
        <f>IF(LEN(VLOOKUP(A76,'Species List'!$A:$G,2,FALSE))=0,"",VLOOKUP(A76,'Species List'!$A:$G,2,FALSE))</f>
        <v>#N/A</v>
      </c>
      <c r="C76" s="47" t="e">
        <f>IF(LEN(VLOOKUP(A76,'Species List'!$A:$G,3,FALSE))=0,"",VLOOKUP(A76,'Species List'!$A:$G,3,FALSE))</f>
        <v>#N/A</v>
      </c>
      <c r="D76" s="55" t="e">
        <f t="shared" si="6"/>
        <v>#N/A</v>
      </c>
      <c r="E76" s="47" t="e">
        <f>IF(LEN(VLOOKUP(A76,'Species List'!$A:$G,4,FALSE))=0,"",VLOOKUP(A76,'Species List'!$A:$G,4,FALSE))</f>
        <v>#N/A</v>
      </c>
      <c r="F76" s="47" t="e">
        <f>IF(LEN(VLOOKUP(A76,'Species List'!$A:$G,5,FALSE))=0,"",VLOOKUP(A76,'Species List'!$A:$G,5,FALSE))</f>
        <v>#N/A</v>
      </c>
      <c r="G76" s="47" t="e">
        <f>IF(LEN(VLOOKUP(A76,'Species List'!$A:$G,6,FALSE))=0,"",VLOOKUP(A76,'Species List'!$A:$G,6,FALSE))</f>
        <v>#N/A</v>
      </c>
      <c r="H76" s="47" t="e">
        <f>VLOOKUP(A76,'Species List'!$A:$G,7,FALSE)</f>
        <v>#N/A</v>
      </c>
      <c r="J76" s="53"/>
      <c r="K76" s="26" t="e">
        <f>VLOOKUP(J76,'Species List'!$H$1:$J$9,2,FALSE)</f>
        <v>#N/A</v>
      </c>
      <c r="L76" s="26" t="e">
        <f>VLOOKUP(K76,'Species List'!$I$1:$N$8,2,FALSE)</f>
        <v>#N/A</v>
      </c>
      <c r="M76" s="56" t="e">
        <f t="shared" si="4"/>
        <v>#N/A</v>
      </c>
      <c r="N76" s="25" t="e">
        <f t="shared" ref="N76:N139" si="7">L76/$L$151</f>
        <v>#N/A</v>
      </c>
      <c r="O76" s="25" t="e">
        <f t="shared" si="5"/>
        <v>#N/A</v>
      </c>
    </row>
    <row r="77" spans="1:15" x14ac:dyDescent="0.3">
      <c r="A77" s="53"/>
      <c r="B77" s="47" t="e">
        <f>IF(LEN(VLOOKUP(A77,'Species List'!$A:$G,2,FALSE))=0,"",VLOOKUP(A77,'Species List'!$A:$G,2,FALSE))</f>
        <v>#N/A</v>
      </c>
      <c r="C77" s="47" t="e">
        <f>IF(LEN(VLOOKUP(A77,'Species List'!$A:$G,3,FALSE))=0,"",VLOOKUP(A77,'Species List'!$A:$G,3,FALSE))</f>
        <v>#N/A</v>
      </c>
      <c r="D77" s="55" t="e">
        <f t="shared" ref="D77:D140" si="8">VALUE(C77)</f>
        <v>#N/A</v>
      </c>
      <c r="E77" s="47" t="e">
        <f>IF(LEN(VLOOKUP(A77,'Species List'!$A:$G,4,FALSE))=0,"",VLOOKUP(A77,'Species List'!$A:$G,4,FALSE))</f>
        <v>#N/A</v>
      </c>
      <c r="F77" s="47" t="e">
        <f>IF(LEN(VLOOKUP(A77,'Species List'!$A:$G,5,FALSE))=0,"",VLOOKUP(A77,'Species List'!$A:$G,5,FALSE))</f>
        <v>#N/A</v>
      </c>
      <c r="G77" s="47" t="e">
        <f>IF(LEN(VLOOKUP(A77,'Species List'!$A:$G,6,FALSE))=0,"",VLOOKUP(A77,'Species List'!$A:$G,6,FALSE))</f>
        <v>#N/A</v>
      </c>
      <c r="H77" s="47" t="e">
        <f>VLOOKUP(A77,'Species List'!$A:$G,7,FALSE)</f>
        <v>#N/A</v>
      </c>
      <c r="J77" s="53"/>
      <c r="K77" s="26" t="e">
        <f>VLOOKUP(J77,'Species List'!$H$1:$J$9,2,FALSE)</f>
        <v>#N/A</v>
      </c>
      <c r="L77" s="26" t="e">
        <f>VLOOKUP(K77,'Species List'!$I$1:$N$8,2,FALSE)</f>
        <v>#N/A</v>
      </c>
      <c r="M77" s="56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53"/>
      <c r="B78" s="47" t="e">
        <f>IF(LEN(VLOOKUP(A78,'Species List'!$A:$G,2,FALSE))=0,"",VLOOKUP(A78,'Species List'!$A:$G,2,FALSE))</f>
        <v>#N/A</v>
      </c>
      <c r="C78" s="47" t="e">
        <f>IF(LEN(VLOOKUP(A78,'Species List'!$A:$G,3,FALSE))=0,"",VLOOKUP(A78,'Species List'!$A:$G,3,FALSE))</f>
        <v>#N/A</v>
      </c>
      <c r="D78" s="55" t="e">
        <f t="shared" si="8"/>
        <v>#N/A</v>
      </c>
      <c r="E78" s="47" t="e">
        <f>IF(LEN(VLOOKUP(A78,'Species List'!$A:$G,4,FALSE))=0,"",VLOOKUP(A78,'Species List'!$A:$G,4,FALSE))</f>
        <v>#N/A</v>
      </c>
      <c r="F78" s="47" t="e">
        <f>IF(LEN(VLOOKUP(A78,'Species List'!$A:$G,5,FALSE))=0,"",VLOOKUP(A78,'Species List'!$A:$G,5,FALSE))</f>
        <v>#N/A</v>
      </c>
      <c r="G78" s="47" t="e">
        <f>IF(LEN(VLOOKUP(A78,'Species List'!$A:$G,6,FALSE))=0,"",VLOOKUP(A78,'Species List'!$A:$G,6,FALSE))</f>
        <v>#N/A</v>
      </c>
      <c r="H78" s="47" t="e">
        <f>VLOOKUP(A78,'Species List'!$A:$G,7,FALSE)</f>
        <v>#N/A</v>
      </c>
      <c r="J78" s="53"/>
      <c r="K78" s="26" t="e">
        <f>VLOOKUP(J78,'Species List'!$H$1:$J$9,2,FALSE)</f>
        <v>#N/A</v>
      </c>
      <c r="L78" s="26" t="e">
        <f>VLOOKUP(K78,'Species List'!$I$1:$N$8,2,FALSE)</f>
        <v>#N/A</v>
      </c>
      <c r="M78" s="56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53"/>
      <c r="B79" s="47" t="e">
        <f>IF(LEN(VLOOKUP(A79,'Species List'!$A:$G,2,FALSE))=0,"",VLOOKUP(A79,'Species List'!$A:$G,2,FALSE))</f>
        <v>#N/A</v>
      </c>
      <c r="C79" s="47" t="e">
        <f>IF(LEN(VLOOKUP(A79,'Species List'!$A:$G,3,FALSE))=0,"",VLOOKUP(A79,'Species List'!$A:$G,3,FALSE))</f>
        <v>#N/A</v>
      </c>
      <c r="D79" s="55" t="e">
        <f t="shared" si="8"/>
        <v>#N/A</v>
      </c>
      <c r="E79" s="47" t="e">
        <f>IF(LEN(VLOOKUP(A79,'Species List'!$A:$G,4,FALSE))=0,"",VLOOKUP(A79,'Species List'!$A:$G,4,FALSE))</f>
        <v>#N/A</v>
      </c>
      <c r="F79" s="47" t="e">
        <f>IF(LEN(VLOOKUP(A79,'Species List'!$A:$G,5,FALSE))=0,"",VLOOKUP(A79,'Species List'!$A:$G,5,FALSE))</f>
        <v>#N/A</v>
      </c>
      <c r="G79" s="47" t="e">
        <f>IF(LEN(VLOOKUP(A79,'Species List'!$A:$G,6,FALSE))=0,"",VLOOKUP(A79,'Species List'!$A:$G,6,FALSE))</f>
        <v>#N/A</v>
      </c>
      <c r="H79" s="47" t="e">
        <f>VLOOKUP(A79,'Species List'!$A:$G,7,FALSE)</f>
        <v>#N/A</v>
      </c>
      <c r="J79" s="53"/>
      <c r="K79" s="26" t="e">
        <f>VLOOKUP(J79,'Species List'!$H$1:$J$9,2,FALSE)</f>
        <v>#N/A</v>
      </c>
      <c r="L79" s="26" t="e">
        <f>VLOOKUP(K79,'Species List'!$I$1:$N$8,2,FALSE)</f>
        <v>#N/A</v>
      </c>
      <c r="M79" s="56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53"/>
      <c r="B80" s="47" t="e">
        <f>IF(LEN(VLOOKUP(A80,'Species List'!$A:$G,2,FALSE))=0,"",VLOOKUP(A80,'Species List'!$A:$G,2,FALSE))</f>
        <v>#N/A</v>
      </c>
      <c r="C80" s="47" t="e">
        <f>IF(LEN(VLOOKUP(A80,'Species List'!$A:$G,3,FALSE))=0,"",VLOOKUP(A80,'Species List'!$A:$G,3,FALSE))</f>
        <v>#N/A</v>
      </c>
      <c r="D80" s="55" t="e">
        <f t="shared" si="8"/>
        <v>#N/A</v>
      </c>
      <c r="E80" s="47" t="e">
        <f>IF(LEN(VLOOKUP(A80,'Species List'!$A:$G,4,FALSE))=0,"",VLOOKUP(A80,'Species List'!$A:$G,4,FALSE))</f>
        <v>#N/A</v>
      </c>
      <c r="F80" s="47" t="e">
        <f>IF(LEN(VLOOKUP(A80,'Species List'!$A:$G,5,FALSE))=0,"",VLOOKUP(A80,'Species List'!$A:$G,5,FALSE))</f>
        <v>#N/A</v>
      </c>
      <c r="G80" s="47" t="e">
        <f>IF(LEN(VLOOKUP(A80,'Species List'!$A:$G,6,FALSE))=0,"",VLOOKUP(A80,'Species List'!$A:$G,6,FALSE))</f>
        <v>#N/A</v>
      </c>
      <c r="H80" s="47" t="e">
        <f>VLOOKUP(A80,'Species List'!$A:$G,7,FALSE)</f>
        <v>#N/A</v>
      </c>
      <c r="J80" s="53"/>
      <c r="K80" s="26" t="e">
        <f>VLOOKUP(J80,'Species List'!$H$1:$J$9,2,FALSE)</f>
        <v>#N/A</v>
      </c>
      <c r="L80" s="26" t="e">
        <f>VLOOKUP(K80,'Species List'!$I$1:$N$8,2,FALSE)</f>
        <v>#N/A</v>
      </c>
      <c r="M80" s="56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53"/>
      <c r="B81" s="47" t="e">
        <f>IF(LEN(VLOOKUP(A81,'Species List'!$A:$G,2,FALSE))=0,"",VLOOKUP(A81,'Species List'!$A:$G,2,FALSE))</f>
        <v>#N/A</v>
      </c>
      <c r="C81" s="47" t="e">
        <f>IF(LEN(VLOOKUP(A81,'Species List'!$A:$G,3,FALSE))=0,"",VLOOKUP(A81,'Species List'!$A:$G,3,FALSE))</f>
        <v>#N/A</v>
      </c>
      <c r="D81" s="55" t="e">
        <f t="shared" si="8"/>
        <v>#N/A</v>
      </c>
      <c r="E81" s="47" t="e">
        <f>IF(LEN(VLOOKUP(A81,'Species List'!$A:$G,4,FALSE))=0,"",VLOOKUP(A81,'Species List'!$A:$G,4,FALSE))</f>
        <v>#N/A</v>
      </c>
      <c r="F81" s="47" t="e">
        <f>IF(LEN(VLOOKUP(A81,'Species List'!$A:$G,5,FALSE))=0,"",VLOOKUP(A81,'Species List'!$A:$G,5,FALSE))</f>
        <v>#N/A</v>
      </c>
      <c r="G81" s="47" t="e">
        <f>IF(LEN(VLOOKUP(A81,'Species List'!$A:$G,6,FALSE))=0,"",VLOOKUP(A81,'Species List'!$A:$G,6,FALSE))</f>
        <v>#N/A</v>
      </c>
      <c r="H81" s="47" t="e">
        <f>VLOOKUP(A81,'Species List'!$A:$G,7,FALSE)</f>
        <v>#N/A</v>
      </c>
      <c r="J81" s="53"/>
      <c r="K81" s="26" t="e">
        <f>VLOOKUP(J81,'Species List'!$H$1:$J$9,2,FALSE)</f>
        <v>#N/A</v>
      </c>
      <c r="L81" s="26" t="e">
        <f>VLOOKUP(K81,'Species List'!$I$1:$N$8,2,FALSE)</f>
        <v>#N/A</v>
      </c>
      <c r="M81" s="56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53"/>
      <c r="B82" s="47" t="e">
        <f>IF(LEN(VLOOKUP(A82,'Species List'!$A:$G,2,FALSE))=0,"",VLOOKUP(A82,'Species List'!$A:$G,2,FALSE))</f>
        <v>#N/A</v>
      </c>
      <c r="C82" s="47" t="e">
        <f>IF(LEN(VLOOKUP(A82,'Species List'!$A:$G,3,FALSE))=0,"",VLOOKUP(A82,'Species List'!$A:$G,3,FALSE))</f>
        <v>#N/A</v>
      </c>
      <c r="D82" s="55" t="e">
        <f t="shared" si="8"/>
        <v>#N/A</v>
      </c>
      <c r="E82" s="47" t="e">
        <f>IF(LEN(VLOOKUP(A82,'Species List'!$A:$G,4,FALSE))=0,"",VLOOKUP(A82,'Species List'!$A:$G,4,FALSE))</f>
        <v>#N/A</v>
      </c>
      <c r="F82" s="47" t="e">
        <f>IF(LEN(VLOOKUP(A82,'Species List'!$A:$G,5,FALSE))=0,"",VLOOKUP(A82,'Species List'!$A:$G,5,FALSE))</f>
        <v>#N/A</v>
      </c>
      <c r="G82" s="47" t="e">
        <f>IF(LEN(VLOOKUP(A82,'Species List'!$A:$G,6,FALSE))=0,"",VLOOKUP(A82,'Species List'!$A:$G,6,FALSE))</f>
        <v>#N/A</v>
      </c>
      <c r="H82" s="47" t="e">
        <f>VLOOKUP(A82,'Species List'!$A:$G,7,FALSE)</f>
        <v>#N/A</v>
      </c>
      <c r="J82" s="53"/>
      <c r="K82" s="26" t="e">
        <f>VLOOKUP(J82,'Species List'!$H$1:$J$9,2,FALSE)</f>
        <v>#N/A</v>
      </c>
      <c r="L82" s="26" t="e">
        <f>VLOOKUP(K82,'Species List'!$I$1:$N$8,2,FALSE)</f>
        <v>#N/A</v>
      </c>
      <c r="M82" s="56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53"/>
      <c r="B83" s="47" t="e">
        <f>IF(LEN(VLOOKUP(A83,'Species List'!$A:$G,2,FALSE))=0,"",VLOOKUP(A83,'Species List'!$A:$G,2,FALSE))</f>
        <v>#N/A</v>
      </c>
      <c r="C83" s="47" t="e">
        <f>IF(LEN(VLOOKUP(A83,'Species List'!$A:$G,3,FALSE))=0,"",VLOOKUP(A83,'Species List'!$A:$G,3,FALSE))</f>
        <v>#N/A</v>
      </c>
      <c r="D83" s="55" t="e">
        <f t="shared" si="8"/>
        <v>#N/A</v>
      </c>
      <c r="E83" s="47" t="e">
        <f>IF(LEN(VLOOKUP(A83,'Species List'!$A:$G,4,FALSE))=0,"",VLOOKUP(A83,'Species List'!$A:$G,4,FALSE))</f>
        <v>#N/A</v>
      </c>
      <c r="F83" s="47" t="e">
        <f>IF(LEN(VLOOKUP(A83,'Species List'!$A:$G,5,FALSE))=0,"",VLOOKUP(A83,'Species List'!$A:$G,5,FALSE))</f>
        <v>#N/A</v>
      </c>
      <c r="G83" s="47" t="e">
        <f>IF(LEN(VLOOKUP(A83,'Species List'!$A:$G,6,FALSE))=0,"",VLOOKUP(A83,'Species List'!$A:$G,6,FALSE))</f>
        <v>#N/A</v>
      </c>
      <c r="H83" s="47" t="e">
        <f>VLOOKUP(A83,'Species List'!$A:$G,7,FALSE)</f>
        <v>#N/A</v>
      </c>
      <c r="J83" s="53"/>
      <c r="K83" s="26" t="e">
        <f>VLOOKUP(J83,'Species List'!$H$1:$J$9,2,FALSE)</f>
        <v>#N/A</v>
      </c>
      <c r="L83" s="26" t="e">
        <f>VLOOKUP(K83,'Species List'!$I$1:$N$8,2,FALSE)</f>
        <v>#N/A</v>
      </c>
      <c r="M83" s="56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53"/>
      <c r="B84" s="47" t="e">
        <f>IF(LEN(VLOOKUP(A84,'Species List'!$A:$G,2,FALSE))=0,"",VLOOKUP(A84,'Species List'!$A:$G,2,FALSE))</f>
        <v>#N/A</v>
      </c>
      <c r="C84" s="47" t="e">
        <f>IF(LEN(VLOOKUP(A84,'Species List'!$A:$G,3,FALSE))=0,"",VLOOKUP(A84,'Species List'!$A:$G,3,FALSE))</f>
        <v>#N/A</v>
      </c>
      <c r="D84" s="55" t="e">
        <f t="shared" si="8"/>
        <v>#N/A</v>
      </c>
      <c r="E84" s="47" t="e">
        <f>IF(LEN(VLOOKUP(A84,'Species List'!$A:$G,4,FALSE))=0,"",VLOOKUP(A84,'Species List'!$A:$G,4,FALSE))</f>
        <v>#N/A</v>
      </c>
      <c r="F84" s="47" t="e">
        <f>IF(LEN(VLOOKUP(A84,'Species List'!$A:$G,5,FALSE))=0,"",VLOOKUP(A84,'Species List'!$A:$G,5,FALSE))</f>
        <v>#N/A</v>
      </c>
      <c r="G84" s="47" t="e">
        <f>IF(LEN(VLOOKUP(A84,'Species List'!$A:$G,6,FALSE))=0,"",VLOOKUP(A84,'Species List'!$A:$G,6,FALSE))</f>
        <v>#N/A</v>
      </c>
      <c r="H84" s="47" t="e">
        <f>VLOOKUP(A84,'Species List'!$A:$G,7,FALSE)</f>
        <v>#N/A</v>
      </c>
      <c r="J84" s="53"/>
      <c r="K84" s="26" t="e">
        <f>VLOOKUP(J84,'Species List'!$H$1:$J$9,2,FALSE)</f>
        <v>#N/A</v>
      </c>
      <c r="L84" s="26" t="e">
        <f>VLOOKUP(K84,'Species List'!$I$1:$N$8,2,FALSE)</f>
        <v>#N/A</v>
      </c>
      <c r="M84" s="56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53"/>
      <c r="B85" s="47" t="e">
        <f>IF(LEN(VLOOKUP(A85,'Species List'!$A:$G,2,FALSE))=0,"",VLOOKUP(A85,'Species List'!$A:$G,2,FALSE))</f>
        <v>#N/A</v>
      </c>
      <c r="C85" s="47" t="e">
        <f>IF(LEN(VLOOKUP(A85,'Species List'!$A:$G,3,FALSE))=0,"",VLOOKUP(A85,'Species List'!$A:$G,3,FALSE))</f>
        <v>#N/A</v>
      </c>
      <c r="D85" s="55" t="e">
        <f t="shared" si="8"/>
        <v>#N/A</v>
      </c>
      <c r="E85" s="47" t="e">
        <f>IF(LEN(VLOOKUP(A85,'Species List'!$A:$G,4,FALSE))=0,"",VLOOKUP(A85,'Species List'!$A:$G,4,FALSE))</f>
        <v>#N/A</v>
      </c>
      <c r="F85" s="47" t="e">
        <f>IF(LEN(VLOOKUP(A85,'Species List'!$A:$G,5,FALSE))=0,"",VLOOKUP(A85,'Species List'!$A:$G,5,FALSE))</f>
        <v>#N/A</v>
      </c>
      <c r="G85" s="47" t="e">
        <f>IF(LEN(VLOOKUP(A85,'Species List'!$A:$G,6,FALSE))=0,"",VLOOKUP(A85,'Species List'!$A:$G,6,FALSE))</f>
        <v>#N/A</v>
      </c>
      <c r="H85" s="47" t="e">
        <f>VLOOKUP(A85,'Species List'!$A:$G,7,FALSE)</f>
        <v>#N/A</v>
      </c>
      <c r="J85" s="53"/>
      <c r="K85" s="26" t="e">
        <f>VLOOKUP(J85,'Species List'!$H$1:$J$9,2,FALSE)</f>
        <v>#N/A</v>
      </c>
      <c r="L85" s="26" t="e">
        <f>VLOOKUP(K85,'Species List'!$I$1:$N$8,2,FALSE)</f>
        <v>#N/A</v>
      </c>
      <c r="M85" s="56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53"/>
      <c r="B86" s="47" t="e">
        <f>IF(LEN(VLOOKUP(A86,'Species List'!$A:$G,2,FALSE))=0,"",VLOOKUP(A86,'Species List'!$A:$G,2,FALSE))</f>
        <v>#N/A</v>
      </c>
      <c r="C86" s="47" t="e">
        <f>IF(LEN(VLOOKUP(A86,'Species List'!$A:$G,3,FALSE))=0,"",VLOOKUP(A86,'Species List'!$A:$G,3,FALSE))</f>
        <v>#N/A</v>
      </c>
      <c r="D86" s="55" t="e">
        <f t="shared" si="8"/>
        <v>#N/A</v>
      </c>
      <c r="E86" s="47" t="e">
        <f>IF(LEN(VLOOKUP(A86,'Species List'!$A:$G,4,FALSE))=0,"",VLOOKUP(A86,'Species List'!$A:$G,4,FALSE))</f>
        <v>#N/A</v>
      </c>
      <c r="F86" s="47" t="e">
        <f>IF(LEN(VLOOKUP(A86,'Species List'!$A:$G,5,FALSE))=0,"",VLOOKUP(A86,'Species List'!$A:$G,5,FALSE))</f>
        <v>#N/A</v>
      </c>
      <c r="G86" s="47" t="e">
        <f>IF(LEN(VLOOKUP(A86,'Species List'!$A:$G,6,FALSE))=0,"",VLOOKUP(A86,'Species List'!$A:$G,6,FALSE))</f>
        <v>#N/A</v>
      </c>
      <c r="H86" s="47" t="e">
        <f>VLOOKUP(A86,'Species List'!$A:$G,7,FALSE)</f>
        <v>#N/A</v>
      </c>
      <c r="J86" s="53"/>
      <c r="K86" s="26" t="e">
        <f>VLOOKUP(J86,'Species List'!$H$1:$J$9,2,FALSE)</f>
        <v>#N/A</v>
      </c>
      <c r="L86" s="26" t="e">
        <f>VLOOKUP(K86,'Species List'!$I$1:$N$8,2,FALSE)</f>
        <v>#N/A</v>
      </c>
      <c r="M86" s="56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53"/>
      <c r="B87" s="47" t="e">
        <f>IF(LEN(VLOOKUP(A87,'Species List'!$A:$G,2,FALSE))=0,"",VLOOKUP(A87,'Species List'!$A:$G,2,FALSE))</f>
        <v>#N/A</v>
      </c>
      <c r="C87" s="47" t="e">
        <f>IF(LEN(VLOOKUP(A87,'Species List'!$A:$G,3,FALSE))=0,"",VLOOKUP(A87,'Species List'!$A:$G,3,FALSE))</f>
        <v>#N/A</v>
      </c>
      <c r="D87" s="55" t="e">
        <f t="shared" si="8"/>
        <v>#N/A</v>
      </c>
      <c r="E87" s="47" t="e">
        <f>IF(LEN(VLOOKUP(A87,'Species List'!$A:$G,4,FALSE))=0,"",VLOOKUP(A87,'Species List'!$A:$G,4,FALSE))</f>
        <v>#N/A</v>
      </c>
      <c r="F87" s="47" t="e">
        <f>IF(LEN(VLOOKUP(A87,'Species List'!$A:$G,5,FALSE))=0,"",VLOOKUP(A87,'Species List'!$A:$G,5,FALSE))</f>
        <v>#N/A</v>
      </c>
      <c r="G87" s="47" t="e">
        <f>IF(LEN(VLOOKUP(A87,'Species List'!$A:$G,6,FALSE))=0,"",VLOOKUP(A87,'Species List'!$A:$G,6,FALSE))</f>
        <v>#N/A</v>
      </c>
      <c r="H87" s="47" t="e">
        <f>VLOOKUP(A87,'Species List'!$A:$G,7,FALSE)</f>
        <v>#N/A</v>
      </c>
      <c r="J87" s="53"/>
      <c r="K87" s="26" t="e">
        <f>VLOOKUP(J87,'Species List'!$H$1:$J$9,2,FALSE)</f>
        <v>#N/A</v>
      </c>
      <c r="L87" s="26" t="e">
        <f>VLOOKUP(K87,'Species List'!$I$1:$N$8,2,FALSE)</f>
        <v>#N/A</v>
      </c>
      <c r="M87" s="56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53"/>
      <c r="B88" s="47" t="e">
        <f>IF(LEN(VLOOKUP(A88,'Species List'!$A:$G,2,FALSE))=0,"",VLOOKUP(A88,'Species List'!$A:$G,2,FALSE))</f>
        <v>#N/A</v>
      </c>
      <c r="C88" s="47" t="e">
        <f>IF(LEN(VLOOKUP(A88,'Species List'!$A:$G,3,FALSE))=0,"",VLOOKUP(A88,'Species List'!$A:$G,3,FALSE))</f>
        <v>#N/A</v>
      </c>
      <c r="D88" s="55" t="e">
        <f t="shared" si="8"/>
        <v>#N/A</v>
      </c>
      <c r="E88" s="47" t="e">
        <f>IF(LEN(VLOOKUP(A88,'Species List'!$A:$G,4,FALSE))=0,"",VLOOKUP(A88,'Species List'!$A:$G,4,FALSE))</f>
        <v>#N/A</v>
      </c>
      <c r="F88" s="47" t="e">
        <f>IF(LEN(VLOOKUP(A88,'Species List'!$A:$G,5,FALSE))=0,"",VLOOKUP(A88,'Species List'!$A:$G,5,FALSE))</f>
        <v>#N/A</v>
      </c>
      <c r="G88" s="47" t="e">
        <f>IF(LEN(VLOOKUP(A88,'Species List'!$A:$G,6,FALSE))=0,"",VLOOKUP(A88,'Species List'!$A:$G,6,FALSE))</f>
        <v>#N/A</v>
      </c>
      <c r="H88" s="47" t="e">
        <f>VLOOKUP(A88,'Species List'!$A:$G,7,FALSE)</f>
        <v>#N/A</v>
      </c>
      <c r="J88" s="53"/>
      <c r="K88" s="26" t="e">
        <f>VLOOKUP(J88,'Species List'!$H$1:$J$9,2,FALSE)</f>
        <v>#N/A</v>
      </c>
      <c r="L88" s="26" t="e">
        <f>VLOOKUP(K88,'Species List'!$I$1:$N$8,2,FALSE)</f>
        <v>#N/A</v>
      </c>
      <c r="M88" s="56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53"/>
      <c r="B89" s="47" t="e">
        <f>IF(LEN(VLOOKUP(A89,'Species List'!$A:$G,2,FALSE))=0,"",VLOOKUP(A89,'Species List'!$A:$G,2,FALSE))</f>
        <v>#N/A</v>
      </c>
      <c r="C89" s="47" t="e">
        <f>IF(LEN(VLOOKUP(A89,'Species List'!$A:$G,3,FALSE))=0,"",VLOOKUP(A89,'Species List'!$A:$G,3,FALSE))</f>
        <v>#N/A</v>
      </c>
      <c r="D89" s="55" t="e">
        <f t="shared" si="8"/>
        <v>#N/A</v>
      </c>
      <c r="E89" s="47" t="e">
        <f>IF(LEN(VLOOKUP(A89,'Species List'!$A:$G,4,FALSE))=0,"",VLOOKUP(A89,'Species List'!$A:$G,4,FALSE))</f>
        <v>#N/A</v>
      </c>
      <c r="F89" s="47" t="e">
        <f>IF(LEN(VLOOKUP(A89,'Species List'!$A:$G,5,FALSE))=0,"",VLOOKUP(A89,'Species List'!$A:$G,5,FALSE))</f>
        <v>#N/A</v>
      </c>
      <c r="G89" s="47" t="e">
        <f>IF(LEN(VLOOKUP(A89,'Species List'!$A:$G,6,FALSE))=0,"",VLOOKUP(A89,'Species List'!$A:$G,6,FALSE))</f>
        <v>#N/A</v>
      </c>
      <c r="H89" s="47" t="e">
        <f>VLOOKUP(A89,'Species List'!$A:$G,7,FALSE)</f>
        <v>#N/A</v>
      </c>
      <c r="J89" s="53"/>
      <c r="K89" s="26" t="e">
        <f>VLOOKUP(J89,'Species List'!$H$1:$J$9,2,FALSE)</f>
        <v>#N/A</v>
      </c>
      <c r="L89" s="26" t="e">
        <f>VLOOKUP(K89,'Species List'!$I$1:$N$8,2,FALSE)</f>
        <v>#N/A</v>
      </c>
      <c r="M89" s="56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53"/>
      <c r="B90" s="47" t="e">
        <f>IF(LEN(VLOOKUP(A90,'Species List'!$A:$G,2,FALSE))=0,"",VLOOKUP(A90,'Species List'!$A:$G,2,FALSE))</f>
        <v>#N/A</v>
      </c>
      <c r="C90" s="47" t="e">
        <f>IF(LEN(VLOOKUP(A90,'Species List'!$A:$G,3,FALSE))=0,"",VLOOKUP(A90,'Species List'!$A:$G,3,FALSE))</f>
        <v>#N/A</v>
      </c>
      <c r="D90" s="55" t="e">
        <f t="shared" si="8"/>
        <v>#N/A</v>
      </c>
      <c r="E90" s="47" t="e">
        <f>IF(LEN(VLOOKUP(A90,'Species List'!$A:$G,4,FALSE))=0,"",VLOOKUP(A90,'Species List'!$A:$G,4,FALSE))</f>
        <v>#N/A</v>
      </c>
      <c r="F90" s="47" t="e">
        <f>IF(LEN(VLOOKUP(A90,'Species List'!$A:$G,5,FALSE))=0,"",VLOOKUP(A90,'Species List'!$A:$G,5,FALSE))</f>
        <v>#N/A</v>
      </c>
      <c r="G90" s="47" t="e">
        <f>IF(LEN(VLOOKUP(A90,'Species List'!$A:$G,6,FALSE))=0,"",VLOOKUP(A90,'Species List'!$A:$G,6,FALSE))</f>
        <v>#N/A</v>
      </c>
      <c r="H90" s="47" t="e">
        <f>VLOOKUP(A90,'Species List'!$A:$G,7,FALSE)</f>
        <v>#N/A</v>
      </c>
      <c r="J90" s="53"/>
      <c r="K90" s="26" t="e">
        <f>VLOOKUP(J90,'Species List'!$H$1:$J$9,2,FALSE)</f>
        <v>#N/A</v>
      </c>
      <c r="L90" s="26" t="e">
        <f>VLOOKUP(K90,'Species List'!$I$1:$N$8,2,FALSE)</f>
        <v>#N/A</v>
      </c>
      <c r="M90" s="56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53"/>
      <c r="B91" s="47" t="e">
        <f>IF(LEN(VLOOKUP(A91,'Species List'!$A:$G,2,FALSE))=0,"",VLOOKUP(A91,'Species List'!$A:$G,2,FALSE))</f>
        <v>#N/A</v>
      </c>
      <c r="C91" s="47" t="e">
        <f>IF(LEN(VLOOKUP(A91,'Species List'!$A:$G,3,FALSE))=0,"",VLOOKUP(A91,'Species List'!$A:$G,3,FALSE))</f>
        <v>#N/A</v>
      </c>
      <c r="D91" s="55" t="e">
        <f t="shared" si="8"/>
        <v>#N/A</v>
      </c>
      <c r="E91" s="47" t="e">
        <f>IF(LEN(VLOOKUP(A91,'Species List'!$A:$G,4,FALSE))=0,"",VLOOKUP(A91,'Species List'!$A:$G,4,FALSE))</f>
        <v>#N/A</v>
      </c>
      <c r="F91" s="47" t="e">
        <f>IF(LEN(VLOOKUP(A91,'Species List'!$A:$G,5,FALSE))=0,"",VLOOKUP(A91,'Species List'!$A:$G,5,FALSE))</f>
        <v>#N/A</v>
      </c>
      <c r="G91" s="47" t="e">
        <f>IF(LEN(VLOOKUP(A91,'Species List'!$A:$G,6,FALSE))=0,"",VLOOKUP(A91,'Species List'!$A:$G,6,FALSE))</f>
        <v>#N/A</v>
      </c>
      <c r="H91" s="47" t="e">
        <f>VLOOKUP(A91,'Species List'!$A:$G,7,FALSE)</f>
        <v>#N/A</v>
      </c>
      <c r="J91" s="53"/>
      <c r="K91" s="26" t="e">
        <f>VLOOKUP(J91,'Species List'!$H$1:$J$9,2,FALSE)</f>
        <v>#N/A</v>
      </c>
      <c r="L91" s="26" t="e">
        <f>VLOOKUP(K91,'Species List'!$I$1:$N$8,2,FALSE)</f>
        <v>#N/A</v>
      </c>
      <c r="M91" s="56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53"/>
      <c r="B92" s="47" t="e">
        <f>IF(LEN(VLOOKUP(A92,'Species List'!$A:$G,2,FALSE))=0,"",VLOOKUP(A92,'Species List'!$A:$G,2,FALSE))</f>
        <v>#N/A</v>
      </c>
      <c r="C92" s="47" t="e">
        <f>IF(LEN(VLOOKUP(A92,'Species List'!$A:$G,3,FALSE))=0,"",VLOOKUP(A92,'Species List'!$A:$G,3,FALSE))</f>
        <v>#N/A</v>
      </c>
      <c r="D92" s="55" t="e">
        <f t="shared" si="8"/>
        <v>#N/A</v>
      </c>
      <c r="E92" s="47" t="e">
        <f>IF(LEN(VLOOKUP(A92,'Species List'!$A:$G,4,FALSE))=0,"",VLOOKUP(A92,'Species List'!$A:$G,4,FALSE))</f>
        <v>#N/A</v>
      </c>
      <c r="F92" s="47" t="e">
        <f>IF(LEN(VLOOKUP(A92,'Species List'!$A:$G,5,FALSE))=0,"",VLOOKUP(A92,'Species List'!$A:$G,5,FALSE))</f>
        <v>#N/A</v>
      </c>
      <c r="G92" s="47" t="e">
        <f>IF(LEN(VLOOKUP(A92,'Species List'!$A:$G,6,FALSE))=0,"",VLOOKUP(A92,'Species List'!$A:$G,6,FALSE))</f>
        <v>#N/A</v>
      </c>
      <c r="H92" s="47" t="e">
        <f>VLOOKUP(A92,'Species List'!$A:$G,7,FALSE)</f>
        <v>#N/A</v>
      </c>
      <c r="J92" s="53"/>
      <c r="K92" s="26" t="e">
        <f>VLOOKUP(J92,'Species List'!$H$1:$J$9,2,FALSE)</f>
        <v>#N/A</v>
      </c>
      <c r="L92" s="26" t="e">
        <f>VLOOKUP(K92,'Species List'!$I$1:$N$8,2,FALSE)</f>
        <v>#N/A</v>
      </c>
      <c r="M92" s="56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53"/>
      <c r="B93" s="47" t="e">
        <f>IF(LEN(VLOOKUP(A93,'Species List'!$A:$G,2,FALSE))=0,"",VLOOKUP(A93,'Species List'!$A:$G,2,FALSE))</f>
        <v>#N/A</v>
      </c>
      <c r="C93" s="47" t="e">
        <f>IF(LEN(VLOOKUP(A93,'Species List'!$A:$G,3,FALSE))=0,"",VLOOKUP(A93,'Species List'!$A:$G,3,FALSE))</f>
        <v>#N/A</v>
      </c>
      <c r="D93" s="55" t="e">
        <f t="shared" si="8"/>
        <v>#N/A</v>
      </c>
      <c r="E93" s="47" t="e">
        <f>IF(LEN(VLOOKUP(A93,'Species List'!$A:$G,4,FALSE))=0,"",VLOOKUP(A93,'Species List'!$A:$G,4,FALSE))</f>
        <v>#N/A</v>
      </c>
      <c r="F93" s="47" t="e">
        <f>IF(LEN(VLOOKUP(A93,'Species List'!$A:$G,5,FALSE))=0,"",VLOOKUP(A93,'Species List'!$A:$G,5,FALSE))</f>
        <v>#N/A</v>
      </c>
      <c r="G93" s="47" t="e">
        <f>IF(LEN(VLOOKUP(A93,'Species List'!$A:$G,6,FALSE))=0,"",VLOOKUP(A93,'Species List'!$A:$G,6,FALSE))</f>
        <v>#N/A</v>
      </c>
      <c r="H93" s="47" t="e">
        <f>VLOOKUP(A93,'Species List'!$A:$G,7,FALSE)</f>
        <v>#N/A</v>
      </c>
      <c r="J93" s="53"/>
      <c r="K93" s="26" t="e">
        <f>VLOOKUP(J93,'Species List'!$H$1:$J$9,2,FALSE)</f>
        <v>#N/A</v>
      </c>
      <c r="L93" s="26" t="e">
        <f>VLOOKUP(K93,'Species List'!$I$1:$N$8,2,FALSE)</f>
        <v>#N/A</v>
      </c>
      <c r="M93" s="56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53"/>
      <c r="B94" s="47" t="e">
        <f>IF(LEN(VLOOKUP(A94,'Species List'!$A:$G,2,FALSE))=0,"",VLOOKUP(A94,'Species List'!$A:$G,2,FALSE))</f>
        <v>#N/A</v>
      </c>
      <c r="C94" s="47" t="e">
        <f>IF(LEN(VLOOKUP(A94,'Species List'!$A:$G,3,FALSE))=0,"",VLOOKUP(A94,'Species List'!$A:$G,3,FALSE))</f>
        <v>#N/A</v>
      </c>
      <c r="D94" s="55" t="e">
        <f t="shared" si="8"/>
        <v>#N/A</v>
      </c>
      <c r="E94" s="47" t="e">
        <f>IF(LEN(VLOOKUP(A94,'Species List'!$A:$G,4,FALSE))=0,"",VLOOKUP(A94,'Species List'!$A:$G,4,FALSE))</f>
        <v>#N/A</v>
      </c>
      <c r="F94" s="47" t="e">
        <f>IF(LEN(VLOOKUP(A94,'Species List'!$A:$G,5,FALSE))=0,"",VLOOKUP(A94,'Species List'!$A:$G,5,FALSE))</f>
        <v>#N/A</v>
      </c>
      <c r="G94" s="47" t="e">
        <f>IF(LEN(VLOOKUP(A94,'Species List'!$A:$G,6,FALSE))=0,"",VLOOKUP(A94,'Species List'!$A:$G,6,FALSE))</f>
        <v>#N/A</v>
      </c>
      <c r="H94" s="47" t="e">
        <f>VLOOKUP(A94,'Species List'!$A:$G,7,FALSE)</f>
        <v>#N/A</v>
      </c>
      <c r="J94" s="53"/>
      <c r="K94" s="26" t="e">
        <f>VLOOKUP(J94,'Species List'!$H$1:$J$9,2,FALSE)</f>
        <v>#N/A</v>
      </c>
      <c r="L94" s="26" t="e">
        <f>VLOOKUP(K94,'Species List'!$I$1:$N$8,2,FALSE)</f>
        <v>#N/A</v>
      </c>
      <c r="M94" s="56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53"/>
      <c r="B95" s="47" t="e">
        <f>IF(LEN(VLOOKUP(A95,'Species List'!$A:$G,2,FALSE))=0,"",VLOOKUP(A95,'Species List'!$A:$G,2,FALSE))</f>
        <v>#N/A</v>
      </c>
      <c r="C95" s="47" t="e">
        <f>IF(LEN(VLOOKUP(A95,'Species List'!$A:$G,3,FALSE))=0,"",VLOOKUP(A95,'Species List'!$A:$G,3,FALSE))</f>
        <v>#N/A</v>
      </c>
      <c r="D95" s="55" t="e">
        <f t="shared" si="8"/>
        <v>#N/A</v>
      </c>
      <c r="E95" s="47" t="e">
        <f>IF(LEN(VLOOKUP(A95,'Species List'!$A:$G,4,FALSE))=0,"",VLOOKUP(A95,'Species List'!$A:$G,4,FALSE))</f>
        <v>#N/A</v>
      </c>
      <c r="F95" s="47" t="e">
        <f>IF(LEN(VLOOKUP(A95,'Species List'!$A:$G,5,FALSE))=0,"",VLOOKUP(A95,'Species List'!$A:$G,5,FALSE))</f>
        <v>#N/A</v>
      </c>
      <c r="G95" s="47" t="e">
        <f>IF(LEN(VLOOKUP(A95,'Species List'!$A:$G,6,FALSE))=0,"",VLOOKUP(A95,'Species List'!$A:$G,6,FALSE))</f>
        <v>#N/A</v>
      </c>
      <c r="H95" s="47" t="e">
        <f>VLOOKUP(A95,'Species List'!$A:$G,7,FALSE)</f>
        <v>#N/A</v>
      </c>
      <c r="J95" s="53"/>
      <c r="K95" s="26" t="e">
        <f>VLOOKUP(J95,'Species List'!$H$1:$J$9,2,FALSE)</f>
        <v>#N/A</v>
      </c>
      <c r="L95" s="26" t="e">
        <f>VLOOKUP(K95,'Species List'!$I$1:$N$8,2,FALSE)</f>
        <v>#N/A</v>
      </c>
      <c r="M95" s="56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53"/>
      <c r="B96" s="47" t="e">
        <f>IF(LEN(VLOOKUP(A96,'Species List'!$A:$G,2,FALSE))=0,"",VLOOKUP(A96,'Species List'!$A:$G,2,FALSE))</f>
        <v>#N/A</v>
      </c>
      <c r="C96" s="47" t="e">
        <f>IF(LEN(VLOOKUP(A96,'Species List'!$A:$G,3,FALSE))=0,"",VLOOKUP(A96,'Species List'!$A:$G,3,FALSE))</f>
        <v>#N/A</v>
      </c>
      <c r="D96" s="55" t="e">
        <f t="shared" si="8"/>
        <v>#N/A</v>
      </c>
      <c r="E96" s="47" t="e">
        <f>IF(LEN(VLOOKUP(A96,'Species List'!$A:$G,4,FALSE))=0,"",VLOOKUP(A96,'Species List'!$A:$G,4,FALSE))</f>
        <v>#N/A</v>
      </c>
      <c r="F96" s="47" t="e">
        <f>IF(LEN(VLOOKUP(A96,'Species List'!$A:$G,5,FALSE))=0,"",VLOOKUP(A96,'Species List'!$A:$G,5,FALSE))</f>
        <v>#N/A</v>
      </c>
      <c r="G96" s="47" t="e">
        <f>IF(LEN(VLOOKUP(A96,'Species List'!$A:$G,6,FALSE))=0,"",VLOOKUP(A96,'Species List'!$A:$G,6,FALSE))</f>
        <v>#N/A</v>
      </c>
      <c r="H96" s="47" t="e">
        <f>VLOOKUP(A96,'Species List'!$A:$G,7,FALSE)</f>
        <v>#N/A</v>
      </c>
      <c r="J96" s="53"/>
      <c r="K96" s="26" t="e">
        <f>VLOOKUP(J96,'Species List'!$H$1:$J$9,2,FALSE)</f>
        <v>#N/A</v>
      </c>
      <c r="L96" s="26" t="e">
        <f>VLOOKUP(K96,'Species List'!$I$1:$N$8,2,FALSE)</f>
        <v>#N/A</v>
      </c>
      <c r="M96" s="56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53"/>
      <c r="B97" s="47" t="e">
        <f>IF(LEN(VLOOKUP(A97,'Species List'!$A:$G,2,FALSE))=0,"",VLOOKUP(A97,'Species List'!$A:$G,2,FALSE))</f>
        <v>#N/A</v>
      </c>
      <c r="C97" s="47" t="e">
        <f>IF(LEN(VLOOKUP(A97,'Species List'!$A:$G,3,FALSE))=0,"",VLOOKUP(A97,'Species List'!$A:$G,3,FALSE))</f>
        <v>#N/A</v>
      </c>
      <c r="D97" s="55" t="e">
        <f t="shared" si="8"/>
        <v>#N/A</v>
      </c>
      <c r="E97" s="47" t="e">
        <f>IF(LEN(VLOOKUP(A97,'Species List'!$A:$G,4,FALSE))=0,"",VLOOKUP(A97,'Species List'!$A:$G,4,FALSE))</f>
        <v>#N/A</v>
      </c>
      <c r="F97" s="47" t="e">
        <f>IF(LEN(VLOOKUP(A97,'Species List'!$A:$G,5,FALSE))=0,"",VLOOKUP(A97,'Species List'!$A:$G,5,FALSE))</f>
        <v>#N/A</v>
      </c>
      <c r="G97" s="47" t="e">
        <f>IF(LEN(VLOOKUP(A97,'Species List'!$A:$G,6,FALSE))=0,"",VLOOKUP(A97,'Species List'!$A:$G,6,FALSE))</f>
        <v>#N/A</v>
      </c>
      <c r="H97" s="47" t="e">
        <f>VLOOKUP(A97,'Species List'!$A:$G,7,FALSE)</f>
        <v>#N/A</v>
      </c>
      <c r="J97" s="53"/>
      <c r="K97" s="26" t="e">
        <f>VLOOKUP(J97,'Species List'!$H$1:$J$9,2,FALSE)</f>
        <v>#N/A</v>
      </c>
      <c r="L97" s="26" t="e">
        <f>VLOOKUP(K97,'Species List'!$I$1:$N$8,2,FALSE)</f>
        <v>#N/A</v>
      </c>
      <c r="M97" s="56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53"/>
      <c r="B98" s="47" t="e">
        <f>IF(LEN(VLOOKUP(A98,'Species List'!$A:$G,2,FALSE))=0,"",VLOOKUP(A98,'Species List'!$A:$G,2,FALSE))</f>
        <v>#N/A</v>
      </c>
      <c r="C98" s="47" t="e">
        <f>IF(LEN(VLOOKUP(A98,'Species List'!$A:$G,3,FALSE))=0,"",VLOOKUP(A98,'Species List'!$A:$G,3,FALSE))</f>
        <v>#N/A</v>
      </c>
      <c r="D98" s="55" t="e">
        <f t="shared" si="8"/>
        <v>#N/A</v>
      </c>
      <c r="E98" s="47" t="e">
        <f>IF(LEN(VLOOKUP(A98,'Species List'!$A:$G,4,FALSE))=0,"",VLOOKUP(A98,'Species List'!$A:$G,4,FALSE))</f>
        <v>#N/A</v>
      </c>
      <c r="F98" s="47" t="e">
        <f>IF(LEN(VLOOKUP(A98,'Species List'!$A:$G,5,FALSE))=0,"",VLOOKUP(A98,'Species List'!$A:$G,5,FALSE))</f>
        <v>#N/A</v>
      </c>
      <c r="G98" s="47" t="e">
        <f>IF(LEN(VLOOKUP(A98,'Species List'!$A:$G,6,FALSE))=0,"",VLOOKUP(A98,'Species List'!$A:$G,6,FALSE))</f>
        <v>#N/A</v>
      </c>
      <c r="H98" s="47" t="e">
        <f>VLOOKUP(A98,'Species List'!$A:$G,7,FALSE)</f>
        <v>#N/A</v>
      </c>
      <c r="J98" s="53"/>
      <c r="K98" s="26" t="e">
        <f>VLOOKUP(J98,'Species List'!$H$1:$J$9,2,FALSE)</f>
        <v>#N/A</v>
      </c>
      <c r="L98" s="26" t="e">
        <f>VLOOKUP(K98,'Species List'!$I$1:$N$8,2,FALSE)</f>
        <v>#N/A</v>
      </c>
      <c r="M98" s="56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53"/>
      <c r="B99" s="47" t="e">
        <f>IF(LEN(VLOOKUP(A99,'Species List'!$A:$G,2,FALSE))=0,"",VLOOKUP(A99,'Species List'!$A:$G,2,FALSE))</f>
        <v>#N/A</v>
      </c>
      <c r="C99" s="47" t="e">
        <f>IF(LEN(VLOOKUP(A99,'Species List'!$A:$G,3,FALSE))=0,"",VLOOKUP(A99,'Species List'!$A:$G,3,FALSE))</f>
        <v>#N/A</v>
      </c>
      <c r="D99" s="55" t="e">
        <f t="shared" si="8"/>
        <v>#N/A</v>
      </c>
      <c r="E99" s="47" t="e">
        <f>IF(LEN(VLOOKUP(A99,'Species List'!$A:$G,4,FALSE))=0,"",VLOOKUP(A99,'Species List'!$A:$G,4,FALSE))</f>
        <v>#N/A</v>
      </c>
      <c r="F99" s="47" t="e">
        <f>IF(LEN(VLOOKUP(A99,'Species List'!$A:$G,5,FALSE))=0,"",VLOOKUP(A99,'Species List'!$A:$G,5,FALSE))</f>
        <v>#N/A</v>
      </c>
      <c r="G99" s="47" t="e">
        <f>IF(LEN(VLOOKUP(A99,'Species List'!$A:$G,6,FALSE))=0,"",VLOOKUP(A99,'Species List'!$A:$G,6,FALSE))</f>
        <v>#N/A</v>
      </c>
      <c r="H99" s="47" t="e">
        <f>VLOOKUP(A99,'Species List'!$A:$G,7,FALSE)</f>
        <v>#N/A</v>
      </c>
      <c r="J99" s="53"/>
      <c r="K99" s="26" t="e">
        <f>VLOOKUP(J99,'Species List'!$H$1:$J$9,2,FALSE)</f>
        <v>#N/A</v>
      </c>
      <c r="L99" s="26" t="e">
        <f>VLOOKUP(K99,'Species List'!$I$1:$N$8,2,FALSE)</f>
        <v>#N/A</v>
      </c>
      <c r="M99" s="56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53"/>
      <c r="B100" s="47" t="e">
        <f>IF(LEN(VLOOKUP(A100,'Species List'!$A:$G,2,FALSE))=0,"",VLOOKUP(A100,'Species List'!$A:$G,2,FALSE))</f>
        <v>#N/A</v>
      </c>
      <c r="C100" s="47" t="e">
        <f>IF(LEN(VLOOKUP(A100,'Species List'!$A:$G,3,FALSE))=0,"",VLOOKUP(A100,'Species List'!$A:$G,3,FALSE))</f>
        <v>#N/A</v>
      </c>
      <c r="D100" s="55" t="e">
        <f t="shared" si="8"/>
        <v>#N/A</v>
      </c>
      <c r="E100" s="47" t="e">
        <f>IF(LEN(VLOOKUP(A100,'Species List'!$A:$G,4,FALSE))=0,"",VLOOKUP(A100,'Species List'!$A:$G,4,FALSE))</f>
        <v>#N/A</v>
      </c>
      <c r="F100" s="47" t="e">
        <f>IF(LEN(VLOOKUP(A100,'Species List'!$A:$G,5,FALSE))=0,"",VLOOKUP(A100,'Species List'!$A:$G,5,FALSE))</f>
        <v>#N/A</v>
      </c>
      <c r="G100" s="47" t="e">
        <f>IF(LEN(VLOOKUP(A100,'Species List'!$A:$G,6,FALSE))=0,"",VLOOKUP(A100,'Species List'!$A:$G,6,FALSE))</f>
        <v>#N/A</v>
      </c>
      <c r="H100" s="47" t="e">
        <f>VLOOKUP(A100,'Species List'!$A:$G,7,FALSE)</f>
        <v>#N/A</v>
      </c>
      <c r="J100" s="53"/>
      <c r="K100" s="26" t="e">
        <f>VLOOKUP(J100,'Species List'!$H$1:$J$9,2,FALSE)</f>
        <v>#N/A</v>
      </c>
      <c r="L100" s="26" t="e">
        <f>VLOOKUP(K100,'Species List'!$I$1:$N$8,2,FALSE)</f>
        <v>#N/A</v>
      </c>
      <c r="M100" s="56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53"/>
      <c r="B101" s="47" t="e">
        <f>IF(LEN(VLOOKUP(A101,'Species List'!$A:$G,2,FALSE))=0,"",VLOOKUP(A101,'Species List'!$A:$G,2,FALSE))</f>
        <v>#N/A</v>
      </c>
      <c r="C101" s="47" t="e">
        <f>IF(LEN(VLOOKUP(A101,'Species List'!$A:$G,3,FALSE))=0,"",VLOOKUP(A101,'Species List'!$A:$G,3,FALSE))</f>
        <v>#N/A</v>
      </c>
      <c r="D101" s="55" t="e">
        <f t="shared" si="8"/>
        <v>#N/A</v>
      </c>
      <c r="E101" s="47" t="e">
        <f>IF(LEN(VLOOKUP(A101,'Species List'!$A:$G,4,FALSE))=0,"",VLOOKUP(A101,'Species List'!$A:$G,4,FALSE))</f>
        <v>#N/A</v>
      </c>
      <c r="F101" s="47" t="e">
        <f>IF(LEN(VLOOKUP(A101,'Species List'!$A:$G,5,FALSE))=0,"",VLOOKUP(A101,'Species List'!$A:$G,5,FALSE))</f>
        <v>#N/A</v>
      </c>
      <c r="G101" s="47" t="e">
        <f>IF(LEN(VLOOKUP(A101,'Species List'!$A:$G,6,FALSE))=0,"",VLOOKUP(A101,'Species List'!$A:$G,6,FALSE))</f>
        <v>#N/A</v>
      </c>
      <c r="H101" s="47" t="e">
        <f>VLOOKUP(A101,'Species List'!$A:$G,7,FALSE)</f>
        <v>#N/A</v>
      </c>
      <c r="J101" s="53"/>
      <c r="K101" s="26" t="e">
        <f>VLOOKUP(J101,'Species List'!$H$1:$J$9,2,FALSE)</f>
        <v>#N/A</v>
      </c>
      <c r="L101" s="26" t="e">
        <f>VLOOKUP(K101,'Species List'!$I$1:$N$8,2,FALSE)</f>
        <v>#N/A</v>
      </c>
      <c r="M101" s="56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53"/>
      <c r="B102" s="47" t="e">
        <f>IF(LEN(VLOOKUP(A102,'Species List'!$A:$G,2,FALSE))=0,"",VLOOKUP(A102,'Species List'!$A:$G,2,FALSE))</f>
        <v>#N/A</v>
      </c>
      <c r="C102" s="47" t="e">
        <f>IF(LEN(VLOOKUP(A102,'Species List'!$A:$G,3,FALSE))=0,"",VLOOKUP(A102,'Species List'!$A:$G,3,FALSE))</f>
        <v>#N/A</v>
      </c>
      <c r="D102" s="55" t="e">
        <f t="shared" si="8"/>
        <v>#N/A</v>
      </c>
      <c r="E102" s="47" t="e">
        <f>IF(LEN(VLOOKUP(A102,'Species List'!$A:$G,4,FALSE))=0,"",VLOOKUP(A102,'Species List'!$A:$G,4,FALSE))</f>
        <v>#N/A</v>
      </c>
      <c r="F102" s="47" t="e">
        <f>IF(LEN(VLOOKUP(A102,'Species List'!$A:$G,5,FALSE))=0,"",VLOOKUP(A102,'Species List'!$A:$G,5,FALSE))</f>
        <v>#N/A</v>
      </c>
      <c r="G102" s="47" t="e">
        <f>IF(LEN(VLOOKUP(A102,'Species List'!$A:$G,6,FALSE))=0,"",VLOOKUP(A102,'Species List'!$A:$G,6,FALSE))</f>
        <v>#N/A</v>
      </c>
      <c r="H102" s="47" t="e">
        <f>VLOOKUP(A102,'Species List'!$A:$G,7,FALSE)</f>
        <v>#N/A</v>
      </c>
      <c r="J102" s="53"/>
      <c r="K102" s="26" t="e">
        <f>VLOOKUP(J102,'Species List'!$H$1:$J$9,2,FALSE)</f>
        <v>#N/A</v>
      </c>
      <c r="L102" s="26" t="e">
        <f>VLOOKUP(K102,'Species List'!$I$1:$N$8,2,FALSE)</f>
        <v>#N/A</v>
      </c>
      <c r="M102" s="56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53"/>
      <c r="B103" s="47" t="e">
        <f>IF(LEN(VLOOKUP(A103,'Species List'!$A:$G,2,FALSE))=0,"",VLOOKUP(A103,'Species List'!$A:$G,2,FALSE))</f>
        <v>#N/A</v>
      </c>
      <c r="C103" s="47" t="e">
        <f>IF(LEN(VLOOKUP(A103,'Species List'!$A:$G,3,FALSE))=0,"",VLOOKUP(A103,'Species List'!$A:$G,3,FALSE))</f>
        <v>#N/A</v>
      </c>
      <c r="D103" s="55" t="e">
        <f t="shared" si="8"/>
        <v>#N/A</v>
      </c>
      <c r="E103" s="47" t="e">
        <f>IF(LEN(VLOOKUP(A103,'Species List'!$A:$G,4,FALSE))=0,"",VLOOKUP(A103,'Species List'!$A:$G,4,FALSE))</f>
        <v>#N/A</v>
      </c>
      <c r="F103" s="47" t="e">
        <f>IF(LEN(VLOOKUP(A103,'Species List'!$A:$G,5,FALSE))=0,"",VLOOKUP(A103,'Species List'!$A:$G,5,FALSE))</f>
        <v>#N/A</v>
      </c>
      <c r="G103" s="47" t="e">
        <f>IF(LEN(VLOOKUP(A103,'Species List'!$A:$G,6,FALSE))=0,"",VLOOKUP(A103,'Species List'!$A:$G,6,FALSE))</f>
        <v>#N/A</v>
      </c>
      <c r="H103" s="47" t="e">
        <f>VLOOKUP(A103,'Species List'!$A:$G,7,FALSE)</f>
        <v>#N/A</v>
      </c>
      <c r="J103" s="53"/>
      <c r="K103" s="26" t="e">
        <f>VLOOKUP(J103,'Species List'!$H$1:$J$9,2,FALSE)</f>
        <v>#N/A</v>
      </c>
      <c r="L103" s="26" t="e">
        <f>VLOOKUP(K103,'Species List'!$I$1:$N$8,2,FALSE)</f>
        <v>#N/A</v>
      </c>
      <c r="M103" s="56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53"/>
      <c r="B104" s="47" t="e">
        <f>IF(LEN(VLOOKUP(A104,'Species List'!$A:$G,2,FALSE))=0,"",VLOOKUP(A104,'Species List'!$A:$G,2,FALSE))</f>
        <v>#N/A</v>
      </c>
      <c r="C104" s="47" t="e">
        <f>IF(LEN(VLOOKUP(A104,'Species List'!$A:$G,3,FALSE))=0,"",VLOOKUP(A104,'Species List'!$A:$G,3,FALSE))</f>
        <v>#N/A</v>
      </c>
      <c r="D104" s="55" t="e">
        <f t="shared" si="8"/>
        <v>#N/A</v>
      </c>
      <c r="E104" s="47" t="e">
        <f>IF(LEN(VLOOKUP(A104,'Species List'!$A:$G,4,FALSE))=0,"",VLOOKUP(A104,'Species List'!$A:$G,4,FALSE))</f>
        <v>#N/A</v>
      </c>
      <c r="F104" s="47" t="e">
        <f>IF(LEN(VLOOKUP(A104,'Species List'!$A:$G,5,FALSE))=0,"",VLOOKUP(A104,'Species List'!$A:$G,5,FALSE))</f>
        <v>#N/A</v>
      </c>
      <c r="G104" s="47" t="e">
        <f>IF(LEN(VLOOKUP(A104,'Species List'!$A:$G,6,FALSE))=0,"",VLOOKUP(A104,'Species List'!$A:$G,6,FALSE))</f>
        <v>#N/A</v>
      </c>
      <c r="H104" s="47" t="e">
        <f>VLOOKUP(A104,'Species List'!$A:$G,7,FALSE)</f>
        <v>#N/A</v>
      </c>
      <c r="J104" s="53"/>
      <c r="K104" s="26" t="e">
        <f>VLOOKUP(J104,'Species List'!$H$1:$J$9,2,FALSE)</f>
        <v>#N/A</v>
      </c>
      <c r="L104" s="26" t="e">
        <f>VLOOKUP(K104,'Species List'!$I$1:$N$8,2,FALSE)</f>
        <v>#N/A</v>
      </c>
      <c r="M104" s="56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53"/>
      <c r="B105" s="47" t="e">
        <f>IF(LEN(VLOOKUP(A105,'Species List'!$A:$G,2,FALSE))=0,"",VLOOKUP(A105,'Species List'!$A:$G,2,FALSE))</f>
        <v>#N/A</v>
      </c>
      <c r="C105" s="47" t="e">
        <f>IF(LEN(VLOOKUP(A105,'Species List'!$A:$G,3,FALSE))=0,"",VLOOKUP(A105,'Species List'!$A:$G,3,FALSE))</f>
        <v>#N/A</v>
      </c>
      <c r="D105" s="55" t="e">
        <f t="shared" si="8"/>
        <v>#N/A</v>
      </c>
      <c r="E105" s="47" t="e">
        <f>IF(LEN(VLOOKUP(A105,'Species List'!$A:$G,4,FALSE))=0,"",VLOOKUP(A105,'Species List'!$A:$G,4,FALSE))</f>
        <v>#N/A</v>
      </c>
      <c r="F105" s="47" t="e">
        <f>IF(LEN(VLOOKUP(A105,'Species List'!$A:$G,5,FALSE))=0,"",VLOOKUP(A105,'Species List'!$A:$G,5,FALSE))</f>
        <v>#N/A</v>
      </c>
      <c r="G105" s="47" t="e">
        <f>IF(LEN(VLOOKUP(A105,'Species List'!$A:$G,6,FALSE))=0,"",VLOOKUP(A105,'Species List'!$A:$G,6,FALSE))</f>
        <v>#N/A</v>
      </c>
      <c r="H105" s="47" t="e">
        <f>VLOOKUP(A105,'Species List'!$A:$G,7,FALSE)</f>
        <v>#N/A</v>
      </c>
      <c r="J105" s="53"/>
      <c r="K105" s="26" t="e">
        <f>VLOOKUP(J105,'Species List'!$H$1:$J$9,2,FALSE)</f>
        <v>#N/A</v>
      </c>
      <c r="L105" s="26" t="e">
        <f>VLOOKUP(K105,'Species List'!$I$1:$N$8,2,FALSE)</f>
        <v>#N/A</v>
      </c>
      <c r="M105" s="56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53"/>
      <c r="B106" s="47" t="e">
        <f>IF(LEN(VLOOKUP(A106,'Species List'!$A:$G,2,FALSE))=0,"",VLOOKUP(A106,'Species List'!$A:$G,2,FALSE))</f>
        <v>#N/A</v>
      </c>
      <c r="C106" s="47" t="e">
        <f>IF(LEN(VLOOKUP(A106,'Species List'!$A:$G,3,FALSE))=0,"",VLOOKUP(A106,'Species List'!$A:$G,3,FALSE))</f>
        <v>#N/A</v>
      </c>
      <c r="D106" s="55" t="e">
        <f t="shared" si="8"/>
        <v>#N/A</v>
      </c>
      <c r="E106" s="47" t="e">
        <f>IF(LEN(VLOOKUP(A106,'Species List'!$A:$G,4,FALSE))=0,"",VLOOKUP(A106,'Species List'!$A:$G,4,FALSE))</f>
        <v>#N/A</v>
      </c>
      <c r="F106" s="47" t="e">
        <f>IF(LEN(VLOOKUP(A106,'Species List'!$A:$G,5,FALSE))=0,"",VLOOKUP(A106,'Species List'!$A:$G,5,FALSE))</f>
        <v>#N/A</v>
      </c>
      <c r="G106" s="47" t="e">
        <f>IF(LEN(VLOOKUP(A106,'Species List'!$A:$G,6,FALSE))=0,"",VLOOKUP(A106,'Species List'!$A:$G,6,FALSE))</f>
        <v>#N/A</v>
      </c>
      <c r="H106" s="47" t="e">
        <f>VLOOKUP(A106,'Species List'!$A:$G,7,FALSE)</f>
        <v>#N/A</v>
      </c>
      <c r="J106" s="53"/>
      <c r="K106" s="26" t="e">
        <f>VLOOKUP(J106,'Species List'!$H$1:$J$9,2,FALSE)</f>
        <v>#N/A</v>
      </c>
      <c r="L106" s="26" t="e">
        <f>VLOOKUP(K106,'Species List'!$I$1:$N$8,2,FALSE)</f>
        <v>#N/A</v>
      </c>
      <c r="M106" s="56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53"/>
      <c r="B107" s="47" t="e">
        <f>IF(LEN(VLOOKUP(A107,'Species List'!$A:$G,2,FALSE))=0,"",VLOOKUP(A107,'Species List'!$A:$G,2,FALSE))</f>
        <v>#N/A</v>
      </c>
      <c r="C107" s="47" t="e">
        <f>IF(LEN(VLOOKUP(A107,'Species List'!$A:$G,3,FALSE))=0,"",VLOOKUP(A107,'Species List'!$A:$G,3,FALSE))</f>
        <v>#N/A</v>
      </c>
      <c r="D107" s="55" t="e">
        <f t="shared" si="8"/>
        <v>#N/A</v>
      </c>
      <c r="E107" s="47" t="e">
        <f>IF(LEN(VLOOKUP(A107,'Species List'!$A:$G,4,FALSE))=0,"",VLOOKUP(A107,'Species List'!$A:$G,4,FALSE))</f>
        <v>#N/A</v>
      </c>
      <c r="F107" s="47" t="e">
        <f>IF(LEN(VLOOKUP(A107,'Species List'!$A:$G,5,FALSE))=0,"",VLOOKUP(A107,'Species List'!$A:$G,5,FALSE))</f>
        <v>#N/A</v>
      </c>
      <c r="G107" s="47" t="e">
        <f>IF(LEN(VLOOKUP(A107,'Species List'!$A:$G,6,FALSE))=0,"",VLOOKUP(A107,'Species List'!$A:$G,6,FALSE))</f>
        <v>#N/A</v>
      </c>
      <c r="H107" s="47" t="e">
        <f>VLOOKUP(A107,'Species List'!$A:$G,7,FALSE)</f>
        <v>#N/A</v>
      </c>
      <c r="J107" s="53"/>
      <c r="K107" s="26" t="e">
        <f>VLOOKUP(J107,'Species List'!$H$1:$J$9,2,FALSE)</f>
        <v>#N/A</v>
      </c>
      <c r="L107" s="26" t="e">
        <f>VLOOKUP(K107,'Species List'!$I$1:$N$8,2,FALSE)</f>
        <v>#N/A</v>
      </c>
      <c r="M107" s="56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53"/>
      <c r="B108" s="47" t="e">
        <f>IF(LEN(VLOOKUP(A108,'Species List'!$A:$G,2,FALSE))=0,"",VLOOKUP(A108,'Species List'!$A:$G,2,FALSE))</f>
        <v>#N/A</v>
      </c>
      <c r="C108" s="47" t="e">
        <f>IF(LEN(VLOOKUP(A108,'Species List'!$A:$G,3,FALSE))=0,"",VLOOKUP(A108,'Species List'!$A:$G,3,FALSE))</f>
        <v>#N/A</v>
      </c>
      <c r="D108" s="55" t="e">
        <f t="shared" si="8"/>
        <v>#N/A</v>
      </c>
      <c r="E108" s="47" t="e">
        <f>IF(LEN(VLOOKUP(A108,'Species List'!$A:$G,4,FALSE))=0,"",VLOOKUP(A108,'Species List'!$A:$G,4,FALSE))</f>
        <v>#N/A</v>
      </c>
      <c r="F108" s="47" t="e">
        <f>IF(LEN(VLOOKUP(A108,'Species List'!$A:$G,5,FALSE))=0,"",VLOOKUP(A108,'Species List'!$A:$G,5,FALSE))</f>
        <v>#N/A</v>
      </c>
      <c r="G108" s="47" t="e">
        <f>IF(LEN(VLOOKUP(A108,'Species List'!$A:$G,6,FALSE))=0,"",VLOOKUP(A108,'Species List'!$A:$G,6,FALSE))</f>
        <v>#N/A</v>
      </c>
      <c r="H108" s="47" t="e">
        <f>VLOOKUP(A108,'Species List'!$A:$G,7,FALSE)</f>
        <v>#N/A</v>
      </c>
      <c r="J108" s="53"/>
      <c r="K108" s="26" t="e">
        <f>VLOOKUP(J108,'Species List'!$H$1:$J$9,2,FALSE)</f>
        <v>#N/A</v>
      </c>
      <c r="L108" s="26" t="e">
        <f>VLOOKUP(K108,'Species List'!$I$1:$N$8,2,FALSE)</f>
        <v>#N/A</v>
      </c>
      <c r="M108" s="56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53"/>
      <c r="B109" s="47" t="e">
        <f>IF(LEN(VLOOKUP(A109,'Species List'!$A:$G,2,FALSE))=0,"",VLOOKUP(A109,'Species List'!$A:$G,2,FALSE))</f>
        <v>#N/A</v>
      </c>
      <c r="C109" s="47" t="e">
        <f>IF(LEN(VLOOKUP(A109,'Species List'!$A:$G,3,FALSE))=0,"",VLOOKUP(A109,'Species List'!$A:$G,3,FALSE))</f>
        <v>#N/A</v>
      </c>
      <c r="D109" s="55" t="e">
        <f t="shared" si="8"/>
        <v>#N/A</v>
      </c>
      <c r="E109" s="47" t="e">
        <f>IF(LEN(VLOOKUP(A109,'Species List'!$A:$G,4,FALSE))=0,"",VLOOKUP(A109,'Species List'!$A:$G,4,FALSE))</f>
        <v>#N/A</v>
      </c>
      <c r="F109" s="47" t="e">
        <f>IF(LEN(VLOOKUP(A109,'Species List'!$A:$G,5,FALSE))=0,"",VLOOKUP(A109,'Species List'!$A:$G,5,FALSE))</f>
        <v>#N/A</v>
      </c>
      <c r="G109" s="47" t="e">
        <f>IF(LEN(VLOOKUP(A109,'Species List'!$A:$G,6,FALSE))=0,"",VLOOKUP(A109,'Species List'!$A:$G,6,FALSE))</f>
        <v>#N/A</v>
      </c>
      <c r="H109" s="47" t="e">
        <f>VLOOKUP(A109,'Species List'!$A:$G,7,FALSE)</f>
        <v>#N/A</v>
      </c>
      <c r="J109" s="53"/>
      <c r="K109" s="26" t="e">
        <f>VLOOKUP(J109,'Species List'!$H$1:$J$9,2,FALSE)</f>
        <v>#N/A</v>
      </c>
      <c r="L109" s="26" t="e">
        <f>VLOOKUP(K109,'Species List'!$I$1:$N$8,2,FALSE)</f>
        <v>#N/A</v>
      </c>
      <c r="M109" s="56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53"/>
      <c r="B110" s="47" t="e">
        <f>IF(LEN(VLOOKUP(A110,'Species List'!$A:$G,2,FALSE))=0,"",VLOOKUP(A110,'Species List'!$A:$G,2,FALSE))</f>
        <v>#N/A</v>
      </c>
      <c r="C110" s="47" t="e">
        <f>IF(LEN(VLOOKUP(A110,'Species List'!$A:$G,3,FALSE))=0,"",VLOOKUP(A110,'Species List'!$A:$G,3,FALSE))</f>
        <v>#N/A</v>
      </c>
      <c r="D110" s="55" t="e">
        <f t="shared" si="8"/>
        <v>#N/A</v>
      </c>
      <c r="E110" s="47" t="e">
        <f>IF(LEN(VLOOKUP(A110,'Species List'!$A:$G,4,FALSE))=0,"",VLOOKUP(A110,'Species List'!$A:$G,4,FALSE))</f>
        <v>#N/A</v>
      </c>
      <c r="F110" s="47" t="e">
        <f>IF(LEN(VLOOKUP(A110,'Species List'!$A:$G,5,FALSE))=0,"",VLOOKUP(A110,'Species List'!$A:$G,5,FALSE))</f>
        <v>#N/A</v>
      </c>
      <c r="G110" s="47" t="e">
        <f>IF(LEN(VLOOKUP(A110,'Species List'!$A:$G,6,FALSE))=0,"",VLOOKUP(A110,'Species List'!$A:$G,6,FALSE))</f>
        <v>#N/A</v>
      </c>
      <c r="H110" s="47" t="e">
        <f>VLOOKUP(A110,'Species List'!$A:$G,7,FALSE)</f>
        <v>#N/A</v>
      </c>
      <c r="J110" s="53"/>
      <c r="K110" s="26" t="e">
        <f>VLOOKUP(J110,'Species List'!$H$1:$J$9,2,FALSE)</f>
        <v>#N/A</v>
      </c>
      <c r="L110" s="26" t="e">
        <f>VLOOKUP(K110,'Species List'!$I$1:$N$8,2,FALSE)</f>
        <v>#N/A</v>
      </c>
      <c r="M110" s="56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53"/>
      <c r="B111" s="47" t="e">
        <f>IF(LEN(VLOOKUP(A111,'Species List'!$A:$G,2,FALSE))=0,"",VLOOKUP(A111,'Species List'!$A:$G,2,FALSE))</f>
        <v>#N/A</v>
      </c>
      <c r="C111" s="47" t="e">
        <f>IF(LEN(VLOOKUP(A111,'Species List'!$A:$G,3,FALSE))=0,"",VLOOKUP(A111,'Species List'!$A:$G,3,FALSE))</f>
        <v>#N/A</v>
      </c>
      <c r="D111" s="55" t="e">
        <f t="shared" si="8"/>
        <v>#N/A</v>
      </c>
      <c r="E111" s="47" t="e">
        <f>IF(LEN(VLOOKUP(A111,'Species List'!$A:$G,4,FALSE))=0,"",VLOOKUP(A111,'Species List'!$A:$G,4,FALSE))</f>
        <v>#N/A</v>
      </c>
      <c r="F111" s="47" t="e">
        <f>IF(LEN(VLOOKUP(A111,'Species List'!$A:$G,5,FALSE))=0,"",VLOOKUP(A111,'Species List'!$A:$G,5,FALSE))</f>
        <v>#N/A</v>
      </c>
      <c r="G111" s="47" t="e">
        <f>IF(LEN(VLOOKUP(A111,'Species List'!$A:$G,6,FALSE))=0,"",VLOOKUP(A111,'Species List'!$A:$G,6,FALSE))</f>
        <v>#N/A</v>
      </c>
      <c r="H111" s="47" t="e">
        <f>VLOOKUP(A111,'Species List'!$A:$G,7,FALSE)</f>
        <v>#N/A</v>
      </c>
      <c r="J111" s="53"/>
      <c r="K111" s="26" t="e">
        <f>VLOOKUP(J111,'Species List'!$H$1:$J$9,2,FALSE)</f>
        <v>#N/A</v>
      </c>
      <c r="L111" s="26" t="e">
        <f>VLOOKUP(K111,'Species List'!$I$1:$N$8,2,FALSE)</f>
        <v>#N/A</v>
      </c>
      <c r="M111" s="56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53"/>
      <c r="B112" s="47" t="e">
        <f>IF(LEN(VLOOKUP(A112,'Species List'!$A:$G,2,FALSE))=0,"",VLOOKUP(A112,'Species List'!$A:$G,2,FALSE))</f>
        <v>#N/A</v>
      </c>
      <c r="C112" s="47" t="e">
        <f>IF(LEN(VLOOKUP(A112,'Species List'!$A:$G,3,FALSE))=0,"",VLOOKUP(A112,'Species List'!$A:$G,3,FALSE))</f>
        <v>#N/A</v>
      </c>
      <c r="D112" s="55" t="e">
        <f t="shared" si="8"/>
        <v>#N/A</v>
      </c>
      <c r="E112" s="47" t="e">
        <f>IF(LEN(VLOOKUP(A112,'Species List'!$A:$G,4,FALSE))=0,"",VLOOKUP(A112,'Species List'!$A:$G,4,FALSE))</f>
        <v>#N/A</v>
      </c>
      <c r="F112" s="47" t="e">
        <f>IF(LEN(VLOOKUP(A112,'Species List'!$A:$G,5,FALSE))=0,"",VLOOKUP(A112,'Species List'!$A:$G,5,FALSE))</f>
        <v>#N/A</v>
      </c>
      <c r="G112" s="47" t="e">
        <f>IF(LEN(VLOOKUP(A112,'Species List'!$A:$G,6,FALSE))=0,"",VLOOKUP(A112,'Species List'!$A:$G,6,FALSE))</f>
        <v>#N/A</v>
      </c>
      <c r="H112" s="47" t="e">
        <f>VLOOKUP(A112,'Species List'!$A:$G,7,FALSE)</f>
        <v>#N/A</v>
      </c>
      <c r="J112" s="53"/>
      <c r="K112" s="26" t="e">
        <f>VLOOKUP(J112,'Species List'!$H$1:$J$9,2,FALSE)</f>
        <v>#N/A</v>
      </c>
      <c r="L112" s="26" t="e">
        <f>VLOOKUP(K112,'Species List'!$I$1:$N$8,2,FALSE)</f>
        <v>#N/A</v>
      </c>
      <c r="M112" s="56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53"/>
      <c r="B113" s="47" t="e">
        <f>IF(LEN(VLOOKUP(A113,'Species List'!$A:$G,2,FALSE))=0,"",VLOOKUP(A113,'Species List'!$A:$G,2,FALSE))</f>
        <v>#N/A</v>
      </c>
      <c r="C113" s="47" t="e">
        <f>IF(LEN(VLOOKUP(A113,'Species List'!$A:$G,3,FALSE))=0,"",VLOOKUP(A113,'Species List'!$A:$G,3,FALSE))</f>
        <v>#N/A</v>
      </c>
      <c r="D113" s="55" t="e">
        <f t="shared" si="8"/>
        <v>#N/A</v>
      </c>
      <c r="E113" s="47" t="e">
        <f>IF(LEN(VLOOKUP(A113,'Species List'!$A:$G,4,FALSE))=0,"",VLOOKUP(A113,'Species List'!$A:$G,4,FALSE))</f>
        <v>#N/A</v>
      </c>
      <c r="F113" s="47" t="e">
        <f>IF(LEN(VLOOKUP(A113,'Species List'!$A:$G,5,FALSE))=0,"",VLOOKUP(A113,'Species List'!$A:$G,5,FALSE))</f>
        <v>#N/A</v>
      </c>
      <c r="G113" s="47" t="e">
        <f>IF(LEN(VLOOKUP(A113,'Species List'!$A:$G,6,FALSE))=0,"",VLOOKUP(A113,'Species List'!$A:$G,6,FALSE))</f>
        <v>#N/A</v>
      </c>
      <c r="H113" s="47" t="e">
        <f>VLOOKUP(A113,'Species List'!$A:$G,7,FALSE)</f>
        <v>#N/A</v>
      </c>
      <c r="J113" s="53"/>
      <c r="K113" s="26" t="e">
        <f>VLOOKUP(J113,'Species List'!$H$1:$J$9,2,FALSE)</f>
        <v>#N/A</v>
      </c>
      <c r="L113" s="26" t="e">
        <f>VLOOKUP(K113,'Species List'!$I$1:$N$8,2,FALSE)</f>
        <v>#N/A</v>
      </c>
      <c r="M113" s="56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53"/>
      <c r="B114" s="47" t="e">
        <f>IF(LEN(VLOOKUP(A114,'Species List'!$A:$G,2,FALSE))=0,"",VLOOKUP(A114,'Species List'!$A:$G,2,FALSE))</f>
        <v>#N/A</v>
      </c>
      <c r="C114" s="47" t="e">
        <f>IF(LEN(VLOOKUP(A114,'Species List'!$A:$G,3,FALSE))=0,"",VLOOKUP(A114,'Species List'!$A:$G,3,FALSE))</f>
        <v>#N/A</v>
      </c>
      <c r="D114" s="55" t="e">
        <f t="shared" si="8"/>
        <v>#N/A</v>
      </c>
      <c r="E114" s="47" t="e">
        <f>IF(LEN(VLOOKUP(A114,'Species List'!$A:$G,4,FALSE))=0,"",VLOOKUP(A114,'Species List'!$A:$G,4,FALSE))</f>
        <v>#N/A</v>
      </c>
      <c r="F114" s="47" t="e">
        <f>IF(LEN(VLOOKUP(A114,'Species List'!$A:$G,5,FALSE))=0,"",VLOOKUP(A114,'Species List'!$A:$G,5,FALSE))</f>
        <v>#N/A</v>
      </c>
      <c r="G114" s="47" t="e">
        <f>IF(LEN(VLOOKUP(A114,'Species List'!$A:$G,6,FALSE))=0,"",VLOOKUP(A114,'Species List'!$A:$G,6,FALSE))</f>
        <v>#N/A</v>
      </c>
      <c r="H114" s="47" t="e">
        <f>VLOOKUP(A114,'Species List'!$A:$G,7,FALSE)</f>
        <v>#N/A</v>
      </c>
      <c r="J114" s="53"/>
      <c r="K114" s="26" t="e">
        <f>VLOOKUP(J114,'Species List'!$H$1:$J$9,2,FALSE)</f>
        <v>#N/A</v>
      </c>
      <c r="L114" s="26" t="e">
        <f>VLOOKUP(K114,'Species List'!$I$1:$N$8,2,FALSE)</f>
        <v>#N/A</v>
      </c>
      <c r="M114" s="56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53"/>
      <c r="B115" s="47" t="e">
        <f>IF(LEN(VLOOKUP(A115,'Species List'!$A:$G,2,FALSE))=0,"",VLOOKUP(A115,'Species List'!$A:$G,2,FALSE))</f>
        <v>#N/A</v>
      </c>
      <c r="C115" s="47" t="e">
        <f>IF(LEN(VLOOKUP(A115,'Species List'!$A:$G,3,FALSE))=0,"",VLOOKUP(A115,'Species List'!$A:$G,3,FALSE))</f>
        <v>#N/A</v>
      </c>
      <c r="D115" s="55" t="e">
        <f t="shared" si="8"/>
        <v>#N/A</v>
      </c>
      <c r="E115" s="47" t="e">
        <f>IF(LEN(VLOOKUP(A115,'Species List'!$A:$G,4,FALSE))=0,"",VLOOKUP(A115,'Species List'!$A:$G,4,FALSE))</f>
        <v>#N/A</v>
      </c>
      <c r="F115" s="47" t="e">
        <f>IF(LEN(VLOOKUP(A115,'Species List'!$A:$G,5,FALSE))=0,"",VLOOKUP(A115,'Species List'!$A:$G,5,FALSE))</f>
        <v>#N/A</v>
      </c>
      <c r="G115" s="47" t="e">
        <f>IF(LEN(VLOOKUP(A115,'Species List'!$A:$G,6,FALSE))=0,"",VLOOKUP(A115,'Species List'!$A:$G,6,FALSE))</f>
        <v>#N/A</v>
      </c>
      <c r="H115" s="47" t="e">
        <f>VLOOKUP(A115,'Species List'!$A:$G,7,FALSE)</f>
        <v>#N/A</v>
      </c>
      <c r="J115" s="53"/>
      <c r="K115" s="26" t="e">
        <f>VLOOKUP(J115,'Species List'!$H$1:$J$9,2,FALSE)</f>
        <v>#N/A</v>
      </c>
      <c r="L115" s="26" t="e">
        <f>VLOOKUP(K115,'Species List'!$I$1:$N$8,2,FALSE)</f>
        <v>#N/A</v>
      </c>
      <c r="M115" s="56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53"/>
      <c r="B116" s="47" t="e">
        <f>IF(LEN(VLOOKUP(A116,'Species List'!$A:$G,2,FALSE))=0,"",VLOOKUP(A116,'Species List'!$A:$G,2,FALSE))</f>
        <v>#N/A</v>
      </c>
      <c r="C116" s="47" t="e">
        <f>IF(LEN(VLOOKUP(A116,'Species List'!$A:$G,3,FALSE))=0,"",VLOOKUP(A116,'Species List'!$A:$G,3,FALSE))</f>
        <v>#N/A</v>
      </c>
      <c r="D116" s="55" t="e">
        <f t="shared" si="8"/>
        <v>#N/A</v>
      </c>
      <c r="E116" s="47" t="e">
        <f>IF(LEN(VLOOKUP(A116,'Species List'!$A:$G,4,FALSE))=0,"",VLOOKUP(A116,'Species List'!$A:$G,4,FALSE))</f>
        <v>#N/A</v>
      </c>
      <c r="F116" s="47" t="e">
        <f>IF(LEN(VLOOKUP(A116,'Species List'!$A:$G,5,FALSE))=0,"",VLOOKUP(A116,'Species List'!$A:$G,5,FALSE))</f>
        <v>#N/A</v>
      </c>
      <c r="G116" s="47" t="e">
        <f>IF(LEN(VLOOKUP(A116,'Species List'!$A:$G,6,FALSE))=0,"",VLOOKUP(A116,'Species List'!$A:$G,6,FALSE))</f>
        <v>#N/A</v>
      </c>
      <c r="H116" s="47" t="e">
        <f>VLOOKUP(A116,'Species List'!$A:$G,7,FALSE)</f>
        <v>#N/A</v>
      </c>
      <c r="J116" s="53"/>
      <c r="K116" s="26" t="e">
        <f>VLOOKUP(J116,'Species List'!$H$1:$J$9,2,FALSE)</f>
        <v>#N/A</v>
      </c>
      <c r="L116" s="26" t="e">
        <f>VLOOKUP(K116,'Species List'!$I$1:$N$8,2,FALSE)</f>
        <v>#N/A</v>
      </c>
      <c r="M116" s="56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53"/>
      <c r="B117" s="47" t="e">
        <f>IF(LEN(VLOOKUP(A117,'Species List'!$A:$G,2,FALSE))=0,"",VLOOKUP(A117,'Species List'!$A:$G,2,FALSE))</f>
        <v>#N/A</v>
      </c>
      <c r="C117" s="47" t="e">
        <f>IF(LEN(VLOOKUP(A117,'Species List'!$A:$G,3,FALSE))=0,"",VLOOKUP(A117,'Species List'!$A:$G,3,FALSE))</f>
        <v>#N/A</v>
      </c>
      <c r="D117" s="55" t="e">
        <f t="shared" si="8"/>
        <v>#N/A</v>
      </c>
      <c r="E117" s="47" t="e">
        <f>IF(LEN(VLOOKUP(A117,'Species List'!$A:$G,4,FALSE))=0,"",VLOOKUP(A117,'Species List'!$A:$G,4,FALSE))</f>
        <v>#N/A</v>
      </c>
      <c r="F117" s="47" t="e">
        <f>IF(LEN(VLOOKUP(A117,'Species List'!$A:$G,5,FALSE))=0,"",VLOOKUP(A117,'Species List'!$A:$G,5,FALSE))</f>
        <v>#N/A</v>
      </c>
      <c r="G117" s="47" t="e">
        <f>IF(LEN(VLOOKUP(A117,'Species List'!$A:$G,6,FALSE))=0,"",VLOOKUP(A117,'Species List'!$A:$G,6,FALSE))</f>
        <v>#N/A</v>
      </c>
      <c r="H117" s="47" t="e">
        <f>VLOOKUP(A117,'Species List'!$A:$G,7,FALSE)</f>
        <v>#N/A</v>
      </c>
      <c r="J117" s="53"/>
      <c r="K117" s="26" t="e">
        <f>VLOOKUP(J117,'Species List'!$H$1:$J$9,2,FALSE)</f>
        <v>#N/A</v>
      </c>
      <c r="L117" s="26" t="e">
        <f>VLOOKUP(K117,'Species List'!$I$1:$N$8,2,FALSE)</f>
        <v>#N/A</v>
      </c>
      <c r="M117" s="56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53"/>
      <c r="B118" s="47" t="e">
        <f>IF(LEN(VLOOKUP(A118,'Species List'!$A:$G,2,FALSE))=0,"",VLOOKUP(A118,'Species List'!$A:$G,2,FALSE))</f>
        <v>#N/A</v>
      </c>
      <c r="C118" s="47" t="e">
        <f>IF(LEN(VLOOKUP(A118,'Species List'!$A:$G,3,FALSE))=0,"",VLOOKUP(A118,'Species List'!$A:$G,3,FALSE))</f>
        <v>#N/A</v>
      </c>
      <c r="D118" s="55" t="e">
        <f t="shared" si="8"/>
        <v>#N/A</v>
      </c>
      <c r="E118" s="47" t="e">
        <f>IF(LEN(VLOOKUP(A118,'Species List'!$A:$G,4,FALSE))=0,"",VLOOKUP(A118,'Species List'!$A:$G,4,FALSE))</f>
        <v>#N/A</v>
      </c>
      <c r="F118" s="47" t="e">
        <f>IF(LEN(VLOOKUP(A118,'Species List'!$A:$G,5,FALSE))=0,"",VLOOKUP(A118,'Species List'!$A:$G,5,FALSE))</f>
        <v>#N/A</v>
      </c>
      <c r="G118" s="47" t="e">
        <f>IF(LEN(VLOOKUP(A118,'Species List'!$A:$G,6,FALSE))=0,"",VLOOKUP(A118,'Species List'!$A:$G,6,FALSE))</f>
        <v>#N/A</v>
      </c>
      <c r="H118" s="47" t="e">
        <f>VLOOKUP(A118,'Species List'!$A:$G,7,FALSE)</f>
        <v>#N/A</v>
      </c>
      <c r="J118" s="53"/>
      <c r="K118" s="26" t="e">
        <f>VLOOKUP(J118,'Species List'!$H$1:$J$9,2,FALSE)</f>
        <v>#N/A</v>
      </c>
      <c r="L118" s="26" t="e">
        <f>VLOOKUP(K118,'Species List'!$I$1:$N$8,2,FALSE)</f>
        <v>#N/A</v>
      </c>
      <c r="M118" s="56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53"/>
      <c r="B119" s="47" t="e">
        <f>IF(LEN(VLOOKUP(A119,'Species List'!$A:$G,2,FALSE))=0,"",VLOOKUP(A119,'Species List'!$A:$G,2,FALSE))</f>
        <v>#N/A</v>
      </c>
      <c r="C119" s="47" t="e">
        <f>IF(LEN(VLOOKUP(A119,'Species List'!$A:$G,3,FALSE))=0,"",VLOOKUP(A119,'Species List'!$A:$G,3,FALSE))</f>
        <v>#N/A</v>
      </c>
      <c r="D119" s="55" t="e">
        <f t="shared" si="8"/>
        <v>#N/A</v>
      </c>
      <c r="E119" s="47" t="e">
        <f>IF(LEN(VLOOKUP(A119,'Species List'!$A:$G,4,FALSE))=0,"",VLOOKUP(A119,'Species List'!$A:$G,4,FALSE))</f>
        <v>#N/A</v>
      </c>
      <c r="F119" s="47" t="e">
        <f>IF(LEN(VLOOKUP(A119,'Species List'!$A:$G,5,FALSE))=0,"",VLOOKUP(A119,'Species List'!$A:$G,5,FALSE))</f>
        <v>#N/A</v>
      </c>
      <c r="G119" s="47" t="e">
        <f>IF(LEN(VLOOKUP(A119,'Species List'!$A:$G,6,FALSE))=0,"",VLOOKUP(A119,'Species List'!$A:$G,6,FALSE))</f>
        <v>#N/A</v>
      </c>
      <c r="H119" s="47" t="e">
        <f>VLOOKUP(A119,'Species List'!$A:$G,7,FALSE)</f>
        <v>#N/A</v>
      </c>
      <c r="J119" s="53"/>
      <c r="K119" s="26" t="e">
        <f>VLOOKUP(J119,'Species List'!$H$1:$J$9,2,FALSE)</f>
        <v>#N/A</v>
      </c>
      <c r="L119" s="26" t="e">
        <f>VLOOKUP(K119,'Species List'!$I$1:$N$8,2,FALSE)</f>
        <v>#N/A</v>
      </c>
      <c r="M119" s="56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53"/>
      <c r="B120" s="47" t="e">
        <f>IF(LEN(VLOOKUP(A120,'Species List'!$A:$G,2,FALSE))=0,"",VLOOKUP(A120,'Species List'!$A:$G,2,FALSE))</f>
        <v>#N/A</v>
      </c>
      <c r="C120" s="47" t="e">
        <f>IF(LEN(VLOOKUP(A120,'Species List'!$A:$G,3,FALSE))=0,"",VLOOKUP(A120,'Species List'!$A:$G,3,FALSE))</f>
        <v>#N/A</v>
      </c>
      <c r="D120" s="55" t="e">
        <f t="shared" si="8"/>
        <v>#N/A</v>
      </c>
      <c r="E120" s="47" t="e">
        <f>IF(LEN(VLOOKUP(A120,'Species List'!$A:$G,4,FALSE))=0,"",VLOOKUP(A120,'Species List'!$A:$G,4,FALSE))</f>
        <v>#N/A</v>
      </c>
      <c r="F120" s="47" t="e">
        <f>IF(LEN(VLOOKUP(A120,'Species List'!$A:$G,5,FALSE))=0,"",VLOOKUP(A120,'Species List'!$A:$G,5,FALSE))</f>
        <v>#N/A</v>
      </c>
      <c r="G120" s="47" t="e">
        <f>IF(LEN(VLOOKUP(A120,'Species List'!$A:$G,6,FALSE))=0,"",VLOOKUP(A120,'Species List'!$A:$G,6,FALSE))</f>
        <v>#N/A</v>
      </c>
      <c r="H120" s="47" t="e">
        <f>VLOOKUP(A120,'Species List'!$A:$G,7,FALSE)</f>
        <v>#N/A</v>
      </c>
      <c r="J120" s="53"/>
      <c r="K120" s="26" t="e">
        <f>VLOOKUP(J120,'Species List'!$H$1:$J$9,2,FALSE)</f>
        <v>#N/A</v>
      </c>
      <c r="L120" s="26" t="e">
        <f>VLOOKUP(K120,'Species List'!$I$1:$N$8,2,FALSE)</f>
        <v>#N/A</v>
      </c>
      <c r="M120" s="56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53"/>
      <c r="B121" s="47" t="e">
        <f>IF(LEN(VLOOKUP(A121,'Species List'!$A:$G,2,FALSE))=0,"",VLOOKUP(A121,'Species List'!$A:$G,2,FALSE))</f>
        <v>#N/A</v>
      </c>
      <c r="C121" s="47" t="e">
        <f>IF(LEN(VLOOKUP(A121,'Species List'!$A:$G,3,FALSE))=0,"",VLOOKUP(A121,'Species List'!$A:$G,3,FALSE))</f>
        <v>#N/A</v>
      </c>
      <c r="D121" s="55" t="e">
        <f t="shared" si="8"/>
        <v>#N/A</v>
      </c>
      <c r="E121" s="47" t="e">
        <f>IF(LEN(VLOOKUP(A121,'Species List'!$A:$G,4,FALSE))=0,"",VLOOKUP(A121,'Species List'!$A:$G,4,FALSE))</f>
        <v>#N/A</v>
      </c>
      <c r="F121" s="47" t="e">
        <f>IF(LEN(VLOOKUP(A121,'Species List'!$A:$G,5,FALSE))=0,"",VLOOKUP(A121,'Species List'!$A:$G,5,FALSE))</f>
        <v>#N/A</v>
      </c>
      <c r="G121" s="47" t="e">
        <f>IF(LEN(VLOOKUP(A121,'Species List'!$A:$G,6,FALSE))=0,"",VLOOKUP(A121,'Species List'!$A:$G,6,FALSE))</f>
        <v>#N/A</v>
      </c>
      <c r="H121" s="47" t="e">
        <f>VLOOKUP(A121,'Species List'!$A:$G,7,FALSE)</f>
        <v>#N/A</v>
      </c>
      <c r="J121" s="53"/>
      <c r="K121" s="26" t="e">
        <f>VLOOKUP(J121,'Species List'!$H$1:$J$9,2,FALSE)</f>
        <v>#N/A</v>
      </c>
      <c r="L121" s="26" t="e">
        <f>VLOOKUP(K121,'Species List'!$I$1:$N$8,2,FALSE)</f>
        <v>#N/A</v>
      </c>
      <c r="M121" s="56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53"/>
      <c r="B122" s="47" t="e">
        <f>IF(LEN(VLOOKUP(A122,'Species List'!$A:$G,2,FALSE))=0,"",VLOOKUP(A122,'Species List'!$A:$G,2,FALSE))</f>
        <v>#N/A</v>
      </c>
      <c r="C122" s="47" t="e">
        <f>IF(LEN(VLOOKUP(A122,'Species List'!$A:$G,3,FALSE))=0,"",VLOOKUP(A122,'Species List'!$A:$G,3,FALSE))</f>
        <v>#N/A</v>
      </c>
      <c r="D122" s="55" t="e">
        <f t="shared" si="8"/>
        <v>#N/A</v>
      </c>
      <c r="E122" s="47" t="e">
        <f>IF(LEN(VLOOKUP(A122,'Species List'!$A:$G,4,FALSE))=0,"",VLOOKUP(A122,'Species List'!$A:$G,4,FALSE))</f>
        <v>#N/A</v>
      </c>
      <c r="F122" s="47" t="e">
        <f>IF(LEN(VLOOKUP(A122,'Species List'!$A:$G,5,FALSE))=0,"",VLOOKUP(A122,'Species List'!$A:$G,5,FALSE))</f>
        <v>#N/A</v>
      </c>
      <c r="G122" s="47" t="e">
        <f>IF(LEN(VLOOKUP(A122,'Species List'!$A:$G,6,FALSE))=0,"",VLOOKUP(A122,'Species List'!$A:$G,6,FALSE))</f>
        <v>#N/A</v>
      </c>
      <c r="H122" s="47" t="e">
        <f>VLOOKUP(A122,'Species List'!$A:$G,7,FALSE)</f>
        <v>#N/A</v>
      </c>
      <c r="J122" s="53"/>
      <c r="K122" s="26" t="e">
        <f>VLOOKUP(J122,'Species List'!$H$1:$J$9,2,FALSE)</f>
        <v>#N/A</v>
      </c>
      <c r="L122" s="26" t="e">
        <f>VLOOKUP(K122,'Species List'!$I$1:$N$8,2,FALSE)</f>
        <v>#N/A</v>
      </c>
      <c r="M122" s="56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53"/>
      <c r="B123" s="47" t="e">
        <f>IF(LEN(VLOOKUP(A123,'Species List'!$A:$G,2,FALSE))=0,"",VLOOKUP(A123,'Species List'!$A:$G,2,FALSE))</f>
        <v>#N/A</v>
      </c>
      <c r="C123" s="47" t="e">
        <f>IF(LEN(VLOOKUP(A123,'Species List'!$A:$G,3,FALSE))=0,"",VLOOKUP(A123,'Species List'!$A:$G,3,FALSE))</f>
        <v>#N/A</v>
      </c>
      <c r="D123" s="55" t="e">
        <f t="shared" si="8"/>
        <v>#N/A</v>
      </c>
      <c r="E123" s="47" t="e">
        <f>IF(LEN(VLOOKUP(A123,'Species List'!$A:$G,4,FALSE))=0,"",VLOOKUP(A123,'Species List'!$A:$G,4,FALSE))</f>
        <v>#N/A</v>
      </c>
      <c r="F123" s="47" t="e">
        <f>IF(LEN(VLOOKUP(A123,'Species List'!$A:$G,5,FALSE))=0,"",VLOOKUP(A123,'Species List'!$A:$G,5,FALSE))</f>
        <v>#N/A</v>
      </c>
      <c r="G123" s="47" t="e">
        <f>IF(LEN(VLOOKUP(A123,'Species List'!$A:$G,6,FALSE))=0,"",VLOOKUP(A123,'Species List'!$A:$G,6,FALSE))</f>
        <v>#N/A</v>
      </c>
      <c r="H123" s="47" t="e">
        <f>VLOOKUP(A123,'Species List'!$A:$G,7,FALSE)</f>
        <v>#N/A</v>
      </c>
      <c r="J123" s="53"/>
      <c r="K123" s="26" t="e">
        <f>VLOOKUP(J123,'Species List'!$H$1:$J$9,2,FALSE)</f>
        <v>#N/A</v>
      </c>
      <c r="L123" s="26" t="e">
        <f>VLOOKUP(K123,'Species List'!$I$1:$N$8,2,FALSE)</f>
        <v>#N/A</v>
      </c>
      <c r="M123" s="56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53"/>
      <c r="B124" s="47" t="e">
        <f>IF(LEN(VLOOKUP(A124,'Species List'!$A:$G,2,FALSE))=0,"",VLOOKUP(A124,'Species List'!$A:$G,2,FALSE))</f>
        <v>#N/A</v>
      </c>
      <c r="C124" s="47" t="e">
        <f>IF(LEN(VLOOKUP(A124,'Species List'!$A:$G,3,FALSE))=0,"",VLOOKUP(A124,'Species List'!$A:$G,3,FALSE))</f>
        <v>#N/A</v>
      </c>
      <c r="D124" s="55" t="e">
        <f t="shared" si="8"/>
        <v>#N/A</v>
      </c>
      <c r="E124" s="47" t="e">
        <f>IF(LEN(VLOOKUP(A124,'Species List'!$A:$G,4,FALSE))=0,"",VLOOKUP(A124,'Species List'!$A:$G,4,FALSE))</f>
        <v>#N/A</v>
      </c>
      <c r="F124" s="47" t="e">
        <f>IF(LEN(VLOOKUP(A124,'Species List'!$A:$G,5,FALSE))=0,"",VLOOKUP(A124,'Species List'!$A:$G,5,FALSE))</f>
        <v>#N/A</v>
      </c>
      <c r="G124" s="47" t="e">
        <f>IF(LEN(VLOOKUP(A124,'Species List'!$A:$G,6,FALSE))=0,"",VLOOKUP(A124,'Species List'!$A:$G,6,FALSE))</f>
        <v>#N/A</v>
      </c>
      <c r="H124" s="47" t="e">
        <f>VLOOKUP(A124,'Species List'!$A:$G,7,FALSE)</f>
        <v>#N/A</v>
      </c>
      <c r="J124" s="53"/>
      <c r="K124" s="26" t="e">
        <f>VLOOKUP(J124,'Species List'!$H$1:$J$9,2,FALSE)</f>
        <v>#N/A</v>
      </c>
      <c r="L124" s="26" t="e">
        <f>VLOOKUP(K124,'Species List'!$I$1:$N$8,2,FALSE)</f>
        <v>#N/A</v>
      </c>
      <c r="M124" s="56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53"/>
      <c r="B125" s="47" t="e">
        <f>IF(LEN(VLOOKUP(A125,'Species List'!$A:$G,2,FALSE))=0,"",VLOOKUP(A125,'Species List'!$A:$G,2,FALSE))</f>
        <v>#N/A</v>
      </c>
      <c r="C125" s="47" t="e">
        <f>IF(LEN(VLOOKUP(A125,'Species List'!$A:$G,3,FALSE))=0,"",VLOOKUP(A125,'Species List'!$A:$G,3,FALSE))</f>
        <v>#N/A</v>
      </c>
      <c r="D125" s="55" t="e">
        <f t="shared" si="8"/>
        <v>#N/A</v>
      </c>
      <c r="E125" s="47" t="e">
        <f>IF(LEN(VLOOKUP(A125,'Species List'!$A:$G,4,FALSE))=0,"",VLOOKUP(A125,'Species List'!$A:$G,4,FALSE))</f>
        <v>#N/A</v>
      </c>
      <c r="F125" s="47" t="e">
        <f>IF(LEN(VLOOKUP(A125,'Species List'!$A:$G,5,FALSE))=0,"",VLOOKUP(A125,'Species List'!$A:$G,5,FALSE))</f>
        <v>#N/A</v>
      </c>
      <c r="G125" s="47" t="e">
        <f>IF(LEN(VLOOKUP(A125,'Species List'!$A:$G,6,FALSE))=0,"",VLOOKUP(A125,'Species List'!$A:$G,6,FALSE))</f>
        <v>#N/A</v>
      </c>
      <c r="H125" s="47" t="e">
        <f>VLOOKUP(A125,'Species List'!$A:$G,7,FALSE)</f>
        <v>#N/A</v>
      </c>
      <c r="J125" s="53"/>
      <c r="K125" s="26" t="e">
        <f>VLOOKUP(J125,'Species List'!$H$1:$J$9,2,FALSE)</f>
        <v>#N/A</v>
      </c>
      <c r="L125" s="26" t="e">
        <f>VLOOKUP(K125,'Species List'!$I$1:$N$8,2,FALSE)</f>
        <v>#N/A</v>
      </c>
      <c r="M125" s="56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53"/>
      <c r="B126" s="47" t="e">
        <f>IF(LEN(VLOOKUP(A126,'Species List'!$A:$G,2,FALSE))=0,"",VLOOKUP(A126,'Species List'!$A:$G,2,FALSE))</f>
        <v>#N/A</v>
      </c>
      <c r="C126" s="47" t="e">
        <f>IF(LEN(VLOOKUP(A126,'Species List'!$A:$G,3,FALSE))=0,"",VLOOKUP(A126,'Species List'!$A:$G,3,FALSE))</f>
        <v>#N/A</v>
      </c>
      <c r="D126" s="55" t="e">
        <f t="shared" si="8"/>
        <v>#N/A</v>
      </c>
      <c r="E126" s="47" t="e">
        <f>IF(LEN(VLOOKUP(A126,'Species List'!$A:$G,4,FALSE))=0,"",VLOOKUP(A126,'Species List'!$A:$G,4,FALSE))</f>
        <v>#N/A</v>
      </c>
      <c r="F126" s="47" t="e">
        <f>IF(LEN(VLOOKUP(A126,'Species List'!$A:$G,5,FALSE))=0,"",VLOOKUP(A126,'Species List'!$A:$G,5,FALSE))</f>
        <v>#N/A</v>
      </c>
      <c r="G126" s="47" t="e">
        <f>IF(LEN(VLOOKUP(A126,'Species List'!$A:$G,6,FALSE))=0,"",VLOOKUP(A126,'Species List'!$A:$G,6,FALSE))</f>
        <v>#N/A</v>
      </c>
      <c r="H126" s="47" t="e">
        <f>VLOOKUP(A126,'Species List'!$A:$G,7,FALSE)</f>
        <v>#N/A</v>
      </c>
      <c r="J126" s="53"/>
      <c r="K126" s="26" t="e">
        <f>VLOOKUP(J126,'Species List'!$H$1:$J$9,2,FALSE)</f>
        <v>#N/A</v>
      </c>
      <c r="L126" s="26" t="e">
        <f>VLOOKUP(K126,'Species List'!$I$1:$N$8,2,FALSE)</f>
        <v>#N/A</v>
      </c>
      <c r="M126" s="56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53"/>
      <c r="B127" s="47" t="e">
        <f>IF(LEN(VLOOKUP(A127,'Species List'!$A:$G,2,FALSE))=0,"",VLOOKUP(A127,'Species List'!$A:$G,2,FALSE))</f>
        <v>#N/A</v>
      </c>
      <c r="C127" s="47" t="e">
        <f>IF(LEN(VLOOKUP(A127,'Species List'!$A:$G,3,FALSE))=0,"",VLOOKUP(A127,'Species List'!$A:$G,3,FALSE))</f>
        <v>#N/A</v>
      </c>
      <c r="D127" s="55" t="e">
        <f t="shared" si="8"/>
        <v>#N/A</v>
      </c>
      <c r="E127" s="47" t="e">
        <f>IF(LEN(VLOOKUP(A127,'Species List'!$A:$G,4,FALSE))=0,"",VLOOKUP(A127,'Species List'!$A:$G,4,FALSE))</f>
        <v>#N/A</v>
      </c>
      <c r="F127" s="47" t="e">
        <f>IF(LEN(VLOOKUP(A127,'Species List'!$A:$G,5,FALSE))=0,"",VLOOKUP(A127,'Species List'!$A:$G,5,FALSE))</f>
        <v>#N/A</v>
      </c>
      <c r="G127" s="47" t="e">
        <f>IF(LEN(VLOOKUP(A127,'Species List'!$A:$G,6,FALSE))=0,"",VLOOKUP(A127,'Species List'!$A:$G,6,FALSE))</f>
        <v>#N/A</v>
      </c>
      <c r="H127" s="47" t="e">
        <f>VLOOKUP(A127,'Species List'!$A:$G,7,FALSE)</f>
        <v>#N/A</v>
      </c>
      <c r="J127" s="53"/>
      <c r="K127" s="26" t="e">
        <f>VLOOKUP(J127,'Species List'!$H$1:$J$9,2,FALSE)</f>
        <v>#N/A</v>
      </c>
      <c r="L127" s="26" t="e">
        <f>VLOOKUP(K127,'Species List'!$I$1:$N$8,2,FALSE)</f>
        <v>#N/A</v>
      </c>
      <c r="M127" s="56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53"/>
      <c r="B128" s="47" t="e">
        <f>IF(LEN(VLOOKUP(A128,'Species List'!$A:$G,2,FALSE))=0,"",VLOOKUP(A128,'Species List'!$A:$G,2,FALSE))</f>
        <v>#N/A</v>
      </c>
      <c r="C128" s="47" t="e">
        <f>IF(LEN(VLOOKUP(A128,'Species List'!$A:$G,3,FALSE))=0,"",VLOOKUP(A128,'Species List'!$A:$G,3,FALSE))</f>
        <v>#N/A</v>
      </c>
      <c r="D128" s="55" t="e">
        <f t="shared" si="8"/>
        <v>#N/A</v>
      </c>
      <c r="E128" s="47" t="e">
        <f>IF(LEN(VLOOKUP(A128,'Species List'!$A:$G,4,FALSE))=0,"",VLOOKUP(A128,'Species List'!$A:$G,4,FALSE))</f>
        <v>#N/A</v>
      </c>
      <c r="F128" s="47" t="e">
        <f>IF(LEN(VLOOKUP(A128,'Species List'!$A:$G,5,FALSE))=0,"",VLOOKUP(A128,'Species List'!$A:$G,5,FALSE))</f>
        <v>#N/A</v>
      </c>
      <c r="G128" s="47" t="e">
        <f>IF(LEN(VLOOKUP(A128,'Species List'!$A:$G,6,FALSE))=0,"",VLOOKUP(A128,'Species List'!$A:$G,6,FALSE))</f>
        <v>#N/A</v>
      </c>
      <c r="H128" s="47" t="e">
        <f>VLOOKUP(A128,'Species List'!$A:$G,7,FALSE)</f>
        <v>#N/A</v>
      </c>
      <c r="J128" s="53"/>
      <c r="K128" s="26" t="e">
        <f>VLOOKUP(J128,'Species List'!$H$1:$J$9,2,FALSE)</f>
        <v>#N/A</v>
      </c>
      <c r="L128" s="26" t="e">
        <f>VLOOKUP(K128,'Species List'!$I$1:$N$8,2,FALSE)</f>
        <v>#N/A</v>
      </c>
      <c r="M128" s="56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53"/>
      <c r="B129" s="47" t="e">
        <f>IF(LEN(VLOOKUP(A129,'Species List'!$A:$G,2,FALSE))=0,"",VLOOKUP(A129,'Species List'!$A:$G,2,FALSE))</f>
        <v>#N/A</v>
      </c>
      <c r="C129" s="47" t="e">
        <f>IF(LEN(VLOOKUP(A129,'Species List'!$A:$G,3,FALSE))=0,"",VLOOKUP(A129,'Species List'!$A:$G,3,FALSE))</f>
        <v>#N/A</v>
      </c>
      <c r="D129" s="55" t="e">
        <f t="shared" si="8"/>
        <v>#N/A</v>
      </c>
      <c r="E129" s="47" t="e">
        <f>IF(LEN(VLOOKUP(A129,'Species List'!$A:$G,4,FALSE))=0,"",VLOOKUP(A129,'Species List'!$A:$G,4,FALSE))</f>
        <v>#N/A</v>
      </c>
      <c r="F129" s="47" t="e">
        <f>IF(LEN(VLOOKUP(A129,'Species List'!$A:$G,5,FALSE))=0,"",VLOOKUP(A129,'Species List'!$A:$G,5,FALSE))</f>
        <v>#N/A</v>
      </c>
      <c r="G129" s="47" t="e">
        <f>IF(LEN(VLOOKUP(A129,'Species List'!$A:$G,6,FALSE))=0,"",VLOOKUP(A129,'Species List'!$A:$G,6,FALSE))</f>
        <v>#N/A</v>
      </c>
      <c r="H129" s="47" t="e">
        <f>VLOOKUP(A129,'Species List'!$A:$G,7,FALSE)</f>
        <v>#N/A</v>
      </c>
      <c r="J129" s="53"/>
      <c r="K129" s="26" t="e">
        <f>VLOOKUP(J129,'Species List'!$H$1:$J$9,2,FALSE)</f>
        <v>#N/A</v>
      </c>
      <c r="L129" s="26" t="e">
        <f>VLOOKUP(K129,'Species List'!$I$1:$N$8,2,FALSE)</f>
        <v>#N/A</v>
      </c>
      <c r="M129" s="56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53"/>
      <c r="B130" s="47" t="e">
        <f>IF(LEN(VLOOKUP(A130,'Species List'!$A:$G,2,FALSE))=0,"",VLOOKUP(A130,'Species List'!$A:$G,2,FALSE))</f>
        <v>#N/A</v>
      </c>
      <c r="C130" s="47" t="e">
        <f>IF(LEN(VLOOKUP(A130,'Species List'!$A:$G,3,FALSE))=0,"",VLOOKUP(A130,'Species List'!$A:$G,3,FALSE))</f>
        <v>#N/A</v>
      </c>
      <c r="D130" s="55" t="e">
        <f t="shared" si="8"/>
        <v>#N/A</v>
      </c>
      <c r="E130" s="47" t="e">
        <f>IF(LEN(VLOOKUP(A130,'Species List'!$A:$G,4,FALSE))=0,"",VLOOKUP(A130,'Species List'!$A:$G,4,FALSE))</f>
        <v>#N/A</v>
      </c>
      <c r="F130" s="47" t="e">
        <f>IF(LEN(VLOOKUP(A130,'Species List'!$A:$G,5,FALSE))=0,"",VLOOKUP(A130,'Species List'!$A:$G,5,FALSE))</f>
        <v>#N/A</v>
      </c>
      <c r="G130" s="47" t="e">
        <f>IF(LEN(VLOOKUP(A130,'Species List'!$A:$G,6,FALSE))=0,"",VLOOKUP(A130,'Species List'!$A:$G,6,FALSE))</f>
        <v>#N/A</v>
      </c>
      <c r="H130" s="47" t="e">
        <f>VLOOKUP(A130,'Species List'!$A:$G,7,FALSE)</f>
        <v>#N/A</v>
      </c>
      <c r="J130" s="53"/>
      <c r="K130" s="26" t="e">
        <f>VLOOKUP(J130,'Species List'!$H$1:$J$9,2,FALSE)</f>
        <v>#N/A</v>
      </c>
      <c r="L130" s="26" t="e">
        <f>VLOOKUP(K130,'Species List'!$I$1:$N$8,2,FALSE)</f>
        <v>#N/A</v>
      </c>
      <c r="M130" s="56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53"/>
      <c r="B131" s="47" t="e">
        <f>IF(LEN(VLOOKUP(A131,'Species List'!$A:$G,2,FALSE))=0,"",VLOOKUP(A131,'Species List'!$A:$G,2,FALSE))</f>
        <v>#N/A</v>
      </c>
      <c r="C131" s="47" t="e">
        <f>IF(LEN(VLOOKUP(A131,'Species List'!$A:$G,3,FALSE))=0,"",VLOOKUP(A131,'Species List'!$A:$G,3,FALSE))</f>
        <v>#N/A</v>
      </c>
      <c r="D131" s="55" t="e">
        <f t="shared" si="8"/>
        <v>#N/A</v>
      </c>
      <c r="E131" s="47" t="e">
        <f>IF(LEN(VLOOKUP(A131,'Species List'!$A:$G,4,FALSE))=0,"",VLOOKUP(A131,'Species List'!$A:$G,4,FALSE))</f>
        <v>#N/A</v>
      </c>
      <c r="F131" s="47" t="e">
        <f>IF(LEN(VLOOKUP(A131,'Species List'!$A:$G,5,FALSE))=0,"",VLOOKUP(A131,'Species List'!$A:$G,5,FALSE))</f>
        <v>#N/A</v>
      </c>
      <c r="G131" s="47" t="e">
        <f>IF(LEN(VLOOKUP(A131,'Species List'!$A:$G,6,FALSE))=0,"",VLOOKUP(A131,'Species List'!$A:$G,6,FALSE))</f>
        <v>#N/A</v>
      </c>
      <c r="H131" s="47" t="e">
        <f>VLOOKUP(A131,'Species List'!$A:$G,7,FALSE)</f>
        <v>#N/A</v>
      </c>
      <c r="J131" s="53"/>
      <c r="K131" s="26" t="e">
        <f>VLOOKUP(J131,'Species List'!$H$1:$J$9,2,FALSE)</f>
        <v>#N/A</v>
      </c>
      <c r="L131" s="26" t="e">
        <f>VLOOKUP(K131,'Species List'!$I$1:$N$8,2,FALSE)</f>
        <v>#N/A</v>
      </c>
      <c r="M131" s="56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53"/>
      <c r="B132" s="47" t="e">
        <f>IF(LEN(VLOOKUP(A132,'Species List'!$A:$G,2,FALSE))=0,"",VLOOKUP(A132,'Species List'!$A:$G,2,FALSE))</f>
        <v>#N/A</v>
      </c>
      <c r="C132" s="47" t="e">
        <f>IF(LEN(VLOOKUP(A132,'Species List'!$A:$G,3,FALSE))=0,"",VLOOKUP(A132,'Species List'!$A:$G,3,FALSE))</f>
        <v>#N/A</v>
      </c>
      <c r="D132" s="55" t="e">
        <f t="shared" si="8"/>
        <v>#N/A</v>
      </c>
      <c r="E132" s="47" t="e">
        <f>IF(LEN(VLOOKUP(A132,'Species List'!$A:$G,4,FALSE))=0,"",VLOOKUP(A132,'Species List'!$A:$G,4,FALSE))</f>
        <v>#N/A</v>
      </c>
      <c r="F132" s="47" t="e">
        <f>IF(LEN(VLOOKUP(A132,'Species List'!$A:$G,5,FALSE))=0,"",VLOOKUP(A132,'Species List'!$A:$G,5,FALSE))</f>
        <v>#N/A</v>
      </c>
      <c r="G132" s="47" t="e">
        <f>IF(LEN(VLOOKUP(A132,'Species List'!$A:$G,6,FALSE))=0,"",VLOOKUP(A132,'Species List'!$A:$G,6,FALSE))</f>
        <v>#N/A</v>
      </c>
      <c r="H132" s="47" t="e">
        <f>VLOOKUP(A132,'Species List'!$A:$G,7,FALSE)</f>
        <v>#N/A</v>
      </c>
      <c r="J132" s="53"/>
      <c r="K132" s="26" t="e">
        <f>VLOOKUP(J132,'Species List'!$H$1:$J$9,2,FALSE)</f>
        <v>#N/A</v>
      </c>
      <c r="L132" s="26" t="e">
        <f>VLOOKUP(K132,'Species List'!$I$1:$N$8,2,FALSE)</f>
        <v>#N/A</v>
      </c>
      <c r="M132" s="56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53"/>
      <c r="B133" s="47" t="e">
        <f>IF(LEN(VLOOKUP(A133,'Species List'!$A:$G,2,FALSE))=0,"",VLOOKUP(A133,'Species List'!$A:$G,2,FALSE))</f>
        <v>#N/A</v>
      </c>
      <c r="C133" s="47" t="e">
        <f>IF(LEN(VLOOKUP(A133,'Species List'!$A:$G,3,FALSE))=0,"",VLOOKUP(A133,'Species List'!$A:$G,3,FALSE))</f>
        <v>#N/A</v>
      </c>
      <c r="D133" s="55" t="e">
        <f t="shared" si="8"/>
        <v>#N/A</v>
      </c>
      <c r="E133" s="47" t="e">
        <f>IF(LEN(VLOOKUP(A133,'Species List'!$A:$G,4,FALSE))=0,"",VLOOKUP(A133,'Species List'!$A:$G,4,FALSE))</f>
        <v>#N/A</v>
      </c>
      <c r="F133" s="47" t="e">
        <f>IF(LEN(VLOOKUP(A133,'Species List'!$A:$G,5,FALSE))=0,"",VLOOKUP(A133,'Species List'!$A:$G,5,FALSE))</f>
        <v>#N/A</v>
      </c>
      <c r="G133" s="47" t="e">
        <f>IF(LEN(VLOOKUP(A133,'Species List'!$A:$G,6,FALSE))=0,"",VLOOKUP(A133,'Species List'!$A:$G,6,FALSE))</f>
        <v>#N/A</v>
      </c>
      <c r="H133" s="47" t="e">
        <f>VLOOKUP(A133,'Species List'!$A:$G,7,FALSE)</f>
        <v>#N/A</v>
      </c>
      <c r="J133" s="53"/>
      <c r="K133" s="26" t="e">
        <f>VLOOKUP(J133,'Species List'!$H$1:$J$9,2,FALSE)</f>
        <v>#N/A</v>
      </c>
      <c r="L133" s="26" t="e">
        <f>VLOOKUP(K133,'Species List'!$I$1:$N$8,2,FALSE)</f>
        <v>#N/A</v>
      </c>
      <c r="M133" s="56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53"/>
      <c r="B134" s="47" t="e">
        <f>IF(LEN(VLOOKUP(A134,'Species List'!$A:$G,2,FALSE))=0,"",VLOOKUP(A134,'Species List'!$A:$G,2,FALSE))</f>
        <v>#N/A</v>
      </c>
      <c r="C134" s="47" t="e">
        <f>IF(LEN(VLOOKUP(A134,'Species List'!$A:$G,3,FALSE))=0,"",VLOOKUP(A134,'Species List'!$A:$G,3,FALSE))</f>
        <v>#N/A</v>
      </c>
      <c r="D134" s="55" t="e">
        <f t="shared" si="8"/>
        <v>#N/A</v>
      </c>
      <c r="E134" s="47" t="e">
        <f>IF(LEN(VLOOKUP(A134,'Species List'!$A:$G,4,FALSE))=0,"",VLOOKUP(A134,'Species List'!$A:$G,4,FALSE))</f>
        <v>#N/A</v>
      </c>
      <c r="F134" s="47" t="e">
        <f>IF(LEN(VLOOKUP(A134,'Species List'!$A:$G,5,FALSE))=0,"",VLOOKUP(A134,'Species List'!$A:$G,5,FALSE))</f>
        <v>#N/A</v>
      </c>
      <c r="G134" s="47" t="e">
        <f>IF(LEN(VLOOKUP(A134,'Species List'!$A:$G,6,FALSE))=0,"",VLOOKUP(A134,'Species List'!$A:$G,6,FALSE))</f>
        <v>#N/A</v>
      </c>
      <c r="H134" s="47" t="e">
        <f>VLOOKUP(A134,'Species List'!$A:$G,7,FALSE)</f>
        <v>#N/A</v>
      </c>
      <c r="J134" s="53"/>
      <c r="K134" s="26" t="e">
        <f>VLOOKUP(J134,'Species List'!$H$1:$J$9,2,FALSE)</f>
        <v>#N/A</v>
      </c>
      <c r="L134" s="26" t="e">
        <f>VLOOKUP(K134,'Species List'!$I$1:$N$8,2,FALSE)</f>
        <v>#N/A</v>
      </c>
      <c r="M134" s="56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53"/>
      <c r="B135" s="47" t="e">
        <f>IF(LEN(VLOOKUP(A135,'Species List'!$A:$G,2,FALSE))=0,"",VLOOKUP(A135,'Species List'!$A:$G,2,FALSE))</f>
        <v>#N/A</v>
      </c>
      <c r="C135" s="47" t="e">
        <f>IF(LEN(VLOOKUP(A135,'Species List'!$A:$G,3,FALSE))=0,"",VLOOKUP(A135,'Species List'!$A:$G,3,FALSE))</f>
        <v>#N/A</v>
      </c>
      <c r="D135" s="55" t="e">
        <f t="shared" si="8"/>
        <v>#N/A</v>
      </c>
      <c r="E135" s="47" t="e">
        <f>IF(LEN(VLOOKUP(A135,'Species List'!$A:$G,4,FALSE))=0,"",VLOOKUP(A135,'Species List'!$A:$G,4,FALSE))</f>
        <v>#N/A</v>
      </c>
      <c r="F135" s="47" t="e">
        <f>IF(LEN(VLOOKUP(A135,'Species List'!$A:$G,5,FALSE))=0,"",VLOOKUP(A135,'Species List'!$A:$G,5,FALSE))</f>
        <v>#N/A</v>
      </c>
      <c r="G135" s="47" t="e">
        <f>IF(LEN(VLOOKUP(A135,'Species List'!$A:$G,6,FALSE))=0,"",VLOOKUP(A135,'Species List'!$A:$G,6,FALSE))</f>
        <v>#N/A</v>
      </c>
      <c r="H135" s="47" t="e">
        <f>VLOOKUP(A135,'Species List'!$A:$G,7,FALSE)</f>
        <v>#N/A</v>
      </c>
      <c r="J135" s="53"/>
      <c r="K135" s="26" t="e">
        <f>VLOOKUP(J135,'Species List'!$H$1:$J$9,2,FALSE)</f>
        <v>#N/A</v>
      </c>
      <c r="L135" s="26" t="e">
        <f>VLOOKUP(K135,'Species List'!$I$1:$N$8,2,FALSE)</f>
        <v>#N/A</v>
      </c>
      <c r="M135" s="56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53"/>
      <c r="B136" s="47" t="e">
        <f>IF(LEN(VLOOKUP(A136,'Species List'!$A:$G,2,FALSE))=0,"",VLOOKUP(A136,'Species List'!$A:$G,2,FALSE))</f>
        <v>#N/A</v>
      </c>
      <c r="C136" s="47" t="e">
        <f>IF(LEN(VLOOKUP(A136,'Species List'!$A:$G,3,FALSE))=0,"",VLOOKUP(A136,'Species List'!$A:$G,3,FALSE))</f>
        <v>#N/A</v>
      </c>
      <c r="D136" s="55" t="e">
        <f t="shared" si="8"/>
        <v>#N/A</v>
      </c>
      <c r="E136" s="47" t="e">
        <f>IF(LEN(VLOOKUP(A136,'Species List'!$A:$G,4,FALSE))=0,"",VLOOKUP(A136,'Species List'!$A:$G,4,FALSE))</f>
        <v>#N/A</v>
      </c>
      <c r="F136" s="47" t="e">
        <f>IF(LEN(VLOOKUP(A136,'Species List'!$A:$G,5,FALSE))=0,"",VLOOKUP(A136,'Species List'!$A:$G,5,FALSE))</f>
        <v>#N/A</v>
      </c>
      <c r="G136" s="47" t="e">
        <f>IF(LEN(VLOOKUP(A136,'Species List'!$A:$G,6,FALSE))=0,"",VLOOKUP(A136,'Species List'!$A:$G,6,FALSE))</f>
        <v>#N/A</v>
      </c>
      <c r="H136" s="47" t="e">
        <f>VLOOKUP(A136,'Species List'!$A:$G,7,FALSE)</f>
        <v>#N/A</v>
      </c>
      <c r="J136" s="53"/>
      <c r="K136" s="26" t="e">
        <f>VLOOKUP(J136,'Species List'!$H$1:$J$9,2,FALSE)</f>
        <v>#N/A</v>
      </c>
      <c r="L136" s="26" t="e">
        <f>VLOOKUP(K136,'Species List'!$I$1:$N$8,2,FALSE)</f>
        <v>#N/A</v>
      </c>
      <c r="M136" s="56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53"/>
      <c r="B137" s="47" t="e">
        <f>IF(LEN(VLOOKUP(A137,'Species List'!$A:$G,2,FALSE))=0,"",VLOOKUP(A137,'Species List'!$A:$G,2,FALSE))</f>
        <v>#N/A</v>
      </c>
      <c r="C137" s="47" t="e">
        <f>IF(LEN(VLOOKUP(A137,'Species List'!$A:$G,3,FALSE))=0,"",VLOOKUP(A137,'Species List'!$A:$G,3,FALSE))</f>
        <v>#N/A</v>
      </c>
      <c r="D137" s="55" t="e">
        <f t="shared" si="8"/>
        <v>#N/A</v>
      </c>
      <c r="E137" s="47" t="e">
        <f>IF(LEN(VLOOKUP(A137,'Species List'!$A:$G,4,FALSE))=0,"",VLOOKUP(A137,'Species List'!$A:$G,4,FALSE))</f>
        <v>#N/A</v>
      </c>
      <c r="F137" s="47" t="e">
        <f>IF(LEN(VLOOKUP(A137,'Species List'!$A:$G,5,FALSE))=0,"",VLOOKUP(A137,'Species List'!$A:$G,5,FALSE))</f>
        <v>#N/A</v>
      </c>
      <c r="G137" s="47" t="e">
        <f>IF(LEN(VLOOKUP(A137,'Species List'!$A:$G,6,FALSE))=0,"",VLOOKUP(A137,'Species List'!$A:$G,6,FALSE))</f>
        <v>#N/A</v>
      </c>
      <c r="H137" s="47" t="e">
        <f>VLOOKUP(A137,'Species List'!$A:$G,7,FALSE)</f>
        <v>#N/A</v>
      </c>
      <c r="J137" s="53"/>
      <c r="K137" s="26" t="e">
        <f>VLOOKUP(J137,'Species List'!$H$1:$J$9,2,FALSE)</f>
        <v>#N/A</v>
      </c>
      <c r="L137" s="26" t="e">
        <f>VLOOKUP(K137,'Species List'!$I$1:$N$8,2,FALSE)</f>
        <v>#N/A</v>
      </c>
      <c r="M137" s="56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53"/>
      <c r="B138" s="47" t="e">
        <f>IF(LEN(VLOOKUP(A138,'Species List'!$A:$G,2,FALSE))=0,"",VLOOKUP(A138,'Species List'!$A:$G,2,FALSE))</f>
        <v>#N/A</v>
      </c>
      <c r="C138" s="47" t="e">
        <f>IF(LEN(VLOOKUP(A138,'Species List'!$A:$G,3,FALSE))=0,"",VLOOKUP(A138,'Species List'!$A:$G,3,FALSE))</f>
        <v>#N/A</v>
      </c>
      <c r="D138" s="55" t="e">
        <f t="shared" si="8"/>
        <v>#N/A</v>
      </c>
      <c r="E138" s="47" t="e">
        <f>IF(LEN(VLOOKUP(A138,'Species List'!$A:$G,4,FALSE))=0,"",VLOOKUP(A138,'Species List'!$A:$G,4,FALSE))</f>
        <v>#N/A</v>
      </c>
      <c r="F138" s="47" t="e">
        <f>IF(LEN(VLOOKUP(A138,'Species List'!$A:$G,5,FALSE))=0,"",VLOOKUP(A138,'Species List'!$A:$G,5,FALSE))</f>
        <v>#N/A</v>
      </c>
      <c r="G138" s="47" t="e">
        <f>IF(LEN(VLOOKUP(A138,'Species List'!$A:$G,6,FALSE))=0,"",VLOOKUP(A138,'Species List'!$A:$G,6,FALSE))</f>
        <v>#N/A</v>
      </c>
      <c r="H138" s="47" t="e">
        <f>VLOOKUP(A138,'Species List'!$A:$G,7,FALSE)</f>
        <v>#N/A</v>
      </c>
      <c r="J138" s="53"/>
      <c r="K138" s="26" t="e">
        <f>VLOOKUP(J138,'Species List'!$H$1:$J$9,2,FALSE)</f>
        <v>#N/A</v>
      </c>
      <c r="L138" s="26" t="e">
        <f>VLOOKUP(K138,'Species List'!$I$1:$N$8,2,FALSE)</f>
        <v>#N/A</v>
      </c>
      <c r="M138" s="56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53"/>
      <c r="B139" s="47" t="e">
        <f>IF(LEN(VLOOKUP(A139,'Species List'!$A:$G,2,FALSE))=0,"",VLOOKUP(A139,'Species List'!$A:$G,2,FALSE))</f>
        <v>#N/A</v>
      </c>
      <c r="C139" s="47" t="e">
        <f>IF(LEN(VLOOKUP(A139,'Species List'!$A:$G,3,FALSE))=0,"",VLOOKUP(A139,'Species List'!$A:$G,3,FALSE))</f>
        <v>#N/A</v>
      </c>
      <c r="D139" s="55" t="e">
        <f t="shared" si="8"/>
        <v>#N/A</v>
      </c>
      <c r="E139" s="47" t="e">
        <f>IF(LEN(VLOOKUP(A139,'Species List'!$A:$G,4,FALSE))=0,"",VLOOKUP(A139,'Species List'!$A:$G,4,FALSE))</f>
        <v>#N/A</v>
      </c>
      <c r="F139" s="47" t="e">
        <f>IF(LEN(VLOOKUP(A139,'Species List'!$A:$G,5,FALSE))=0,"",VLOOKUP(A139,'Species List'!$A:$G,5,FALSE))</f>
        <v>#N/A</v>
      </c>
      <c r="G139" s="47" t="e">
        <f>IF(LEN(VLOOKUP(A139,'Species List'!$A:$G,6,FALSE))=0,"",VLOOKUP(A139,'Species List'!$A:$G,6,FALSE))</f>
        <v>#N/A</v>
      </c>
      <c r="H139" s="47" t="e">
        <f>VLOOKUP(A139,'Species List'!$A:$G,7,FALSE)</f>
        <v>#N/A</v>
      </c>
      <c r="J139" s="53"/>
      <c r="K139" s="26" t="e">
        <f>VLOOKUP(J139,'Species List'!$H$1:$J$9,2,FALSE)</f>
        <v>#N/A</v>
      </c>
      <c r="L139" s="26" t="e">
        <f>VLOOKUP(K139,'Species List'!$I$1:$N$8,2,FALSE)</f>
        <v>#N/A</v>
      </c>
      <c r="M139" s="56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53"/>
      <c r="B140" s="47" t="e">
        <f>IF(LEN(VLOOKUP(A140,'Species List'!$A:$G,2,FALSE))=0,"",VLOOKUP(A140,'Species List'!$A:$G,2,FALSE))</f>
        <v>#N/A</v>
      </c>
      <c r="C140" s="47" t="e">
        <f>IF(LEN(VLOOKUP(A140,'Species List'!$A:$G,3,FALSE))=0,"",VLOOKUP(A140,'Species List'!$A:$G,3,FALSE))</f>
        <v>#N/A</v>
      </c>
      <c r="D140" s="55" t="e">
        <f t="shared" si="8"/>
        <v>#N/A</v>
      </c>
      <c r="E140" s="47" t="e">
        <f>IF(LEN(VLOOKUP(A140,'Species List'!$A:$G,4,FALSE))=0,"",VLOOKUP(A140,'Species List'!$A:$G,4,FALSE))</f>
        <v>#N/A</v>
      </c>
      <c r="F140" s="47" t="e">
        <f>IF(LEN(VLOOKUP(A140,'Species List'!$A:$G,5,FALSE))=0,"",VLOOKUP(A140,'Species List'!$A:$G,5,FALSE))</f>
        <v>#N/A</v>
      </c>
      <c r="G140" s="47" t="e">
        <f>IF(LEN(VLOOKUP(A140,'Species List'!$A:$G,6,FALSE))=0,"",VLOOKUP(A140,'Species List'!$A:$G,6,FALSE))</f>
        <v>#N/A</v>
      </c>
      <c r="H140" s="47" t="e">
        <f>VLOOKUP(A140,'Species List'!$A:$G,7,FALSE)</f>
        <v>#N/A</v>
      </c>
      <c r="J140" s="53"/>
      <c r="K140" s="26" t="e">
        <f>VLOOKUP(J140,'Species List'!$H$1:$J$9,2,FALSE)</f>
        <v>#N/A</v>
      </c>
      <c r="L140" s="26" t="e">
        <f>VLOOKUP(K140,'Species List'!$I$1:$N$8,2,FALSE)</f>
        <v>#N/A</v>
      </c>
      <c r="M140" s="56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53"/>
      <c r="B141" s="47" t="e">
        <f>IF(LEN(VLOOKUP(A141,'Species List'!$A:$G,2,FALSE))=0,"",VLOOKUP(A141,'Species List'!$A:$G,2,FALSE))</f>
        <v>#N/A</v>
      </c>
      <c r="C141" s="47" t="e">
        <f>IF(LEN(VLOOKUP(A141,'Species List'!$A:$G,3,FALSE))=0,"",VLOOKUP(A141,'Species List'!$A:$G,3,FALSE))</f>
        <v>#N/A</v>
      </c>
      <c r="D141" s="55" t="e">
        <f t="shared" ref="D141:D150" si="12">VALUE(C141)</f>
        <v>#N/A</v>
      </c>
      <c r="E141" s="47" t="e">
        <f>IF(LEN(VLOOKUP(A141,'Species List'!$A:$G,4,FALSE))=0,"",VLOOKUP(A141,'Species List'!$A:$G,4,FALSE))</f>
        <v>#N/A</v>
      </c>
      <c r="F141" s="47" t="e">
        <f>IF(LEN(VLOOKUP(A141,'Species List'!$A:$G,5,FALSE))=0,"",VLOOKUP(A141,'Species List'!$A:$G,5,FALSE))</f>
        <v>#N/A</v>
      </c>
      <c r="G141" s="47" t="e">
        <f>IF(LEN(VLOOKUP(A141,'Species List'!$A:$G,6,FALSE))=0,"",VLOOKUP(A141,'Species List'!$A:$G,6,FALSE))</f>
        <v>#N/A</v>
      </c>
      <c r="H141" s="47" t="e">
        <f>VLOOKUP(A141,'Species List'!$A:$G,7,FALSE)</f>
        <v>#N/A</v>
      </c>
      <c r="J141" s="53"/>
      <c r="K141" s="26" t="e">
        <f>VLOOKUP(J141,'Species List'!$H$1:$J$9,2,FALSE)</f>
        <v>#N/A</v>
      </c>
      <c r="L141" s="26" t="e">
        <f>VLOOKUP(K141,'Species List'!$I$1:$N$8,2,FALSE)</f>
        <v>#N/A</v>
      </c>
      <c r="M141" s="56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53"/>
      <c r="B142" s="47" t="e">
        <f>IF(LEN(VLOOKUP(A142,'Species List'!$A:$G,2,FALSE))=0,"",VLOOKUP(A142,'Species List'!$A:$G,2,FALSE))</f>
        <v>#N/A</v>
      </c>
      <c r="C142" s="47" t="e">
        <f>IF(LEN(VLOOKUP(A142,'Species List'!$A:$G,3,FALSE))=0,"",VLOOKUP(A142,'Species List'!$A:$G,3,FALSE))</f>
        <v>#N/A</v>
      </c>
      <c r="D142" s="55" t="e">
        <f t="shared" si="12"/>
        <v>#N/A</v>
      </c>
      <c r="E142" s="47" t="e">
        <f>IF(LEN(VLOOKUP(A142,'Species List'!$A:$G,4,FALSE))=0,"",VLOOKUP(A142,'Species List'!$A:$G,4,FALSE))</f>
        <v>#N/A</v>
      </c>
      <c r="F142" s="47" t="e">
        <f>IF(LEN(VLOOKUP(A142,'Species List'!$A:$G,5,FALSE))=0,"",VLOOKUP(A142,'Species List'!$A:$G,5,FALSE))</f>
        <v>#N/A</v>
      </c>
      <c r="G142" s="47" t="e">
        <f>IF(LEN(VLOOKUP(A142,'Species List'!$A:$G,6,FALSE))=0,"",VLOOKUP(A142,'Species List'!$A:$G,6,FALSE))</f>
        <v>#N/A</v>
      </c>
      <c r="H142" s="47" t="e">
        <f>VLOOKUP(A142,'Species List'!$A:$G,7,FALSE)</f>
        <v>#N/A</v>
      </c>
      <c r="J142" s="53"/>
      <c r="K142" s="26" t="e">
        <f>VLOOKUP(J142,'Species List'!$H$1:$J$9,2,FALSE)</f>
        <v>#N/A</v>
      </c>
      <c r="L142" s="26" t="e">
        <f>VLOOKUP(K142,'Species List'!$I$1:$N$8,2,FALSE)</f>
        <v>#N/A</v>
      </c>
      <c r="M142" s="56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53"/>
      <c r="B143" s="47" t="e">
        <f>IF(LEN(VLOOKUP(A143,'Species List'!$A:$G,2,FALSE))=0,"",VLOOKUP(A143,'Species List'!$A:$G,2,FALSE))</f>
        <v>#N/A</v>
      </c>
      <c r="C143" s="47" t="e">
        <f>IF(LEN(VLOOKUP(A143,'Species List'!$A:$G,3,FALSE))=0,"",VLOOKUP(A143,'Species List'!$A:$G,3,FALSE))</f>
        <v>#N/A</v>
      </c>
      <c r="D143" s="55" t="e">
        <f t="shared" si="12"/>
        <v>#N/A</v>
      </c>
      <c r="E143" s="47" t="e">
        <f>IF(LEN(VLOOKUP(A143,'Species List'!$A:$G,4,FALSE))=0,"",VLOOKUP(A143,'Species List'!$A:$G,4,FALSE))</f>
        <v>#N/A</v>
      </c>
      <c r="F143" s="47" t="e">
        <f>IF(LEN(VLOOKUP(A143,'Species List'!$A:$G,5,FALSE))=0,"",VLOOKUP(A143,'Species List'!$A:$G,5,FALSE))</f>
        <v>#N/A</v>
      </c>
      <c r="G143" s="47" t="e">
        <f>IF(LEN(VLOOKUP(A143,'Species List'!$A:$G,6,FALSE))=0,"",VLOOKUP(A143,'Species List'!$A:$G,6,FALSE))</f>
        <v>#N/A</v>
      </c>
      <c r="H143" s="47" t="e">
        <f>VLOOKUP(A143,'Species List'!$A:$G,7,FALSE)</f>
        <v>#N/A</v>
      </c>
      <c r="J143" s="53"/>
      <c r="K143" s="26" t="e">
        <f>VLOOKUP(J143,'Species List'!$H$1:$J$9,2,FALSE)</f>
        <v>#N/A</v>
      </c>
      <c r="L143" s="26" t="e">
        <f>VLOOKUP(K143,'Species List'!$I$1:$N$8,2,FALSE)</f>
        <v>#N/A</v>
      </c>
      <c r="M143" s="56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53"/>
      <c r="B144" s="47" t="e">
        <f>IF(LEN(VLOOKUP(A144,'Species List'!$A:$G,2,FALSE))=0,"",VLOOKUP(A144,'Species List'!$A:$G,2,FALSE))</f>
        <v>#N/A</v>
      </c>
      <c r="C144" s="47" t="e">
        <f>IF(LEN(VLOOKUP(A144,'Species List'!$A:$G,3,FALSE))=0,"",VLOOKUP(A144,'Species List'!$A:$G,3,FALSE))</f>
        <v>#N/A</v>
      </c>
      <c r="D144" s="55" t="e">
        <f t="shared" si="12"/>
        <v>#N/A</v>
      </c>
      <c r="E144" s="47" t="e">
        <f>IF(LEN(VLOOKUP(A144,'Species List'!$A:$G,4,FALSE))=0,"",VLOOKUP(A144,'Species List'!$A:$G,4,FALSE))</f>
        <v>#N/A</v>
      </c>
      <c r="F144" s="47" t="e">
        <f>IF(LEN(VLOOKUP(A144,'Species List'!$A:$G,5,FALSE))=0,"",VLOOKUP(A144,'Species List'!$A:$G,5,FALSE))</f>
        <v>#N/A</v>
      </c>
      <c r="G144" s="47" t="e">
        <f>IF(LEN(VLOOKUP(A144,'Species List'!$A:$G,6,FALSE))=0,"",VLOOKUP(A144,'Species List'!$A:$G,6,FALSE))</f>
        <v>#N/A</v>
      </c>
      <c r="H144" s="47" t="e">
        <f>VLOOKUP(A144,'Species List'!$A:$G,7,FALSE)</f>
        <v>#N/A</v>
      </c>
      <c r="J144" s="53"/>
      <c r="K144" s="26" t="e">
        <f>VLOOKUP(J144,'Species List'!$H$1:$J$9,2,FALSE)</f>
        <v>#N/A</v>
      </c>
      <c r="L144" s="26" t="e">
        <f>VLOOKUP(K144,'Species List'!$I$1:$N$8,2,FALSE)</f>
        <v>#N/A</v>
      </c>
      <c r="M144" s="56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53"/>
      <c r="B145" s="47" t="e">
        <f>IF(LEN(VLOOKUP(A145,'Species List'!$A:$G,2,FALSE))=0,"",VLOOKUP(A145,'Species List'!$A:$G,2,FALSE))</f>
        <v>#N/A</v>
      </c>
      <c r="C145" s="47" t="e">
        <f>IF(LEN(VLOOKUP(A145,'Species List'!$A:$G,3,FALSE))=0,"",VLOOKUP(A145,'Species List'!$A:$G,3,FALSE))</f>
        <v>#N/A</v>
      </c>
      <c r="D145" s="55" t="e">
        <f t="shared" si="12"/>
        <v>#N/A</v>
      </c>
      <c r="E145" s="47" t="e">
        <f>IF(LEN(VLOOKUP(A145,'Species List'!$A:$G,4,FALSE))=0,"",VLOOKUP(A145,'Species List'!$A:$G,4,FALSE))</f>
        <v>#N/A</v>
      </c>
      <c r="F145" s="47" t="e">
        <f>IF(LEN(VLOOKUP(A145,'Species List'!$A:$G,5,FALSE))=0,"",VLOOKUP(A145,'Species List'!$A:$G,5,FALSE))</f>
        <v>#N/A</v>
      </c>
      <c r="G145" s="47" t="e">
        <f>IF(LEN(VLOOKUP(A145,'Species List'!$A:$G,6,FALSE))=0,"",VLOOKUP(A145,'Species List'!$A:$G,6,FALSE))</f>
        <v>#N/A</v>
      </c>
      <c r="H145" s="47" t="e">
        <f>VLOOKUP(A145,'Species List'!$A:$G,7,FALSE)</f>
        <v>#N/A</v>
      </c>
      <c r="J145" s="53"/>
      <c r="K145" s="26" t="e">
        <f>VLOOKUP(J145,'Species List'!$H$1:$J$9,2,FALSE)</f>
        <v>#N/A</v>
      </c>
      <c r="L145" s="26" t="e">
        <f>VLOOKUP(K145,'Species List'!$I$1:$N$8,2,FALSE)</f>
        <v>#N/A</v>
      </c>
      <c r="M145" s="56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53"/>
      <c r="B146" s="47" t="e">
        <f>IF(LEN(VLOOKUP(A146,'Species List'!$A:$G,2,FALSE))=0,"",VLOOKUP(A146,'Species List'!$A:$G,2,FALSE))</f>
        <v>#N/A</v>
      </c>
      <c r="C146" s="47" t="e">
        <f>IF(LEN(VLOOKUP(A146,'Species List'!$A:$G,3,FALSE))=0,"",VLOOKUP(A146,'Species List'!$A:$G,3,FALSE))</f>
        <v>#N/A</v>
      </c>
      <c r="D146" s="55" t="e">
        <f t="shared" si="12"/>
        <v>#N/A</v>
      </c>
      <c r="E146" s="47" t="e">
        <f>IF(LEN(VLOOKUP(A146,'Species List'!$A:$G,4,FALSE))=0,"",VLOOKUP(A146,'Species List'!$A:$G,4,FALSE))</f>
        <v>#N/A</v>
      </c>
      <c r="F146" s="47" t="e">
        <f>IF(LEN(VLOOKUP(A146,'Species List'!$A:$G,5,FALSE))=0,"",VLOOKUP(A146,'Species List'!$A:$G,5,FALSE))</f>
        <v>#N/A</v>
      </c>
      <c r="G146" s="47" t="e">
        <f>IF(LEN(VLOOKUP(A146,'Species List'!$A:$G,6,FALSE))=0,"",VLOOKUP(A146,'Species List'!$A:$G,6,FALSE))</f>
        <v>#N/A</v>
      </c>
      <c r="H146" s="47" t="e">
        <f>VLOOKUP(A146,'Species List'!$A:$G,7,FALSE)</f>
        <v>#N/A</v>
      </c>
      <c r="J146" s="53"/>
      <c r="K146" s="26" t="e">
        <f>VLOOKUP(J146,'Species List'!$H$1:$J$9,2,FALSE)</f>
        <v>#N/A</v>
      </c>
      <c r="L146" s="26" t="e">
        <f>VLOOKUP(K146,'Species List'!$I$1:$N$8,2,FALSE)</f>
        <v>#N/A</v>
      </c>
      <c r="M146" s="56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53"/>
      <c r="B147" s="47" t="e">
        <f>IF(LEN(VLOOKUP(A147,'Species List'!$A:$G,2,FALSE))=0,"",VLOOKUP(A147,'Species List'!$A:$G,2,FALSE))</f>
        <v>#N/A</v>
      </c>
      <c r="C147" s="47" t="e">
        <f>IF(LEN(VLOOKUP(A147,'Species List'!$A:$G,3,FALSE))=0,"",VLOOKUP(A147,'Species List'!$A:$G,3,FALSE))</f>
        <v>#N/A</v>
      </c>
      <c r="D147" s="55" t="e">
        <f t="shared" si="12"/>
        <v>#N/A</v>
      </c>
      <c r="E147" s="47" t="e">
        <f>IF(LEN(VLOOKUP(A147,'Species List'!$A:$G,4,FALSE))=0,"",VLOOKUP(A147,'Species List'!$A:$G,4,FALSE))</f>
        <v>#N/A</v>
      </c>
      <c r="F147" s="47" t="e">
        <f>IF(LEN(VLOOKUP(A147,'Species List'!$A:$G,5,FALSE))=0,"",VLOOKUP(A147,'Species List'!$A:$G,5,FALSE))</f>
        <v>#N/A</v>
      </c>
      <c r="G147" s="47" t="e">
        <f>IF(LEN(VLOOKUP(A147,'Species List'!$A:$G,6,FALSE))=0,"",VLOOKUP(A147,'Species List'!$A:$G,6,FALSE))</f>
        <v>#N/A</v>
      </c>
      <c r="H147" s="47" t="e">
        <f>VLOOKUP(A147,'Species List'!$A:$G,7,FALSE)</f>
        <v>#N/A</v>
      </c>
      <c r="J147" s="53"/>
      <c r="K147" s="26" t="e">
        <f>VLOOKUP(J147,'Species List'!$H$1:$J$9,2,FALSE)</f>
        <v>#N/A</v>
      </c>
      <c r="L147" s="26" t="e">
        <f>VLOOKUP(K147,'Species List'!$I$1:$N$8,2,FALSE)</f>
        <v>#N/A</v>
      </c>
      <c r="M147" s="56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53"/>
      <c r="B148" s="47" t="e">
        <f>IF(LEN(VLOOKUP(A148,'Species List'!$A:$G,2,FALSE))=0,"",VLOOKUP(A148,'Species List'!$A:$G,2,FALSE))</f>
        <v>#N/A</v>
      </c>
      <c r="C148" s="47" t="e">
        <f>IF(LEN(VLOOKUP(A148,'Species List'!$A:$G,3,FALSE))=0,"",VLOOKUP(A148,'Species List'!$A:$G,3,FALSE))</f>
        <v>#N/A</v>
      </c>
      <c r="D148" s="55" t="e">
        <f t="shared" si="12"/>
        <v>#N/A</v>
      </c>
      <c r="E148" s="47" t="e">
        <f>IF(LEN(VLOOKUP(A148,'Species List'!$A:$G,4,FALSE))=0,"",VLOOKUP(A148,'Species List'!$A:$G,4,FALSE))</f>
        <v>#N/A</v>
      </c>
      <c r="F148" s="47" t="e">
        <f>IF(LEN(VLOOKUP(A148,'Species List'!$A:$G,5,FALSE))=0,"",VLOOKUP(A148,'Species List'!$A:$G,5,FALSE))</f>
        <v>#N/A</v>
      </c>
      <c r="G148" s="47" t="e">
        <f>IF(LEN(VLOOKUP(A148,'Species List'!$A:$G,6,FALSE))=0,"",VLOOKUP(A148,'Species List'!$A:$G,6,FALSE))</f>
        <v>#N/A</v>
      </c>
      <c r="H148" s="47" t="e">
        <f>VLOOKUP(A148,'Species List'!$A:$G,7,FALSE)</f>
        <v>#N/A</v>
      </c>
      <c r="J148" s="53"/>
      <c r="K148" s="26" t="e">
        <f>VLOOKUP(J148,'Species List'!$H$1:$J$9,2,FALSE)</f>
        <v>#N/A</v>
      </c>
      <c r="L148" s="26" t="e">
        <f>VLOOKUP(K148,'Species List'!$I$1:$N$8,2,FALSE)</f>
        <v>#N/A</v>
      </c>
      <c r="M148" s="56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53"/>
      <c r="B149" s="47" t="e">
        <f>IF(LEN(VLOOKUP(A149,'Species List'!$A:$G,2,FALSE))=0,"",VLOOKUP(A149,'Species List'!$A:$G,2,FALSE))</f>
        <v>#N/A</v>
      </c>
      <c r="C149" s="47" t="e">
        <f>IF(LEN(VLOOKUP(A149,'Species List'!$A:$G,3,FALSE))=0,"",VLOOKUP(A149,'Species List'!$A:$G,3,FALSE))</f>
        <v>#N/A</v>
      </c>
      <c r="D149" s="55" t="e">
        <f t="shared" si="12"/>
        <v>#N/A</v>
      </c>
      <c r="E149" s="47" t="e">
        <f>IF(LEN(VLOOKUP(A149,'Species List'!$A:$G,4,FALSE))=0,"",VLOOKUP(A149,'Species List'!$A:$G,4,FALSE))</f>
        <v>#N/A</v>
      </c>
      <c r="F149" s="47" t="e">
        <f>IF(LEN(VLOOKUP(A149,'Species List'!$A:$G,5,FALSE))=0,"",VLOOKUP(A149,'Species List'!$A:$G,5,FALSE))</f>
        <v>#N/A</v>
      </c>
      <c r="G149" s="47" t="e">
        <f>IF(LEN(VLOOKUP(A149,'Species List'!$A:$G,6,FALSE))=0,"",VLOOKUP(A149,'Species List'!$A:$G,6,FALSE))</f>
        <v>#N/A</v>
      </c>
      <c r="H149" s="47" t="e">
        <f>VLOOKUP(A149,'Species List'!$A:$G,7,FALSE)</f>
        <v>#N/A</v>
      </c>
      <c r="J149" s="53"/>
      <c r="K149" s="26" t="e">
        <f>VLOOKUP(J149,'Species List'!$H$1:$J$9,2,FALSE)</f>
        <v>#N/A</v>
      </c>
      <c r="L149" s="26" t="e">
        <f>VLOOKUP(K149,'Species List'!$I$1:$N$8,2,FALSE)</f>
        <v>#N/A</v>
      </c>
      <c r="M149" s="56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3.5" customHeight="1" x14ac:dyDescent="0.3">
      <c r="A150" s="53"/>
      <c r="B150" s="49" t="e">
        <f>IF(LEN(VLOOKUP(A150,'Species List'!$A:$G,2,FALSE))=0,"",VLOOKUP(A150,'Species List'!$A:$G,2,FALSE))</f>
        <v>#N/A</v>
      </c>
      <c r="C150" s="49" t="e">
        <f>IF(LEN(VLOOKUP(A150,'Species List'!$A:$G,3,FALSE))=0,"",VLOOKUP(A150,'Species List'!$A:$G,3,FALSE))</f>
        <v>#N/A</v>
      </c>
      <c r="D150" s="55" t="e">
        <f t="shared" si="12"/>
        <v>#N/A</v>
      </c>
      <c r="E150" s="49" t="e">
        <f>IF(LEN(VLOOKUP(A150,'Species List'!$A:$G,4,FALSE))=0,"",VLOOKUP(A150,'Species List'!$A:$G,4,FALSE))</f>
        <v>#N/A</v>
      </c>
      <c r="F150" s="49" t="e">
        <f>IF(LEN(VLOOKUP(A150,'Species List'!$A:$G,5,FALSE))=0,"",VLOOKUP(A150,'Species List'!$A:$G,5,FALSE))</f>
        <v>#N/A</v>
      </c>
      <c r="G150" s="49" t="e">
        <f>IF(LEN(VLOOKUP(A150,'Species List'!$A:$G,6,FALSE))=0,"",VLOOKUP(A150,'Species List'!$A:$G,6,FALSE))</f>
        <v>#N/A</v>
      </c>
      <c r="H150" s="49" t="e">
        <f>VLOOKUP(A150,'Species List'!$A:$G,7,FALSE)</f>
        <v>#N/A</v>
      </c>
      <c r="I150" s="48"/>
      <c r="J150" s="54"/>
      <c r="K150" s="51" t="e">
        <f>VLOOKUP(J150,'Species List'!$H$1:$J$9,2,FALSE)</f>
        <v>#N/A</v>
      </c>
      <c r="L150" s="51" t="e">
        <f>VLOOKUP(K150,'Species List'!$I$1:$N$8,2,FALSE)</f>
        <v>#N/A</v>
      </c>
      <c r="M150" s="56" t="e">
        <f t="shared" si="13"/>
        <v>#N/A</v>
      </c>
      <c r="N150" s="48" t="e">
        <f t="shared" si="11"/>
        <v>#N/A</v>
      </c>
      <c r="O150" s="25" t="e">
        <f t="shared" si="14"/>
        <v>#N/A</v>
      </c>
    </row>
    <row r="151" spans="1:15" ht="14.25" customHeight="1" x14ac:dyDescent="0.3">
      <c r="I151" s="87" t="s">
        <v>5384</v>
      </c>
      <c r="J151" s="88"/>
      <c r="K151" s="89"/>
      <c r="L151" s="50">
        <f>SUMIF(L10:L150,"&gt;=0")</f>
        <v>242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List'!$A$2:$A$3116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2" workbookViewId="0">
      <selection activeCell="B23" sqref="B23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81" t="s">
        <v>127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5429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2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6"/>
      <c r="C7" s="86"/>
      <c r="D7" s="86"/>
      <c r="E7" s="86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ht="14.25" customHeight="1" x14ac:dyDescent="0.3">
      <c r="A9" s="52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1" t="s">
        <v>1365</v>
      </c>
      <c r="B10" s="47" t="str">
        <f>IF(LEN(VLOOKUP(A10,'Species List'!$A:$G,2,FALSE))=0,"",VLOOKUP(A10,'Species List'!$A:$G,2,FALSE))</f>
        <v>common enchanter's nightshade</v>
      </c>
      <c r="C10" s="47">
        <f>IF(LEN(VLOOKUP(A10,'Species List'!$A:$G,3,FALSE))=0,"",VLOOKUP(A10,'Species List'!$A:$G,3,FALSE))</f>
        <v>2</v>
      </c>
      <c r="D10" s="55">
        <f t="shared" ref="D10:D11" si="0">VALUE(C10)</f>
        <v>2</v>
      </c>
      <c r="E10" s="47" t="str">
        <f>IF(LEN(VLOOKUP(A10,'Species List'!$A:$G,4,FALSE))=0,"",VLOOKUP(A10,'Species List'!$A:$G,4,FALSE))</f>
        <v>H</v>
      </c>
      <c r="F10" s="47" t="str">
        <f>IF(LEN(VLOOKUP(A10,'Species List'!$A:$G,5,FALSE))=0,"",VLOOKUP(A10,'Species List'!$A:$G,5,FALSE))</f>
        <v>Native</v>
      </c>
      <c r="G10" s="47" t="str">
        <f>IF(LEN(VLOOKUP(A10,'Species List'!$A:$G,6,FALSE))=0,"",VLOOKUP(A10,'Species List'!$A:$G,6,FALSE))</f>
        <v>[FACU]</v>
      </c>
      <c r="H10" s="47">
        <f>VLOOKUP(A10,'Species List'!$A:$G,7,FALSE)</f>
        <v>0</v>
      </c>
      <c r="J10" s="45">
        <v>1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6">
        <f t="shared" ref="M10:M12" si="1">VALUE(L10)</f>
        <v>3</v>
      </c>
      <c r="N10" s="25">
        <f t="shared" ref="N10:N11" si="2">L10/$L$151</f>
        <v>2.34375E-2</v>
      </c>
      <c r="O10" s="25">
        <f t="shared" ref="O10:O11" si="3">D10*N10</f>
        <v>4.6875E-2</v>
      </c>
    </row>
    <row r="11" spans="1:15" x14ac:dyDescent="0.3">
      <c r="A11" s="41" t="s">
        <v>5434</v>
      </c>
      <c r="B11" s="47" t="str">
        <f>IF(LEN(VLOOKUP(A11,'Species List'!$A:$G,2,FALSE))=0,"",VLOOKUP(A11,'Species List'!$A:$G,2,FALSE))</f>
        <v>white lamb's quarters</v>
      </c>
      <c r="C11" s="47">
        <f>IF(LEN(VLOOKUP(A11,'Species List'!$A:$G,3,FALSE))=0,"",VLOOKUP(A11,'Species List'!$A:$G,3,FALSE))</f>
        <v>0</v>
      </c>
      <c r="D11" s="55">
        <f t="shared" si="0"/>
        <v>0</v>
      </c>
      <c r="E11" s="47" t="str">
        <f>IF(LEN(VLOOKUP(A11,'Species List'!$A:$G,4,FALSE))=0,"",VLOOKUP(A11,'Species List'!$A:$G,4,FALSE))</f>
        <v>H</v>
      </c>
      <c r="F11" s="47" t="str">
        <f>IF(LEN(VLOOKUP(A11,'Species List'!$A:$G,5,FALSE))=0,"",VLOOKUP(A11,'Species List'!$A:$G,5,FALSE))</f>
        <v>Introduced</v>
      </c>
      <c r="G11" s="47" t="str">
        <f>IF(LEN(VLOOKUP(A11,'Species List'!$A:$G,6,FALSE))=0,"",VLOOKUP(A11,'Species List'!$A:$G,6,FALSE))</f>
        <v>FAC-</v>
      </c>
      <c r="H11" s="47">
        <f>VLOOKUP(A11,'Species List'!$A:$G,7,FALSE)</f>
        <v>0</v>
      </c>
      <c r="J11" s="45" t="s">
        <v>5415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6">
        <f t="shared" si="1"/>
        <v>3</v>
      </c>
      <c r="N11" s="25">
        <f t="shared" si="2"/>
        <v>2.34375E-2</v>
      </c>
      <c r="O11" s="25">
        <f t="shared" si="3"/>
        <v>0</v>
      </c>
    </row>
    <row r="12" spans="1:15" x14ac:dyDescent="0.3">
      <c r="A12" s="41" t="s">
        <v>234</v>
      </c>
      <c r="B12" s="47" t="str">
        <f>IF(LEN(VLOOKUP(A12,'Species List'!$A:$G,2,FALSE))=0,"",VLOOKUP(A12,'Species List'!$A:$G,2,FALSE))</f>
        <v>white snakeroot</v>
      </c>
      <c r="C12" s="47">
        <f>IF(LEN(VLOOKUP(A12,'Species List'!$A:$G,3,FALSE))=0,"",VLOOKUP(A12,'Species List'!$A:$G,3,FALSE))</f>
        <v>1</v>
      </c>
      <c r="D12" s="55">
        <f>VALUE(C12)</f>
        <v>1</v>
      </c>
      <c r="E12" s="47" t="str">
        <f>IF(LEN(VLOOKUP(A12,'Species List'!$A:$G,4,FALSE))=0,"",VLOOKUP(A12,'Species List'!$A:$G,4,FALSE))</f>
        <v>H</v>
      </c>
      <c r="F12" s="47" t="str">
        <f>IF(LEN(VLOOKUP(A12,'Species List'!$A:$G,5,FALSE))=0,"",VLOOKUP(A12,'Species List'!$A:$G,5,FALSE))</f>
        <v>Native</v>
      </c>
      <c r="G12" s="47" t="str">
        <f>IF(LEN(VLOOKUP(A12,'Species List'!$A:$G,6,FALSE))=0,"",VLOOKUP(A12,'Species List'!$A:$G,6,FALSE))</f>
        <v>FACU</v>
      </c>
      <c r="H12" s="47">
        <f>VLOOKUP(A12,'Species List'!$A:$G,7,FALSE)</f>
        <v>0</v>
      </c>
      <c r="J12" s="45">
        <v>2</v>
      </c>
      <c r="K12" s="26" t="str">
        <f>VLOOKUP(J12,'Species List'!$H$1:$J$9,2,FALSE)</f>
        <v>&gt;5-25%</v>
      </c>
      <c r="L12" s="26">
        <f>VLOOKUP(K12,'Species List'!$I$1:$N$8,2,FALSE)</f>
        <v>15</v>
      </c>
      <c r="M12" s="56">
        <f t="shared" si="1"/>
        <v>15</v>
      </c>
      <c r="N12" s="25">
        <f>L12/$L$151</f>
        <v>0.1171875</v>
      </c>
      <c r="O12" s="25">
        <f>D12*N12</f>
        <v>0.1171875</v>
      </c>
    </row>
    <row r="13" spans="1:15" x14ac:dyDescent="0.3">
      <c r="A13" s="41" t="s">
        <v>4602</v>
      </c>
      <c r="B13" s="47" t="str">
        <f>IF(LEN(VLOOKUP(A13,'Species List'!$A:$G,2,FALSE))=0,"",VLOOKUP(A13,'Species List'!$A:$G,2,FALSE))</f>
        <v/>
      </c>
      <c r="C13" s="47">
        <f>IF(LEN(VLOOKUP(A13,'Species List'!$A:$G,3,FALSE))=0,"",VLOOKUP(A13,'Species List'!$A:$G,3,FALSE))</f>
        <v>1</v>
      </c>
      <c r="D13" s="55">
        <f t="shared" ref="D13:D76" si="4">VALUE(C13)</f>
        <v>1</v>
      </c>
      <c r="E13" s="47" t="str">
        <f>IF(LEN(VLOOKUP(A13,'Species List'!$A:$G,4,FALSE))=0,"",VLOOKUP(A13,'Species List'!$A:$G,4,FALSE))</f>
        <v>H</v>
      </c>
      <c r="F13" s="47" t="str">
        <f>IF(LEN(VLOOKUP(A13,'Species List'!$A:$G,5,FALSE))=0,"",VLOOKUP(A13,'Species List'!$A:$G,5,FALSE))</f>
        <v>Native</v>
      </c>
      <c r="G13" s="47" t="str">
        <f>IF(LEN(VLOOKUP(A13,'Species List'!$A:$G,6,FALSE))=0,"",VLOOKUP(A13,'Species List'!$A:$G,6,FALSE))</f>
        <v>FACW</v>
      </c>
      <c r="H13" s="47">
        <f>VLOOKUP(A13,'Species List'!$A:$G,7,FALSE)</f>
        <v>0</v>
      </c>
      <c r="J13" s="45" t="s">
        <v>5415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6">
        <f t="shared" ref="M13:M76" si="5">VALUE(L13)</f>
        <v>3</v>
      </c>
      <c r="N13" s="25">
        <f t="shared" ref="N13:N76" si="6">L13/$L$151</f>
        <v>2.34375E-2</v>
      </c>
      <c r="O13" s="25">
        <f t="shared" ref="O13:O76" si="7">D13*N13</f>
        <v>2.34375E-2</v>
      </c>
    </row>
    <row r="14" spans="1:15" x14ac:dyDescent="0.3">
      <c r="A14" s="41" t="s">
        <v>2186</v>
      </c>
      <c r="B14" s="47" t="str">
        <f>IF(LEN(VLOOKUP(A14,'Species List'!$A:$G,2,FALSE))=0,"",VLOOKUP(A14,'Species List'!$A:$G,2,FALSE))</f>
        <v/>
      </c>
      <c r="C14" s="47">
        <f>IF(LEN(VLOOKUP(A14,'Species List'!$A:$G,3,FALSE))=0,"",VLOOKUP(A14,'Species List'!$A:$G,3,FALSE))</f>
        <v>4</v>
      </c>
      <c r="D14" s="55">
        <f t="shared" si="4"/>
        <v>4</v>
      </c>
      <c r="E14" s="47" t="str">
        <f>IF(LEN(VLOOKUP(A14,'Species List'!$A:$G,4,FALSE))=0,"",VLOOKUP(A14,'Species List'!$A:$G,4,FALSE))</f>
        <v>H</v>
      </c>
      <c r="F14" s="47" t="str">
        <f>IF(LEN(VLOOKUP(A14,'Species List'!$A:$G,5,FALSE))=0,"",VLOOKUP(A14,'Species List'!$A:$G,5,FALSE))</f>
        <v>Native</v>
      </c>
      <c r="G14" s="47" t="str">
        <f>IF(LEN(VLOOKUP(A14,'Species List'!$A:$G,6,FALSE))=0,"",VLOOKUP(A14,'Species List'!$A:$G,6,FALSE))</f>
        <v>FACU+</v>
      </c>
      <c r="H14" s="47">
        <f>VLOOKUP(A14,'Species List'!$A:$G,7,FALSE)</f>
        <v>0</v>
      </c>
      <c r="J14" s="45">
        <v>1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6">
        <f t="shared" si="5"/>
        <v>3</v>
      </c>
      <c r="N14" s="25">
        <f t="shared" si="6"/>
        <v>2.34375E-2</v>
      </c>
      <c r="O14" s="25">
        <f t="shared" si="7"/>
        <v>9.375E-2</v>
      </c>
    </row>
    <row r="15" spans="1:15" x14ac:dyDescent="0.3">
      <c r="A15" s="41" t="s">
        <v>473</v>
      </c>
      <c r="B15" s="47" t="str">
        <f>IF(LEN(VLOOKUP(A15,'Species List'!$A:$G,2,FALSE))=0,"",VLOOKUP(A15,'Species List'!$A:$G,2,FALSE))</f>
        <v>Jack-in-the-pulpit</v>
      </c>
      <c r="C15" s="47">
        <f>IF(LEN(VLOOKUP(A15,'Species List'!$A:$G,3,FALSE))=0,"",VLOOKUP(A15,'Species List'!$A:$G,3,FALSE))</f>
        <v>4</v>
      </c>
      <c r="D15" s="55">
        <f t="shared" si="4"/>
        <v>4</v>
      </c>
      <c r="E15" s="47" t="str">
        <f>IF(LEN(VLOOKUP(A15,'Species List'!$A:$G,4,FALSE))=0,"",VLOOKUP(A15,'Species List'!$A:$G,4,FALSE))</f>
        <v>H</v>
      </c>
      <c r="F15" s="47" t="str">
        <f>IF(LEN(VLOOKUP(A15,'Species List'!$A:$G,5,FALSE))=0,"",VLOOKUP(A15,'Species List'!$A:$G,5,FALSE))</f>
        <v>Native</v>
      </c>
      <c r="G15" s="47" t="str">
        <f>IF(LEN(VLOOKUP(A15,'Species List'!$A:$G,6,FALSE))=0,"",VLOOKUP(A15,'Species List'!$A:$G,6,FALSE))</f>
        <v>FACW-</v>
      </c>
      <c r="H15" s="47">
        <f>VLOOKUP(A15,'Species List'!$A:$G,7,FALSE)</f>
        <v>0</v>
      </c>
      <c r="J15" s="45">
        <v>1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6">
        <f t="shared" si="5"/>
        <v>3</v>
      </c>
      <c r="N15" s="25">
        <f t="shared" si="6"/>
        <v>2.34375E-2</v>
      </c>
      <c r="O15" s="25">
        <f t="shared" si="7"/>
        <v>9.375E-2</v>
      </c>
    </row>
    <row r="16" spans="1:15" x14ac:dyDescent="0.3">
      <c r="A16" s="41" t="s">
        <v>3324</v>
      </c>
      <c r="B16" s="47" t="str">
        <f>IF(LEN(VLOOKUP(A16,'Species List'!$A:$G,2,FALSE))=0,"",VLOOKUP(A16,'Species List'!$A:$G,2,FALSE))</f>
        <v>lopseed</v>
      </c>
      <c r="C16" s="47">
        <f>IF(LEN(VLOOKUP(A16,'Species List'!$A:$G,3,FALSE))=0,"",VLOOKUP(A16,'Species List'!$A:$G,3,FALSE))</f>
        <v>5</v>
      </c>
      <c r="D16" s="55">
        <f t="shared" si="4"/>
        <v>5</v>
      </c>
      <c r="E16" s="47" t="str">
        <f>IF(LEN(VLOOKUP(A16,'Species List'!$A:$G,4,FALSE))=0,"",VLOOKUP(A16,'Species List'!$A:$G,4,FALSE))</f>
        <v>H</v>
      </c>
      <c r="F16" s="47" t="str">
        <f>IF(LEN(VLOOKUP(A16,'Species List'!$A:$G,5,FALSE))=0,"",VLOOKUP(A16,'Species List'!$A:$G,5,FALSE))</f>
        <v>Native</v>
      </c>
      <c r="G16" s="47" t="str">
        <f>IF(LEN(VLOOKUP(A16,'Species List'!$A:$G,6,FALSE))=0,"",VLOOKUP(A16,'Species List'!$A:$G,6,FALSE))</f>
        <v>UPL</v>
      </c>
      <c r="H16" s="47">
        <f>VLOOKUP(A16,'Species List'!$A:$G,7,FALSE)</f>
        <v>0</v>
      </c>
      <c r="J16" s="45">
        <v>1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6">
        <f t="shared" si="5"/>
        <v>3</v>
      </c>
      <c r="N16" s="25">
        <f t="shared" si="6"/>
        <v>2.34375E-2</v>
      </c>
      <c r="O16" s="25">
        <f t="shared" si="7"/>
        <v>0.1171875</v>
      </c>
    </row>
    <row r="17" spans="1:15" x14ac:dyDescent="0.3">
      <c r="A17" s="41" t="s">
        <v>1658</v>
      </c>
      <c r="B17" s="47" t="str">
        <f>IF(LEN(VLOOKUP(A17,'Species List'!$A:$G,2,FALSE))=0,"",VLOOKUP(A17,'Species List'!$A:$G,2,FALSE))</f>
        <v>pointed-leaved tick trefoil</v>
      </c>
      <c r="C17" s="47">
        <f>IF(LEN(VLOOKUP(A17,'Species List'!$A:$G,3,FALSE))=0,"",VLOOKUP(A17,'Species List'!$A:$G,3,FALSE))</f>
        <v>6</v>
      </c>
      <c r="D17" s="55">
        <f t="shared" si="4"/>
        <v>6</v>
      </c>
      <c r="E17" s="47" t="str">
        <f>IF(LEN(VLOOKUP(A17,'Species List'!$A:$G,4,FALSE))=0,"",VLOOKUP(A17,'Species List'!$A:$G,4,FALSE))</f>
        <v>H</v>
      </c>
      <c r="F17" s="47" t="str">
        <f>IF(LEN(VLOOKUP(A17,'Species List'!$A:$G,5,FALSE))=0,"",VLOOKUP(A17,'Species List'!$A:$G,5,FALSE))</f>
        <v>Native</v>
      </c>
      <c r="G17" s="47" t="str">
        <f>IF(LEN(VLOOKUP(A17,'Species List'!$A:$G,6,FALSE))=0,"",VLOOKUP(A17,'Species List'!$A:$G,6,FALSE))</f>
        <v/>
      </c>
      <c r="H17" s="47">
        <f>VLOOKUP(A17,'Species List'!$A:$G,7,FALSE)</f>
        <v>0</v>
      </c>
      <c r="J17" s="45">
        <v>2</v>
      </c>
      <c r="K17" s="26" t="str">
        <f>VLOOKUP(J17,'Species List'!$H$1:$J$9,2,FALSE)</f>
        <v>&gt;5-25%</v>
      </c>
      <c r="L17" s="26">
        <f>VLOOKUP(K17,'Species List'!$I$1:$N$8,2,FALSE)</f>
        <v>15</v>
      </c>
      <c r="M17" s="56">
        <f t="shared" si="5"/>
        <v>15</v>
      </c>
      <c r="N17" s="25">
        <f t="shared" si="6"/>
        <v>0.1171875</v>
      </c>
      <c r="O17" s="25">
        <f t="shared" si="7"/>
        <v>0.703125</v>
      </c>
    </row>
    <row r="18" spans="1:15" x14ac:dyDescent="0.3">
      <c r="A18" s="41" t="s">
        <v>2301</v>
      </c>
      <c r="B18" s="47" t="str">
        <f>IF(LEN(VLOOKUP(A18,'Species List'!$A:$G,2,FALSE))=0,"",VLOOKUP(A18,'Species List'!$A:$G,2,FALSE))</f>
        <v>Virginia stickseed</v>
      </c>
      <c r="C18" s="47">
        <f>IF(LEN(VLOOKUP(A18,'Species List'!$A:$G,3,FALSE))=0,"",VLOOKUP(A18,'Species List'!$A:$G,3,FALSE))</f>
        <v>1</v>
      </c>
      <c r="D18" s="55">
        <f t="shared" si="4"/>
        <v>1</v>
      </c>
      <c r="E18" s="47" t="str">
        <f>IF(LEN(VLOOKUP(A18,'Species List'!$A:$G,4,FALSE))=0,"",VLOOKUP(A18,'Species List'!$A:$G,4,FALSE))</f>
        <v>H</v>
      </c>
      <c r="F18" s="47" t="str">
        <f>IF(LEN(VLOOKUP(A18,'Species List'!$A:$G,5,FALSE))=0,"",VLOOKUP(A18,'Species List'!$A:$G,5,FALSE))</f>
        <v>Native</v>
      </c>
      <c r="G18" s="47" t="str">
        <f>IF(LEN(VLOOKUP(A18,'Species List'!$A:$G,6,FALSE))=0,"",VLOOKUP(A18,'Species List'!$A:$G,6,FALSE))</f>
        <v>FAC-</v>
      </c>
      <c r="H18" s="47">
        <f>VLOOKUP(A18,'Species List'!$A:$G,7,FALSE)</f>
        <v>0</v>
      </c>
      <c r="J18" s="45">
        <v>2</v>
      </c>
      <c r="K18" s="26" t="str">
        <f>VLOOKUP(J18,'Species List'!$H$1:$J$9,2,FALSE)</f>
        <v>&gt;5-25%</v>
      </c>
      <c r="L18" s="26">
        <f>VLOOKUP(K18,'Species List'!$I$1:$N$8,2,FALSE)</f>
        <v>15</v>
      </c>
      <c r="M18" s="56">
        <f t="shared" si="5"/>
        <v>15</v>
      </c>
      <c r="N18" s="25">
        <f t="shared" si="6"/>
        <v>0.1171875</v>
      </c>
      <c r="O18" s="25">
        <f t="shared" si="7"/>
        <v>0.1171875</v>
      </c>
    </row>
    <row r="19" spans="1:15" x14ac:dyDescent="0.3">
      <c r="A19" s="41" t="s">
        <v>3000</v>
      </c>
      <c r="B19" s="47" t="str">
        <f>IF(LEN(VLOOKUP(A19,'Species List'!$A:$G,2,FALSE))=0,"",VLOOKUP(A19,'Species List'!$A:$G,2,FALSE))</f>
        <v>giant chickweed</v>
      </c>
      <c r="C19" s="47">
        <f>IF(LEN(VLOOKUP(A19,'Species List'!$A:$G,3,FALSE))=0,"",VLOOKUP(A19,'Species List'!$A:$G,3,FALSE))</f>
        <v>0</v>
      </c>
      <c r="D19" s="55">
        <f t="shared" si="4"/>
        <v>0</v>
      </c>
      <c r="E19" s="47" t="str">
        <f>IF(LEN(VLOOKUP(A19,'Species List'!$A:$G,4,FALSE))=0,"",VLOOKUP(A19,'Species List'!$A:$G,4,FALSE))</f>
        <v>H</v>
      </c>
      <c r="F19" s="47" t="str">
        <f>IF(LEN(VLOOKUP(A19,'Species List'!$A:$G,5,FALSE))=0,"",VLOOKUP(A19,'Species List'!$A:$G,5,FALSE))</f>
        <v>Introduced</v>
      </c>
      <c r="G19" s="47" t="str">
        <f>IF(LEN(VLOOKUP(A19,'Species List'!$A:$G,6,FALSE))=0,"",VLOOKUP(A19,'Species List'!$A:$G,6,FALSE))</f>
        <v>FAC+</v>
      </c>
      <c r="H19" s="47">
        <f>VLOOKUP(A19,'Species List'!$A:$G,7,FALSE)</f>
        <v>0</v>
      </c>
      <c r="J19" s="45" t="s">
        <v>5415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6">
        <f t="shared" si="5"/>
        <v>3</v>
      </c>
      <c r="N19" s="25">
        <f t="shared" si="6"/>
        <v>2.34375E-2</v>
      </c>
      <c r="O19" s="25">
        <f t="shared" si="7"/>
        <v>0</v>
      </c>
    </row>
    <row r="20" spans="1:15" x14ac:dyDescent="0.3">
      <c r="A20" s="41" t="s">
        <v>3131</v>
      </c>
      <c r="B20" s="47" t="str">
        <f>IF(LEN(VLOOKUP(A20,'Species List'!$A:$G,2,FALSE))=0,"",VLOOKUP(A20,'Species List'!$A:$G,2,FALSE))</f>
        <v>Clayton's sweet cicely</v>
      </c>
      <c r="C20" s="47">
        <f>IF(LEN(VLOOKUP(A20,'Species List'!$A:$G,3,FALSE))=0,"",VLOOKUP(A20,'Species List'!$A:$G,3,FALSE))</f>
        <v>3</v>
      </c>
      <c r="D20" s="55">
        <f t="shared" si="4"/>
        <v>3</v>
      </c>
      <c r="E20" s="47" t="str">
        <f>IF(LEN(VLOOKUP(A20,'Species List'!$A:$G,4,FALSE))=0,"",VLOOKUP(A20,'Species List'!$A:$G,4,FALSE))</f>
        <v>H</v>
      </c>
      <c r="F20" s="47" t="str">
        <f>IF(LEN(VLOOKUP(A20,'Species List'!$A:$G,5,FALSE))=0,"",VLOOKUP(A20,'Species List'!$A:$G,5,FALSE))</f>
        <v>Native</v>
      </c>
      <c r="G20" s="47" t="str">
        <f>IF(LEN(VLOOKUP(A20,'Species List'!$A:$G,6,FALSE))=0,"",VLOOKUP(A20,'Species List'!$A:$G,6,FALSE))</f>
        <v>FACU-</v>
      </c>
      <c r="H20" s="47">
        <f>VLOOKUP(A20,'Species List'!$A:$G,7,FALSE)</f>
        <v>0</v>
      </c>
      <c r="J20" s="45" t="s">
        <v>5415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6">
        <f t="shared" si="5"/>
        <v>3</v>
      </c>
      <c r="N20" s="25">
        <f t="shared" si="6"/>
        <v>2.34375E-2</v>
      </c>
      <c r="O20" s="25">
        <f t="shared" si="7"/>
        <v>7.03125E-2</v>
      </c>
    </row>
    <row r="21" spans="1:15" x14ac:dyDescent="0.3">
      <c r="A21" s="41" t="s">
        <v>2846</v>
      </c>
      <c r="B21" s="47" t="str">
        <f>IF(LEN(VLOOKUP(A21,'Species List'!$A:$G,2,FALSE))=0,"",VLOOKUP(A21,'Species List'!$A:$G,2,FALSE))</f>
        <v/>
      </c>
      <c r="C21" s="47">
        <f>IF(LEN(VLOOKUP(A21,'Species List'!$A:$G,3,FALSE))=0,"",VLOOKUP(A21,'Species List'!$A:$G,3,FALSE))</f>
        <v>5</v>
      </c>
      <c r="D21" s="55">
        <f t="shared" si="4"/>
        <v>5</v>
      </c>
      <c r="E21" s="47" t="str">
        <f>IF(LEN(VLOOKUP(A21,'Species List'!$A:$G,4,FALSE))=0,"",VLOOKUP(A21,'Species List'!$A:$G,4,FALSE))</f>
        <v>H</v>
      </c>
      <c r="F21" s="47" t="str">
        <f>IF(LEN(VLOOKUP(A21,'Species List'!$A:$G,5,FALSE))=0,"",VLOOKUP(A21,'Species List'!$A:$G,5,FALSE))</f>
        <v>Native</v>
      </c>
      <c r="G21" s="47" t="str">
        <f>IF(LEN(VLOOKUP(A21,'Species List'!$A:$G,6,FALSE))=0,"",VLOOKUP(A21,'Species List'!$A:$G,6,FALSE))</f>
        <v>FACU</v>
      </c>
      <c r="H21" s="47">
        <f>VLOOKUP(A21,'Species List'!$A:$G,7,FALSE)</f>
        <v>0</v>
      </c>
      <c r="J21" s="45" t="s">
        <v>5415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6">
        <f t="shared" si="5"/>
        <v>3</v>
      </c>
      <c r="N21" s="25">
        <f t="shared" si="6"/>
        <v>2.34375E-2</v>
      </c>
      <c r="O21" s="25">
        <f t="shared" si="7"/>
        <v>0.1171875</v>
      </c>
    </row>
    <row r="22" spans="1:15" x14ac:dyDescent="0.3">
      <c r="A22" s="41" t="s">
        <v>5367</v>
      </c>
      <c r="B22" s="47" t="str">
        <f>IF(LEN(VLOOKUP(A22,'Species List'!$A:$G,2,FALSE))=0,"",VLOOKUP(A22,'Species List'!$A:$G,2,FALSE))</f>
        <v/>
      </c>
      <c r="C22" s="47">
        <v>4</v>
      </c>
      <c r="D22" s="55">
        <f t="shared" si="4"/>
        <v>4</v>
      </c>
      <c r="E22" s="47" t="s">
        <v>149</v>
      </c>
      <c r="F22" s="47" t="s">
        <v>147</v>
      </c>
      <c r="G22" s="47" t="str">
        <f>IF(LEN(VLOOKUP(A22,'Species List'!$A:$G,6,FALSE))=0,"",VLOOKUP(A22,'Species List'!$A:$G,6,FALSE))</f>
        <v/>
      </c>
      <c r="H22" s="47">
        <f>VLOOKUP(A22,'Species List'!$A:$G,7,FALSE)</f>
        <v>0</v>
      </c>
      <c r="J22" s="45" t="s">
        <v>5415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6">
        <f t="shared" si="5"/>
        <v>3</v>
      </c>
      <c r="N22" s="25">
        <f t="shared" si="6"/>
        <v>2.34375E-2</v>
      </c>
      <c r="O22" s="25">
        <f t="shared" si="7"/>
        <v>9.375E-2</v>
      </c>
    </row>
    <row r="23" spans="1:15" x14ac:dyDescent="0.3">
      <c r="A23" s="41" t="s">
        <v>1520</v>
      </c>
      <c r="B23" s="47" t="str">
        <f>IF(LEN(VLOOKUP(A23,'Species List'!$A:$G,2,FALSE))=0,"",VLOOKUP(A23,'Species List'!$A:$G,2,FALSE))</f>
        <v>honewort</v>
      </c>
      <c r="C23" s="47">
        <f>IF(LEN(VLOOKUP(A23,'Species List'!$A:$G,3,FALSE))=0,"",VLOOKUP(A23,'Species List'!$A:$G,3,FALSE))</f>
        <v>3</v>
      </c>
      <c r="D23" s="55">
        <f t="shared" si="4"/>
        <v>3</v>
      </c>
      <c r="E23" s="47" t="str">
        <f>IF(LEN(VLOOKUP(A23,'Species List'!$A:$G,4,FALSE))=0,"",VLOOKUP(A23,'Species List'!$A:$G,4,FALSE))</f>
        <v>H</v>
      </c>
      <c r="F23" s="47" t="str">
        <f>IF(LEN(VLOOKUP(A23,'Species List'!$A:$G,5,FALSE))=0,"",VLOOKUP(A23,'Species List'!$A:$G,5,FALSE))</f>
        <v>Native</v>
      </c>
      <c r="G23" s="47" t="str">
        <f>IF(LEN(VLOOKUP(A23,'Species List'!$A:$G,6,FALSE))=0,"",VLOOKUP(A23,'Species List'!$A:$G,6,FALSE))</f>
        <v>FAC</v>
      </c>
      <c r="H23" s="47">
        <f>VLOOKUP(A23,'Species List'!$A:$G,7,FALSE)</f>
        <v>0</v>
      </c>
      <c r="J23" s="45" t="s">
        <v>5417</v>
      </c>
      <c r="K23" s="26" t="str">
        <f>VLOOKUP(J23,'Species List'!$H$1:$J$9,2,FALSE)</f>
        <v>&gt;0-1%</v>
      </c>
      <c r="L23" s="26">
        <f>VLOOKUP(K23,'Species List'!$I$1:$N$8,2,FALSE)</f>
        <v>0.5</v>
      </c>
      <c r="M23" s="56">
        <f t="shared" si="5"/>
        <v>0.5</v>
      </c>
      <c r="N23" s="25">
        <f t="shared" si="6"/>
        <v>3.90625E-3</v>
      </c>
      <c r="O23" s="25">
        <f t="shared" si="7"/>
        <v>1.171875E-2</v>
      </c>
    </row>
    <row r="24" spans="1:15" x14ac:dyDescent="0.3">
      <c r="A24" s="41" t="s">
        <v>2586</v>
      </c>
      <c r="B24" s="47" t="str">
        <f>IF(LEN(VLOOKUP(A24,'Species List'!$A:$G,2,FALSE))=0,"",VLOOKUP(A24,'Species List'!$A:$G,2,FALSE))</f>
        <v>woodnettle</v>
      </c>
      <c r="C24" s="47">
        <f>IF(LEN(VLOOKUP(A24,'Species List'!$A:$G,3,FALSE))=0,"",VLOOKUP(A24,'Species List'!$A:$G,3,FALSE))</f>
        <v>3</v>
      </c>
      <c r="D24" s="55">
        <f t="shared" si="4"/>
        <v>3</v>
      </c>
      <c r="E24" s="47" t="str">
        <f>IF(LEN(VLOOKUP(A24,'Species List'!$A:$G,4,FALSE))=0,"",VLOOKUP(A24,'Species List'!$A:$G,4,FALSE))</f>
        <v>H</v>
      </c>
      <c r="F24" s="47" t="str">
        <f>IF(LEN(VLOOKUP(A24,'Species List'!$A:$G,5,FALSE))=0,"",VLOOKUP(A24,'Species List'!$A:$G,5,FALSE))</f>
        <v>Native</v>
      </c>
      <c r="G24" s="47" t="str">
        <f>IF(LEN(VLOOKUP(A24,'Species List'!$A:$G,6,FALSE))=0,"",VLOOKUP(A24,'Species List'!$A:$G,6,FALSE))</f>
        <v>FACW</v>
      </c>
      <c r="H24" s="47">
        <f>VLOOKUP(A24,'Species List'!$A:$G,7,FALSE)</f>
        <v>0</v>
      </c>
      <c r="J24" s="45">
        <v>2</v>
      </c>
      <c r="K24" s="26" t="str">
        <f>VLOOKUP(J24,'Species List'!$H$1:$J$9,2,FALSE)</f>
        <v>&gt;5-25%</v>
      </c>
      <c r="L24" s="26">
        <f>VLOOKUP(K24,'Species List'!$I$1:$N$8,2,FALSE)</f>
        <v>15</v>
      </c>
      <c r="M24" s="56">
        <f t="shared" si="5"/>
        <v>15</v>
      </c>
      <c r="N24" s="25">
        <f t="shared" si="6"/>
        <v>0.1171875</v>
      </c>
      <c r="O24" s="25">
        <f t="shared" si="7"/>
        <v>0.3515625</v>
      </c>
    </row>
    <row r="25" spans="1:15" x14ac:dyDescent="0.3">
      <c r="A25" s="41" t="s">
        <v>4427</v>
      </c>
      <c r="B25" s="47" t="str">
        <f>IF(LEN(VLOOKUP(A25,'Species List'!$A:$G,2,FALSE))=0,"",VLOOKUP(A25,'Species List'!$A:$G,2,FALSE))</f>
        <v/>
      </c>
      <c r="C25" s="47">
        <f>IF(LEN(VLOOKUP(A25,'Species List'!$A:$G,3,FALSE))=0,"",VLOOKUP(A25,'Species List'!$A:$G,3,FALSE))</f>
        <v>6</v>
      </c>
      <c r="D25" s="55">
        <f t="shared" si="4"/>
        <v>6</v>
      </c>
      <c r="E25" s="47" t="str">
        <f>IF(LEN(VLOOKUP(A25,'Species List'!$A:$G,4,FALSE))=0,"",VLOOKUP(A25,'Species List'!$A:$G,4,FALSE))</f>
        <v>H</v>
      </c>
      <c r="F25" s="47" t="str">
        <f>IF(LEN(VLOOKUP(A25,'Species List'!$A:$G,5,FALSE))=0,"",VLOOKUP(A25,'Species List'!$A:$G,5,FALSE))</f>
        <v>Native</v>
      </c>
      <c r="G25" s="47" t="str">
        <f>IF(LEN(VLOOKUP(A25,'Species List'!$A:$G,6,FALSE))=0,"",VLOOKUP(A25,'Species List'!$A:$G,6,FALSE))</f>
        <v>FAC</v>
      </c>
      <c r="H25" s="47">
        <f>VLOOKUP(A25,'Species List'!$A:$G,7,FALSE)</f>
        <v>0</v>
      </c>
      <c r="J25" s="45" t="s">
        <v>5415</v>
      </c>
      <c r="K25" s="26" t="str">
        <f>VLOOKUP(J25,'Species List'!$H$1:$J$9,2,FALSE)</f>
        <v>&gt;1-5%</v>
      </c>
      <c r="L25" s="26">
        <f>VLOOKUP(K25,'Species List'!$I$1:$N$8,2,FALSE)</f>
        <v>3</v>
      </c>
      <c r="M25" s="56">
        <f t="shared" si="5"/>
        <v>3</v>
      </c>
      <c r="N25" s="25">
        <f t="shared" si="6"/>
        <v>2.34375E-2</v>
      </c>
      <c r="O25" s="25">
        <f t="shared" si="7"/>
        <v>0.140625</v>
      </c>
    </row>
    <row r="26" spans="1:15" x14ac:dyDescent="0.3">
      <c r="A26" s="41" t="s">
        <v>2240</v>
      </c>
      <c r="B26" s="47" t="str">
        <f>IF(LEN(VLOOKUP(A26,'Species List'!$A:$G,2,FALSE))=0,"",VLOOKUP(A26,'Species List'!$A:$G,2,FALSE))</f>
        <v>white avens</v>
      </c>
      <c r="C26" s="47">
        <f>IF(LEN(VLOOKUP(A26,'Species List'!$A:$G,3,FALSE))=0,"",VLOOKUP(A26,'Species List'!$A:$G,3,FALSE))</f>
        <v>2</v>
      </c>
      <c r="D26" s="55">
        <f t="shared" si="4"/>
        <v>2</v>
      </c>
      <c r="E26" s="47" t="str">
        <f>IF(LEN(VLOOKUP(A26,'Species List'!$A:$G,4,FALSE))=0,"",VLOOKUP(A26,'Species List'!$A:$G,4,FALSE))</f>
        <v>H</v>
      </c>
      <c r="F26" s="47" t="str">
        <f>IF(LEN(VLOOKUP(A26,'Species List'!$A:$G,5,FALSE))=0,"",VLOOKUP(A26,'Species List'!$A:$G,5,FALSE))</f>
        <v>Native</v>
      </c>
      <c r="G26" s="47" t="str">
        <f>IF(LEN(VLOOKUP(A26,'Species List'!$A:$G,6,FALSE))=0,"",VLOOKUP(A26,'Species List'!$A:$G,6,FALSE))</f>
        <v>FAC</v>
      </c>
      <c r="H26" s="47">
        <f>VLOOKUP(A26,'Species List'!$A:$G,7,FALSE)</f>
        <v>0</v>
      </c>
      <c r="J26" s="45">
        <v>1</v>
      </c>
      <c r="K26" s="26" t="str">
        <f>VLOOKUP(J26,'Species List'!$H$1:$J$9,2,FALSE)</f>
        <v>&gt;1-5%</v>
      </c>
      <c r="L26" s="26">
        <f>VLOOKUP(K26,'Species List'!$I$1:$N$8,2,FALSE)</f>
        <v>3</v>
      </c>
      <c r="M26" s="56">
        <f t="shared" si="5"/>
        <v>3</v>
      </c>
      <c r="N26" s="25">
        <f t="shared" si="6"/>
        <v>2.34375E-2</v>
      </c>
      <c r="O26" s="25">
        <f t="shared" si="7"/>
        <v>4.6875E-2</v>
      </c>
    </row>
    <row r="27" spans="1:15" x14ac:dyDescent="0.3">
      <c r="A27" s="41" t="s">
        <v>4507</v>
      </c>
      <c r="B27" s="47" t="str">
        <f>IF(LEN(VLOOKUP(A27,'Species List'!$A:$G,2,FALSE))=0,"",VLOOKUP(A27,'Species List'!$A:$G,2,FALSE))</f>
        <v>Japanese Hedge Parsley</v>
      </c>
      <c r="C27" s="47">
        <f>IF(LEN(VLOOKUP(A27,'Species List'!$A:$G,3,FALSE))=0,"",VLOOKUP(A27,'Species List'!$A:$G,3,FALSE))</f>
        <v>0</v>
      </c>
      <c r="D27" s="55">
        <f t="shared" si="4"/>
        <v>0</v>
      </c>
      <c r="E27" s="47" t="str">
        <f>IF(LEN(VLOOKUP(A27,'Species List'!$A:$G,4,FALSE))=0,"",VLOOKUP(A27,'Species List'!$A:$G,4,FALSE))</f>
        <v>H</v>
      </c>
      <c r="F27" s="47" t="str">
        <f>IF(LEN(VLOOKUP(A27,'Species List'!$A:$G,5,FALSE))=0,"",VLOOKUP(A27,'Species List'!$A:$G,5,FALSE))</f>
        <v>Introduced</v>
      </c>
      <c r="G27" s="47" t="str">
        <f>IF(LEN(VLOOKUP(A27,'Species List'!$A:$G,6,FALSE))=0,"",VLOOKUP(A27,'Species List'!$A:$G,6,FALSE))</f>
        <v>NA</v>
      </c>
      <c r="H27" s="47">
        <f>VLOOKUP(A27,'Species List'!$A:$G,7,FALSE)</f>
        <v>0</v>
      </c>
      <c r="J27" s="45">
        <v>1</v>
      </c>
      <c r="K27" s="26" t="str">
        <f>VLOOKUP(J27,'Species List'!$H$1:$J$9,2,FALSE)</f>
        <v>&gt;1-5%</v>
      </c>
      <c r="L27" s="26">
        <f>VLOOKUP(K27,'Species List'!$I$1:$N$8,2,FALSE)</f>
        <v>3</v>
      </c>
      <c r="M27" s="56">
        <f t="shared" si="5"/>
        <v>3</v>
      </c>
      <c r="N27" s="25">
        <f t="shared" si="6"/>
        <v>2.34375E-2</v>
      </c>
      <c r="O27" s="25">
        <f t="shared" si="7"/>
        <v>0</v>
      </c>
    </row>
    <row r="28" spans="1:15" x14ac:dyDescent="0.3">
      <c r="A28" s="41" t="s">
        <v>2243</v>
      </c>
      <c r="B28" s="47" t="str">
        <f>IF(LEN(VLOOKUP(A28,'Species List'!$A:$G,2,FALSE))=0,"",VLOOKUP(A28,'Species List'!$A:$G,2,FALSE))</f>
        <v/>
      </c>
      <c r="C28" s="47">
        <f>IF(LEN(VLOOKUP(A28,'Species List'!$A:$G,3,FALSE))=0,"",VLOOKUP(A28,'Species List'!$A:$G,3,FALSE))</f>
        <v>6</v>
      </c>
      <c r="D28" s="55">
        <f t="shared" si="4"/>
        <v>6</v>
      </c>
      <c r="E28" s="47" t="str">
        <f>IF(LEN(VLOOKUP(A28,'Species List'!$A:$G,4,FALSE))=0,"",VLOOKUP(A28,'Species List'!$A:$G,4,FALSE))</f>
        <v>H</v>
      </c>
      <c r="F28" s="47" t="str">
        <f>IF(LEN(VLOOKUP(A28,'Species List'!$A:$G,5,FALSE))=0,"",VLOOKUP(A28,'Species List'!$A:$G,5,FALSE))</f>
        <v>Native</v>
      </c>
      <c r="G28" s="47" t="str">
        <f>IF(LEN(VLOOKUP(A28,'Species List'!$A:$G,6,FALSE))=0,"",VLOOKUP(A28,'Species List'!$A:$G,6,FALSE))</f>
        <v>FACW</v>
      </c>
      <c r="H28" s="47">
        <f>VLOOKUP(A28,'Species List'!$A:$G,7,FALSE)</f>
        <v>0</v>
      </c>
      <c r="J28" s="45" t="s">
        <v>5415</v>
      </c>
      <c r="K28" s="26" t="str">
        <f>VLOOKUP(J28,'Species List'!$H$1:$J$9,2,FALSE)</f>
        <v>&gt;1-5%</v>
      </c>
      <c r="L28" s="26">
        <f>VLOOKUP(K28,'Species List'!$I$1:$N$8,2,FALSE)</f>
        <v>3</v>
      </c>
      <c r="M28" s="56">
        <f t="shared" si="5"/>
        <v>3</v>
      </c>
      <c r="N28" s="25">
        <f t="shared" si="6"/>
        <v>2.34375E-2</v>
      </c>
      <c r="O28" s="25">
        <f t="shared" si="7"/>
        <v>0.140625</v>
      </c>
    </row>
    <row r="29" spans="1:15" x14ac:dyDescent="0.3">
      <c r="A29" s="41" t="s">
        <v>2845</v>
      </c>
      <c r="B29" s="47" t="str">
        <f>IF(LEN(VLOOKUP(A29,'Species List'!$A:$G,2,FALSE))=0,"",VLOOKUP(A29,'Species List'!$A:$G,2,FALSE))</f>
        <v>Canada mayflower</v>
      </c>
      <c r="C29" s="47">
        <f>IF(LEN(VLOOKUP(A29,'Species List'!$A:$G,3,FALSE))=0,"",VLOOKUP(A29,'Species List'!$A:$G,3,FALSE))</f>
        <v>5</v>
      </c>
      <c r="D29" s="55">
        <f t="shared" si="4"/>
        <v>5</v>
      </c>
      <c r="E29" s="47" t="str">
        <f>IF(LEN(VLOOKUP(A29,'Species List'!$A:$G,4,FALSE))=0,"",VLOOKUP(A29,'Species List'!$A:$G,4,FALSE))</f>
        <v>H</v>
      </c>
      <c r="F29" s="47" t="str">
        <f>IF(LEN(VLOOKUP(A29,'Species List'!$A:$G,5,FALSE))=0,"",VLOOKUP(A29,'Species List'!$A:$G,5,FALSE))</f>
        <v>Native</v>
      </c>
      <c r="G29" s="47" t="str">
        <f>IF(LEN(VLOOKUP(A29,'Species List'!$A:$G,6,FALSE))=0,"",VLOOKUP(A29,'Species List'!$A:$G,6,FALSE))</f>
        <v>FAC</v>
      </c>
      <c r="H29" s="47">
        <f>VLOOKUP(A29,'Species List'!$A:$G,7,FALSE)</f>
        <v>0</v>
      </c>
      <c r="J29" s="45" t="s">
        <v>5415</v>
      </c>
      <c r="K29" s="26" t="str">
        <f>VLOOKUP(J29,'Species List'!$H$1:$J$9,2,FALSE)</f>
        <v>&gt;1-5%</v>
      </c>
      <c r="L29" s="26">
        <f>VLOOKUP(K29,'Species List'!$I$1:$N$8,2,FALSE)</f>
        <v>3</v>
      </c>
      <c r="M29" s="56">
        <f t="shared" si="5"/>
        <v>3</v>
      </c>
      <c r="N29" s="25">
        <f t="shared" si="6"/>
        <v>2.34375E-2</v>
      </c>
      <c r="O29" s="25">
        <f t="shared" si="7"/>
        <v>0.1171875</v>
      </c>
    </row>
    <row r="30" spans="1:15" x14ac:dyDescent="0.3">
      <c r="A30" s="41" t="s">
        <v>1773</v>
      </c>
      <c r="B30" s="47" t="str">
        <f>IF(LEN(VLOOKUP(A30,'Species List'!$A:$G,2,FALSE))=0,"",VLOOKUP(A30,'Species List'!$A:$G,2,FALSE))</f>
        <v>spinulose shield fern</v>
      </c>
      <c r="C30" s="47">
        <f>IF(LEN(VLOOKUP(A30,'Species List'!$A:$G,3,FALSE))=0,"",VLOOKUP(A30,'Species List'!$A:$G,3,FALSE))</f>
        <v>6</v>
      </c>
      <c r="D30" s="55">
        <f t="shared" si="4"/>
        <v>6</v>
      </c>
      <c r="E30" s="47" t="str">
        <f>IF(LEN(VLOOKUP(A30,'Species List'!$A:$G,4,FALSE))=0,"",VLOOKUP(A30,'Species List'!$A:$G,4,FALSE))</f>
        <v>H</v>
      </c>
      <c r="F30" s="47" t="str">
        <f>IF(LEN(VLOOKUP(A30,'Species List'!$A:$G,5,FALSE))=0,"",VLOOKUP(A30,'Species List'!$A:$G,5,FALSE))</f>
        <v>Native</v>
      </c>
      <c r="G30" s="47" t="str">
        <f>IF(LEN(VLOOKUP(A30,'Species List'!$A:$G,6,FALSE))=0,"",VLOOKUP(A30,'Species List'!$A:$G,6,FALSE))</f>
        <v>[FACW-]</v>
      </c>
      <c r="H30" s="47">
        <f>VLOOKUP(A30,'Species List'!$A:$G,7,FALSE)</f>
        <v>0</v>
      </c>
      <c r="J30" s="45" t="s">
        <v>5417</v>
      </c>
      <c r="K30" s="26" t="str">
        <f>VLOOKUP(J30,'Species List'!$H$1:$J$9,2,FALSE)</f>
        <v>&gt;0-1%</v>
      </c>
      <c r="L30" s="26">
        <f>VLOOKUP(K30,'Species List'!$I$1:$N$8,2,FALSE)</f>
        <v>0.5</v>
      </c>
      <c r="M30" s="56">
        <f t="shared" si="5"/>
        <v>0.5</v>
      </c>
      <c r="N30" s="25">
        <f t="shared" si="6"/>
        <v>3.90625E-3</v>
      </c>
      <c r="O30" s="25">
        <f t="shared" si="7"/>
        <v>2.34375E-2</v>
      </c>
    </row>
    <row r="31" spans="1:15" x14ac:dyDescent="0.3">
      <c r="A31" s="41" t="s">
        <v>270</v>
      </c>
      <c r="B31" s="47" t="str">
        <f>IF(LEN(VLOOKUP(A31,'Species List'!$A:$G,2,FALSE))=0,"",VLOOKUP(A31,'Species List'!$A:$G,2,FALSE))</f>
        <v>garlic mustard</v>
      </c>
      <c r="C31" s="47">
        <f>IF(LEN(VLOOKUP(A31,'Species List'!$A:$G,3,FALSE))=0,"",VLOOKUP(A31,'Species List'!$A:$G,3,FALSE))</f>
        <v>0</v>
      </c>
      <c r="D31" s="55">
        <f t="shared" si="4"/>
        <v>0</v>
      </c>
      <c r="E31" s="47" t="str">
        <f>IF(LEN(VLOOKUP(A31,'Species List'!$A:$G,4,FALSE))=0,"",VLOOKUP(A31,'Species List'!$A:$G,4,FALSE))</f>
        <v>H</v>
      </c>
      <c r="F31" s="47" t="str">
        <f>IF(LEN(VLOOKUP(A31,'Species List'!$A:$G,5,FALSE))=0,"",VLOOKUP(A31,'Species List'!$A:$G,5,FALSE))</f>
        <v>Introduced</v>
      </c>
      <c r="G31" s="47" t="str">
        <f>IF(LEN(VLOOKUP(A31,'Species List'!$A:$G,6,FALSE))=0,"",VLOOKUP(A31,'Species List'!$A:$G,6,FALSE))</f>
        <v>FAC</v>
      </c>
      <c r="H31" s="47">
        <f>VLOOKUP(A31,'Species List'!$A:$G,7,FALSE)</f>
        <v>0</v>
      </c>
      <c r="J31" s="45">
        <v>1</v>
      </c>
      <c r="K31" s="26" t="str">
        <f>VLOOKUP(J31,'Species List'!$H$1:$J$9,2,FALSE)</f>
        <v>&gt;1-5%</v>
      </c>
      <c r="L31" s="26">
        <f>VLOOKUP(K31,'Species List'!$I$1:$N$8,2,FALSE)</f>
        <v>3</v>
      </c>
      <c r="M31" s="56">
        <f t="shared" si="5"/>
        <v>3</v>
      </c>
      <c r="N31" s="25">
        <f t="shared" si="6"/>
        <v>2.34375E-2</v>
      </c>
      <c r="O31" s="25">
        <f t="shared" si="7"/>
        <v>0</v>
      </c>
    </row>
    <row r="32" spans="1:15" x14ac:dyDescent="0.3">
      <c r="A32" s="41" t="s">
        <v>3135</v>
      </c>
      <c r="B32" s="47" t="str">
        <f>IF(LEN(VLOOKUP(A32,'Species List'!$A:$G,2,FALSE))=0,"",VLOOKUP(A32,'Species List'!$A:$G,2,FALSE))</f>
        <v>aniseroot</v>
      </c>
      <c r="C32" s="47">
        <f>IF(LEN(VLOOKUP(A32,'Species List'!$A:$G,3,FALSE))=0,"",VLOOKUP(A32,'Species List'!$A:$G,3,FALSE))</f>
        <v>4</v>
      </c>
      <c r="D32" s="55">
        <f t="shared" si="4"/>
        <v>4</v>
      </c>
      <c r="E32" s="47" t="str">
        <f>IF(LEN(VLOOKUP(A32,'Species List'!$A:$G,4,FALSE))=0,"",VLOOKUP(A32,'Species List'!$A:$G,4,FALSE))</f>
        <v>H</v>
      </c>
      <c r="F32" s="47" t="str">
        <f>IF(LEN(VLOOKUP(A32,'Species List'!$A:$G,5,FALSE))=0,"",VLOOKUP(A32,'Species List'!$A:$G,5,FALSE))</f>
        <v>Native</v>
      </c>
      <c r="G32" s="47" t="str">
        <f>IF(LEN(VLOOKUP(A32,'Species List'!$A:$G,6,FALSE))=0,"",VLOOKUP(A32,'Species List'!$A:$G,6,FALSE))</f>
        <v>FACU-</v>
      </c>
      <c r="H32" s="47">
        <f>VLOOKUP(A32,'Species List'!$A:$G,7,FALSE)</f>
        <v>0</v>
      </c>
      <c r="J32" s="45" t="s">
        <v>5415</v>
      </c>
      <c r="K32" s="26" t="str">
        <f>VLOOKUP(J32,'Species List'!$H$1:$J$9,2,FALSE)</f>
        <v>&gt;1-5%</v>
      </c>
      <c r="L32" s="26">
        <f>VLOOKUP(K32,'Species List'!$I$1:$N$8,2,FALSE)</f>
        <v>3</v>
      </c>
      <c r="M32" s="56">
        <f t="shared" si="5"/>
        <v>3</v>
      </c>
      <c r="N32" s="25">
        <f t="shared" si="6"/>
        <v>2.34375E-2</v>
      </c>
      <c r="O32" s="25">
        <f t="shared" si="7"/>
        <v>9.375E-2</v>
      </c>
    </row>
    <row r="33" spans="1:15" x14ac:dyDescent="0.3">
      <c r="A33" s="41" t="s">
        <v>3349</v>
      </c>
      <c r="B33" s="47" t="str">
        <f>IF(LEN(VLOOKUP(A33,'Species List'!$A:$G,2,FALSE))=0,"",VLOOKUP(A33,'Species List'!$A:$G,2,FALSE))</f>
        <v>black-fruited clearweed</v>
      </c>
      <c r="C33" s="47">
        <f>IF(LEN(VLOOKUP(A33,'Species List'!$A:$G,3,FALSE))=0,"",VLOOKUP(A33,'Species List'!$A:$G,3,FALSE))</f>
        <v>4</v>
      </c>
      <c r="D33" s="55">
        <f t="shared" si="4"/>
        <v>4</v>
      </c>
      <c r="E33" s="47" t="str">
        <f>IF(LEN(VLOOKUP(A33,'Species List'!$A:$G,4,FALSE))=0,"",VLOOKUP(A33,'Species List'!$A:$G,4,FALSE))</f>
        <v>H</v>
      </c>
      <c r="F33" s="47" t="str">
        <f>IF(LEN(VLOOKUP(A33,'Species List'!$A:$G,5,FALSE))=0,"",VLOOKUP(A33,'Species List'!$A:$G,5,FALSE))</f>
        <v>Native</v>
      </c>
      <c r="G33" s="47" t="str">
        <f>IF(LEN(VLOOKUP(A33,'Species List'!$A:$G,6,FALSE))=0,"",VLOOKUP(A33,'Species List'!$A:$G,6,FALSE))</f>
        <v>FACW</v>
      </c>
      <c r="H33" s="47">
        <f>VLOOKUP(A33,'Species List'!$A:$G,7,FALSE)</f>
        <v>0</v>
      </c>
      <c r="J33" s="45">
        <v>1</v>
      </c>
      <c r="K33" s="26" t="str">
        <f>VLOOKUP(J33,'Species List'!$H$1:$J$9,2,FALSE)</f>
        <v>&gt;1-5%</v>
      </c>
      <c r="L33" s="26">
        <f>VLOOKUP(K33,'Species List'!$I$1:$N$8,2,FALSE)</f>
        <v>3</v>
      </c>
      <c r="M33" s="56">
        <f t="shared" si="5"/>
        <v>3</v>
      </c>
      <c r="N33" s="25">
        <f t="shared" si="6"/>
        <v>2.34375E-2</v>
      </c>
      <c r="O33" s="25">
        <f t="shared" si="7"/>
        <v>9.375E-2</v>
      </c>
    </row>
    <row r="34" spans="1:15" x14ac:dyDescent="0.3">
      <c r="A34" s="41" t="s">
        <v>155</v>
      </c>
      <c r="B34" s="47" t="str">
        <f>IF(LEN(VLOOKUP(A34,'Species List'!$A:$G,2,FALSE))=0,"",VLOOKUP(A34,'Species List'!$A:$G,2,FALSE))</f>
        <v>three-seeded mercury</v>
      </c>
      <c r="C34" s="47">
        <f>IF(LEN(VLOOKUP(A34,'Species List'!$A:$G,3,FALSE))=0,"",VLOOKUP(A34,'Species List'!$A:$G,3,FALSE))</f>
        <v>0</v>
      </c>
      <c r="D34" s="55">
        <f t="shared" si="4"/>
        <v>0</v>
      </c>
      <c r="E34" s="47" t="str">
        <f>IF(LEN(VLOOKUP(A34,'Species List'!$A:$G,4,FALSE))=0,"",VLOOKUP(A34,'Species List'!$A:$G,4,FALSE))</f>
        <v>H</v>
      </c>
      <c r="F34" s="47" t="str">
        <f>IF(LEN(VLOOKUP(A34,'Species List'!$A:$G,5,FALSE))=0,"",VLOOKUP(A34,'Species List'!$A:$G,5,FALSE))</f>
        <v>Native</v>
      </c>
      <c r="G34" s="47" t="str">
        <f>IF(LEN(VLOOKUP(A34,'Species List'!$A:$G,6,FALSE))=0,"",VLOOKUP(A34,'Species List'!$A:$G,6,FALSE))</f>
        <v>FACU</v>
      </c>
      <c r="H34" s="47">
        <f>VLOOKUP(A34,'Species List'!$A:$G,7,FALSE)</f>
        <v>0</v>
      </c>
      <c r="J34" s="45">
        <v>1</v>
      </c>
      <c r="K34" s="26" t="str">
        <f>VLOOKUP(J34,'Species List'!$H$1:$J$9,2,FALSE)</f>
        <v>&gt;1-5%</v>
      </c>
      <c r="L34" s="26">
        <f>VLOOKUP(K34,'Species List'!$I$1:$N$8,2,FALSE)</f>
        <v>3</v>
      </c>
      <c r="M34" s="56">
        <f t="shared" si="5"/>
        <v>3</v>
      </c>
      <c r="N34" s="25">
        <f t="shared" si="6"/>
        <v>2.34375E-2</v>
      </c>
      <c r="O34" s="25">
        <f t="shared" si="7"/>
        <v>0</v>
      </c>
    </row>
    <row r="35" spans="1:15" x14ac:dyDescent="0.3">
      <c r="A35" s="41" t="s">
        <v>3263</v>
      </c>
      <c r="B35" s="47" t="str">
        <f>IF(LEN(VLOOKUP(A35,'Species List'!$A:$G,2,FALSE))=0,"",VLOOKUP(A35,'Species List'!$A:$G,2,FALSE))</f>
        <v>lady's thumb</v>
      </c>
      <c r="C35" s="47">
        <f>IF(LEN(VLOOKUP(A35,'Species List'!$A:$G,3,FALSE))=0,"",VLOOKUP(A35,'Species List'!$A:$G,3,FALSE))</f>
        <v>0</v>
      </c>
      <c r="D35" s="55">
        <f t="shared" si="4"/>
        <v>0</v>
      </c>
      <c r="E35" s="47" t="str">
        <f>IF(LEN(VLOOKUP(A35,'Species List'!$A:$G,4,FALSE))=0,"",VLOOKUP(A35,'Species List'!$A:$G,4,FALSE))</f>
        <v>H</v>
      </c>
      <c r="F35" s="47" t="str">
        <f>IF(LEN(VLOOKUP(A35,'Species List'!$A:$G,5,FALSE))=0,"",VLOOKUP(A35,'Species List'!$A:$G,5,FALSE))</f>
        <v>Introduced</v>
      </c>
      <c r="G35" s="47" t="str">
        <f>IF(LEN(VLOOKUP(A35,'Species List'!$A:$G,6,FALSE))=0,"",VLOOKUP(A35,'Species List'!$A:$G,6,FALSE))</f>
        <v>FACW</v>
      </c>
      <c r="H35" s="47">
        <f>VLOOKUP(A35,'Species List'!$A:$G,7,FALSE)</f>
        <v>0</v>
      </c>
      <c r="J35" s="45" t="s">
        <v>5415</v>
      </c>
      <c r="K35" s="26" t="str">
        <f>VLOOKUP(J35,'Species List'!$H$1:$J$9,2,FALSE)</f>
        <v>&gt;1-5%</v>
      </c>
      <c r="L35" s="26">
        <f>VLOOKUP(K35,'Species List'!$I$1:$N$8,2,FALSE)</f>
        <v>3</v>
      </c>
      <c r="M35" s="56">
        <f t="shared" si="5"/>
        <v>3</v>
      </c>
      <c r="N35" s="25">
        <f t="shared" si="6"/>
        <v>2.34375E-2</v>
      </c>
      <c r="O35" s="25">
        <f t="shared" si="7"/>
        <v>0</v>
      </c>
    </row>
    <row r="36" spans="1:15" x14ac:dyDescent="0.3">
      <c r="A36" s="41" t="s">
        <v>1973</v>
      </c>
      <c r="B36" s="47" t="str">
        <f>IF(LEN(VLOOKUP(A36,'Species List'!$A:$G,2,FALSE))=0,"",VLOOKUP(A36,'Species List'!$A:$G,2,FALSE))</f>
        <v/>
      </c>
      <c r="C36" s="47">
        <f>IF(LEN(VLOOKUP(A36,'Species List'!$A:$G,3,FALSE))=0,"",VLOOKUP(A36,'Species List'!$A:$G,3,FALSE))</f>
        <v>2</v>
      </c>
      <c r="D36" s="55">
        <f t="shared" si="4"/>
        <v>2</v>
      </c>
      <c r="E36" s="47" t="str">
        <f>IF(LEN(VLOOKUP(A36,'Species List'!$A:$G,4,FALSE))=0,"",VLOOKUP(A36,'Species List'!$A:$G,4,FALSE))</f>
        <v>H</v>
      </c>
      <c r="F36" s="47" t="str">
        <f>IF(LEN(VLOOKUP(A36,'Species List'!$A:$G,5,FALSE))=0,"",VLOOKUP(A36,'Species List'!$A:$G,5,FALSE))</f>
        <v>Native</v>
      </c>
      <c r="G36" s="47" t="str">
        <f>IF(LEN(VLOOKUP(A36,'Species List'!$A:$G,6,FALSE))=0,"",VLOOKUP(A36,'Species List'!$A:$G,6,FALSE))</f>
        <v>NA</v>
      </c>
      <c r="H36" s="47">
        <f>VLOOKUP(A36,'Species List'!$A:$G,7,FALSE)</f>
        <v>0</v>
      </c>
      <c r="J36" s="45" t="s">
        <v>5417</v>
      </c>
      <c r="K36" s="26" t="str">
        <f>VLOOKUP(J36,'Species List'!$H$1:$J$9,2,FALSE)</f>
        <v>&gt;0-1%</v>
      </c>
      <c r="L36" s="26">
        <f>VLOOKUP(K36,'Species List'!$I$1:$N$8,2,FALSE)</f>
        <v>0.5</v>
      </c>
      <c r="M36" s="56">
        <f t="shared" si="5"/>
        <v>0.5</v>
      </c>
      <c r="N36" s="25">
        <f t="shared" si="6"/>
        <v>3.90625E-3</v>
      </c>
      <c r="O36" s="25">
        <f t="shared" si="7"/>
        <v>7.8125E-3</v>
      </c>
    </row>
    <row r="37" spans="1:15" x14ac:dyDescent="0.3">
      <c r="A37" s="41" t="s">
        <v>2101</v>
      </c>
      <c r="B37" s="47" t="str">
        <f>IF(LEN(VLOOKUP(A37,'Species List'!$A:$G,2,FALSE))=0,"",VLOOKUP(A37,'Species List'!$A:$G,2,FALSE))</f>
        <v>black-bindweed</v>
      </c>
      <c r="C37" s="47">
        <f>IF(LEN(VLOOKUP(A37,'Species List'!$A:$G,3,FALSE))=0,"",VLOOKUP(A37,'Species List'!$A:$G,3,FALSE))</f>
        <v>0</v>
      </c>
      <c r="D37" s="55">
        <f t="shared" si="4"/>
        <v>0</v>
      </c>
      <c r="E37" s="47" t="str">
        <f>IF(LEN(VLOOKUP(A37,'Species List'!$A:$G,4,FALSE))=0,"",VLOOKUP(A37,'Species List'!$A:$G,4,FALSE))</f>
        <v>H</v>
      </c>
      <c r="F37" s="47" t="str">
        <f>IF(LEN(VLOOKUP(A37,'Species List'!$A:$G,5,FALSE))=0,"",VLOOKUP(A37,'Species List'!$A:$G,5,FALSE))</f>
        <v>Introduced</v>
      </c>
      <c r="G37" s="47" t="str">
        <f>IF(LEN(VLOOKUP(A37,'Species List'!$A:$G,6,FALSE))=0,"",VLOOKUP(A37,'Species List'!$A:$G,6,FALSE))</f>
        <v>[FAC-]</v>
      </c>
      <c r="H37" s="47">
        <f>VLOOKUP(A37,'Species List'!$A:$G,7,FALSE)</f>
        <v>0</v>
      </c>
      <c r="J37" s="45" t="s">
        <v>5415</v>
      </c>
      <c r="K37" s="26" t="str">
        <f>VLOOKUP(J37,'Species List'!$H$1:$J$9,2,FALSE)</f>
        <v>&gt;1-5%</v>
      </c>
      <c r="L37" s="26">
        <f>VLOOKUP(K37,'Species List'!$I$1:$N$8,2,FALSE)</f>
        <v>3</v>
      </c>
      <c r="M37" s="56">
        <f t="shared" si="5"/>
        <v>3</v>
      </c>
      <c r="N37" s="25">
        <f t="shared" si="6"/>
        <v>2.34375E-2</v>
      </c>
      <c r="O37" s="25">
        <f t="shared" si="7"/>
        <v>0</v>
      </c>
    </row>
    <row r="38" spans="1:15" x14ac:dyDescent="0.3">
      <c r="A38" s="41" t="s">
        <v>245</v>
      </c>
      <c r="B38" s="47" t="str">
        <f>IF(LEN(VLOOKUP(A38,'Species List'!$A:$G,2,FALSE))=0,"",VLOOKUP(A38,'Species List'!$A:$G,2,FALSE))</f>
        <v>roadside agrimony</v>
      </c>
      <c r="C38" s="47">
        <f>IF(LEN(VLOOKUP(A38,'Species List'!$A:$G,3,FALSE))=0,"",VLOOKUP(A38,'Species List'!$A:$G,3,FALSE))</f>
        <v>3</v>
      </c>
      <c r="D38" s="55">
        <f t="shared" si="4"/>
        <v>3</v>
      </c>
      <c r="E38" s="47" t="str">
        <f>IF(LEN(VLOOKUP(A38,'Species List'!$A:$G,4,FALSE))=0,"",VLOOKUP(A38,'Species List'!$A:$G,4,FALSE))</f>
        <v>H</v>
      </c>
      <c r="F38" s="47" t="str">
        <f>IF(LEN(VLOOKUP(A38,'Species List'!$A:$G,5,FALSE))=0,"",VLOOKUP(A38,'Species List'!$A:$G,5,FALSE))</f>
        <v>Native</v>
      </c>
      <c r="G38" s="47" t="str">
        <f>IF(LEN(VLOOKUP(A38,'Species List'!$A:$G,6,FALSE))=0,"",VLOOKUP(A38,'Species List'!$A:$G,6,FALSE))</f>
        <v>FAC-</v>
      </c>
      <c r="H38" s="47">
        <f>VLOOKUP(A38,'Species List'!$A:$G,7,FALSE)</f>
        <v>0</v>
      </c>
      <c r="J38" s="45" t="s">
        <v>5417</v>
      </c>
      <c r="K38" s="26" t="str">
        <f>VLOOKUP(J38,'Species List'!$H$1:$J$9,2,FALSE)</f>
        <v>&gt;0-1%</v>
      </c>
      <c r="L38" s="26">
        <f>VLOOKUP(K38,'Species List'!$I$1:$N$8,2,FALSE)</f>
        <v>0.5</v>
      </c>
      <c r="M38" s="56">
        <f t="shared" si="5"/>
        <v>0.5</v>
      </c>
      <c r="N38" s="25">
        <f t="shared" si="6"/>
        <v>3.90625E-3</v>
      </c>
      <c r="O38" s="25">
        <f t="shared" si="7"/>
        <v>1.171875E-2</v>
      </c>
    </row>
    <row r="39" spans="1:15" x14ac:dyDescent="0.3">
      <c r="A39" s="41" t="s">
        <v>4154</v>
      </c>
      <c r="B39" s="47" t="str">
        <f>IF(LEN(VLOOKUP(A39,'Species List'!$A:$G,2,FALSE))=0,"",VLOOKUP(A39,'Species List'!$A:$G,2,FALSE))</f>
        <v>white campion</v>
      </c>
      <c r="C39" s="47">
        <f>IF(LEN(VLOOKUP(A39,'Species List'!$A:$G,3,FALSE))=0,"",VLOOKUP(A39,'Species List'!$A:$G,3,FALSE))</f>
        <v>0</v>
      </c>
      <c r="D39" s="55">
        <f t="shared" si="4"/>
        <v>0</v>
      </c>
      <c r="E39" s="47" t="str">
        <f>IF(LEN(VLOOKUP(A39,'Species List'!$A:$G,4,FALSE))=0,"",VLOOKUP(A39,'Species List'!$A:$G,4,FALSE))</f>
        <v>H</v>
      </c>
      <c r="F39" s="47" t="str">
        <f>IF(LEN(VLOOKUP(A39,'Species List'!$A:$G,5,FALSE))=0,"",VLOOKUP(A39,'Species List'!$A:$G,5,FALSE))</f>
        <v>Introduced</v>
      </c>
      <c r="G39" s="47" t="str">
        <f>IF(LEN(VLOOKUP(A39,'Species List'!$A:$G,6,FALSE))=0,"",VLOOKUP(A39,'Species List'!$A:$G,6,FALSE))</f>
        <v>NA</v>
      </c>
      <c r="H39" s="47">
        <f>VLOOKUP(A39,'Species List'!$A:$G,7,FALSE)</f>
        <v>0</v>
      </c>
      <c r="J39" s="45" t="s">
        <v>5415</v>
      </c>
      <c r="K39" s="26" t="str">
        <f>VLOOKUP(J39,'Species List'!$H$1:$J$9,2,FALSE)</f>
        <v>&gt;1-5%</v>
      </c>
      <c r="L39" s="26">
        <f>VLOOKUP(K39,'Species List'!$I$1:$N$8,2,FALSE)</f>
        <v>3</v>
      </c>
      <c r="M39" s="56">
        <f t="shared" si="5"/>
        <v>3</v>
      </c>
      <c r="N39" s="25">
        <f t="shared" si="6"/>
        <v>2.34375E-2</v>
      </c>
      <c r="O39" s="25">
        <f t="shared" si="7"/>
        <v>0</v>
      </c>
    </row>
    <row r="40" spans="1:15" x14ac:dyDescent="0.3">
      <c r="A40" s="53"/>
      <c r="B40" s="47" t="e">
        <f>IF(LEN(VLOOKUP(A40,'Species List'!$A:$G,2,FALSE))=0,"",VLOOKUP(A40,'Species List'!$A:$G,2,FALSE))</f>
        <v>#N/A</v>
      </c>
      <c r="C40" s="47" t="e">
        <f>IF(LEN(VLOOKUP(A40,'Species List'!$A:$G,3,FALSE))=0,"",VLOOKUP(A40,'Species List'!$A:$G,3,FALSE))</f>
        <v>#N/A</v>
      </c>
      <c r="D40" s="55" t="e">
        <f t="shared" si="4"/>
        <v>#N/A</v>
      </c>
      <c r="E40" s="47" t="e">
        <f>IF(LEN(VLOOKUP(A40,'Species List'!$A:$G,4,FALSE))=0,"",VLOOKUP(A40,'Species List'!$A:$G,4,FALSE))</f>
        <v>#N/A</v>
      </c>
      <c r="F40" s="47" t="e">
        <f>IF(LEN(VLOOKUP(A40,'Species List'!$A:$G,5,FALSE))=0,"",VLOOKUP(A40,'Species List'!$A:$G,5,FALSE))</f>
        <v>#N/A</v>
      </c>
      <c r="G40" s="47" t="e">
        <f>IF(LEN(VLOOKUP(A40,'Species List'!$A:$G,6,FALSE))=0,"",VLOOKUP(A40,'Species List'!$A:$G,6,FALSE))</f>
        <v>#N/A</v>
      </c>
      <c r="H40" s="47" t="e">
        <f>VLOOKUP(A40,'Species List'!$A:$G,7,FALSE)</f>
        <v>#N/A</v>
      </c>
      <c r="J40" s="53"/>
      <c r="K40" s="26" t="e">
        <f>VLOOKUP(J40,'Species List'!$H$1:$J$9,2,FALSE)</f>
        <v>#N/A</v>
      </c>
      <c r="L40" s="26" t="e">
        <f>VLOOKUP(K40,'Species List'!$I$1:$N$8,2,FALSE)</f>
        <v>#N/A</v>
      </c>
      <c r="M40" s="56" t="e">
        <f t="shared" si="5"/>
        <v>#N/A</v>
      </c>
      <c r="N40" s="25" t="e">
        <f t="shared" si="6"/>
        <v>#N/A</v>
      </c>
      <c r="O40" s="25" t="e">
        <f t="shared" si="7"/>
        <v>#N/A</v>
      </c>
    </row>
    <row r="41" spans="1:15" x14ac:dyDescent="0.3">
      <c r="A41" s="53"/>
      <c r="B41" s="47" t="e">
        <f>IF(LEN(VLOOKUP(A41,'Species List'!$A:$G,2,FALSE))=0,"",VLOOKUP(A41,'Species List'!$A:$G,2,FALSE))</f>
        <v>#N/A</v>
      </c>
      <c r="C41" s="47" t="e">
        <f>IF(LEN(VLOOKUP(A41,'Species List'!$A:$G,3,FALSE))=0,"",VLOOKUP(A41,'Species List'!$A:$G,3,FALSE))</f>
        <v>#N/A</v>
      </c>
      <c r="D41" s="55" t="e">
        <f t="shared" si="4"/>
        <v>#N/A</v>
      </c>
      <c r="E41" s="47" t="e">
        <f>IF(LEN(VLOOKUP(A41,'Species List'!$A:$G,4,FALSE))=0,"",VLOOKUP(A41,'Species List'!$A:$G,4,FALSE))</f>
        <v>#N/A</v>
      </c>
      <c r="F41" s="47" t="e">
        <f>IF(LEN(VLOOKUP(A41,'Species List'!$A:$G,5,FALSE))=0,"",VLOOKUP(A41,'Species List'!$A:$G,5,FALSE))</f>
        <v>#N/A</v>
      </c>
      <c r="G41" s="47" t="e">
        <f>IF(LEN(VLOOKUP(A41,'Species List'!$A:$G,6,FALSE))=0,"",VLOOKUP(A41,'Species List'!$A:$G,6,FALSE))</f>
        <v>#N/A</v>
      </c>
      <c r="H41" s="47" t="e">
        <f>VLOOKUP(A41,'Species List'!$A:$G,7,FALSE)</f>
        <v>#N/A</v>
      </c>
      <c r="J41" s="53"/>
      <c r="K41" s="26" t="e">
        <f>VLOOKUP(J41,'Species List'!$H$1:$J$9,2,FALSE)</f>
        <v>#N/A</v>
      </c>
      <c r="L41" s="26" t="e">
        <f>VLOOKUP(K41,'Species List'!$I$1:$N$8,2,FALSE)</f>
        <v>#N/A</v>
      </c>
      <c r="M41" s="56" t="e">
        <f t="shared" si="5"/>
        <v>#N/A</v>
      </c>
      <c r="N41" s="25" t="e">
        <f t="shared" si="6"/>
        <v>#N/A</v>
      </c>
      <c r="O41" s="25" t="e">
        <f t="shared" si="7"/>
        <v>#N/A</v>
      </c>
    </row>
    <row r="42" spans="1:15" x14ac:dyDescent="0.3">
      <c r="A42" s="53"/>
      <c r="B42" s="47" t="e">
        <f>IF(LEN(VLOOKUP(A42,'Species List'!$A:$G,2,FALSE))=0,"",VLOOKUP(A42,'Species List'!$A:$G,2,FALSE))</f>
        <v>#N/A</v>
      </c>
      <c r="C42" s="47" t="e">
        <f>IF(LEN(VLOOKUP(A42,'Species List'!$A:$G,3,FALSE))=0,"",VLOOKUP(A42,'Species List'!$A:$G,3,FALSE))</f>
        <v>#N/A</v>
      </c>
      <c r="D42" s="55" t="e">
        <f t="shared" si="4"/>
        <v>#N/A</v>
      </c>
      <c r="E42" s="47" t="e">
        <f>IF(LEN(VLOOKUP(A42,'Species List'!$A:$G,4,FALSE))=0,"",VLOOKUP(A42,'Species List'!$A:$G,4,FALSE))</f>
        <v>#N/A</v>
      </c>
      <c r="F42" s="47" t="e">
        <f>IF(LEN(VLOOKUP(A42,'Species List'!$A:$G,5,FALSE))=0,"",VLOOKUP(A42,'Species List'!$A:$G,5,FALSE))</f>
        <v>#N/A</v>
      </c>
      <c r="G42" s="47" t="e">
        <f>IF(LEN(VLOOKUP(A42,'Species List'!$A:$G,6,FALSE))=0,"",VLOOKUP(A42,'Species List'!$A:$G,6,FALSE))</f>
        <v>#N/A</v>
      </c>
      <c r="H42" s="47" t="e">
        <f>VLOOKUP(A42,'Species List'!$A:$G,7,FALSE)</f>
        <v>#N/A</v>
      </c>
      <c r="J42" s="53"/>
      <c r="K42" s="26" t="e">
        <f>VLOOKUP(J42,'Species List'!$H$1:$J$9,2,FALSE)</f>
        <v>#N/A</v>
      </c>
      <c r="L42" s="26" t="e">
        <f>VLOOKUP(K42,'Species List'!$I$1:$N$8,2,FALSE)</f>
        <v>#N/A</v>
      </c>
      <c r="M42" s="56" t="e">
        <f t="shared" si="5"/>
        <v>#N/A</v>
      </c>
      <c r="N42" s="25" t="e">
        <f t="shared" si="6"/>
        <v>#N/A</v>
      </c>
      <c r="O42" s="25" t="e">
        <f t="shared" si="7"/>
        <v>#N/A</v>
      </c>
    </row>
    <row r="43" spans="1:15" x14ac:dyDescent="0.3">
      <c r="A43" s="53"/>
      <c r="B43" s="47" t="e">
        <f>IF(LEN(VLOOKUP(A43,'Species List'!$A:$G,2,FALSE))=0,"",VLOOKUP(A43,'Species List'!$A:$G,2,FALSE))</f>
        <v>#N/A</v>
      </c>
      <c r="C43" s="47" t="e">
        <f>IF(LEN(VLOOKUP(A43,'Species List'!$A:$G,3,FALSE))=0,"",VLOOKUP(A43,'Species List'!$A:$G,3,FALSE))</f>
        <v>#N/A</v>
      </c>
      <c r="D43" s="55" t="e">
        <f t="shared" si="4"/>
        <v>#N/A</v>
      </c>
      <c r="E43" s="47" t="e">
        <f>IF(LEN(VLOOKUP(A43,'Species List'!$A:$G,4,FALSE))=0,"",VLOOKUP(A43,'Species List'!$A:$G,4,FALSE))</f>
        <v>#N/A</v>
      </c>
      <c r="F43" s="47" t="e">
        <f>IF(LEN(VLOOKUP(A43,'Species List'!$A:$G,5,FALSE))=0,"",VLOOKUP(A43,'Species List'!$A:$G,5,FALSE))</f>
        <v>#N/A</v>
      </c>
      <c r="G43" s="47" t="e">
        <f>IF(LEN(VLOOKUP(A43,'Species List'!$A:$G,6,FALSE))=0,"",VLOOKUP(A43,'Species List'!$A:$G,6,FALSE))</f>
        <v>#N/A</v>
      </c>
      <c r="H43" s="47" t="e">
        <f>VLOOKUP(A43,'Species List'!$A:$G,7,FALSE)</f>
        <v>#N/A</v>
      </c>
      <c r="J43" s="53"/>
      <c r="K43" s="26" t="e">
        <f>VLOOKUP(J43,'Species List'!$H$1:$J$9,2,FALSE)</f>
        <v>#N/A</v>
      </c>
      <c r="L43" s="26" t="e">
        <f>VLOOKUP(K43,'Species List'!$I$1:$N$8,2,FALSE)</f>
        <v>#N/A</v>
      </c>
      <c r="M43" s="56" t="e">
        <f t="shared" si="5"/>
        <v>#N/A</v>
      </c>
      <c r="N43" s="25" t="e">
        <f t="shared" si="6"/>
        <v>#N/A</v>
      </c>
      <c r="O43" s="25" t="e">
        <f t="shared" si="7"/>
        <v>#N/A</v>
      </c>
    </row>
    <row r="44" spans="1:15" x14ac:dyDescent="0.3">
      <c r="A44" s="53"/>
      <c r="B44" s="47" t="e">
        <f>IF(LEN(VLOOKUP(A44,'Species List'!$A:$G,2,FALSE))=0,"",VLOOKUP(A44,'Species List'!$A:$G,2,FALSE))</f>
        <v>#N/A</v>
      </c>
      <c r="C44" s="47" t="e">
        <f>IF(LEN(VLOOKUP(A44,'Species List'!$A:$G,3,FALSE))=0,"",VLOOKUP(A44,'Species List'!$A:$G,3,FALSE))</f>
        <v>#N/A</v>
      </c>
      <c r="D44" s="55" t="e">
        <f t="shared" si="4"/>
        <v>#N/A</v>
      </c>
      <c r="E44" s="47" t="e">
        <f>IF(LEN(VLOOKUP(A44,'Species List'!$A:$G,4,FALSE))=0,"",VLOOKUP(A44,'Species List'!$A:$G,4,FALSE))</f>
        <v>#N/A</v>
      </c>
      <c r="F44" s="47" t="e">
        <f>IF(LEN(VLOOKUP(A44,'Species List'!$A:$G,5,FALSE))=0,"",VLOOKUP(A44,'Species List'!$A:$G,5,FALSE))</f>
        <v>#N/A</v>
      </c>
      <c r="G44" s="47" t="e">
        <f>IF(LEN(VLOOKUP(A44,'Species List'!$A:$G,6,FALSE))=0,"",VLOOKUP(A44,'Species List'!$A:$G,6,FALSE))</f>
        <v>#N/A</v>
      </c>
      <c r="H44" s="47" t="e">
        <f>VLOOKUP(A44,'Species List'!$A:$G,7,FALSE)</f>
        <v>#N/A</v>
      </c>
      <c r="J44" s="53"/>
      <c r="K44" s="26" t="e">
        <f>VLOOKUP(J44,'Species List'!$H$1:$J$9,2,FALSE)</f>
        <v>#N/A</v>
      </c>
      <c r="L44" s="26" t="e">
        <f>VLOOKUP(K44,'Species List'!$I$1:$N$8,2,FALSE)</f>
        <v>#N/A</v>
      </c>
      <c r="M44" s="56" t="e">
        <f t="shared" si="5"/>
        <v>#N/A</v>
      </c>
      <c r="N44" s="25" t="e">
        <f t="shared" si="6"/>
        <v>#N/A</v>
      </c>
      <c r="O44" s="25" t="e">
        <f t="shared" si="7"/>
        <v>#N/A</v>
      </c>
    </row>
    <row r="45" spans="1:15" x14ac:dyDescent="0.3">
      <c r="A45" s="53"/>
      <c r="B45" s="47" t="e">
        <f>IF(LEN(VLOOKUP(A45,'Species List'!$A:$G,2,FALSE))=0,"",VLOOKUP(A45,'Species List'!$A:$G,2,FALSE))</f>
        <v>#N/A</v>
      </c>
      <c r="C45" s="47" t="e">
        <f>IF(LEN(VLOOKUP(A45,'Species List'!$A:$G,3,FALSE))=0,"",VLOOKUP(A45,'Species List'!$A:$G,3,FALSE))</f>
        <v>#N/A</v>
      </c>
      <c r="D45" s="55" t="e">
        <f t="shared" si="4"/>
        <v>#N/A</v>
      </c>
      <c r="E45" s="47" t="e">
        <f>IF(LEN(VLOOKUP(A45,'Species List'!$A:$G,4,FALSE))=0,"",VLOOKUP(A45,'Species List'!$A:$G,4,FALSE))</f>
        <v>#N/A</v>
      </c>
      <c r="F45" s="47" t="e">
        <f>IF(LEN(VLOOKUP(A45,'Species List'!$A:$G,5,FALSE))=0,"",VLOOKUP(A45,'Species List'!$A:$G,5,FALSE))</f>
        <v>#N/A</v>
      </c>
      <c r="G45" s="47" t="e">
        <f>IF(LEN(VLOOKUP(A45,'Species List'!$A:$G,6,FALSE))=0,"",VLOOKUP(A45,'Species List'!$A:$G,6,FALSE))</f>
        <v>#N/A</v>
      </c>
      <c r="H45" s="47" t="e">
        <f>VLOOKUP(A45,'Species List'!$A:$G,7,FALSE)</f>
        <v>#N/A</v>
      </c>
      <c r="J45" s="53"/>
      <c r="K45" s="26" t="e">
        <f>VLOOKUP(J45,'Species List'!$H$1:$J$9,2,FALSE)</f>
        <v>#N/A</v>
      </c>
      <c r="L45" s="26" t="e">
        <f>VLOOKUP(K45,'Species List'!$I$1:$N$8,2,FALSE)</f>
        <v>#N/A</v>
      </c>
      <c r="M45" s="56" t="e">
        <f t="shared" si="5"/>
        <v>#N/A</v>
      </c>
      <c r="N45" s="25" t="e">
        <f t="shared" si="6"/>
        <v>#N/A</v>
      </c>
      <c r="O45" s="25" t="e">
        <f t="shared" si="7"/>
        <v>#N/A</v>
      </c>
    </row>
    <row r="46" spans="1:15" x14ac:dyDescent="0.3">
      <c r="A46" s="53"/>
      <c r="B46" s="47" t="e">
        <f>IF(LEN(VLOOKUP(A46,'Species List'!$A:$G,2,FALSE))=0,"",VLOOKUP(A46,'Species List'!$A:$G,2,FALSE))</f>
        <v>#N/A</v>
      </c>
      <c r="C46" s="47" t="e">
        <f>IF(LEN(VLOOKUP(A46,'Species List'!$A:$G,3,FALSE))=0,"",VLOOKUP(A46,'Species List'!$A:$G,3,FALSE))</f>
        <v>#N/A</v>
      </c>
      <c r="D46" s="55" t="e">
        <f t="shared" si="4"/>
        <v>#N/A</v>
      </c>
      <c r="E46" s="47" t="e">
        <f>IF(LEN(VLOOKUP(A46,'Species List'!$A:$G,4,FALSE))=0,"",VLOOKUP(A46,'Species List'!$A:$G,4,FALSE))</f>
        <v>#N/A</v>
      </c>
      <c r="F46" s="47" t="e">
        <f>IF(LEN(VLOOKUP(A46,'Species List'!$A:$G,5,FALSE))=0,"",VLOOKUP(A46,'Species List'!$A:$G,5,FALSE))</f>
        <v>#N/A</v>
      </c>
      <c r="G46" s="47" t="e">
        <f>IF(LEN(VLOOKUP(A46,'Species List'!$A:$G,6,FALSE))=0,"",VLOOKUP(A46,'Species List'!$A:$G,6,FALSE))</f>
        <v>#N/A</v>
      </c>
      <c r="H46" s="47" t="e">
        <f>VLOOKUP(A46,'Species List'!$A:$G,7,FALSE)</f>
        <v>#N/A</v>
      </c>
      <c r="J46" s="53"/>
      <c r="K46" s="26" t="e">
        <f>VLOOKUP(J46,'Species List'!$H$1:$J$9,2,FALSE)</f>
        <v>#N/A</v>
      </c>
      <c r="L46" s="26" t="e">
        <f>VLOOKUP(K46,'Species List'!$I$1:$N$8,2,FALSE)</f>
        <v>#N/A</v>
      </c>
      <c r="M46" s="56" t="e">
        <f t="shared" si="5"/>
        <v>#N/A</v>
      </c>
      <c r="N46" s="25" t="e">
        <f t="shared" si="6"/>
        <v>#N/A</v>
      </c>
      <c r="O46" s="25" t="e">
        <f t="shared" si="7"/>
        <v>#N/A</v>
      </c>
    </row>
    <row r="47" spans="1:15" x14ac:dyDescent="0.3">
      <c r="A47" s="53"/>
      <c r="B47" s="47" t="e">
        <f>IF(LEN(VLOOKUP(A47,'Species List'!$A:$G,2,FALSE))=0,"",VLOOKUP(A47,'Species List'!$A:$G,2,FALSE))</f>
        <v>#N/A</v>
      </c>
      <c r="C47" s="47" t="e">
        <f>IF(LEN(VLOOKUP(A47,'Species List'!$A:$G,3,FALSE))=0,"",VLOOKUP(A47,'Species List'!$A:$G,3,FALSE))</f>
        <v>#N/A</v>
      </c>
      <c r="D47" s="55" t="e">
        <f t="shared" si="4"/>
        <v>#N/A</v>
      </c>
      <c r="E47" s="47" t="e">
        <f>IF(LEN(VLOOKUP(A47,'Species List'!$A:$G,4,FALSE))=0,"",VLOOKUP(A47,'Species List'!$A:$G,4,FALSE))</f>
        <v>#N/A</v>
      </c>
      <c r="F47" s="47" t="e">
        <f>IF(LEN(VLOOKUP(A47,'Species List'!$A:$G,5,FALSE))=0,"",VLOOKUP(A47,'Species List'!$A:$G,5,FALSE))</f>
        <v>#N/A</v>
      </c>
      <c r="G47" s="47" t="e">
        <f>IF(LEN(VLOOKUP(A47,'Species List'!$A:$G,6,FALSE))=0,"",VLOOKUP(A47,'Species List'!$A:$G,6,FALSE))</f>
        <v>#N/A</v>
      </c>
      <c r="H47" s="47" t="e">
        <f>VLOOKUP(A47,'Species List'!$A:$G,7,FALSE)</f>
        <v>#N/A</v>
      </c>
      <c r="J47" s="53"/>
      <c r="K47" s="26" t="e">
        <f>VLOOKUP(J47,'Species List'!$H$1:$J$9,2,FALSE)</f>
        <v>#N/A</v>
      </c>
      <c r="L47" s="26" t="e">
        <f>VLOOKUP(K47,'Species List'!$I$1:$N$8,2,FALSE)</f>
        <v>#N/A</v>
      </c>
      <c r="M47" s="56" t="e">
        <f t="shared" si="5"/>
        <v>#N/A</v>
      </c>
      <c r="N47" s="25" t="e">
        <f t="shared" si="6"/>
        <v>#N/A</v>
      </c>
      <c r="O47" s="25" t="e">
        <f t="shared" si="7"/>
        <v>#N/A</v>
      </c>
    </row>
    <row r="48" spans="1:15" x14ac:dyDescent="0.3">
      <c r="A48" s="53"/>
      <c r="B48" s="47" t="e">
        <f>IF(LEN(VLOOKUP(A48,'Species List'!$A:$G,2,FALSE))=0,"",VLOOKUP(A48,'Species List'!$A:$G,2,FALSE))</f>
        <v>#N/A</v>
      </c>
      <c r="C48" s="47" t="e">
        <f>IF(LEN(VLOOKUP(A48,'Species List'!$A:$G,3,FALSE))=0,"",VLOOKUP(A48,'Species List'!$A:$G,3,FALSE))</f>
        <v>#N/A</v>
      </c>
      <c r="D48" s="55" t="e">
        <f t="shared" si="4"/>
        <v>#N/A</v>
      </c>
      <c r="E48" s="47" t="e">
        <f>IF(LEN(VLOOKUP(A48,'Species List'!$A:$G,4,FALSE))=0,"",VLOOKUP(A48,'Species List'!$A:$G,4,FALSE))</f>
        <v>#N/A</v>
      </c>
      <c r="F48" s="47" t="e">
        <f>IF(LEN(VLOOKUP(A48,'Species List'!$A:$G,5,FALSE))=0,"",VLOOKUP(A48,'Species List'!$A:$G,5,FALSE))</f>
        <v>#N/A</v>
      </c>
      <c r="G48" s="47" t="e">
        <f>IF(LEN(VLOOKUP(A48,'Species List'!$A:$G,6,FALSE))=0,"",VLOOKUP(A48,'Species List'!$A:$G,6,FALSE))</f>
        <v>#N/A</v>
      </c>
      <c r="H48" s="47" t="e">
        <f>VLOOKUP(A48,'Species List'!$A:$G,7,FALSE)</f>
        <v>#N/A</v>
      </c>
      <c r="J48" s="53"/>
      <c r="K48" s="26" t="e">
        <f>VLOOKUP(J48,'Species List'!$H$1:$J$9,2,FALSE)</f>
        <v>#N/A</v>
      </c>
      <c r="L48" s="26" t="e">
        <f>VLOOKUP(K48,'Species List'!$I$1:$N$8,2,FALSE)</f>
        <v>#N/A</v>
      </c>
      <c r="M48" s="56" t="e">
        <f t="shared" si="5"/>
        <v>#N/A</v>
      </c>
      <c r="N48" s="25" t="e">
        <f t="shared" si="6"/>
        <v>#N/A</v>
      </c>
      <c r="O48" s="25" t="e">
        <f t="shared" si="7"/>
        <v>#N/A</v>
      </c>
    </row>
    <row r="49" spans="1:15" x14ac:dyDescent="0.3">
      <c r="A49" s="53"/>
      <c r="B49" s="47" t="e">
        <f>IF(LEN(VLOOKUP(A49,'Species List'!$A:$G,2,FALSE))=0,"",VLOOKUP(A49,'Species List'!$A:$G,2,FALSE))</f>
        <v>#N/A</v>
      </c>
      <c r="C49" s="47" t="e">
        <f>IF(LEN(VLOOKUP(A49,'Species List'!$A:$G,3,FALSE))=0,"",VLOOKUP(A49,'Species List'!$A:$G,3,FALSE))</f>
        <v>#N/A</v>
      </c>
      <c r="D49" s="55" t="e">
        <f t="shared" si="4"/>
        <v>#N/A</v>
      </c>
      <c r="E49" s="47" t="e">
        <f>IF(LEN(VLOOKUP(A49,'Species List'!$A:$G,4,FALSE))=0,"",VLOOKUP(A49,'Species List'!$A:$G,4,FALSE))</f>
        <v>#N/A</v>
      </c>
      <c r="F49" s="47" t="e">
        <f>IF(LEN(VLOOKUP(A49,'Species List'!$A:$G,5,FALSE))=0,"",VLOOKUP(A49,'Species List'!$A:$G,5,FALSE))</f>
        <v>#N/A</v>
      </c>
      <c r="G49" s="47" t="e">
        <f>IF(LEN(VLOOKUP(A49,'Species List'!$A:$G,6,FALSE))=0,"",VLOOKUP(A49,'Species List'!$A:$G,6,FALSE))</f>
        <v>#N/A</v>
      </c>
      <c r="H49" s="47" t="e">
        <f>VLOOKUP(A49,'Species List'!$A:$G,7,FALSE)</f>
        <v>#N/A</v>
      </c>
      <c r="J49" s="53"/>
      <c r="K49" s="26" t="e">
        <f>VLOOKUP(J49,'Species List'!$H$1:$J$9,2,FALSE)</f>
        <v>#N/A</v>
      </c>
      <c r="L49" s="26" t="e">
        <f>VLOOKUP(K49,'Species List'!$I$1:$N$8,2,FALSE)</f>
        <v>#N/A</v>
      </c>
      <c r="M49" s="56" t="e">
        <f t="shared" si="5"/>
        <v>#N/A</v>
      </c>
      <c r="N49" s="25" t="e">
        <f t="shared" si="6"/>
        <v>#N/A</v>
      </c>
      <c r="O49" s="25" t="e">
        <f t="shared" si="7"/>
        <v>#N/A</v>
      </c>
    </row>
    <row r="50" spans="1:15" x14ac:dyDescent="0.3">
      <c r="A50" s="53"/>
      <c r="B50" s="47" t="e">
        <f>IF(LEN(VLOOKUP(A50,'Species List'!$A:$G,2,FALSE))=0,"",VLOOKUP(A50,'Species List'!$A:$G,2,FALSE))</f>
        <v>#N/A</v>
      </c>
      <c r="C50" s="47" t="e">
        <f>IF(LEN(VLOOKUP(A50,'Species List'!$A:$G,3,FALSE))=0,"",VLOOKUP(A50,'Species List'!$A:$G,3,FALSE))</f>
        <v>#N/A</v>
      </c>
      <c r="D50" s="55" t="e">
        <f t="shared" si="4"/>
        <v>#N/A</v>
      </c>
      <c r="E50" s="47" t="e">
        <f>IF(LEN(VLOOKUP(A50,'Species List'!$A:$G,4,FALSE))=0,"",VLOOKUP(A50,'Species List'!$A:$G,4,FALSE))</f>
        <v>#N/A</v>
      </c>
      <c r="F50" s="47" t="e">
        <f>IF(LEN(VLOOKUP(A50,'Species List'!$A:$G,5,FALSE))=0,"",VLOOKUP(A50,'Species List'!$A:$G,5,FALSE))</f>
        <v>#N/A</v>
      </c>
      <c r="G50" s="47" t="e">
        <f>IF(LEN(VLOOKUP(A50,'Species List'!$A:$G,6,FALSE))=0,"",VLOOKUP(A50,'Species List'!$A:$G,6,FALSE))</f>
        <v>#N/A</v>
      </c>
      <c r="H50" s="47" t="e">
        <f>VLOOKUP(A50,'Species List'!$A:$G,7,FALSE)</f>
        <v>#N/A</v>
      </c>
      <c r="J50" s="53"/>
      <c r="K50" s="26" t="e">
        <f>VLOOKUP(J50,'Species List'!$H$1:$J$9,2,FALSE)</f>
        <v>#N/A</v>
      </c>
      <c r="L50" s="26" t="e">
        <f>VLOOKUP(K50,'Species List'!$I$1:$N$8,2,FALSE)</f>
        <v>#N/A</v>
      </c>
      <c r="M50" s="56" t="e">
        <f t="shared" si="5"/>
        <v>#N/A</v>
      </c>
      <c r="N50" s="25" t="e">
        <f t="shared" si="6"/>
        <v>#N/A</v>
      </c>
      <c r="O50" s="25" t="e">
        <f t="shared" si="7"/>
        <v>#N/A</v>
      </c>
    </row>
    <row r="51" spans="1:15" x14ac:dyDescent="0.3">
      <c r="A51" s="53"/>
      <c r="B51" s="47" t="e">
        <f>IF(LEN(VLOOKUP(A51,'Species List'!$A:$G,2,FALSE))=0,"",VLOOKUP(A51,'Species List'!$A:$G,2,FALSE))</f>
        <v>#N/A</v>
      </c>
      <c r="C51" s="47" t="e">
        <f>IF(LEN(VLOOKUP(A51,'Species List'!$A:$G,3,FALSE))=0,"",VLOOKUP(A51,'Species List'!$A:$G,3,FALSE))</f>
        <v>#N/A</v>
      </c>
      <c r="D51" s="55" t="e">
        <f t="shared" si="4"/>
        <v>#N/A</v>
      </c>
      <c r="E51" s="47" t="e">
        <f>IF(LEN(VLOOKUP(A51,'Species List'!$A:$G,4,FALSE))=0,"",VLOOKUP(A51,'Species List'!$A:$G,4,FALSE))</f>
        <v>#N/A</v>
      </c>
      <c r="F51" s="47" t="e">
        <f>IF(LEN(VLOOKUP(A51,'Species List'!$A:$G,5,FALSE))=0,"",VLOOKUP(A51,'Species List'!$A:$G,5,FALSE))</f>
        <v>#N/A</v>
      </c>
      <c r="G51" s="47" t="e">
        <f>IF(LEN(VLOOKUP(A51,'Species List'!$A:$G,6,FALSE))=0,"",VLOOKUP(A51,'Species List'!$A:$G,6,FALSE))</f>
        <v>#N/A</v>
      </c>
      <c r="H51" s="47" t="e">
        <f>VLOOKUP(A51,'Species List'!$A:$G,7,FALSE)</f>
        <v>#N/A</v>
      </c>
      <c r="J51" s="53"/>
      <c r="K51" s="26" t="e">
        <f>VLOOKUP(J51,'Species List'!$H$1:$J$9,2,FALSE)</f>
        <v>#N/A</v>
      </c>
      <c r="L51" s="26" t="e">
        <f>VLOOKUP(K51,'Species List'!$I$1:$N$8,2,FALSE)</f>
        <v>#N/A</v>
      </c>
      <c r="M51" s="56" t="e">
        <f t="shared" si="5"/>
        <v>#N/A</v>
      </c>
      <c r="N51" s="25" t="e">
        <f t="shared" si="6"/>
        <v>#N/A</v>
      </c>
      <c r="O51" s="25" t="e">
        <f t="shared" si="7"/>
        <v>#N/A</v>
      </c>
    </row>
    <row r="52" spans="1:15" x14ac:dyDescent="0.3">
      <c r="A52" s="53"/>
      <c r="B52" s="47" t="e">
        <f>IF(LEN(VLOOKUP(A52,'Species List'!$A:$G,2,FALSE))=0,"",VLOOKUP(A52,'Species List'!$A:$G,2,FALSE))</f>
        <v>#N/A</v>
      </c>
      <c r="C52" s="47" t="e">
        <f>IF(LEN(VLOOKUP(A52,'Species List'!$A:$G,3,FALSE))=0,"",VLOOKUP(A52,'Species List'!$A:$G,3,FALSE))</f>
        <v>#N/A</v>
      </c>
      <c r="D52" s="55" t="e">
        <f t="shared" si="4"/>
        <v>#N/A</v>
      </c>
      <c r="E52" s="47" t="e">
        <f>IF(LEN(VLOOKUP(A52,'Species List'!$A:$G,4,FALSE))=0,"",VLOOKUP(A52,'Species List'!$A:$G,4,FALSE))</f>
        <v>#N/A</v>
      </c>
      <c r="F52" s="47" t="e">
        <f>IF(LEN(VLOOKUP(A52,'Species List'!$A:$G,5,FALSE))=0,"",VLOOKUP(A52,'Species List'!$A:$G,5,FALSE))</f>
        <v>#N/A</v>
      </c>
      <c r="G52" s="47" t="e">
        <f>IF(LEN(VLOOKUP(A52,'Species List'!$A:$G,6,FALSE))=0,"",VLOOKUP(A52,'Species List'!$A:$G,6,FALSE))</f>
        <v>#N/A</v>
      </c>
      <c r="H52" s="47" t="e">
        <f>VLOOKUP(A52,'Species List'!$A:$G,7,FALSE)</f>
        <v>#N/A</v>
      </c>
      <c r="J52" s="53"/>
      <c r="K52" s="26" t="e">
        <f>VLOOKUP(J52,'Species List'!$H$1:$J$9,2,FALSE)</f>
        <v>#N/A</v>
      </c>
      <c r="L52" s="26" t="e">
        <f>VLOOKUP(K52,'Species List'!$I$1:$N$8,2,FALSE)</f>
        <v>#N/A</v>
      </c>
      <c r="M52" s="56" t="e">
        <f t="shared" si="5"/>
        <v>#N/A</v>
      </c>
      <c r="N52" s="25" t="e">
        <f t="shared" si="6"/>
        <v>#N/A</v>
      </c>
      <c r="O52" s="25" t="e">
        <f t="shared" si="7"/>
        <v>#N/A</v>
      </c>
    </row>
    <row r="53" spans="1:15" x14ac:dyDescent="0.3">
      <c r="A53" s="53"/>
      <c r="B53" s="47" t="e">
        <f>IF(LEN(VLOOKUP(A53,'Species List'!$A:$G,2,FALSE))=0,"",VLOOKUP(A53,'Species List'!$A:$G,2,FALSE))</f>
        <v>#N/A</v>
      </c>
      <c r="C53" s="47" t="e">
        <f>IF(LEN(VLOOKUP(A53,'Species List'!$A:$G,3,FALSE))=0,"",VLOOKUP(A53,'Species List'!$A:$G,3,FALSE))</f>
        <v>#N/A</v>
      </c>
      <c r="D53" s="55" t="e">
        <f t="shared" si="4"/>
        <v>#N/A</v>
      </c>
      <c r="E53" s="47" t="e">
        <f>IF(LEN(VLOOKUP(A53,'Species List'!$A:$G,4,FALSE))=0,"",VLOOKUP(A53,'Species List'!$A:$G,4,FALSE))</f>
        <v>#N/A</v>
      </c>
      <c r="F53" s="47" t="e">
        <f>IF(LEN(VLOOKUP(A53,'Species List'!$A:$G,5,FALSE))=0,"",VLOOKUP(A53,'Species List'!$A:$G,5,FALSE))</f>
        <v>#N/A</v>
      </c>
      <c r="G53" s="47" t="e">
        <f>IF(LEN(VLOOKUP(A53,'Species List'!$A:$G,6,FALSE))=0,"",VLOOKUP(A53,'Species List'!$A:$G,6,FALSE))</f>
        <v>#N/A</v>
      </c>
      <c r="H53" s="47" t="e">
        <f>VLOOKUP(A53,'Species List'!$A:$G,7,FALSE)</f>
        <v>#N/A</v>
      </c>
      <c r="J53" s="53"/>
      <c r="K53" s="26" t="e">
        <f>VLOOKUP(J53,'Species List'!$H$1:$J$9,2,FALSE)</f>
        <v>#N/A</v>
      </c>
      <c r="L53" s="26" t="e">
        <f>VLOOKUP(K53,'Species List'!$I$1:$N$8,2,FALSE)</f>
        <v>#N/A</v>
      </c>
      <c r="M53" s="56" t="e">
        <f t="shared" si="5"/>
        <v>#N/A</v>
      </c>
      <c r="N53" s="25" t="e">
        <f t="shared" si="6"/>
        <v>#N/A</v>
      </c>
      <c r="O53" s="25" t="e">
        <f t="shared" si="7"/>
        <v>#N/A</v>
      </c>
    </row>
    <row r="54" spans="1:15" x14ac:dyDescent="0.3">
      <c r="A54" s="53"/>
      <c r="B54" s="47" t="e">
        <f>IF(LEN(VLOOKUP(A54,'Species List'!$A:$G,2,FALSE))=0,"",VLOOKUP(A54,'Species List'!$A:$G,2,FALSE))</f>
        <v>#N/A</v>
      </c>
      <c r="C54" s="47" t="e">
        <f>IF(LEN(VLOOKUP(A54,'Species List'!$A:$G,3,FALSE))=0,"",VLOOKUP(A54,'Species List'!$A:$G,3,FALSE))</f>
        <v>#N/A</v>
      </c>
      <c r="D54" s="55" t="e">
        <f t="shared" si="4"/>
        <v>#N/A</v>
      </c>
      <c r="E54" s="47" t="e">
        <f>IF(LEN(VLOOKUP(A54,'Species List'!$A:$G,4,FALSE))=0,"",VLOOKUP(A54,'Species List'!$A:$G,4,FALSE))</f>
        <v>#N/A</v>
      </c>
      <c r="F54" s="47" t="e">
        <f>IF(LEN(VLOOKUP(A54,'Species List'!$A:$G,5,FALSE))=0,"",VLOOKUP(A54,'Species List'!$A:$G,5,FALSE))</f>
        <v>#N/A</v>
      </c>
      <c r="G54" s="47" t="e">
        <f>IF(LEN(VLOOKUP(A54,'Species List'!$A:$G,6,FALSE))=0,"",VLOOKUP(A54,'Species List'!$A:$G,6,FALSE))</f>
        <v>#N/A</v>
      </c>
      <c r="H54" s="47" t="e">
        <f>VLOOKUP(A54,'Species List'!$A:$G,7,FALSE)</f>
        <v>#N/A</v>
      </c>
      <c r="J54" s="53"/>
      <c r="K54" s="26" t="e">
        <f>VLOOKUP(J54,'Species List'!$H$1:$J$9,2,FALSE)</f>
        <v>#N/A</v>
      </c>
      <c r="L54" s="26" t="e">
        <f>VLOOKUP(K54,'Species List'!$I$1:$N$8,2,FALSE)</f>
        <v>#N/A</v>
      </c>
      <c r="M54" s="56" t="e">
        <f t="shared" si="5"/>
        <v>#N/A</v>
      </c>
      <c r="N54" s="25" t="e">
        <f t="shared" si="6"/>
        <v>#N/A</v>
      </c>
      <c r="O54" s="25" t="e">
        <f t="shared" si="7"/>
        <v>#N/A</v>
      </c>
    </row>
    <row r="55" spans="1:15" x14ac:dyDescent="0.3">
      <c r="A55" s="53"/>
      <c r="B55" s="47" t="e">
        <f>IF(LEN(VLOOKUP(A55,'Species List'!$A:$G,2,FALSE))=0,"",VLOOKUP(A55,'Species List'!$A:$G,2,FALSE))</f>
        <v>#N/A</v>
      </c>
      <c r="C55" s="47" t="e">
        <f>IF(LEN(VLOOKUP(A55,'Species List'!$A:$G,3,FALSE))=0,"",VLOOKUP(A55,'Species List'!$A:$G,3,FALSE))</f>
        <v>#N/A</v>
      </c>
      <c r="D55" s="55" t="e">
        <f t="shared" si="4"/>
        <v>#N/A</v>
      </c>
      <c r="E55" s="47" t="e">
        <f>IF(LEN(VLOOKUP(A55,'Species List'!$A:$G,4,FALSE))=0,"",VLOOKUP(A55,'Species List'!$A:$G,4,FALSE))</f>
        <v>#N/A</v>
      </c>
      <c r="F55" s="47" t="e">
        <f>IF(LEN(VLOOKUP(A55,'Species List'!$A:$G,5,FALSE))=0,"",VLOOKUP(A55,'Species List'!$A:$G,5,FALSE))</f>
        <v>#N/A</v>
      </c>
      <c r="G55" s="47" t="e">
        <f>IF(LEN(VLOOKUP(A55,'Species List'!$A:$G,6,FALSE))=0,"",VLOOKUP(A55,'Species List'!$A:$G,6,FALSE))</f>
        <v>#N/A</v>
      </c>
      <c r="H55" s="47" t="e">
        <f>VLOOKUP(A55,'Species List'!$A:$G,7,FALSE)</f>
        <v>#N/A</v>
      </c>
      <c r="J55" s="53"/>
      <c r="K55" s="26" t="e">
        <f>VLOOKUP(J55,'Species List'!$H$1:$J$9,2,FALSE)</f>
        <v>#N/A</v>
      </c>
      <c r="L55" s="26" t="e">
        <f>VLOOKUP(K55,'Species List'!$I$1:$N$8,2,FALSE)</f>
        <v>#N/A</v>
      </c>
      <c r="M55" s="56" t="e">
        <f t="shared" si="5"/>
        <v>#N/A</v>
      </c>
      <c r="N55" s="25" t="e">
        <f t="shared" si="6"/>
        <v>#N/A</v>
      </c>
      <c r="O55" s="25" t="e">
        <f t="shared" si="7"/>
        <v>#N/A</v>
      </c>
    </row>
    <row r="56" spans="1:15" x14ac:dyDescent="0.3">
      <c r="A56" s="53"/>
      <c r="B56" s="47" t="e">
        <f>IF(LEN(VLOOKUP(A56,'Species List'!$A:$G,2,FALSE))=0,"",VLOOKUP(A56,'Species List'!$A:$G,2,FALSE))</f>
        <v>#N/A</v>
      </c>
      <c r="C56" s="47" t="e">
        <f>IF(LEN(VLOOKUP(A56,'Species List'!$A:$G,3,FALSE))=0,"",VLOOKUP(A56,'Species List'!$A:$G,3,FALSE))</f>
        <v>#N/A</v>
      </c>
      <c r="D56" s="55" t="e">
        <f t="shared" si="4"/>
        <v>#N/A</v>
      </c>
      <c r="E56" s="47" t="e">
        <f>IF(LEN(VLOOKUP(A56,'Species List'!$A:$G,4,FALSE))=0,"",VLOOKUP(A56,'Species List'!$A:$G,4,FALSE))</f>
        <v>#N/A</v>
      </c>
      <c r="F56" s="47" t="e">
        <f>IF(LEN(VLOOKUP(A56,'Species List'!$A:$G,5,FALSE))=0,"",VLOOKUP(A56,'Species List'!$A:$G,5,FALSE))</f>
        <v>#N/A</v>
      </c>
      <c r="G56" s="47" t="e">
        <f>IF(LEN(VLOOKUP(A56,'Species List'!$A:$G,6,FALSE))=0,"",VLOOKUP(A56,'Species List'!$A:$G,6,FALSE))</f>
        <v>#N/A</v>
      </c>
      <c r="H56" s="47" t="e">
        <f>VLOOKUP(A56,'Species List'!$A:$G,7,FALSE)</f>
        <v>#N/A</v>
      </c>
      <c r="J56" s="53"/>
      <c r="K56" s="26" t="e">
        <f>VLOOKUP(J56,'Species List'!$H$1:$J$9,2,FALSE)</f>
        <v>#N/A</v>
      </c>
      <c r="L56" s="26" t="e">
        <f>VLOOKUP(K56,'Species List'!$I$1:$N$8,2,FALSE)</f>
        <v>#N/A</v>
      </c>
      <c r="M56" s="56" t="e">
        <f t="shared" si="5"/>
        <v>#N/A</v>
      </c>
      <c r="N56" s="25" t="e">
        <f t="shared" si="6"/>
        <v>#N/A</v>
      </c>
      <c r="O56" s="25" t="e">
        <f t="shared" si="7"/>
        <v>#N/A</v>
      </c>
    </row>
    <row r="57" spans="1:15" x14ac:dyDescent="0.3">
      <c r="A57" s="53"/>
      <c r="B57" s="47" t="e">
        <f>IF(LEN(VLOOKUP(A57,'Species List'!$A:$G,2,FALSE))=0,"",VLOOKUP(A57,'Species List'!$A:$G,2,FALSE))</f>
        <v>#N/A</v>
      </c>
      <c r="C57" s="47" t="e">
        <f>IF(LEN(VLOOKUP(A57,'Species List'!$A:$G,3,FALSE))=0,"",VLOOKUP(A57,'Species List'!$A:$G,3,FALSE))</f>
        <v>#N/A</v>
      </c>
      <c r="D57" s="55" t="e">
        <f t="shared" si="4"/>
        <v>#N/A</v>
      </c>
      <c r="E57" s="47" t="e">
        <f>IF(LEN(VLOOKUP(A57,'Species List'!$A:$G,4,FALSE))=0,"",VLOOKUP(A57,'Species List'!$A:$G,4,FALSE))</f>
        <v>#N/A</v>
      </c>
      <c r="F57" s="47" t="e">
        <f>IF(LEN(VLOOKUP(A57,'Species List'!$A:$G,5,FALSE))=0,"",VLOOKUP(A57,'Species List'!$A:$G,5,FALSE))</f>
        <v>#N/A</v>
      </c>
      <c r="G57" s="47" t="e">
        <f>IF(LEN(VLOOKUP(A57,'Species List'!$A:$G,6,FALSE))=0,"",VLOOKUP(A57,'Species List'!$A:$G,6,FALSE))</f>
        <v>#N/A</v>
      </c>
      <c r="H57" s="47" t="e">
        <f>VLOOKUP(A57,'Species List'!$A:$G,7,FALSE)</f>
        <v>#N/A</v>
      </c>
      <c r="J57" s="53"/>
      <c r="K57" s="26" t="e">
        <f>VLOOKUP(J57,'Species List'!$H$1:$J$9,2,FALSE)</f>
        <v>#N/A</v>
      </c>
      <c r="L57" s="26" t="e">
        <f>VLOOKUP(K57,'Species List'!$I$1:$N$8,2,FALSE)</f>
        <v>#N/A</v>
      </c>
      <c r="M57" s="56" t="e">
        <f t="shared" si="5"/>
        <v>#N/A</v>
      </c>
      <c r="N57" s="25" t="e">
        <f t="shared" si="6"/>
        <v>#N/A</v>
      </c>
      <c r="O57" s="25" t="e">
        <f t="shared" si="7"/>
        <v>#N/A</v>
      </c>
    </row>
    <row r="58" spans="1:15" x14ac:dyDescent="0.3">
      <c r="A58" s="53"/>
      <c r="B58" s="47" t="e">
        <f>IF(LEN(VLOOKUP(A58,'Species List'!$A:$G,2,FALSE))=0,"",VLOOKUP(A58,'Species List'!$A:$G,2,FALSE))</f>
        <v>#N/A</v>
      </c>
      <c r="C58" s="47" t="e">
        <f>IF(LEN(VLOOKUP(A58,'Species List'!$A:$G,3,FALSE))=0,"",VLOOKUP(A58,'Species List'!$A:$G,3,FALSE))</f>
        <v>#N/A</v>
      </c>
      <c r="D58" s="55" t="e">
        <f t="shared" si="4"/>
        <v>#N/A</v>
      </c>
      <c r="E58" s="47" t="e">
        <f>IF(LEN(VLOOKUP(A58,'Species List'!$A:$G,4,FALSE))=0,"",VLOOKUP(A58,'Species List'!$A:$G,4,FALSE))</f>
        <v>#N/A</v>
      </c>
      <c r="F58" s="47" t="e">
        <f>IF(LEN(VLOOKUP(A58,'Species List'!$A:$G,5,FALSE))=0,"",VLOOKUP(A58,'Species List'!$A:$G,5,FALSE))</f>
        <v>#N/A</v>
      </c>
      <c r="G58" s="47" t="e">
        <f>IF(LEN(VLOOKUP(A58,'Species List'!$A:$G,6,FALSE))=0,"",VLOOKUP(A58,'Species List'!$A:$G,6,FALSE))</f>
        <v>#N/A</v>
      </c>
      <c r="H58" s="47" t="e">
        <f>VLOOKUP(A58,'Species List'!$A:$G,7,FALSE)</f>
        <v>#N/A</v>
      </c>
      <c r="J58" s="53"/>
      <c r="K58" s="26" t="e">
        <f>VLOOKUP(J58,'Species List'!$H$1:$J$9,2,FALSE)</f>
        <v>#N/A</v>
      </c>
      <c r="L58" s="26" t="e">
        <f>VLOOKUP(K58,'Species List'!$I$1:$N$8,2,FALSE)</f>
        <v>#N/A</v>
      </c>
      <c r="M58" s="56" t="e">
        <f t="shared" si="5"/>
        <v>#N/A</v>
      </c>
      <c r="N58" s="25" t="e">
        <f t="shared" si="6"/>
        <v>#N/A</v>
      </c>
      <c r="O58" s="25" t="e">
        <f t="shared" si="7"/>
        <v>#N/A</v>
      </c>
    </row>
    <row r="59" spans="1:15" x14ac:dyDescent="0.3">
      <c r="A59" s="53"/>
      <c r="B59" s="47" t="e">
        <f>IF(LEN(VLOOKUP(A59,'Species List'!$A:$G,2,FALSE))=0,"",VLOOKUP(A59,'Species List'!$A:$G,2,FALSE))</f>
        <v>#N/A</v>
      </c>
      <c r="C59" s="47" t="e">
        <f>IF(LEN(VLOOKUP(A59,'Species List'!$A:$G,3,FALSE))=0,"",VLOOKUP(A59,'Species List'!$A:$G,3,FALSE))</f>
        <v>#N/A</v>
      </c>
      <c r="D59" s="55" t="e">
        <f t="shared" si="4"/>
        <v>#N/A</v>
      </c>
      <c r="E59" s="47" t="e">
        <f>IF(LEN(VLOOKUP(A59,'Species List'!$A:$G,4,FALSE))=0,"",VLOOKUP(A59,'Species List'!$A:$G,4,FALSE))</f>
        <v>#N/A</v>
      </c>
      <c r="F59" s="47" t="e">
        <f>IF(LEN(VLOOKUP(A59,'Species List'!$A:$G,5,FALSE))=0,"",VLOOKUP(A59,'Species List'!$A:$G,5,FALSE))</f>
        <v>#N/A</v>
      </c>
      <c r="G59" s="47" t="e">
        <f>IF(LEN(VLOOKUP(A59,'Species List'!$A:$G,6,FALSE))=0,"",VLOOKUP(A59,'Species List'!$A:$G,6,FALSE))</f>
        <v>#N/A</v>
      </c>
      <c r="H59" s="47" t="e">
        <f>VLOOKUP(A59,'Species List'!$A:$G,7,FALSE)</f>
        <v>#N/A</v>
      </c>
      <c r="J59" s="53"/>
      <c r="K59" s="26" t="e">
        <f>VLOOKUP(J59,'Species List'!$H$1:$J$9,2,FALSE)</f>
        <v>#N/A</v>
      </c>
      <c r="L59" s="26" t="e">
        <f>VLOOKUP(K59,'Species List'!$I$1:$N$8,2,FALSE)</f>
        <v>#N/A</v>
      </c>
      <c r="M59" s="56" t="e">
        <f t="shared" si="5"/>
        <v>#N/A</v>
      </c>
      <c r="N59" s="25" t="e">
        <f t="shared" si="6"/>
        <v>#N/A</v>
      </c>
      <c r="O59" s="25" t="e">
        <f t="shared" si="7"/>
        <v>#N/A</v>
      </c>
    </row>
    <row r="60" spans="1:15" x14ac:dyDescent="0.3">
      <c r="A60" s="53"/>
      <c r="B60" s="47" t="e">
        <f>IF(LEN(VLOOKUP(A60,'Species List'!$A:$G,2,FALSE))=0,"",VLOOKUP(A60,'Species List'!$A:$G,2,FALSE))</f>
        <v>#N/A</v>
      </c>
      <c r="C60" s="47" t="e">
        <f>IF(LEN(VLOOKUP(A60,'Species List'!$A:$G,3,FALSE))=0,"",VLOOKUP(A60,'Species List'!$A:$G,3,FALSE))</f>
        <v>#N/A</v>
      </c>
      <c r="D60" s="55" t="e">
        <f t="shared" si="4"/>
        <v>#N/A</v>
      </c>
      <c r="E60" s="47" t="e">
        <f>IF(LEN(VLOOKUP(A60,'Species List'!$A:$G,4,FALSE))=0,"",VLOOKUP(A60,'Species List'!$A:$G,4,FALSE))</f>
        <v>#N/A</v>
      </c>
      <c r="F60" s="47" t="e">
        <f>IF(LEN(VLOOKUP(A60,'Species List'!$A:$G,5,FALSE))=0,"",VLOOKUP(A60,'Species List'!$A:$G,5,FALSE))</f>
        <v>#N/A</v>
      </c>
      <c r="G60" s="47" t="e">
        <f>IF(LEN(VLOOKUP(A60,'Species List'!$A:$G,6,FALSE))=0,"",VLOOKUP(A60,'Species List'!$A:$G,6,FALSE))</f>
        <v>#N/A</v>
      </c>
      <c r="H60" s="47" t="e">
        <f>VLOOKUP(A60,'Species List'!$A:$G,7,FALSE)</f>
        <v>#N/A</v>
      </c>
      <c r="J60" s="53"/>
      <c r="K60" s="26" t="e">
        <f>VLOOKUP(J60,'Species List'!$H$1:$J$9,2,FALSE)</f>
        <v>#N/A</v>
      </c>
      <c r="L60" s="26" t="e">
        <f>VLOOKUP(K60,'Species List'!$I$1:$N$8,2,FALSE)</f>
        <v>#N/A</v>
      </c>
      <c r="M60" s="56" t="e">
        <f t="shared" si="5"/>
        <v>#N/A</v>
      </c>
      <c r="N60" s="25" t="e">
        <f t="shared" si="6"/>
        <v>#N/A</v>
      </c>
      <c r="O60" s="25" t="e">
        <f t="shared" si="7"/>
        <v>#N/A</v>
      </c>
    </row>
    <row r="61" spans="1:15" x14ac:dyDescent="0.3">
      <c r="A61" s="53"/>
      <c r="B61" s="47" t="e">
        <f>IF(LEN(VLOOKUP(A61,'Species List'!$A:$G,2,FALSE))=0,"",VLOOKUP(A61,'Species List'!$A:$G,2,FALSE))</f>
        <v>#N/A</v>
      </c>
      <c r="C61" s="47" t="e">
        <f>IF(LEN(VLOOKUP(A61,'Species List'!$A:$G,3,FALSE))=0,"",VLOOKUP(A61,'Species List'!$A:$G,3,FALSE))</f>
        <v>#N/A</v>
      </c>
      <c r="D61" s="55" t="e">
        <f t="shared" si="4"/>
        <v>#N/A</v>
      </c>
      <c r="E61" s="47" t="e">
        <f>IF(LEN(VLOOKUP(A61,'Species List'!$A:$G,4,FALSE))=0,"",VLOOKUP(A61,'Species List'!$A:$G,4,FALSE))</f>
        <v>#N/A</v>
      </c>
      <c r="F61" s="47" t="e">
        <f>IF(LEN(VLOOKUP(A61,'Species List'!$A:$G,5,FALSE))=0,"",VLOOKUP(A61,'Species List'!$A:$G,5,FALSE))</f>
        <v>#N/A</v>
      </c>
      <c r="G61" s="47" t="e">
        <f>IF(LEN(VLOOKUP(A61,'Species List'!$A:$G,6,FALSE))=0,"",VLOOKUP(A61,'Species List'!$A:$G,6,FALSE))</f>
        <v>#N/A</v>
      </c>
      <c r="H61" s="47" t="e">
        <f>VLOOKUP(A61,'Species List'!$A:$G,7,FALSE)</f>
        <v>#N/A</v>
      </c>
      <c r="J61" s="53"/>
      <c r="K61" s="26" t="e">
        <f>VLOOKUP(J61,'Species List'!$H$1:$J$9,2,FALSE)</f>
        <v>#N/A</v>
      </c>
      <c r="L61" s="26" t="e">
        <f>VLOOKUP(K61,'Species List'!$I$1:$N$8,2,FALSE)</f>
        <v>#N/A</v>
      </c>
      <c r="M61" s="56" t="e">
        <f t="shared" si="5"/>
        <v>#N/A</v>
      </c>
      <c r="N61" s="25" t="e">
        <f t="shared" si="6"/>
        <v>#N/A</v>
      </c>
      <c r="O61" s="25" t="e">
        <f t="shared" si="7"/>
        <v>#N/A</v>
      </c>
    </row>
    <row r="62" spans="1:15" x14ac:dyDescent="0.3">
      <c r="A62" s="53"/>
      <c r="B62" s="47" t="e">
        <f>IF(LEN(VLOOKUP(A62,'Species List'!$A:$G,2,FALSE))=0,"",VLOOKUP(A62,'Species List'!$A:$G,2,FALSE))</f>
        <v>#N/A</v>
      </c>
      <c r="C62" s="47" t="e">
        <f>IF(LEN(VLOOKUP(A62,'Species List'!$A:$G,3,FALSE))=0,"",VLOOKUP(A62,'Species List'!$A:$G,3,FALSE))</f>
        <v>#N/A</v>
      </c>
      <c r="D62" s="55" t="e">
        <f t="shared" si="4"/>
        <v>#N/A</v>
      </c>
      <c r="E62" s="47" t="e">
        <f>IF(LEN(VLOOKUP(A62,'Species List'!$A:$G,4,FALSE))=0,"",VLOOKUP(A62,'Species List'!$A:$G,4,FALSE))</f>
        <v>#N/A</v>
      </c>
      <c r="F62" s="47" t="e">
        <f>IF(LEN(VLOOKUP(A62,'Species List'!$A:$G,5,FALSE))=0,"",VLOOKUP(A62,'Species List'!$A:$G,5,FALSE))</f>
        <v>#N/A</v>
      </c>
      <c r="G62" s="47" t="e">
        <f>IF(LEN(VLOOKUP(A62,'Species List'!$A:$G,6,FALSE))=0,"",VLOOKUP(A62,'Species List'!$A:$G,6,FALSE))</f>
        <v>#N/A</v>
      </c>
      <c r="H62" s="47" t="e">
        <f>VLOOKUP(A62,'Species List'!$A:$G,7,FALSE)</f>
        <v>#N/A</v>
      </c>
      <c r="J62" s="53"/>
      <c r="K62" s="26" t="e">
        <f>VLOOKUP(J62,'Species List'!$H$1:$J$9,2,FALSE)</f>
        <v>#N/A</v>
      </c>
      <c r="L62" s="26" t="e">
        <f>VLOOKUP(K62,'Species List'!$I$1:$N$8,2,FALSE)</f>
        <v>#N/A</v>
      </c>
      <c r="M62" s="56" t="e">
        <f t="shared" si="5"/>
        <v>#N/A</v>
      </c>
      <c r="N62" s="25" t="e">
        <f t="shared" si="6"/>
        <v>#N/A</v>
      </c>
      <c r="O62" s="25" t="e">
        <f t="shared" si="7"/>
        <v>#N/A</v>
      </c>
    </row>
    <row r="63" spans="1:15" x14ac:dyDescent="0.3">
      <c r="A63" s="53"/>
      <c r="B63" s="47" t="e">
        <f>IF(LEN(VLOOKUP(A63,'Species List'!$A:$G,2,FALSE))=0,"",VLOOKUP(A63,'Species List'!$A:$G,2,FALSE))</f>
        <v>#N/A</v>
      </c>
      <c r="C63" s="47" t="e">
        <f>IF(LEN(VLOOKUP(A63,'Species List'!$A:$G,3,FALSE))=0,"",VLOOKUP(A63,'Species List'!$A:$G,3,FALSE))</f>
        <v>#N/A</v>
      </c>
      <c r="D63" s="55" t="e">
        <f t="shared" si="4"/>
        <v>#N/A</v>
      </c>
      <c r="E63" s="47" t="e">
        <f>IF(LEN(VLOOKUP(A63,'Species List'!$A:$G,4,FALSE))=0,"",VLOOKUP(A63,'Species List'!$A:$G,4,FALSE))</f>
        <v>#N/A</v>
      </c>
      <c r="F63" s="47" t="e">
        <f>IF(LEN(VLOOKUP(A63,'Species List'!$A:$G,5,FALSE))=0,"",VLOOKUP(A63,'Species List'!$A:$G,5,FALSE))</f>
        <v>#N/A</v>
      </c>
      <c r="G63" s="47" t="e">
        <f>IF(LEN(VLOOKUP(A63,'Species List'!$A:$G,6,FALSE))=0,"",VLOOKUP(A63,'Species List'!$A:$G,6,FALSE))</f>
        <v>#N/A</v>
      </c>
      <c r="H63" s="47" t="e">
        <f>VLOOKUP(A63,'Species List'!$A:$G,7,FALSE)</f>
        <v>#N/A</v>
      </c>
      <c r="J63" s="53"/>
      <c r="K63" s="26" t="e">
        <f>VLOOKUP(J63,'Species List'!$H$1:$J$9,2,FALSE)</f>
        <v>#N/A</v>
      </c>
      <c r="L63" s="26" t="e">
        <f>VLOOKUP(K63,'Species List'!$I$1:$N$8,2,FALSE)</f>
        <v>#N/A</v>
      </c>
      <c r="M63" s="56" t="e">
        <f t="shared" si="5"/>
        <v>#N/A</v>
      </c>
      <c r="N63" s="25" t="e">
        <f t="shared" si="6"/>
        <v>#N/A</v>
      </c>
      <c r="O63" s="25" t="e">
        <f t="shared" si="7"/>
        <v>#N/A</v>
      </c>
    </row>
    <row r="64" spans="1:15" x14ac:dyDescent="0.3">
      <c r="A64" s="53"/>
      <c r="B64" s="47" t="e">
        <f>IF(LEN(VLOOKUP(A64,'Species List'!$A:$G,2,FALSE))=0,"",VLOOKUP(A64,'Species List'!$A:$G,2,FALSE))</f>
        <v>#N/A</v>
      </c>
      <c r="C64" s="47" t="e">
        <f>IF(LEN(VLOOKUP(A64,'Species List'!$A:$G,3,FALSE))=0,"",VLOOKUP(A64,'Species List'!$A:$G,3,FALSE))</f>
        <v>#N/A</v>
      </c>
      <c r="D64" s="55" t="e">
        <f t="shared" si="4"/>
        <v>#N/A</v>
      </c>
      <c r="E64" s="47" t="e">
        <f>IF(LEN(VLOOKUP(A64,'Species List'!$A:$G,4,FALSE))=0,"",VLOOKUP(A64,'Species List'!$A:$G,4,FALSE))</f>
        <v>#N/A</v>
      </c>
      <c r="F64" s="47" t="e">
        <f>IF(LEN(VLOOKUP(A64,'Species List'!$A:$G,5,FALSE))=0,"",VLOOKUP(A64,'Species List'!$A:$G,5,FALSE))</f>
        <v>#N/A</v>
      </c>
      <c r="G64" s="47" t="e">
        <f>IF(LEN(VLOOKUP(A64,'Species List'!$A:$G,6,FALSE))=0,"",VLOOKUP(A64,'Species List'!$A:$G,6,FALSE))</f>
        <v>#N/A</v>
      </c>
      <c r="H64" s="47" t="e">
        <f>VLOOKUP(A64,'Species List'!$A:$G,7,FALSE)</f>
        <v>#N/A</v>
      </c>
      <c r="J64" s="53"/>
      <c r="K64" s="26" t="e">
        <f>VLOOKUP(J64,'Species List'!$H$1:$J$9,2,FALSE)</f>
        <v>#N/A</v>
      </c>
      <c r="L64" s="26" t="e">
        <f>VLOOKUP(K64,'Species List'!$I$1:$N$8,2,FALSE)</f>
        <v>#N/A</v>
      </c>
      <c r="M64" s="56" t="e">
        <f t="shared" si="5"/>
        <v>#N/A</v>
      </c>
      <c r="N64" s="25" t="e">
        <f t="shared" si="6"/>
        <v>#N/A</v>
      </c>
      <c r="O64" s="25" t="e">
        <f t="shared" si="7"/>
        <v>#N/A</v>
      </c>
    </row>
    <row r="65" spans="1:15" x14ac:dyDescent="0.3">
      <c r="A65" s="53"/>
      <c r="B65" s="47" t="e">
        <f>IF(LEN(VLOOKUP(A65,'Species List'!$A:$G,2,FALSE))=0,"",VLOOKUP(A65,'Species List'!$A:$G,2,FALSE))</f>
        <v>#N/A</v>
      </c>
      <c r="C65" s="47" t="e">
        <f>IF(LEN(VLOOKUP(A65,'Species List'!$A:$G,3,FALSE))=0,"",VLOOKUP(A65,'Species List'!$A:$G,3,FALSE))</f>
        <v>#N/A</v>
      </c>
      <c r="D65" s="55" t="e">
        <f t="shared" si="4"/>
        <v>#N/A</v>
      </c>
      <c r="E65" s="47" t="e">
        <f>IF(LEN(VLOOKUP(A65,'Species List'!$A:$G,4,FALSE))=0,"",VLOOKUP(A65,'Species List'!$A:$G,4,FALSE))</f>
        <v>#N/A</v>
      </c>
      <c r="F65" s="47" t="e">
        <f>IF(LEN(VLOOKUP(A65,'Species List'!$A:$G,5,FALSE))=0,"",VLOOKUP(A65,'Species List'!$A:$G,5,FALSE))</f>
        <v>#N/A</v>
      </c>
      <c r="G65" s="47" t="e">
        <f>IF(LEN(VLOOKUP(A65,'Species List'!$A:$G,6,FALSE))=0,"",VLOOKUP(A65,'Species List'!$A:$G,6,FALSE))</f>
        <v>#N/A</v>
      </c>
      <c r="H65" s="47" t="e">
        <f>VLOOKUP(A65,'Species List'!$A:$G,7,FALSE)</f>
        <v>#N/A</v>
      </c>
      <c r="J65" s="53"/>
      <c r="K65" s="26" t="e">
        <f>VLOOKUP(J65,'Species List'!$H$1:$J$9,2,FALSE)</f>
        <v>#N/A</v>
      </c>
      <c r="L65" s="26" t="e">
        <f>VLOOKUP(K65,'Species List'!$I$1:$N$8,2,FALSE)</f>
        <v>#N/A</v>
      </c>
      <c r="M65" s="56" t="e">
        <f t="shared" si="5"/>
        <v>#N/A</v>
      </c>
      <c r="N65" s="25" t="e">
        <f t="shared" si="6"/>
        <v>#N/A</v>
      </c>
      <c r="O65" s="25" t="e">
        <f t="shared" si="7"/>
        <v>#N/A</v>
      </c>
    </row>
    <row r="66" spans="1:15" x14ac:dyDescent="0.3">
      <c r="A66" s="53"/>
      <c r="B66" s="47" t="e">
        <f>IF(LEN(VLOOKUP(A66,'Species List'!$A:$G,2,FALSE))=0,"",VLOOKUP(A66,'Species List'!$A:$G,2,FALSE))</f>
        <v>#N/A</v>
      </c>
      <c r="C66" s="47" t="e">
        <f>IF(LEN(VLOOKUP(A66,'Species List'!$A:$G,3,FALSE))=0,"",VLOOKUP(A66,'Species List'!$A:$G,3,FALSE))</f>
        <v>#N/A</v>
      </c>
      <c r="D66" s="55" t="e">
        <f t="shared" si="4"/>
        <v>#N/A</v>
      </c>
      <c r="E66" s="47" t="e">
        <f>IF(LEN(VLOOKUP(A66,'Species List'!$A:$G,4,FALSE))=0,"",VLOOKUP(A66,'Species List'!$A:$G,4,FALSE))</f>
        <v>#N/A</v>
      </c>
      <c r="F66" s="47" t="e">
        <f>IF(LEN(VLOOKUP(A66,'Species List'!$A:$G,5,FALSE))=0,"",VLOOKUP(A66,'Species List'!$A:$G,5,FALSE))</f>
        <v>#N/A</v>
      </c>
      <c r="G66" s="47" t="e">
        <f>IF(LEN(VLOOKUP(A66,'Species List'!$A:$G,6,FALSE))=0,"",VLOOKUP(A66,'Species List'!$A:$G,6,FALSE))</f>
        <v>#N/A</v>
      </c>
      <c r="H66" s="47" t="e">
        <f>VLOOKUP(A66,'Species List'!$A:$G,7,FALSE)</f>
        <v>#N/A</v>
      </c>
      <c r="J66" s="53"/>
      <c r="K66" s="26" t="e">
        <f>VLOOKUP(J66,'Species List'!$H$1:$J$9,2,FALSE)</f>
        <v>#N/A</v>
      </c>
      <c r="L66" s="26" t="e">
        <f>VLOOKUP(K66,'Species List'!$I$1:$N$8,2,FALSE)</f>
        <v>#N/A</v>
      </c>
      <c r="M66" s="56" t="e">
        <f t="shared" si="5"/>
        <v>#N/A</v>
      </c>
      <c r="N66" s="25" t="e">
        <f t="shared" si="6"/>
        <v>#N/A</v>
      </c>
      <c r="O66" s="25" t="e">
        <f t="shared" si="7"/>
        <v>#N/A</v>
      </c>
    </row>
    <row r="67" spans="1:15" x14ac:dyDescent="0.3">
      <c r="A67" s="53"/>
      <c r="B67" s="47" t="e">
        <f>IF(LEN(VLOOKUP(A67,'Species List'!$A:$G,2,FALSE))=0,"",VLOOKUP(A67,'Species List'!$A:$G,2,FALSE))</f>
        <v>#N/A</v>
      </c>
      <c r="C67" s="47" t="e">
        <f>IF(LEN(VLOOKUP(A67,'Species List'!$A:$G,3,FALSE))=0,"",VLOOKUP(A67,'Species List'!$A:$G,3,FALSE))</f>
        <v>#N/A</v>
      </c>
      <c r="D67" s="55" t="e">
        <f t="shared" si="4"/>
        <v>#N/A</v>
      </c>
      <c r="E67" s="47" t="e">
        <f>IF(LEN(VLOOKUP(A67,'Species List'!$A:$G,4,FALSE))=0,"",VLOOKUP(A67,'Species List'!$A:$G,4,FALSE))</f>
        <v>#N/A</v>
      </c>
      <c r="F67" s="47" t="e">
        <f>IF(LEN(VLOOKUP(A67,'Species List'!$A:$G,5,FALSE))=0,"",VLOOKUP(A67,'Species List'!$A:$G,5,FALSE))</f>
        <v>#N/A</v>
      </c>
      <c r="G67" s="47" t="e">
        <f>IF(LEN(VLOOKUP(A67,'Species List'!$A:$G,6,FALSE))=0,"",VLOOKUP(A67,'Species List'!$A:$G,6,FALSE))</f>
        <v>#N/A</v>
      </c>
      <c r="H67" s="47" t="e">
        <f>VLOOKUP(A67,'Species List'!$A:$G,7,FALSE)</f>
        <v>#N/A</v>
      </c>
      <c r="J67" s="53"/>
      <c r="K67" s="26" t="e">
        <f>VLOOKUP(J67,'Species List'!$H$1:$J$9,2,FALSE)</f>
        <v>#N/A</v>
      </c>
      <c r="L67" s="26" t="e">
        <f>VLOOKUP(K67,'Species List'!$I$1:$N$8,2,FALSE)</f>
        <v>#N/A</v>
      </c>
      <c r="M67" s="56" t="e">
        <f t="shared" si="5"/>
        <v>#N/A</v>
      </c>
      <c r="N67" s="25" t="e">
        <f t="shared" si="6"/>
        <v>#N/A</v>
      </c>
      <c r="O67" s="25" t="e">
        <f t="shared" si="7"/>
        <v>#N/A</v>
      </c>
    </row>
    <row r="68" spans="1:15" x14ac:dyDescent="0.3">
      <c r="A68" s="53"/>
      <c r="B68" s="47" t="e">
        <f>IF(LEN(VLOOKUP(A68,'Species List'!$A:$G,2,FALSE))=0,"",VLOOKUP(A68,'Species List'!$A:$G,2,FALSE))</f>
        <v>#N/A</v>
      </c>
      <c r="C68" s="47" t="e">
        <f>IF(LEN(VLOOKUP(A68,'Species List'!$A:$G,3,FALSE))=0,"",VLOOKUP(A68,'Species List'!$A:$G,3,FALSE))</f>
        <v>#N/A</v>
      </c>
      <c r="D68" s="55" t="e">
        <f t="shared" si="4"/>
        <v>#N/A</v>
      </c>
      <c r="E68" s="47" t="e">
        <f>IF(LEN(VLOOKUP(A68,'Species List'!$A:$G,4,FALSE))=0,"",VLOOKUP(A68,'Species List'!$A:$G,4,FALSE))</f>
        <v>#N/A</v>
      </c>
      <c r="F68" s="47" t="e">
        <f>IF(LEN(VLOOKUP(A68,'Species List'!$A:$G,5,FALSE))=0,"",VLOOKUP(A68,'Species List'!$A:$G,5,FALSE))</f>
        <v>#N/A</v>
      </c>
      <c r="G68" s="47" t="e">
        <f>IF(LEN(VLOOKUP(A68,'Species List'!$A:$G,6,FALSE))=0,"",VLOOKUP(A68,'Species List'!$A:$G,6,FALSE))</f>
        <v>#N/A</v>
      </c>
      <c r="H68" s="47" t="e">
        <f>VLOOKUP(A68,'Species List'!$A:$G,7,FALSE)</f>
        <v>#N/A</v>
      </c>
      <c r="J68" s="53"/>
      <c r="K68" s="26" t="e">
        <f>VLOOKUP(J68,'Species List'!$H$1:$J$9,2,FALSE)</f>
        <v>#N/A</v>
      </c>
      <c r="L68" s="26" t="e">
        <f>VLOOKUP(K68,'Species List'!$I$1:$N$8,2,FALSE)</f>
        <v>#N/A</v>
      </c>
      <c r="M68" s="56" t="e">
        <f t="shared" si="5"/>
        <v>#N/A</v>
      </c>
      <c r="N68" s="25" t="e">
        <f t="shared" si="6"/>
        <v>#N/A</v>
      </c>
      <c r="O68" s="25" t="e">
        <f t="shared" si="7"/>
        <v>#N/A</v>
      </c>
    </row>
    <row r="69" spans="1:15" x14ac:dyDescent="0.3">
      <c r="A69" s="53"/>
      <c r="B69" s="47" t="e">
        <f>IF(LEN(VLOOKUP(A69,'Species List'!$A:$G,2,FALSE))=0,"",VLOOKUP(A69,'Species List'!$A:$G,2,FALSE))</f>
        <v>#N/A</v>
      </c>
      <c r="C69" s="47" t="e">
        <f>IF(LEN(VLOOKUP(A69,'Species List'!$A:$G,3,FALSE))=0,"",VLOOKUP(A69,'Species List'!$A:$G,3,FALSE))</f>
        <v>#N/A</v>
      </c>
      <c r="D69" s="55" t="e">
        <f t="shared" si="4"/>
        <v>#N/A</v>
      </c>
      <c r="E69" s="47" t="e">
        <f>IF(LEN(VLOOKUP(A69,'Species List'!$A:$G,4,FALSE))=0,"",VLOOKUP(A69,'Species List'!$A:$G,4,FALSE))</f>
        <v>#N/A</v>
      </c>
      <c r="F69" s="47" t="e">
        <f>IF(LEN(VLOOKUP(A69,'Species List'!$A:$G,5,FALSE))=0,"",VLOOKUP(A69,'Species List'!$A:$G,5,FALSE))</f>
        <v>#N/A</v>
      </c>
      <c r="G69" s="47" t="e">
        <f>IF(LEN(VLOOKUP(A69,'Species List'!$A:$G,6,FALSE))=0,"",VLOOKUP(A69,'Species List'!$A:$G,6,FALSE))</f>
        <v>#N/A</v>
      </c>
      <c r="H69" s="47" t="e">
        <f>VLOOKUP(A69,'Species List'!$A:$G,7,FALSE)</f>
        <v>#N/A</v>
      </c>
      <c r="J69" s="53"/>
      <c r="K69" s="26" t="e">
        <f>VLOOKUP(J69,'Species List'!$H$1:$J$9,2,FALSE)</f>
        <v>#N/A</v>
      </c>
      <c r="L69" s="26" t="e">
        <f>VLOOKUP(K69,'Species List'!$I$1:$N$8,2,FALSE)</f>
        <v>#N/A</v>
      </c>
      <c r="M69" s="56" t="e">
        <f t="shared" si="5"/>
        <v>#N/A</v>
      </c>
      <c r="N69" s="25" t="e">
        <f t="shared" si="6"/>
        <v>#N/A</v>
      </c>
      <c r="O69" s="25" t="e">
        <f t="shared" si="7"/>
        <v>#N/A</v>
      </c>
    </row>
    <row r="70" spans="1:15" x14ac:dyDescent="0.3">
      <c r="A70" s="53"/>
      <c r="B70" s="47" t="e">
        <f>IF(LEN(VLOOKUP(A70,'Species List'!$A:$G,2,FALSE))=0,"",VLOOKUP(A70,'Species List'!$A:$G,2,FALSE))</f>
        <v>#N/A</v>
      </c>
      <c r="C70" s="47" t="e">
        <f>IF(LEN(VLOOKUP(A70,'Species List'!$A:$G,3,FALSE))=0,"",VLOOKUP(A70,'Species List'!$A:$G,3,FALSE))</f>
        <v>#N/A</v>
      </c>
      <c r="D70" s="55" t="e">
        <f t="shared" si="4"/>
        <v>#N/A</v>
      </c>
      <c r="E70" s="47" t="e">
        <f>IF(LEN(VLOOKUP(A70,'Species List'!$A:$G,4,FALSE))=0,"",VLOOKUP(A70,'Species List'!$A:$G,4,FALSE))</f>
        <v>#N/A</v>
      </c>
      <c r="F70" s="47" t="e">
        <f>IF(LEN(VLOOKUP(A70,'Species List'!$A:$G,5,FALSE))=0,"",VLOOKUP(A70,'Species List'!$A:$G,5,FALSE))</f>
        <v>#N/A</v>
      </c>
      <c r="G70" s="47" t="e">
        <f>IF(LEN(VLOOKUP(A70,'Species List'!$A:$G,6,FALSE))=0,"",VLOOKUP(A70,'Species List'!$A:$G,6,FALSE))</f>
        <v>#N/A</v>
      </c>
      <c r="H70" s="47" t="e">
        <f>VLOOKUP(A70,'Species List'!$A:$G,7,FALSE)</f>
        <v>#N/A</v>
      </c>
      <c r="J70" s="53"/>
      <c r="K70" s="26" t="e">
        <f>VLOOKUP(J70,'Species List'!$H$1:$J$9,2,FALSE)</f>
        <v>#N/A</v>
      </c>
      <c r="L70" s="26" t="e">
        <f>VLOOKUP(K70,'Species List'!$I$1:$N$8,2,FALSE)</f>
        <v>#N/A</v>
      </c>
      <c r="M70" s="56" t="e">
        <f t="shared" si="5"/>
        <v>#N/A</v>
      </c>
      <c r="N70" s="25" t="e">
        <f t="shared" si="6"/>
        <v>#N/A</v>
      </c>
      <c r="O70" s="25" t="e">
        <f t="shared" si="7"/>
        <v>#N/A</v>
      </c>
    </row>
    <row r="71" spans="1:15" x14ac:dyDescent="0.3">
      <c r="A71" s="53"/>
      <c r="B71" s="47" t="e">
        <f>IF(LEN(VLOOKUP(A71,'Species List'!$A:$G,2,FALSE))=0,"",VLOOKUP(A71,'Species List'!$A:$G,2,FALSE))</f>
        <v>#N/A</v>
      </c>
      <c r="C71" s="47" t="e">
        <f>IF(LEN(VLOOKUP(A71,'Species List'!$A:$G,3,FALSE))=0,"",VLOOKUP(A71,'Species List'!$A:$G,3,FALSE))</f>
        <v>#N/A</v>
      </c>
      <c r="D71" s="55" t="e">
        <f t="shared" si="4"/>
        <v>#N/A</v>
      </c>
      <c r="E71" s="47" t="e">
        <f>IF(LEN(VLOOKUP(A71,'Species List'!$A:$G,4,FALSE))=0,"",VLOOKUP(A71,'Species List'!$A:$G,4,FALSE))</f>
        <v>#N/A</v>
      </c>
      <c r="F71" s="47" t="e">
        <f>IF(LEN(VLOOKUP(A71,'Species List'!$A:$G,5,FALSE))=0,"",VLOOKUP(A71,'Species List'!$A:$G,5,FALSE))</f>
        <v>#N/A</v>
      </c>
      <c r="G71" s="47" t="e">
        <f>IF(LEN(VLOOKUP(A71,'Species List'!$A:$G,6,FALSE))=0,"",VLOOKUP(A71,'Species List'!$A:$G,6,FALSE))</f>
        <v>#N/A</v>
      </c>
      <c r="H71" s="47" t="e">
        <f>VLOOKUP(A71,'Species List'!$A:$G,7,FALSE)</f>
        <v>#N/A</v>
      </c>
      <c r="J71" s="53"/>
      <c r="K71" s="26" t="e">
        <f>VLOOKUP(J71,'Species List'!$H$1:$J$9,2,FALSE)</f>
        <v>#N/A</v>
      </c>
      <c r="L71" s="26" t="e">
        <f>VLOOKUP(K71,'Species List'!$I$1:$N$8,2,FALSE)</f>
        <v>#N/A</v>
      </c>
      <c r="M71" s="56" t="e">
        <f t="shared" si="5"/>
        <v>#N/A</v>
      </c>
      <c r="N71" s="25" t="e">
        <f t="shared" si="6"/>
        <v>#N/A</v>
      </c>
      <c r="O71" s="25" t="e">
        <f t="shared" si="7"/>
        <v>#N/A</v>
      </c>
    </row>
    <row r="72" spans="1:15" x14ac:dyDescent="0.3">
      <c r="A72" s="53"/>
      <c r="B72" s="47" t="e">
        <f>IF(LEN(VLOOKUP(A72,'Species List'!$A:$G,2,FALSE))=0,"",VLOOKUP(A72,'Species List'!$A:$G,2,FALSE))</f>
        <v>#N/A</v>
      </c>
      <c r="C72" s="47" t="e">
        <f>IF(LEN(VLOOKUP(A72,'Species List'!$A:$G,3,FALSE))=0,"",VLOOKUP(A72,'Species List'!$A:$G,3,FALSE))</f>
        <v>#N/A</v>
      </c>
      <c r="D72" s="55" t="e">
        <f t="shared" si="4"/>
        <v>#N/A</v>
      </c>
      <c r="E72" s="47" t="e">
        <f>IF(LEN(VLOOKUP(A72,'Species List'!$A:$G,4,FALSE))=0,"",VLOOKUP(A72,'Species List'!$A:$G,4,FALSE))</f>
        <v>#N/A</v>
      </c>
      <c r="F72" s="47" t="e">
        <f>IF(LEN(VLOOKUP(A72,'Species List'!$A:$G,5,FALSE))=0,"",VLOOKUP(A72,'Species List'!$A:$G,5,FALSE))</f>
        <v>#N/A</v>
      </c>
      <c r="G72" s="47" t="e">
        <f>IF(LEN(VLOOKUP(A72,'Species List'!$A:$G,6,FALSE))=0,"",VLOOKUP(A72,'Species List'!$A:$G,6,FALSE))</f>
        <v>#N/A</v>
      </c>
      <c r="H72" s="47" t="e">
        <f>VLOOKUP(A72,'Species List'!$A:$G,7,FALSE)</f>
        <v>#N/A</v>
      </c>
      <c r="J72" s="53"/>
      <c r="K72" s="26" t="e">
        <f>VLOOKUP(J72,'Species List'!$H$1:$J$9,2,FALSE)</f>
        <v>#N/A</v>
      </c>
      <c r="L72" s="26" t="e">
        <f>VLOOKUP(K72,'Species List'!$I$1:$N$8,2,FALSE)</f>
        <v>#N/A</v>
      </c>
      <c r="M72" s="56" t="e">
        <f t="shared" si="5"/>
        <v>#N/A</v>
      </c>
      <c r="N72" s="25" t="e">
        <f t="shared" si="6"/>
        <v>#N/A</v>
      </c>
      <c r="O72" s="25" t="e">
        <f t="shared" si="7"/>
        <v>#N/A</v>
      </c>
    </row>
    <row r="73" spans="1:15" x14ac:dyDescent="0.3">
      <c r="A73" s="53"/>
      <c r="B73" s="47" t="e">
        <f>IF(LEN(VLOOKUP(A73,'Species List'!$A:$G,2,FALSE))=0,"",VLOOKUP(A73,'Species List'!$A:$G,2,FALSE))</f>
        <v>#N/A</v>
      </c>
      <c r="C73" s="47" t="e">
        <f>IF(LEN(VLOOKUP(A73,'Species List'!$A:$G,3,FALSE))=0,"",VLOOKUP(A73,'Species List'!$A:$G,3,FALSE))</f>
        <v>#N/A</v>
      </c>
      <c r="D73" s="55" t="e">
        <f t="shared" si="4"/>
        <v>#N/A</v>
      </c>
      <c r="E73" s="47" t="e">
        <f>IF(LEN(VLOOKUP(A73,'Species List'!$A:$G,4,FALSE))=0,"",VLOOKUP(A73,'Species List'!$A:$G,4,FALSE))</f>
        <v>#N/A</v>
      </c>
      <c r="F73" s="47" t="e">
        <f>IF(LEN(VLOOKUP(A73,'Species List'!$A:$G,5,FALSE))=0,"",VLOOKUP(A73,'Species List'!$A:$G,5,FALSE))</f>
        <v>#N/A</v>
      </c>
      <c r="G73" s="47" t="e">
        <f>IF(LEN(VLOOKUP(A73,'Species List'!$A:$G,6,FALSE))=0,"",VLOOKUP(A73,'Species List'!$A:$G,6,FALSE))</f>
        <v>#N/A</v>
      </c>
      <c r="H73" s="47" t="e">
        <f>VLOOKUP(A73,'Species List'!$A:$G,7,FALSE)</f>
        <v>#N/A</v>
      </c>
      <c r="J73" s="53"/>
      <c r="K73" s="26" t="e">
        <f>VLOOKUP(J73,'Species List'!$H$1:$J$9,2,FALSE)</f>
        <v>#N/A</v>
      </c>
      <c r="L73" s="26" t="e">
        <f>VLOOKUP(K73,'Species List'!$I$1:$N$8,2,FALSE)</f>
        <v>#N/A</v>
      </c>
      <c r="M73" s="56" t="e">
        <f t="shared" si="5"/>
        <v>#N/A</v>
      </c>
      <c r="N73" s="25" t="e">
        <f t="shared" si="6"/>
        <v>#N/A</v>
      </c>
      <c r="O73" s="25" t="e">
        <f t="shared" si="7"/>
        <v>#N/A</v>
      </c>
    </row>
    <row r="74" spans="1:15" x14ac:dyDescent="0.3">
      <c r="A74" s="53"/>
      <c r="B74" s="47" t="e">
        <f>IF(LEN(VLOOKUP(A74,'Species List'!$A:$G,2,FALSE))=0,"",VLOOKUP(A74,'Species List'!$A:$G,2,FALSE))</f>
        <v>#N/A</v>
      </c>
      <c r="C74" s="47" t="e">
        <f>IF(LEN(VLOOKUP(A74,'Species List'!$A:$G,3,FALSE))=0,"",VLOOKUP(A74,'Species List'!$A:$G,3,FALSE))</f>
        <v>#N/A</v>
      </c>
      <c r="D74" s="55" t="e">
        <f t="shared" si="4"/>
        <v>#N/A</v>
      </c>
      <c r="E74" s="47" t="e">
        <f>IF(LEN(VLOOKUP(A74,'Species List'!$A:$G,4,FALSE))=0,"",VLOOKUP(A74,'Species List'!$A:$G,4,FALSE))</f>
        <v>#N/A</v>
      </c>
      <c r="F74" s="47" t="e">
        <f>IF(LEN(VLOOKUP(A74,'Species List'!$A:$G,5,FALSE))=0,"",VLOOKUP(A74,'Species List'!$A:$G,5,FALSE))</f>
        <v>#N/A</v>
      </c>
      <c r="G74" s="47" t="e">
        <f>IF(LEN(VLOOKUP(A74,'Species List'!$A:$G,6,FALSE))=0,"",VLOOKUP(A74,'Species List'!$A:$G,6,FALSE))</f>
        <v>#N/A</v>
      </c>
      <c r="H74" s="47" t="e">
        <f>VLOOKUP(A74,'Species List'!$A:$G,7,FALSE)</f>
        <v>#N/A</v>
      </c>
      <c r="J74" s="53"/>
      <c r="K74" s="26" t="e">
        <f>VLOOKUP(J74,'Species List'!$H$1:$J$9,2,FALSE)</f>
        <v>#N/A</v>
      </c>
      <c r="L74" s="26" t="e">
        <f>VLOOKUP(K74,'Species List'!$I$1:$N$8,2,FALSE)</f>
        <v>#N/A</v>
      </c>
      <c r="M74" s="56" t="e">
        <f t="shared" si="5"/>
        <v>#N/A</v>
      </c>
      <c r="N74" s="25" t="e">
        <f t="shared" si="6"/>
        <v>#N/A</v>
      </c>
      <c r="O74" s="25" t="e">
        <f t="shared" si="7"/>
        <v>#N/A</v>
      </c>
    </row>
    <row r="75" spans="1:15" x14ac:dyDescent="0.3">
      <c r="A75" s="53"/>
      <c r="B75" s="47" t="e">
        <f>IF(LEN(VLOOKUP(A75,'Species List'!$A:$G,2,FALSE))=0,"",VLOOKUP(A75,'Species List'!$A:$G,2,FALSE))</f>
        <v>#N/A</v>
      </c>
      <c r="C75" s="47" t="e">
        <f>IF(LEN(VLOOKUP(A75,'Species List'!$A:$G,3,FALSE))=0,"",VLOOKUP(A75,'Species List'!$A:$G,3,FALSE))</f>
        <v>#N/A</v>
      </c>
      <c r="D75" s="55" t="e">
        <f t="shared" si="4"/>
        <v>#N/A</v>
      </c>
      <c r="E75" s="47" t="e">
        <f>IF(LEN(VLOOKUP(A75,'Species List'!$A:$G,4,FALSE))=0,"",VLOOKUP(A75,'Species List'!$A:$G,4,FALSE))</f>
        <v>#N/A</v>
      </c>
      <c r="F75" s="47" t="e">
        <f>IF(LEN(VLOOKUP(A75,'Species List'!$A:$G,5,FALSE))=0,"",VLOOKUP(A75,'Species List'!$A:$G,5,FALSE))</f>
        <v>#N/A</v>
      </c>
      <c r="G75" s="47" t="e">
        <f>IF(LEN(VLOOKUP(A75,'Species List'!$A:$G,6,FALSE))=0,"",VLOOKUP(A75,'Species List'!$A:$G,6,FALSE))</f>
        <v>#N/A</v>
      </c>
      <c r="H75" s="47" t="e">
        <f>VLOOKUP(A75,'Species List'!$A:$G,7,FALSE)</f>
        <v>#N/A</v>
      </c>
      <c r="J75" s="53"/>
      <c r="K75" s="26" t="e">
        <f>VLOOKUP(J75,'Species List'!$H$1:$J$9,2,FALSE)</f>
        <v>#N/A</v>
      </c>
      <c r="L75" s="26" t="e">
        <f>VLOOKUP(K75,'Species List'!$I$1:$N$8,2,FALSE)</f>
        <v>#N/A</v>
      </c>
      <c r="M75" s="56" t="e">
        <f t="shared" si="5"/>
        <v>#N/A</v>
      </c>
      <c r="N75" s="25" t="e">
        <f t="shared" si="6"/>
        <v>#N/A</v>
      </c>
      <c r="O75" s="25" t="e">
        <f t="shared" si="7"/>
        <v>#N/A</v>
      </c>
    </row>
    <row r="76" spans="1:15" x14ac:dyDescent="0.3">
      <c r="A76" s="53"/>
      <c r="B76" s="47" t="e">
        <f>IF(LEN(VLOOKUP(A76,'Species List'!$A:$G,2,FALSE))=0,"",VLOOKUP(A76,'Species List'!$A:$G,2,FALSE))</f>
        <v>#N/A</v>
      </c>
      <c r="C76" s="47" t="e">
        <f>IF(LEN(VLOOKUP(A76,'Species List'!$A:$G,3,FALSE))=0,"",VLOOKUP(A76,'Species List'!$A:$G,3,FALSE))</f>
        <v>#N/A</v>
      </c>
      <c r="D76" s="55" t="e">
        <f t="shared" si="4"/>
        <v>#N/A</v>
      </c>
      <c r="E76" s="47" t="e">
        <f>IF(LEN(VLOOKUP(A76,'Species List'!$A:$G,4,FALSE))=0,"",VLOOKUP(A76,'Species List'!$A:$G,4,FALSE))</f>
        <v>#N/A</v>
      </c>
      <c r="F76" s="47" t="e">
        <f>IF(LEN(VLOOKUP(A76,'Species List'!$A:$G,5,FALSE))=0,"",VLOOKUP(A76,'Species List'!$A:$G,5,FALSE))</f>
        <v>#N/A</v>
      </c>
      <c r="G76" s="47" t="e">
        <f>IF(LEN(VLOOKUP(A76,'Species List'!$A:$G,6,FALSE))=0,"",VLOOKUP(A76,'Species List'!$A:$G,6,FALSE))</f>
        <v>#N/A</v>
      </c>
      <c r="H76" s="47" t="e">
        <f>VLOOKUP(A76,'Species List'!$A:$G,7,FALSE)</f>
        <v>#N/A</v>
      </c>
      <c r="J76" s="53"/>
      <c r="K76" s="26" t="e">
        <f>VLOOKUP(J76,'Species List'!$H$1:$J$9,2,FALSE)</f>
        <v>#N/A</v>
      </c>
      <c r="L76" s="26" t="e">
        <f>VLOOKUP(K76,'Species List'!$I$1:$N$8,2,FALSE)</f>
        <v>#N/A</v>
      </c>
      <c r="M76" s="56" t="e">
        <f t="shared" si="5"/>
        <v>#N/A</v>
      </c>
      <c r="N76" s="25" t="e">
        <f t="shared" si="6"/>
        <v>#N/A</v>
      </c>
      <c r="O76" s="25" t="e">
        <f t="shared" si="7"/>
        <v>#N/A</v>
      </c>
    </row>
    <row r="77" spans="1:15" x14ac:dyDescent="0.3">
      <c r="A77" s="53"/>
      <c r="B77" s="47" t="e">
        <f>IF(LEN(VLOOKUP(A77,'Species List'!$A:$G,2,FALSE))=0,"",VLOOKUP(A77,'Species List'!$A:$G,2,FALSE))</f>
        <v>#N/A</v>
      </c>
      <c r="C77" s="47" t="e">
        <f>IF(LEN(VLOOKUP(A77,'Species List'!$A:$G,3,FALSE))=0,"",VLOOKUP(A77,'Species List'!$A:$G,3,FALSE))</f>
        <v>#N/A</v>
      </c>
      <c r="D77" s="55" t="e">
        <f t="shared" ref="D77:D140" si="8">VALUE(C77)</f>
        <v>#N/A</v>
      </c>
      <c r="E77" s="47" t="e">
        <f>IF(LEN(VLOOKUP(A77,'Species List'!$A:$G,4,FALSE))=0,"",VLOOKUP(A77,'Species List'!$A:$G,4,FALSE))</f>
        <v>#N/A</v>
      </c>
      <c r="F77" s="47" t="e">
        <f>IF(LEN(VLOOKUP(A77,'Species List'!$A:$G,5,FALSE))=0,"",VLOOKUP(A77,'Species List'!$A:$G,5,FALSE))</f>
        <v>#N/A</v>
      </c>
      <c r="G77" s="47" t="e">
        <f>IF(LEN(VLOOKUP(A77,'Species List'!$A:$G,6,FALSE))=0,"",VLOOKUP(A77,'Species List'!$A:$G,6,FALSE))</f>
        <v>#N/A</v>
      </c>
      <c r="H77" s="47" t="e">
        <f>VLOOKUP(A77,'Species List'!$A:$G,7,FALSE)</f>
        <v>#N/A</v>
      </c>
      <c r="J77" s="53"/>
      <c r="K77" s="26" t="e">
        <f>VLOOKUP(J77,'Species List'!$H$1:$J$9,2,FALSE)</f>
        <v>#N/A</v>
      </c>
      <c r="L77" s="26" t="e">
        <f>VLOOKUP(K77,'Species List'!$I$1:$N$8,2,FALSE)</f>
        <v>#N/A</v>
      </c>
      <c r="M77" s="56" t="e">
        <f t="shared" ref="M77:M140" si="9">VALUE(L77)</f>
        <v>#N/A</v>
      </c>
      <c r="N77" s="25" t="e">
        <f t="shared" ref="N77:N140" si="10">L77/$L$151</f>
        <v>#N/A</v>
      </c>
      <c r="O77" s="25" t="e">
        <f t="shared" ref="O77:O140" si="11">D77*N77</f>
        <v>#N/A</v>
      </c>
    </row>
    <row r="78" spans="1:15" x14ac:dyDescent="0.3">
      <c r="A78" s="53"/>
      <c r="B78" s="47" t="e">
        <f>IF(LEN(VLOOKUP(A78,'Species List'!$A:$G,2,FALSE))=0,"",VLOOKUP(A78,'Species List'!$A:$G,2,FALSE))</f>
        <v>#N/A</v>
      </c>
      <c r="C78" s="47" t="e">
        <f>IF(LEN(VLOOKUP(A78,'Species List'!$A:$G,3,FALSE))=0,"",VLOOKUP(A78,'Species List'!$A:$G,3,FALSE))</f>
        <v>#N/A</v>
      </c>
      <c r="D78" s="55" t="e">
        <f t="shared" si="8"/>
        <v>#N/A</v>
      </c>
      <c r="E78" s="47" t="e">
        <f>IF(LEN(VLOOKUP(A78,'Species List'!$A:$G,4,FALSE))=0,"",VLOOKUP(A78,'Species List'!$A:$G,4,FALSE))</f>
        <v>#N/A</v>
      </c>
      <c r="F78" s="47" t="e">
        <f>IF(LEN(VLOOKUP(A78,'Species List'!$A:$G,5,FALSE))=0,"",VLOOKUP(A78,'Species List'!$A:$G,5,FALSE))</f>
        <v>#N/A</v>
      </c>
      <c r="G78" s="47" t="e">
        <f>IF(LEN(VLOOKUP(A78,'Species List'!$A:$G,6,FALSE))=0,"",VLOOKUP(A78,'Species List'!$A:$G,6,FALSE))</f>
        <v>#N/A</v>
      </c>
      <c r="H78" s="47" t="e">
        <f>VLOOKUP(A78,'Species List'!$A:$G,7,FALSE)</f>
        <v>#N/A</v>
      </c>
      <c r="J78" s="53"/>
      <c r="K78" s="26" t="e">
        <f>VLOOKUP(J78,'Species List'!$H$1:$J$9,2,FALSE)</f>
        <v>#N/A</v>
      </c>
      <c r="L78" s="26" t="e">
        <f>VLOOKUP(K78,'Species List'!$I$1:$N$8,2,FALSE)</f>
        <v>#N/A</v>
      </c>
      <c r="M78" s="56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53"/>
      <c r="B79" s="47" t="e">
        <f>IF(LEN(VLOOKUP(A79,'Species List'!$A:$G,2,FALSE))=0,"",VLOOKUP(A79,'Species List'!$A:$G,2,FALSE))</f>
        <v>#N/A</v>
      </c>
      <c r="C79" s="47" t="e">
        <f>IF(LEN(VLOOKUP(A79,'Species List'!$A:$G,3,FALSE))=0,"",VLOOKUP(A79,'Species List'!$A:$G,3,FALSE))</f>
        <v>#N/A</v>
      </c>
      <c r="D79" s="55" t="e">
        <f t="shared" si="8"/>
        <v>#N/A</v>
      </c>
      <c r="E79" s="47" t="e">
        <f>IF(LEN(VLOOKUP(A79,'Species List'!$A:$G,4,FALSE))=0,"",VLOOKUP(A79,'Species List'!$A:$G,4,FALSE))</f>
        <v>#N/A</v>
      </c>
      <c r="F79" s="47" t="e">
        <f>IF(LEN(VLOOKUP(A79,'Species List'!$A:$G,5,FALSE))=0,"",VLOOKUP(A79,'Species List'!$A:$G,5,FALSE))</f>
        <v>#N/A</v>
      </c>
      <c r="G79" s="47" t="e">
        <f>IF(LEN(VLOOKUP(A79,'Species List'!$A:$G,6,FALSE))=0,"",VLOOKUP(A79,'Species List'!$A:$G,6,FALSE))</f>
        <v>#N/A</v>
      </c>
      <c r="H79" s="47" t="e">
        <f>VLOOKUP(A79,'Species List'!$A:$G,7,FALSE)</f>
        <v>#N/A</v>
      </c>
      <c r="J79" s="53"/>
      <c r="K79" s="26" t="e">
        <f>VLOOKUP(J79,'Species List'!$H$1:$J$9,2,FALSE)</f>
        <v>#N/A</v>
      </c>
      <c r="L79" s="26" t="e">
        <f>VLOOKUP(K79,'Species List'!$I$1:$N$8,2,FALSE)</f>
        <v>#N/A</v>
      </c>
      <c r="M79" s="56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53"/>
      <c r="B80" s="47" t="e">
        <f>IF(LEN(VLOOKUP(A80,'Species List'!$A:$G,2,FALSE))=0,"",VLOOKUP(A80,'Species List'!$A:$G,2,FALSE))</f>
        <v>#N/A</v>
      </c>
      <c r="C80" s="47" t="e">
        <f>IF(LEN(VLOOKUP(A80,'Species List'!$A:$G,3,FALSE))=0,"",VLOOKUP(A80,'Species List'!$A:$G,3,FALSE))</f>
        <v>#N/A</v>
      </c>
      <c r="D80" s="55" t="e">
        <f t="shared" si="8"/>
        <v>#N/A</v>
      </c>
      <c r="E80" s="47" t="e">
        <f>IF(LEN(VLOOKUP(A80,'Species List'!$A:$G,4,FALSE))=0,"",VLOOKUP(A80,'Species List'!$A:$G,4,FALSE))</f>
        <v>#N/A</v>
      </c>
      <c r="F80" s="47" t="e">
        <f>IF(LEN(VLOOKUP(A80,'Species List'!$A:$G,5,FALSE))=0,"",VLOOKUP(A80,'Species List'!$A:$G,5,FALSE))</f>
        <v>#N/A</v>
      </c>
      <c r="G80" s="47" t="e">
        <f>IF(LEN(VLOOKUP(A80,'Species List'!$A:$G,6,FALSE))=0,"",VLOOKUP(A80,'Species List'!$A:$G,6,FALSE))</f>
        <v>#N/A</v>
      </c>
      <c r="H80" s="47" t="e">
        <f>VLOOKUP(A80,'Species List'!$A:$G,7,FALSE)</f>
        <v>#N/A</v>
      </c>
      <c r="J80" s="53"/>
      <c r="K80" s="26" t="e">
        <f>VLOOKUP(J80,'Species List'!$H$1:$J$9,2,FALSE)</f>
        <v>#N/A</v>
      </c>
      <c r="L80" s="26" t="e">
        <f>VLOOKUP(K80,'Species List'!$I$1:$N$8,2,FALSE)</f>
        <v>#N/A</v>
      </c>
      <c r="M80" s="56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53"/>
      <c r="B81" s="47" t="e">
        <f>IF(LEN(VLOOKUP(A81,'Species List'!$A:$G,2,FALSE))=0,"",VLOOKUP(A81,'Species List'!$A:$G,2,FALSE))</f>
        <v>#N/A</v>
      </c>
      <c r="C81" s="47" t="e">
        <f>IF(LEN(VLOOKUP(A81,'Species List'!$A:$G,3,FALSE))=0,"",VLOOKUP(A81,'Species List'!$A:$G,3,FALSE))</f>
        <v>#N/A</v>
      </c>
      <c r="D81" s="55" t="e">
        <f t="shared" si="8"/>
        <v>#N/A</v>
      </c>
      <c r="E81" s="47" t="e">
        <f>IF(LEN(VLOOKUP(A81,'Species List'!$A:$G,4,FALSE))=0,"",VLOOKUP(A81,'Species List'!$A:$G,4,FALSE))</f>
        <v>#N/A</v>
      </c>
      <c r="F81" s="47" t="e">
        <f>IF(LEN(VLOOKUP(A81,'Species List'!$A:$G,5,FALSE))=0,"",VLOOKUP(A81,'Species List'!$A:$G,5,FALSE))</f>
        <v>#N/A</v>
      </c>
      <c r="G81" s="47" t="e">
        <f>IF(LEN(VLOOKUP(A81,'Species List'!$A:$G,6,FALSE))=0,"",VLOOKUP(A81,'Species List'!$A:$G,6,FALSE))</f>
        <v>#N/A</v>
      </c>
      <c r="H81" s="47" t="e">
        <f>VLOOKUP(A81,'Species List'!$A:$G,7,FALSE)</f>
        <v>#N/A</v>
      </c>
      <c r="J81" s="53"/>
      <c r="K81" s="26" t="e">
        <f>VLOOKUP(J81,'Species List'!$H$1:$J$9,2,FALSE)</f>
        <v>#N/A</v>
      </c>
      <c r="L81" s="26" t="e">
        <f>VLOOKUP(K81,'Species List'!$I$1:$N$8,2,FALSE)</f>
        <v>#N/A</v>
      </c>
      <c r="M81" s="56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53"/>
      <c r="B82" s="47" t="e">
        <f>IF(LEN(VLOOKUP(A82,'Species List'!$A:$G,2,FALSE))=0,"",VLOOKUP(A82,'Species List'!$A:$G,2,FALSE))</f>
        <v>#N/A</v>
      </c>
      <c r="C82" s="47" t="e">
        <f>IF(LEN(VLOOKUP(A82,'Species List'!$A:$G,3,FALSE))=0,"",VLOOKUP(A82,'Species List'!$A:$G,3,FALSE))</f>
        <v>#N/A</v>
      </c>
      <c r="D82" s="55" t="e">
        <f t="shared" si="8"/>
        <v>#N/A</v>
      </c>
      <c r="E82" s="47" t="e">
        <f>IF(LEN(VLOOKUP(A82,'Species List'!$A:$G,4,FALSE))=0,"",VLOOKUP(A82,'Species List'!$A:$G,4,FALSE))</f>
        <v>#N/A</v>
      </c>
      <c r="F82" s="47" t="e">
        <f>IF(LEN(VLOOKUP(A82,'Species List'!$A:$G,5,FALSE))=0,"",VLOOKUP(A82,'Species List'!$A:$G,5,FALSE))</f>
        <v>#N/A</v>
      </c>
      <c r="G82" s="47" t="e">
        <f>IF(LEN(VLOOKUP(A82,'Species List'!$A:$G,6,FALSE))=0,"",VLOOKUP(A82,'Species List'!$A:$G,6,FALSE))</f>
        <v>#N/A</v>
      </c>
      <c r="H82" s="47" t="e">
        <f>VLOOKUP(A82,'Species List'!$A:$G,7,FALSE)</f>
        <v>#N/A</v>
      </c>
      <c r="J82" s="53"/>
      <c r="K82" s="26" t="e">
        <f>VLOOKUP(J82,'Species List'!$H$1:$J$9,2,FALSE)</f>
        <v>#N/A</v>
      </c>
      <c r="L82" s="26" t="e">
        <f>VLOOKUP(K82,'Species List'!$I$1:$N$8,2,FALSE)</f>
        <v>#N/A</v>
      </c>
      <c r="M82" s="56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53"/>
      <c r="B83" s="47" t="e">
        <f>IF(LEN(VLOOKUP(A83,'Species List'!$A:$G,2,FALSE))=0,"",VLOOKUP(A83,'Species List'!$A:$G,2,FALSE))</f>
        <v>#N/A</v>
      </c>
      <c r="C83" s="47" t="e">
        <f>IF(LEN(VLOOKUP(A83,'Species List'!$A:$G,3,FALSE))=0,"",VLOOKUP(A83,'Species List'!$A:$G,3,FALSE))</f>
        <v>#N/A</v>
      </c>
      <c r="D83" s="55" t="e">
        <f t="shared" si="8"/>
        <v>#N/A</v>
      </c>
      <c r="E83" s="47" t="e">
        <f>IF(LEN(VLOOKUP(A83,'Species List'!$A:$G,4,FALSE))=0,"",VLOOKUP(A83,'Species List'!$A:$G,4,FALSE))</f>
        <v>#N/A</v>
      </c>
      <c r="F83" s="47" t="e">
        <f>IF(LEN(VLOOKUP(A83,'Species List'!$A:$G,5,FALSE))=0,"",VLOOKUP(A83,'Species List'!$A:$G,5,FALSE))</f>
        <v>#N/A</v>
      </c>
      <c r="G83" s="47" t="e">
        <f>IF(LEN(VLOOKUP(A83,'Species List'!$A:$G,6,FALSE))=0,"",VLOOKUP(A83,'Species List'!$A:$G,6,FALSE))</f>
        <v>#N/A</v>
      </c>
      <c r="H83" s="47" t="e">
        <f>VLOOKUP(A83,'Species List'!$A:$G,7,FALSE)</f>
        <v>#N/A</v>
      </c>
      <c r="J83" s="53"/>
      <c r="K83" s="26" t="e">
        <f>VLOOKUP(J83,'Species List'!$H$1:$J$9,2,FALSE)</f>
        <v>#N/A</v>
      </c>
      <c r="L83" s="26" t="e">
        <f>VLOOKUP(K83,'Species List'!$I$1:$N$8,2,FALSE)</f>
        <v>#N/A</v>
      </c>
      <c r="M83" s="56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53"/>
      <c r="B84" s="47" t="e">
        <f>IF(LEN(VLOOKUP(A84,'Species List'!$A:$G,2,FALSE))=0,"",VLOOKUP(A84,'Species List'!$A:$G,2,FALSE))</f>
        <v>#N/A</v>
      </c>
      <c r="C84" s="47" t="e">
        <f>IF(LEN(VLOOKUP(A84,'Species List'!$A:$G,3,FALSE))=0,"",VLOOKUP(A84,'Species List'!$A:$G,3,FALSE))</f>
        <v>#N/A</v>
      </c>
      <c r="D84" s="55" t="e">
        <f t="shared" si="8"/>
        <v>#N/A</v>
      </c>
      <c r="E84" s="47" t="e">
        <f>IF(LEN(VLOOKUP(A84,'Species List'!$A:$G,4,FALSE))=0,"",VLOOKUP(A84,'Species List'!$A:$G,4,FALSE))</f>
        <v>#N/A</v>
      </c>
      <c r="F84" s="47" t="e">
        <f>IF(LEN(VLOOKUP(A84,'Species List'!$A:$G,5,FALSE))=0,"",VLOOKUP(A84,'Species List'!$A:$G,5,FALSE))</f>
        <v>#N/A</v>
      </c>
      <c r="G84" s="47" t="e">
        <f>IF(LEN(VLOOKUP(A84,'Species List'!$A:$G,6,FALSE))=0,"",VLOOKUP(A84,'Species List'!$A:$G,6,FALSE))</f>
        <v>#N/A</v>
      </c>
      <c r="H84" s="47" t="e">
        <f>VLOOKUP(A84,'Species List'!$A:$G,7,FALSE)</f>
        <v>#N/A</v>
      </c>
      <c r="J84" s="53"/>
      <c r="K84" s="26" t="e">
        <f>VLOOKUP(J84,'Species List'!$H$1:$J$9,2,FALSE)</f>
        <v>#N/A</v>
      </c>
      <c r="L84" s="26" t="e">
        <f>VLOOKUP(K84,'Species List'!$I$1:$N$8,2,FALSE)</f>
        <v>#N/A</v>
      </c>
      <c r="M84" s="56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53"/>
      <c r="B85" s="47" t="e">
        <f>IF(LEN(VLOOKUP(A85,'Species List'!$A:$G,2,FALSE))=0,"",VLOOKUP(A85,'Species List'!$A:$G,2,FALSE))</f>
        <v>#N/A</v>
      </c>
      <c r="C85" s="47" t="e">
        <f>IF(LEN(VLOOKUP(A85,'Species List'!$A:$G,3,FALSE))=0,"",VLOOKUP(A85,'Species List'!$A:$G,3,FALSE))</f>
        <v>#N/A</v>
      </c>
      <c r="D85" s="55" t="e">
        <f t="shared" si="8"/>
        <v>#N/A</v>
      </c>
      <c r="E85" s="47" t="e">
        <f>IF(LEN(VLOOKUP(A85,'Species List'!$A:$G,4,FALSE))=0,"",VLOOKUP(A85,'Species List'!$A:$G,4,FALSE))</f>
        <v>#N/A</v>
      </c>
      <c r="F85" s="47" t="e">
        <f>IF(LEN(VLOOKUP(A85,'Species List'!$A:$G,5,FALSE))=0,"",VLOOKUP(A85,'Species List'!$A:$G,5,FALSE))</f>
        <v>#N/A</v>
      </c>
      <c r="G85" s="47" t="e">
        <f>IF(LEN(VLOOKUP(A85,'Species List'!$A:$G,6,FALSE))=0,"",VLOOKUP(A85,'Species List'!$A:$G,6,FALSE))</f>
        <v>#N/A</v>
      </c>
      <c r="H85" s="47" t="e">
        <f>VLOOKUP(A85,'Species List'!$A:$G,7,FALSE)</f>
        <v>#N/A</v>
      </c>
      <c r="J85" s="53"/>
      <c r="K85" s="26" t="e">
        <f>VLOOKUP(J85,'Species List'!$H$1:$J$9,2,FALSE)</f>
        <v>#N/A</v>
      </c>
      <c r="L85" s="26" t="e">
        <f>VLOOKUP(K85,'Species List'!$I$1:$N$8,2,FALSE)</f>
        <v>#N/A</v>
      </c>
      <c r="M85" s="56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53"/>
      <c r="B86" s="47" t="e">
        <f>IF(LEN(VLOOKUP(A86,'Species List'!$A:$G,2,FALSE))=0,"",VLOOKUP(A86,'Species List'!$A:$G,2,FALSE))</f>
        <v>#N/A</v>
      </c>
      <c r="C86" s="47" t="e">
        <f>IF(LEN(VLOOKUP(A86,'Species List'!$A:$G,3,FALSE))=0,"",VLOOKUP(A86,'Species List'!$A:$G,3,FALSE))</f>
        <v>#N/A</v>
      </c>
      <c r="D86" s="55" t="e">
        <f t="shared" si="8"/>
        <v>#N/A</v>
      </c>
      <c r="E86" s="47" t="e">
        <f>IF(LEN(VLOOKUP(A86,'Species List'!$A:$G,4,FALSE))=0,"",VLOOKUP(A86,'Species List'!$A:$G,4,FALSE))</f>
        <v>#N/A</v>
      </c>
      <c r="F86" s="47" t="e">
        <f>IF(LEN(VLOOKUP(A86,'Species List'!$A:$G,5,FALSE))=0,"",VLOOKUP(A86,'Species List'!$A:$G,5,FALSE))</f>
        <v>#N/A</v>
      </c>
      <c r="G86" s="47" t="e">
        <f>IF(LEN(VLOOKUP(A86,'Species List'!$A:$G,6,FALSE))=0,"",VLOOKUP(A86,'Species List'!$A:$G,6,FALSE))</f>
        <v>#N/A</v>
      </c>
      <c r="H86" s="47" t="e">
        <f>VLOOKUP(A86,'Species List'!$A:$G,7,FALSE)</f>
        <v>#N/A</v>
      </c>
      <c r="J86" s="53"/>
      <c r="K86" s="26" t="e">
        <f>VLOOKUP(J86,'Species List'!$H$1:$J$9,2,FALSE)</f>
        <v>#N/A</v>
      </c>
      <c r="L86" s="26" t="e">
        <f>VLOOKUP(K86,'Species List'!$I$1:$N$8,2,FALSE)</f>
        <v>#N/A</v>
      </c>
      <c r="M86" s="56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53"/>
      <c r="B87" s="47" t="e">
        <f>IF(LEN(VLOOKUP(A87,'Species List'!$A:$G,2,FALSE))=0,"",VLOOKUP(A87,'Species List'!$A:$G,2,FALSE))</f>
        <v>#N/A</v>
      </c>
      <c r="C87" s="47" t="e">
        <f>IF(LEN(VLOOKUP(A87,'Species List'!$A:$G,3,FALSE))=0,"",VLOOKUP(A87,'Species List'!$A:$G,3,FALSE))</f>
        <v>#N/A</v>
      </c>
      <c r="D87" s="55" t="e">
        <f t="shared" si="8"/>
        <v>#N/A</v>
      </c>
      <c r="E87" s="47" t="e">
        <f>IF(LEN(VLOOKUP(A87,'Species List'!$A:$G,4,FALSE))=0,"",VLOOKUP(A87,'Species List'!$A:$G,4,FALSE))</f>
        <v>#N/A</v>
      </c>
      <c r="F87" s="47" t="e">
        <f>IF(LEN(VLOOKUP(A87,'Species List'!$A:$G,5,FALSE))=0,"",VLOOKUP(A87,'Species List'!$A:$G,5,FALSE))</f>
        <v>#N/A</v>
      </c>
      <c r="G87" s="47" t="e">
        <f>IF(LEN(VLOOKUP(A87,'Species List'!$A:$G,6,FALSE))=0,"",VLOOKUP(A87,'Species List'!$A:$G,6,FALSE))</f>
        <v>#N/A</v>
      </c>
      <c r="H87" s="47" t="e">
        <f>VLOOKUP(A87,'Species List'!$A:$G,7,FALSE)</f>
        <v>#N/A</v>
      </c>
      <c r="J87" s="53"/>
      <c r="K87" s="26" t="e">
        <f>VLOOKUP(J87,'Species List'!$H$1:$J$9,2,FALSE)</f>
        <v>#N/A</v>
      </c>
      <c r="L87" s="26" t="e">
        <f>VLOOKUP(K87,'Species List'!$I$1:$N$8,2,FALSE)</f>
        <v>#N/A</v>
      </c>
      <c r="M87" s="56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53"/>
      <c r="B88" s="47" t="e">
        <f>IF(LEN(VLOOKUP(A88,'Species List'!$A:$G,2,FALSE))=0,"",VLOOKUP(A88,'Species List'!$A:$G,2,FALSE))</f>
        <v>#N/A</v>
      </c>
      <c r="C88" s="47" t="e">
        <f>IF(LEN(VLOOKUP(A88,'Species List'!$A:$G,3,FALSE))=0,"",VLOOKUP(A88,'Species List'!$A:$G,3,FALSE))</f>
        <v>#N/A</v>
      </c>
      <c r="D88" s="55" t="e">
        <f t="shared" si="8"/>
        <v>#N/A</v>
      </c>
      <c r="E88" s="47" t="e">
        <f>IF(LEN(VLOOKUP(A88,'Species List'!$A:$G,4,FALSE))=0,"",VLOOKUP(A88,'Species List'!$A:$G,4,FALSE))</f>
        <v>#N/A</v>
      </c>
      <c r="F88" s="47" t="e">
        <f>IF(LEN(VLOOKUP(A88,'Species List'!$A:$G,5,FALSE))=0,"",VLOOKUP(A88,'Species List'!$A:$G,5,FALSE))</f>
        <v>#N/A</v>
      </c>
      <c r="G88" s="47" t="e">
        <f>IF(LEN(VLOOKUP(A88,'Species List'!$A:$G,6,FALSE))=0,"",VLOOKUP(A88,'Species List'!$A:$G,6,FALSE))</f>
        <v>#N/A</v>
      </c>
      <c r="H88" s="47" t="e">
        <f>VLOOKUP(A88,'Species List'!$A:$G,7,FALSE)</f>
        <v>#N/A</v>
      </c>
      <c r="J88" s="53"/>
      <c r="K88" s="26" t="e">
        <f>VLOOKUP(J88,'Species List'!$H$1:$J$9,2,FALSE)</f>
        <v>#N/A</v>
      </c>
      <c r="L88" s="26" t="e">
        <f>VLOOKUP(K88,'Species List'!$I$1:$N$8,2,FALSE)</f>
        <v>#N/A</v>
      </c>
      <c r="M88" s="56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53"/>
      <c r="B89" s="47" t="e">
        <f>IF(LEN(VLOOKUP(A89,'Species List'!$A:$G,2,FALSE))=0,"",VLOOKUP(A89,'Species List'!$A:$G,2,FALSE))</f>
        <v>#N/A</v>
      </c>
      <c r="C89" s="47" t="e">
        <f>IF(LEN(VLOOKUP(A89,'Species List'!$A:$G,3,FALSE))=0,"",VLOOKUP(A89,'Species List'!$A:$G,3,FALSE))</f>
        <v>#N/A</v>
      </c>
      <c r="D89" s="55" t="e">
        <f t="shared" si="8"/>
        <v>#N/A</v>
      </c>
      <c r="E89" s="47" t="e">
        <f>IF(LEN(VLOOKUP(A89,'Species List'!$A:$G,4,FALSE))=0,"",VLOOKUP(A89,'Species List'!$A:$G,4,FALSE))</f>
        <v>#N/A</v>
      </c>
      <c r="F89" s="47" t="e">
        <f>IF(LEN(VLOOKUP(A89,'Species List'!$A:$G,5,FALSE))=0,"",VLOOKUP(A89,'Species List'!$A:$G,5,FALSE))</f>
        <v>#N/A</v>
      </c>
      <c r="G89" s="47" t="e">
        <f>IF(LEN(VLOOKUP(A89,'Species List'!$A:$G,6,FALSE))=0,"",VLOOKUP(A89,'Species List'!$A:$G,6,FALSE))</f>
        <v>#N/A</v>
      </c>
      <c r="H89" s="47" t="e">
        <f>VLOOKUP(A89,'Species List'!$A:$G,7,FALSE)</f>
        <v>#N/A</v>
      </c>
      <c r="J89" s="53"/>
      <c r="K89" s="26" t="e">
        <f>VLOOKUP(J89,'Species List'!$H$1:$J$9,2,FALSE)</f>
        <v>#N/A</v>
      </c>
      <c r="L89" s="26" t="e">
        <f>VLOOKUP(K89,'Species List'!$I$1:$N$8,2,FALSE)</f>
        <v>#N/A</v>
      </c>
      <c r="M89" s="56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53"/>
      <c r="B90" s="47" t="e">
        <f>IF(LEN(VLOOKUP(A90,'Species List'!$A:$G,2,FALSE))=0,"",VLOOKUP(A90,'Species List'!$A:$G,2,FALSE))</f>
        <v>#N/A</v>
      </c>
      <c r="C90" s="47" t="e">
        <f>IF(LEN(VLOOKUP(A90,'Species List'!$A:$G,3,FALSE))=0,"",VLOOKUP(A90,'Species List'!$A:$G,3,FALSE))</f>
        <v>#N/A</v>
      </c>
      <c r="D90" s="55" t="e">
        <f t="shared" si="8"/>
        <v>#N/A</v>
      </c>
      <c r="E90" s="47" t="e">
        <f>IF(LEN(VLOOKUP(A90,'Species List'!$A:$G,4,FALSE))=0,"",VLOOKUP(A90,'Species List'!$A:$G,4,FALSE))</f>
        <v>#N/A</v>
      </c>
      <c r="F90" s="47" t="e">
        <f>IF(LEN(VLOOKUP(A90,'Species List'!$A:$G,5,FALSE))=0,"",VLOOKUP(A90,'Species List'!$A:$G,5,FALSE))</f>
        <v>#N/A</v>
      </c>
      <c r="G90" s="47" t="e">
        <f>IF(LEN(VLOOKUP(A90,'Species List'!$A:$G,6,FALSE))=0,"",VLOOKUP(A90,'Species List'!$A:$G,6,FALSE))</f>
        <v>#N/A</v>
      </c>
      <c r="H90" s="47" t="e">
        <f>VLOOKUP(A90,'Species List'!$A:$G,7,FALSE)</f>
        <v>#N/A</v>
      </c>
      <c r="J90" s="53"/>
      <c r="K90" s="26" t="e">
        <f>VLOOKUP(J90,'Species List'!$H$1:$J$9,2,FALSE)</f>
        <v>#N/A</v>
      </c>
      <c r="L90" s="26" t="e">
        <f>VLOOKUP(K90,'Species List'!$I$1:$N$8,2,FALSE)</f>
        <v>#N/A</v>
      </c>
      <c r="M90" s="56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53"/>
      <c r="B91" s="47" t="e">
        <f>IF(LEN(VLOOKUP(A91,'Species List'!$A:$G,2,FALSE))=0,"",VLOOKUP(A91,'Species List'!$A:$G,2,FALSE))</f>
        <v>#N/A</v>
      </c>
      <c r="C91" s="47" t="e">
        <f>IF(LEN(VLOOKUP(A91,'Species List'!$A:$G,3,FALSE))=0,"",VLOOKUP(A91,'Species List'!$A:$G,3,FALSE))</f>
        <v>#N/A</v>
      </c>
      <c r="D91" s="55" t="e">
        <f t="shared" si="8"/>
        <v>#N/A</v>
      </c>
      <c r="E91" s="47" t="e">
        <f>IF(LEN(VLOOKUP(A91,'Species List'!$A:$G,4,FALSE))=0,"",VLOOKUP(A91,'Species List'!$A:$G,4,FALSE))</f>
        <v>#N/A</v>
      </c>
      <c r="F91" s="47" t="e">
        <f>IF(LEN(VLOOKUP(A91,'Species List'!$A:$G,5,FALSE))=0,"",VLOOKUP(A91,'Species List'!$A:$G,5,FALSE))</f>
        <v>#N/A</v>
      </c>
      <c r="G91" s="47" t="e">
        <f>IF(LEN(VLOOKUP(A91,'Species List'!$A:$G,6,FALSE))=0,"",VLOOKUP(A91,'Species List'!$A:$G,6,FALSE))</f>
        <v>#N/A</v>
      </c>
      <c r="H91" s="47" t="e">
        <f>VLOOKUP(A91,'Species List'!$A:$G,7,FALSE)</f>
        <v>#N/A</v>
      </c>
      <c r="J91" s="53"/>
      <c r="K91" s="26" t="e">
        <f>VLOOKUP(J91,'Species List'!$H$1:$J$9,2,FALSE)</f>
        <v>#N/A</v>
      </c>
      <c r="L91" s="26" t="e">
        <f>VLOOKUP(K91,'Species List'!$I$1:$N$8,2,FALSE)</f>
        <v>#N/A</v>
      </c>
      <c r="M91" s="56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53"/>
      <c r="B92" s="47" t="e">
        <f>IF(LEN(VLOOKUP(A92,'Species List'!$A:$G,2,FALSE))=0,"",VLOOKUP(A92,'Species List'!$A:$G,2,FALSE))</f>
        <v>#N/A</v>
      </c>
      <c r="C92" s="47" t="e">
        <f>IF(LEN(VLOOKUP(A92,'Species List'!$A:$G,3,FALSE))=0,"",VLOOKUP(A92,'Species List'!$A:$G,3,FALSE))</f>
        <v>#N/A</v>
      </c>
      <c r="D92" s="55" t="e">
        <f t="shared" si="8"/>
        <v>#N/A</v>
      </c>
      <c r="E92" s="47" t="e">
        <f>IF(LEN(VLOOKUP(A92,'Species List'!$A:$G,4,FALSE))=0,"",VLOOKUP(A92,'Species List'!$A:$G,4,FALSE))</f>
        <v>#N/A</v>
      </c>
      <c r="F92" s="47" t="e">
        <f>IF(LEN(VLOOKUP(A92,'Species List'!$A:$G,5,FALSE))=0,"",VLOOKUP(A92,'Species List'!$A:$G,5,FALSE))</f>
        <v>#N/A</v>
      </c>
      <c r="G92" s="47" t="e">
        <f>IF(LEN(VLOOKUP(A92,'Species List'!$A:$G,6,FALSE))=0,"",VLOOKUP(A92,'Species List'!$A:$G,6,FALSE))</f>
        <v>#N/A</v>
      </c>
      <c r="H92" s="47" t="e">
        <f>VLOOKUP(A92,'Species List'!$A:$G,7,FALSE)</f>
        <v>#N/A</v>
      </c>
      <c r="J92" s="53"/>
      <c r="K92" s="26" t="e">
        <f>VLOOKUP(J92,'Species List'!$H$1:$J$9,2,FALSE)</f>
        <v>#N/A</v>
      </c>
      <c r="L92" s="26" t="e">
        <f>VLOOKUP(K92,'Species List'!$I$1:$N$8,2,FALSE)</f>
        <v>#N/A</v>
      </c>
      <c r="M92" s="56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53"/>
      <c r="B93" s="47" t="e">
        <f>IF(LEN(VLOOKUP(A93,'Species List'!$A:$G,2,FALSE))=0,"",VLOOKUP(A93,'Species List'!$A:$G,2,FALSE))</f>
        <v>#N/A</v>
      </c>
      <c r="C93" s="47" t="e">
        <f>IF(LEN(VLOOKUP(A93,'Species List'!$A:$G,3,FALSE))=0,"",VLOOKUP(A93,'Species List'!$A:$G,3,FALSE))</f>
        <v>#N/A</v>
      </c>
      <c r="D93" s="55" t="e">
        <f t="shared" si="8"/>
        <v>#N/A</v>
      </c>
      <c r="E93" s="47" t="e">
        <f>IF(LEN(VLOOKUP(A93,'Species List'!$A:$G,4,FALSE))=0,"",VLOOKUP(A93,'Species List'!$A:$G,4,FALSE))</f>
        <v>#N/A</v>
      </c>
      <c r="F93" s="47" t="e">
        <f>IF(LEN(VLOOKUP(A93,'Species List'!$A:$G,5,FALSE))=0,"",VLOOKUP(A93,'Species List'!$A:$G,5,FALSE))</f>
        <v>#N/A</v>
      </c>
      <c r="G93" s="47" t="e">
        <f>IF(LEN(VLOOKUP(A93,'Species List'!$A:$G,6,FALSE))=0,"",VLOOKUP(A93,'Species List'!$A:$G,6,FALSE))</f>
        <v>#N/A</v>
      </c>
      <c r="H93" s="47" t="e">
        <f>VLOOKUP(A93,'Species List'!$A:$G,7,FALSE)</f>
        <v>#N/A</v>
      </c>
      <c r="J93" s="53"/>
      <c r="K93" s="26" t="e">
        <f>VLOOKUP(J93,'Species List'!$H$1:$J$9,2,FALSE)</f>
        <v>#N/A</v>
      </c>
      <c r="L93" s="26" t="e">
        <f>VLOOKUP(K93,'Species List'!$I$1:$N$8,2,FALSE)</f>
        <v>#N/A</v>
      </c>
      <c r="M93" s="56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53"/>
      <c r="B94" s="47" t="e">
        <f>IF(LEN(VLOOKUP(A94,'Species List'!$A:$G,2,FALSE))=0,"",VLOOKUP(A94,'Species List'!$A:$G,2,FALSE))</f>
        <v>#N/A</v>
      </c>
      <c r="C94" s="47" t="e">
        <f>IF(LEN(VLOOKUP(A94,'Species List'!$A:$G,3,FALSE))=0,"",VLOOKUP(A94,'Species List'!$A:$G,3,FALSE))</f>
        <v>#N/A</v>
      </c>
      <c r="D94" s="55" t="e">
        <f t="shared" si="8"/>
        <v>#N/A</v>
      </c>
      <c r="E94" s="47" t="e">
        <f>IF(LEN(VLOOKUP(A94,'Species List'!$A:$G,4,FALSE))=0,"",VLOOKUP(A94,'Species List'!$A:$G,4,FALSE))</f>
        <v>#N/A</v>
      </c>
      <c r="F94" s="47" t="e">
        <f>IF(LEN(VLOOKUP(A94,'Species List'!$A:$G,5,FALSE))=0,"",VLOOKUP(A94,'Species List'!$A:$G,5,FALSE))</f>
        <v>#N/A</v>
      </c>
      <c r="G94" s="47" t="e">
        <f>IF(LEN(VLOOKUP(A94,'Species List'!$A:$G,6,FALSE))=0,"",VLOOKUP(A94,'Species List'!$A:$G,6,FALSE))</f>
        <v>#N/A</v>
      </c>
      <c r="H94" s="47" t="e">
        <f>VLOOKUP(A94,'Species List'!$A:$G,7,FALSE)</f>
        <v>#N/A</v>
      </c>
      <c r="J94" s="53"/>
      <c r="K94" s="26" t="e">
        <f>VLOOKUP(J94,'Species List'!$H$1:$J$9,2,FALSE)</f>
        <v>#N/A</v>
      </c>
      <c r="L94" s="26" t="e">
        <f>VLOOKUP(K94,'Species List'!$I$1:$N$8,2,FALSE)</f>
        <v>#N/A</v>
      </c>
      <c r="M94" s="56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53"/>
      <c r="B95" s="47" t="e">
        <f>IF(LEN(VLOOKUP(A95,'Species List'!$A:$G,2,FALSE))=0,"",VLOOKUP(A95,'Species List'!$A:$G,2,FALSE))</f>
        <v>#N/A</v>
      </c>
      <c r="C95" s="47" t="e">
        <f>IF(LEN(VLOOKUP(A95,'Species List'!$A:$G,3,FALSE))=0,"",VLOOKUP(A95,'Species List'!$A:$G,3,FALSE))</f>
        <v>#N/A</v>
      </c>
      <c r="D95" s="55" t="e">
        <f t="shared" si="8"/>
        <v>#N/A</v>
      </c>
      <c r="E95" s="47" t="e">
        <f>IF(LEN(VLOOKUP(A95,'Species List'!$A:$G,4,FALSE))=0,"",VLOOKUP(A95,'Species List'!$A:$G,4,FALSE))</f>
        <v>#N/A</v>
      </c>
      <c r="F95" s="47" t="e">
        <f>IF(LEN(VLOOKUP(A95,'Species List'!$A:$G,5,FALSE))=0,"",VLOOKUP(A95,'Species List'!$A:$G,5,FALSE))</f>
        <v>#N/A</v>
      </c>
      <c r="G95" s="47" t="e">
        <f>IF(LEN(VLOOKUP(A95,'Species List'!$A:$G,6,FALSE))=0,"",VLOOKUP(A95,'Species List'!$A:$G,6,FALSE))</f>
        <v>#N/A</v>
      </c>
      <c r="H95" s="47" t="e">
        <f>VLOOKUP(A95,'Species List'!$A:$G,7,FALSE)</f>
        <v>#N/A</v>
      </c>
      <c r="J95" s="53"/>
      <c r="K95" s="26" t="e">
        <f>VLOOKUP(J95,'Species List'!$H$1:$J$9,2,FALSE)</f>
        <v>#N/A</v>
      </c>
      <c r="L95" s="26" t="e">
        <f>VLOOKUP(K95,'Species List'!$I$1:$N$8,2,FALSE)</f>
        <v>#N/A</v>
      </c>
      <c r="M95" s="56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53"/>
      <c r="B96" s="47" t="e">
        <f>IF(LEN(VLOOKUP(A96,'Species List'!$A:$G,2,FALSE))=0,"",VLOOKUP(A96,'Species List'!$A:$G,2,FALSE))</f>
        <v>#N/A</v>
      </c>
      <c r="C96" s="47" t="e">
        <f>IF(LEN(VLOOKUP(A96,'Species List'!$A:$G,3,FALSE))=0,"",VLOOKUP(A96,'Species List'!$A:$G,3,FALSE))</f>
        <v>#N/A</v>
      </c>
      <c r="D96" s="55" t="e">
        <f t="shared" si="8"/>
        <v>#N/A</v>
      </c>
      <c r="E96" s="47" t="e">
        <f>IF(LEN(VLOOKUP(A96,'Species List'!$A:$G,4,FALSE))=0,"",VLOOKUP(A96,'Species List'!$A:$G,4,FALSE))</f>
        <v>#N/A</v>
      </c>
      <c r="F96" s="47" t="e">
        <f>IF(LEN(VLOOKUP(A96,'Species List'!$A:$G,5,FALSE))=0,"",VLOOKUP(A96,'Species List'!$A:$G,5,FALSE))</f>
        <v>#N/A</v>
      </c>
      <c r="G96" s="47" t="e">
        <f>IF(LEN(VLOOKUP(A96,'Species List'!$A:$G,6,FALSE))=0,"",VLOOKUP(A96,'Species List'!$A:$G,6,FALSE))</f>
        <v>#N/A</v>
      </c>
      <c r="H96" s="47" t="e">
        <f>VLOOKUP(A96,'Species List'!$A:$G,7,FALSE)</f>
        <v>#N/A</v>
      </c>
      <c r="J96" s="53"/>
      <c r="K96" s="26" t="e">
        <f>VLOOKUP(J96,'Species List'!$H$1:$J$9,2,FALSE)</f>
        <v>#N/A</v>
      </c>
      <c r="L96" s="26" t="e">
        <f>VLOOKUP(K96,'Species List'!$I$1:$N$8,2,FALSE)</f>
        <v>#N/A</v>
      </c>
      <c r="M96" s="56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53"/>
      <c r="B97" s="47" t="e">
        <f>IF(LEN(VLOOKUP(A97,'Species List'!$A:$G,2,FALSE))=0,"",VLOOKUP(A97,'Species List'!$A:$G,2,FALSE))</f>
        <v>#N/A</v>
      </c>
      <c r="C97" s="47" t="e">
        <f>IF(LEN(VLOOKUP(A97,'Species List'!$A:$G,3,FALSE))=0,"",VLOOKUP(A97,'Species List'!$A:$G,3,FALSE))</f>
        <v>#N/A</v>
      </c>
      <c r="D97" s="55" t="e">
        <f t="shared" si="8"/>
        <v>#N/A</v>
      </c>
      <c r="E97" s="47" t="e">
        <f>IF(LEN(VLOOKUP(A97,'Species List'!$A:$G,4,FALSE))=0,"",VLOOKUP(A97,'Species List'!$A:$G,4,FALSE))</f>
        <v>#N/A</v>
      </c>
      <c r="F97" s="47" t="e">
        <f>IF(LEN(VLOOKUP(A97,'Species List'!$A:$G,5,FALSE))=0,"",VLOOKUP(A97,'Species List'!$A:$G,5,FALSE))</f>
        <v>#N/A</v>
      </c>
      <c r="G97" s="47" t="e">
        <f>IF(LEN(VLOOKUP(A97,'Species List'!$A:$G,6,FALSE))=0,"",VLOOKUP(A97,'Species List'!$A:$G,6,FALSE))</f>
        <v>#N/A</v>
      </c>
      <c r="H97" s="47" t="e">
        <f>VLOOKUP(A97,'Species List'!$A:$G,7,FALSE)</f>
        <v>#N/A</v>
      </c>
      <c r="J97" s="53"/>
      <c r="K97" s="26" t="e">
        <f>VLOOKUP(J97,'Species List'!$H$1:$J$9,2,FALSE)</f>
        <v>#N/A</v>
      </c>
      <c r="L97" s="26" t="e">
        <f>VLOOKUP(K97,'Species List'!$I$1:$N$8,2,FALSE)</f>
        <v>#N/A</v>
      </c>
      <c r="M97" s="56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53"/>
      <c r="B98" s="47" t="e">
        <f>IF(LEN(VLOOKUP(A98,'Species List'!$A:$G,2,FALSE))=0,"",VLOOKUP(A98,'Species List'!$A:$G,2,FALSE))</f>
        <v>#N/A</v>
      </c>
      <c r="C98" s="47" t="e">
        <f>IF(LEN(VLOOKUP(A98,'Species List'!$A:$G,3,FALSE))=0,"",VLOOKUP(A98,'Species List'!$A:$G,3,FALSE))</f>
        <v>#N/A</v>
      </c>
      <c r="D98" s="55" t="e">
        <f t="shared" si="8"/>
        <v>#N/A</v>
      </c>
      <c r="E98" s="47" t="e">
        <f>IF(LEN(VLOOKUP(A98,'Species List'!$A:$G,4,FALSE))=0,"",VLOOKUP(A98,'Species List'!$A:$G,4,FALSE))</f>
        <v>#N/A</v>
      </c>
      <c r="F98" s="47" t="e">
        <f>IF(LEN(VLOOKUP(A98,'Species List'!$A:$G,5,FALSE))=0,"",VLOOKUP(A98,'Species List'!$A:$G,5,FALSE))</f>
        <v>#N/A</v>
      </c>
      <c r="G98" s="47" t="e">
        <f>IF(LEN(VLOOKUP(A98,'Species List'!$A:$G,6,FALSE))=0,"",VLOOKUP(A98,'Species List'!$A:$G,6,FALSE))</f>
        <v>#N/A</v>
      </c>
      <c r="H98" s="47" t="e">
        <f>VLOOKUP(A98,'Species List'!$A:$G,7,FALSE)</f>
        <v>#N/A</v>
      </c>
      <c r="J98" s="53"/>
      <c r="K98" s="26" t="e">
        <f>VLOOKUP(J98,'Species List'!$H$1:$J$9,2,FALSE)</f>
        <v>#N/A</v>
      </c>
      <c r="L98" s="26" t="e">
        <f>VLOOKUP(K98,'Species List'!$I$1:$N$8,2,FALSE)</f>
        <v>#N/A</v>
      </c>
      <c r="M98" s="56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53"/>
      <c r="B99" s="47" t="e">
        <f>IF(LEN(VLOOKUP(A99,'Species List'!$A:$G,2,FALSE))=0,"",VLOOKUP(A99,'Species List'!$A:$G,2,FALSE))</f>
        <v>#N/A</v>
      </c>
      <c r="C99" s="47" t="e">
        <f>IF(LEN(VLOOKUP(A99,'Species List'!$A:$G,3,FALSE))=0,"",VLOOKUP(A99,'Species List'!$A:$G,3,FALSE))</f>
        <v>#N/A</v>
      </c>
      <c r="D99" s="55" t="e">
        <f t="shared" si="8"/>
        <v>#N/A</v>
      </c>
      <c r="E99" s="47" t="e">
        <f>IF(LEN(VLOOKUP(A99,'Species List'!$A:$G,4,FALSE))=0,"",VLOOKUP(A99,'Species List'!$A:$G,4,FALSE))</f>
        <v>#N/A</v>
      </c>
      <c r="F99" s="47" t="e">
        <f>IF(LEN(VLOOKUP(A99,'Species List'!$A:$G,5,FALSE))=0,"",VLOOKUP(A99,'Species List'!$A:$G,5,FALSE))</f>
        <v>#N/A</v>
      </c>
      <c r="G99" s="47" t="e">
        <f>IF(LEN(VLOOKUP(A99,'Species List'!$A:$G,6,FALSE))=0,"",VLOOKUP(A99,'Species List'!$A:$G,6,FALSE))</f>
        <v>#N/A</v>
      </c>
      <c r="H99" s="47" t="e">
        <f>VLOOKUP(A99,'Species List'!$A:$G,7,FALSE)</f>
        <v>#N/A</v>
      </c>
      <c r="J99" s="53"/>
      <c r="K99" s="26" t="e">
        <f>VLOOKUP(J99,'Species List'!$H$1:$J$9,2,FALSE)</f>
        <v>#N/A</v>
      </c>
      <c r="L99" s="26" t="e">
        <f>VLOOKUP(K99,'Species List'!$I$1:$N$8,2,FALSE)</f>
        <v>#N/A</v>
      </c>
      <c r="M99" s="56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53"/>
      <c r="B100" s="47" t="e">
        <f>IF(LEN(VLOOKUP(A100,'Species List'!$A:$G,2,FALSE))=0,"",VLOOKUP(A100,'Species List'!$A:$G,2,FALSE))</f>
        <v>#N/A</v>
      </c>
      <c r="C100" s="47" t="e">
        <f>IF(LEN(VLOOKUP(A100,'Species List'!$A:$G,3,FALSE))=0,"",VLOOKUP(A100,'Species List'!$A:$G,3,FALSE))</f>
        <v>#N/A</v>
      </c>
      <c r="D100" s="55" t="e">
        <f t="shared" si="8"/>
        <v>#N/A</v>
      </c>
      <c r="E100" s="47" t="e">
        <f>IF(LEN(VLOOKUP(A100,'Species List'!$A:$G,4,FALSE))=0,"",VLOOKUP(A100,'Species List'!$A:$G,4,FALSE))</f>
        <v>#N/A</v>
      </c>
      <c r="F100" s="47" t="e">
        <f>IF(LEN(VLOOKUP(A100,'Species List'!$A:$G,5,FALSE))=0,"",VLOOKUP(A100,'Species List'!$A:$G,5,FALSE))</f>
        <v>#N/A</v>
      </c>
      <c r="G100" s="47" t="e">
        <f>IF(LEN(VLOOKUP(A100,'Species List'!$A:$G,6,FALSE))=0,"",VLOOKUP(A100,'Species List'!$A:$G,6,FALSE))</f>
        <v>#N/A</v>
      </c>
      <c r="H100" s="47" t="e">
        <f>VLOOKUP(A100,'Species List'!$A:$G,7,FALSE)</f>
        <v>#N/A</v>
      </c>
      <c r="J100" s="53"/>
      <c r="K100" s="26" t="e">
        <f>VLOOKUP(J100,'Species List'!$H$1:$J$9,2,FALSE)</f>
        <v>#N/A</v>
      </c>
      <c r="L100" s="26" t="e">
        <f>VLOOKUP(K100,'Species List'!$I$1:$N$8,2,FALSE)</f>
        <v>#N/A</v>
      </c>
      <c r="M100" s="56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53"/>
      <c r="B101" s="47" t="e">
        <f>IF(LEN(VLOOKUP(A101,'Species List'!$A:$G,2,FALSE))=0,"",VLOOKUP(A101,'Species List'!$A:$G,2,FALSE))</f>
        <v>#N/A</v>
      </c>
      <c r="C101" s="47" t="e">
        <f>IF(LEN(VLOOKUP(A101,'Species List'!$A:$G,3,FALSE))=0,"",VLOOKUP(A101,'Species List'!$A:$G,3,FALSE))</f>
        <v>#N/A</v>
      </c>
      <c r="D101" s="55" t="e">
        <f t="shared" si="8"/>
        <v>#N/A</v>
      </c>
      <c r="E101" s="47" t="e">
        <f>IF(LEN(VLOOKUP(A101,'Species List'!$A:$G,4,FALSE))=0,"",VLOOKUP(A101,'Species List'!$A:$G,4,FALSE))</f>
        <v>#N/A</v>
      </c>
      <c r="F101" s="47" t="e">
        <f>IF(LEN(VLOOKUP(A101,'Species List'!$A:$G,5,FALSE))=0,"",VLOOKUP(A101,'Species List'!$A:$G,5,FALSE))</f>
        <v>#N/A</v>
      </c>
      <c r="G101" s="47" t="e">
        <f>IF(LEN(VLOOKUP(A101,'Species List'!$A:$G,6,FALSE))=0,"",VLOOKUP(A101,'Species List'!$A:$G,6,FALSE))</f>
        <v>#N/A</v>
      </c>
      <c r="H101" s="47" t="e">
        <f>VLOOKUP(A101,'Species List'!$A:$G,7,FALSE)</f>
        <v>#N/A</v>
      </c>
      <c r="J101" s="53"/>
      <c r="K101" s="26" t="e">
        <f>VLOOKUP(J101,'Species List'!$H$1:$J$9,2,FALSE)</f>
        <v>#N/A</v>
      </c>
      <c r="L101" s="26" t="e">
        <f>VLOOKUP(K101,'Species List'!$I$1:$N$8,2,FALSE)</f>
        <v>#N/A</v>
      </c>
      <c r="M101" s="56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53"/>
      <c r="B102" s="47" t="e">
        <f>IF(LEN(VLOOKUP(A102,'Species List'!$A:$G,2,FALSE))=0,"",VLOOKUP(A102,'Species List'!$A:$G,2,FALSE))</f>
        <v>#N/A</v>
      </c>
      <c r="C102" s="47" t="e">
        <f>IF(LEN(VLOOKUP(A102,'Species List'!$A:$G,3,FALSE))=0,"",VLOOKUP(A102,'Species List'!$A:$G,3,FALSE))</f>
        <v>#N/A</v>
      </c>
      <c r="D102" s="55" t="e">
        <f t="shared" si="8"/>
        <v>#N/A</v>
      </c>
      <c r="E102" s="47" t="e">
        <f>IF(LEN(VLOOKUP(A102,'Species List'!$A:$G,4,FALSE))=0,"",VLOOKUP(A102,'Species List'!$A:$G,4,FALSE))</f>
        <v>#N/A</v>
      </c>
      <c r="F102" s="47" t="e">
        <f>IF(LEN(VLOOKUP(A102,'Species List'!$A:$G,5,FALSE))=0,"",VLOOKUP(A102,'Species List'!$A:$G,5,FALSE))</f>
        <v>#N/A</v>
      </c>
      <c r="G102" s="47" t="e">
        <f>IF(LEN(VLOOKUP(A102,'Species List'!$A:$G,6,FALSE))=0,"",VLOOKUP(A102,'Species List'!$A:$G,6,FALSE))</f>
        <v>#N/A</v>
      </c>
      <c r="H102" s="47" t="e">
        <f>VLOOKUP(A102,'Species List'!$A:$G,7,FALSE)</f>
        <v>#N/A</v>
      </c>
      <c r="J102" s="53"/>
      <c r="K102" s="26" t="e">
        <f>VLOOKUP(J102,'Species List'!$H$1:$J$9,2,FALSE)</f>
        <v>#N/A</v>
      </c>
      <c r="L102" s="26" t="e">
        <f>VLOOKUP(K102,'Species List'!$I$1:$N$8,2,FALSE)</f>
        <v>#N/A</v>
      </c>
      <c r="M102" s="56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53"/>
      <c r="B103" s="47" t="e">
        <f>IF(LEN(VLOOKUP(A103,'Species List'!$A:$G,2,FALSE))=0,"",VLOOKUP(A103,'Species List'!$A:$G,2,FALSE))</f>
        <v>#N/A</v>
      </c>
      <c r="C103" s="47" t="e">
        <f>IF(LEN(VLOOKUP(A103,'Species List'!$A:$G,3,FALSE))=0,"",VLOOKUP(A103,'Species List'!$A:$G,3,FALSE))</f>
        <v>#N/A</v>
      </c>
      <c r="D103" s="55" t="e">
        <f t="shared" si="8"/>
        <v>#N/A</v>
      </c>
      <c r="E103" s="47" t="e">
        <f>IF(LEN(VLOOKUP(A103,'Species List'!$A:$G,4,FALSE))=0,"",VLOOKUP(A103,'Species List'!$A:$G,4,FALSE))</f>
        <v>#N/A</v>
      </c>
      <c r="F103" s="47" t="e">
        <f>IF(LEN(VLOOKUP(A103,'Species List'!$A:$G,5,FALSE))=0,"",VLOOKUP(A103,'Species List'!$A:$G,5,FALSE))</f>
        <v>#N/A</v>
      </c>
      <c r="G103" s="47" t="e">
        <f>IF(LEN(VLOOKUP(A103,'Species List'!$A:$G,6,FALSE))=0,"",VLOOKUP(A103,'Species List'!$A:$G,6,FALSE))</f>
        <v>#N/A</v>
      </c>
      <c r="H103" s="47" t="e">
        <f>VLOOKUP(A103,'Species List'!$A:$G,7,FALSE)</f>
        <v>#N/A</v>
      </c>
      <c r="J103" s="53"/>
      <c r="K103" s="26" t="e">
        <f>VLOOKUP(J103,'Species List'!$H$1:$J$9,2,FALSE)</f>
        <v>#N/A</v>
      </c>
      <c r="L103" s="26" t="e">
        <f>VLOOKUP(K103,'Species List'!$I$1:$N$8,2,FALSE)</f>
        <v>#N/A</v>
      </c>
      <c r="M103" s="56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53"/>
      <c r="B104" s="47" t="e">
        <f>IF(LEN(VLOOKUP(A104,'Species List'!$A:$G,2,FALSE))=0,"",VLOOKUP(A104,'Species List'!$A:$G,2,FALSE))</f>
        <v>#N/A</v>
      </c>
      <c r="C104" s="47" t="e">
        <f>IF(LEN(VLOOKUP(A104,'Species List'!$A:$G,3,FALSE))=0,"",VLOOKUP(A104,'Species List'!$A:$G,3,FALSE))</f>
        <v>#N/A</v>
      </c>
      <c r="D104" s="55" t="e">
        <f t="shared" si="8"/>
        <v>#N/A</v>
      </c>
      <c r="E104" s="47" t="e">
        <f>IF(LEN(VLOOKUP(A104,'Species List'!$A:$G,4,FALSE))=0,"",VLOOKUP(A104,'Species List'!$A:$G,4,FALSE))</f>
        <v>#N/A</v>
      </c>
      <c r="F104" s="47" t="e">
        <f>IF(LEN(VLOOKUP(A104,'Species List'!$A:$G,5,FALSE))=0,"",VLOOKUP(A104,'Species List'!$A:$G,5,FALSE))</f>
        <v>#N/A</v>
      </c>
      <c r="G104" s="47" t="e">
        <f>IF(LEN(VLOOKUP(A104,'Species List'!$A:$G,6,FALSE))=0,"",VLOOKUP(A104,'Species List'!$A:$G,6,FALSE))</f>
        <v>#N/A</v>
      </c>
      <c r="H104" s="47" t="e">
        <f>VLOOKUP(A104,'Species List'!$A:$G,7,FALSE)</f>
        <v>#N/A</v>
      </c>
      <c r="J104" s="53"/>
      <c r="K104" s="26" t="e">
        <f>VLOOKUP(J104,'Species List'!$H$1:$J$9,2,FALSE)</f>
        <v>#N/A</v>
      </c>
      <c r="L104" s="26" t="e">
        <f>VLOOKUP(K104,'Species List'!$I$1:$N$8,2,FALSE)</f>
        <v>#N/A</v>
      </c>
      <c r="M104" s="56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53"/>
      <c r="B105" s="47" t="e">
        <f>IF(LEN(VLOOKUP(A105,'Species List'!$A:$G,2,FALSE))=0,"",VLOOKUP(A105,'Species List'!$A:$G,2,FALSE))</f>
        <v>#N/A</v>
      </c>
      <c r="C105" s="47" t="e">
        <f>IF(LEN(VLOOKUP(A105,'Species List'!$A:$G,3,FALSE))=0,"",VLOOKUP(A105,'Species List'!$A:$G,3,FALSE))</f>
        <v>#N/A</v>
      </c>
      <c r="D105" s="55" t="e">
        <f t="shared" si="8"/>
        <v>#N/A</v>
      </c>
      <c r="E105" s="47" t="e">
        <f>IF(LEN(VLOOKUP(A105,'Species List'!$A:$G,4,FALSE))=0,"",VLOOKUP(A105,'Species List'!$A:$G,4,FALSE))</f>
        <v>#N/A</v>
      </c>
      <c r="F105" s="47" t="e">
        <f>IF(LEN(VLOOKUP(A105,'Species List'!$A:$G,5,FALSE))=0,"",VLOOKUP(A105,'Species List'!$A:$G,5,FALSE))</f>
        <v>#N/A</v>
      </c>
      <c r="G105" s="47" t="e">
        <f>IF(LEN(VLOOKUP(A105,'Species List'!$A:$G,6,FALSE))=0,"",VLOOKUP(A105,'Species List'!$A:$G,6,FALSE))</f>
        <v>#N/A</v>
      </c>
      <c r="H105" s="47" t="e">
        <f>VLOOKUP(A105,'Species List'!$A:$G,7,FALSE)</f>
        <v>#N/A</v>
      </c>
      <c r="J105" s="53"/>
      <c r="K105" s="26" t="e">
        <f>VLOOKUP(J105,'Species List'!$H$1:$J$9,2,FALSE)</f>
        <v>#N/A</v>
      </c>
      <c r="L105" s="26" t="e">
        <f>VLOOKUP(K105,'Species List'!$I$1:$N$8,2,FALSE)</f>
        <v>#N/A</v>
      </c>
      <c r="M105" s="56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53"/>
      <c r="B106" s="47" t="e">
        <f>IF(LEN(VLOOKUP(A106,'Species List'!$A:$G,2,FALSE))=0,"",VLOOKUP(A106,'Species List'!$A:$G,2,FALSE))</f>
        <v>#N/A</v>
      </c>
      <c r="C106" s="47" t="e">
        <f>IF(LEN(VLOOKUP(A106,'Species List'!$A:$G,3,FALSE))=0,"",VLOOKUP(A106,'Species List'!$A:$G,3,FALSE))</f>
        <v>#N/A</v>
      </c>
      <c r="D106" s="55" t="e">
        <f t="shared" si="8"/>
        <v>#N/A</v>
      </c>
      <c r="E106" s="47" t="e">
        <f>IF(LEN(VLOOKUP(A106,'Species List'!$A:$G,4,FALSE))=0,"",VLOOKUP(A106,'Species List'!$A:$G,4,FALSE))</f>
        <v>#N/A</v>
      </c>
      <c r="F106" s="47" t="e">
        <f>IF(LEN(VLOOKUP(A106,'Species List'!$A:$G,5,FALSE))=0,"",VLOOKUP(A106,'Species List'!$A:$G,5,FALSE))</f>
        <v>#N/A</v>
      </c>
      <c r="G106" s="47" t="e">
        <f>IF(LEN(VLOOKUP(A106,'Species List'!$A:$G,6,FALSE))=0,"",VLOOKUP(A106,'Species List'!$A:$G,6,FALSE))</f>
        <v>#N/A</v>
      </c>
      <c r="H106" s="47" t="e">
        <f>VLOOKUP(A106,'Species List'!$A:$G,7,FALSE)</f>
        <v>#N/A</v>
      </c>
      <c r="J106" s="53"/>
      <c r="K106" s="26" t="e">
        <f>VLOOKUP(J106,'Species List'!$H$1:$J$9,2,FALSE)</f>
        <v>#N/A</v>
      </c>
      <c r="L106" s="26" t="e">
        <f>VLOOKUP(K106,'Species List'!$I$1:$N$8,2,FALSE)</f>
        <v>#N/A</v>
      </c>
      <c r="M106" s="56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53"/>
      <c r="B107" s="47" t="e">
        <f>IF(LEN(VLOOKUP(A107,'Species List'!$A:$G,2,FALSE))=0,"",VLOOKUP(A107,'Species List'!$A:$G,2,FALSE))</f>
        <v>#N/A</v>
      </c>
      <c r="C107" s="47" t="e">
        <f>IF(LEN(VLOOKUP(A107,'Species List'!$A:$G,3,FALSE))=0,"",VLOOKUP(A107,'Species List'!$A:$G,3,FALSE))</f>
        <v>#N/A</v>
      </c>
      <c r="D107" s="55" t="e">
        <f t="shared" si="8"/>
        <v>#N/A</v>
      </c>
      <c r="E107" s="47" t="e">
        <f>IF(LEN(VLOOKUP(A107,'Species List'!$A:$G,4,FALSE))=0,"",VLOOKUP(A107,'Species List'!$A:$G,4,FALSE))</f>
        <v>#N/A</v>
      </c>
      <c r="F107" s="47" t="e">
        <f>IF(LEN(VLOOKUP(A107,'Species List'!$A:$G,5,FALSE))=0,"",VLOOKUP(A107,'Species List'!$A:$G,5,FALSE))</f>
        <v>#N/A</v>
      </c>
      <c r="G107" s="47" t="e">
        <f>IF(LEN(VLOOKUP(A107,'Species List'!$A:$G,6,FALSE))=0,"",VLOOKUP(A107,'Species List'!$A:$G,6,FALSE))</f>
        <v>#N/A</v>
      </c>
      <c r="H107" s="47" t="e">
        <f>VLOOKUP(A107,'Species List'!$A:$G,7,FALSE)</f>
        <v>#N/A</v>
      </c>
      <c r="J107" s="53"/>
      <c r="K107" s="26" t="e">
        <f>VLOOKUP(J107,'Species List'!$H$1:$J$9,2,FALSE)</f>
        <v>#N/A</v>
      </c>
      <c r="L107" s="26" t="e">
        <f>VLOOKUP(K107,'Species List'!$I$1:$N$8,2,FALSE)</f>
        <v>#N/A</v>
      </c>
      <c r="M107" s="56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53"/>
      <c r="B108" s="47" t="e">
        <f>IF(LEN(VLOOKUP(A108,'Species List'!$A:$G,2,FALSE))=0,"",VLOOKUP(A108,'Species List'!$A:$G,2,FALSE))</f>
        <v>#N/A</v>
      </c>
      <c r="C108" s="47" t="e">
        <f>IF(LEN(VLOOKUP(A108,'Species List'!$A:$G,3,FALSE))=0,"",VLOOKUP(A108,'Species List'!$A:$G,3,FALSE))</f>
        <v>#N/A</v>
      </c>
      <c r="D108" s="55" t="e">
        <f t="shared" si="8"/>
        <v>#N/A</v>
      </c>
      <c r="E108" s="47" t="e">
        <f>IF(LEN(VLOOKUP(A108,'Species List'!$A:$G,4,FALSE))=0,"",VLOOKUP(A108,'Species List'!$A:$G,4,FALSE))</f>
        <v>#N/A</v>
      </c>
      <c r="F108" s="47" t="e">
        <f>IF(LEN(VLOOKUP(A108,'Species List'!$A:$G,5,FALSE))=0,"",VLOOKUP(A108,'Species List'!$A:$G,5,FALSE))</f>
        <v>#N/A</v>
      </c>
      <c r="G108" s="47" t="e">
        <f>IF(LEN(VLOOKUP(A108,'Species List'!$A:$G,6,FALSE))=0,"",VLOOKUP(A108,'Species List'!$A:$G,6,FALSE))</f>
        <v>#N/A</v>
      </c>
      <c r="H108" s="47" t="e">
        <f>VLOOKUP(A108,'Species List'!$A:$G,7,FALSE)</f>
        <v>#N/A</v>
      </c>
      <c r="J108" s="53"/>
      <c r="K108" s="26" t="e">
        <f>VLOOKUP(J108,'Species List'!$H$1:$J$9,2,FALSE)</f>
        <v>#N/A</v>
      </c>
      <c r="L108" s="26" t="e">
        <f>VLOOKUP(K108,'Species List'!$I$1:$N$8,2,FALSE)</f>
        <v>#N/A</v>
      </c>
      <c r="M108" s="56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53"/>
      <c r="B109" s="47" t="e">
        <f>IF(LEN(VLOOKUP(A109,'Species List'!$A:$G,2,FALSE))=0,"",VLOOKUP(A109,'Species List'!$A:$G,2,FALSE))</f>
        <v>#N/A</v>
      </c>
      <c r="C109" s="47" t="e">
        <f>IF(LEN(VLOOKUP(A109,'Species List'!$A:$G,3,FALSE))=0,"",VLOOKUP(A109,'Species List'!$A:$G,3,FALSE))</f>
        <v>#N/A</v>
      </c>
      <c r="D109" s="55" t="e">
        <f t="shared" si="8"/>
        <v>#N/A</v>
      </c>
      <c r="E109" s="47" t="e">
        <f>IF(LEN(VLOOKUP(A109,'Species List'!$A:$G,4,FALSE))=0,"",VLOOKUP(A109,'Species List'!$A:$G,4,FALSE))</f>
        <v>#N/A</v>
      </c>
      <c r="F109" s="47" t="e">
        <f>IF(LEN(VLOOKUP(A109,'Species List'!$A:$G,5,FALSE))=0,"",VLOOKUP(A109,'Species List'!$A:$G,5,FALSE))</f>
        <v>#N/A</v>
      </c>
      <c r="G109" s="47" t="e">
        <f>IF(LEN(VLOOKUP(A109,'Species List'!$A:$G,6,FALSE))=0,"",VLOOKUP(A109,'Species List'!$A:$G,6,FALSE))</f>
        <v>#N/A</v>
      </c>
      <c r="H109" s="47" t="e">
        <f>VLOOKUP(A109,'Species List'!$A:$G,7,FALSE)</f>
        <v>#N/A</v>
      </c>
      <c r="J109" s="53"/>
      <c r="K109" s="26" t="e">
        <f>VLOOKUP(J109,'Species List'!$H$1:$J$9,2,FALSE)</f>
        <v>#N/A</v>
      </c>
      <c r="L109" s="26" t="e">
        <f>VLOOKUP(K109,'Species List'!$I$1:$N$8,2,FALSE)</f>
        <v>#N/A</v>
      </c>
      <c r="M109" s="56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53"/>
      <c r="B110" s="47" t="e">
        <f>IF(LEN(VLOOKUP(A110,'Species List'!$A:$G,2,FALSE))=0,"",VLOOKUP(A110,'Species List'!$A:$G,2,FALSE))</f>
        <v>#N/A</v>
      </c>
      <c r="C110" s="47" t="e">
        <f>IF(LEN(VLOOKUP(A110,'Species List'!$A:$G,3,FALSE))=0,"",VLOOKUP(A110,'Species List'!$A:$G,3,FALSE))</f>
        <v>#N/A</v>
      </c>
      <c r="D110" s="55" t="e">
        <f t="shared" si="8"/>
        <v>#N/A</v>
      </c>
      <c r="E110" s="47" t="e">
        <f>IF(LEN(VLOOKUP(A110,'Species List'!$A:$G,4,FALSE))=0,"",VLOOKUP(A110,'Species List'!$A:$G,4,FALSE))</f>
        <v>#N/A</v>
      </c>
      <c r="F110" s="47" t="e">
        <f>IF(LEN(VLOOKUP(A110,'Species List'!$A:$G,5,FALSE))=0,"",VLOOKUP(A110,'Species List'!$A:$G,5,FALSE))</f>
        <v>#N/A</v>
      </c>
      <c r="G110" s="47" t="e">
        <f>IF(LEN(VLOOKUP(A110,'Species List'!$A:$G,6,FALSE))=0,"",VLOOKUP(A110,'Species List'!$A:$G,6,FALSE))</f>
        <v>#N/A</v>
      </c>
      <c r="H110" s="47" t="e">
        <f>VLOOKUP(A110,'Species List'!$A:$G,7,FALSE)</f>
        <v>#N/A</v>
      </c>
      <c r="J110" s="53"/>
      <c r="K110" s="26" t="e">
        <f>VLOOKUP(J110,'Species List'!$H$1:$J$9,2,FALSE)</f>
        <v>#N/A</v>
      </c>
      <c r="L110" s="26" t="e">
        <f>VLOOKUP(K110,'Species List'!$I$1:$N$8,2,FALSE)</f>
        <v>#N/A</v>
      </c>
      <c r="M110" s="56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53"/>
      <c r="B111" s="47" t="e">
        <f>IF(LEN(VLOOKUP(A111,'Species List'!$A:$G,2,FALSE))=0,"",VLOOKUP(A111,'Species List'!$A:$G,2,FALSE))</f>
        <v>#N/A</v>
      </c>
      <c r="C111" s="47" t="e">
        <f>IF(LEN(VLOOKUP(A111,'Species List'!$A:$G,3,FALSE))=0,"",VLOOKUP(A111,'Species List'!$A:$G,3,FALSE))</f>
        <v>#N/A</v>
      </c>
      <c r="D111" s="55" t="e">
        <f t="shared" si="8"/>
        <v>#N/A</v>
      </c>
      <c r="E111" s="47" t="e">
        <f>IF(LEN(VLOOKUP(A111,'Species List'!$A:$G,4,FALSE))=0,"",VLOOKUP(A111,'Species List'!$A:$G,4,FALSE))</f>
        <v>#N/A</v>
      </c>
      <c r="F111" s="47" t="e">
        <f>IF(LEN(VLOOKUP(A111,'Species List'!$A:$G,5,FALSE))=0,"",VLOOKUP(A111,'Species List'!$A:$G,5,FALSE))</f>
        <v>#N/A</v>
      </c>
      <c r="G111" s="47" t="e">
        <f>IF(LEN(VLOOKUP(A111,'Species List'!$A:$G,6,FALSE))=0,"",VLOOKUP(A111,'Species List'!$A:$G,6,FALSE))</f>
        <v>#N/A</v>
      </c>
      <c r="H111" s="47" t="e">
        <f>VLOOKUP(A111,'Species List'!$A:$G,7,FALSE)</f>
        <v>#N/A</v>
      </c>
      <c r="J111" s="53"/>
      <c r="K111" s="26" t="e">
        <f>VLOOKUP(J111,'Species List'!$H$1:$J$9,2,FALSE)</f>
        <v>#N/A</v>
      </c>
      <c r="L111" s="26" t="e">
        <f>VLOOKUP(K111,'Species List'!$I$1:$N$8,2,FALSE)</f>
        <v>#N/A</v>
      </c>
      <c r="M111" s="56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53"/>
      <c r="B112" s="47" t="e">
        <f>IF(LEN(VLOOKUP(A112,'Species List'!$A:$G,2,FALSE))=0,"",VLOOKUP(A112,'Species List'!$A:$G,2,FALSE))</f>
        <v>#N/A</v>
      </c>
      <c r="C112" s="47" t="e">
        <f>IF(LEN(VLOOKUP(A112,'Species List'!$A:$G,3,FALSE))=0,"",VLOOKUP(A112,'Species List'!$A:$G,3,FALSE))</f>
        <v>#N/A</v>
      </c>
      <c r="D112" s="55" t="e">
        <f t="shared" si="8"/>
        <v>#N/A</v>
      </c>
      <c r="E112" s="47" t="e">
        <f>IF(LEN(VLOOKUP(A112,'Species List'!$A:$G,4,FALSE))=0,"",VLOOKUP(A112,'Species List'!$A:$G,4,FALSE))</f>
        <v>#N/A</v>
      </c>
      <c r="F112" s="47" t="e">
        <f>IF(LEN(VLOOKUP(A112,'Species List'!$A:$G,5,FALSE))=0,"",VLOOKUP(A112,'Species List'!$A:$G,5,FALSE))</f>
        <v>#N/A</v>
      </c>
      <c r="G112" s="47" t="e">
        <f>IF(LEN(VLOOKUP(A112,'Species List'!$A:$G,6,FALSE))=0,"",VLOOKUP(A112,'Species List'!$A:$G,6,FALSE))</f>
        <v>#N/A</v>
      </c>
      <c r="H112" s="47" t="e">
        <f>VLOOKUP(A112,'Species List'!$A:$G,7,FALSE)</f>
        <v>#N/A</v>
      </c>
      <c r="J112" s="53"/>
      <c r="K112" s="26" t="e">
        <f>VLOOKUP(J112,'Species List'!$H$1:$J$9,2,FALSE)</f>
        <v>#N/A</v>
      </c>
      <c r="L112" s="26" t="e">
        <f>VLOOKUP(K112,'Species List'!$I$1:$N$8,2,FALSE)</f>
        <v>#N/A</v>
      </c>
      <c r="M112" s="56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53"/>
      <c r="B113" s="47" t="e">
        <f>IF(LEN(VLOOKUP(A113,'Species List'!$A:$G,2,FALSE))=0,"",VLOOKUP(A113,'Species List'!$A:$G,2,FALSE))</f>
        <v>#N/A</v>
      </c>
      <c r="C113" s="47" t="e">
        <f>IF(LEN(VLOOKUP(A113,'Species List'!$A:$G,3,FALSE))=0,"",VLOOKUP(A113,'Species List'!$A:$G,3,FALSE))</f>
        <v>#N/A</v>
      </c>
      <c r="D113" s="55" t="e">
        <f t="shared" si="8"/>
        <v>#N/A</v>
      </c>
      <c r="E113" s="47" t="e">
        <f>IF(LEN(VLOOKUP(A113,'Species List'!$A:$G,4,FALSE))=0,"",VLOOKUP(A113,'Species List'!$A:$G,4,FALSE))</f>
        <v>#N/A</v>
      </c>
      <c r="F113" s="47" t="e">
        <f>IF(LEN(VLOOKUP(A113,'Species List'!$A:$G,5,FALSE))=0,"",VLOOKUP(A113,'Species List'!$A:$G,5,FALSE))</f>
        <v>#N/A</v>
      </c>
      <c r="G113" s="47" t="e">
        <f>IF(LEN(VLOOKUP(A113,'Species List'!$A:$G,6,FALSE))=0,"",VLOOKUP(A113,'Species List'!$A:$G,6,FALSE))</f>
        <v>#N/A</v>
      </c>
      <c r="H113" s="47" t="e">
        <f>VLOOKUP(A113,'Species List'!$A:$G,7,FALSE)</f>
        <v>#N/A</v>
      </c>
      <c r="J113" s="53"/>
      <c r="K113" s="26" t="e">
        <f>VLOOKUP(J113,'Species List'!$H$1:$J$9,2,FALSE)</f>
        <v>#N/A</v>
      </c>
      <c r="L113" s="26" t="e">
        <f>VLOOKUP(K113,'Species List'!$I$1:$N$8,2,FALSE)</f>
        <v>#N/A</v>
      </c>
      <c r="M113" s="56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53"/>
      <c r="B114" s="47" t="e">
        <f>IF(LEN(VLOOKUP(A114,'Species List'!$A:$G,2,FALSE))=0,"",VLOOKUP(A114,'Species List'!$A:$G,2,FALSE))</f>
        <v>#N/A</v>
      </c>
      <c r="C114" s="47" t="e">
        <f>IF(LEN(VLOOKUP(A114,'Species List'!$A:$G,3,FALSE))=0,"",VLOOKUP(A114,'Species List'!$A:$G,3,FALSE))</f>
        <v>#N/A</v>
      </c>
      <c r="D114" s="55" t="e">
        <f t="shared" si="8"/>
        <v>#N/A</v>
      </c>
      <c r="E114" s="47" t="e">
        <f>IF(LEN(VLOOKUP(A114,'Species List'!$A:$G,4,FALSE))=0,"",VLOOKUP(A114,'Species List'!$A:$G,4,FALSE))</f>
        <v>#N/A</v>
      </c>
      <c r="F114" s="47" t="e">
        <f>IF(LEN(VLOOKUP(A114,'Species List'!$A:$G,5,FALSE))=0,"",VLOOKUP(A114,'Species List'!$A:$G,5,FALSE))</f>
        <v>#N/A</v>
      </c>
      <c r="G114" s="47" t="e">
        <f>IF(LEN(VLOOKUP(A114,'Species List'!$A:$G,6,FALSE))=0,"",VLOOKUP(A114,'Species List'!$A:$G,6,FALSE))</f>
        <v>#N/A</v>
      </c>
      <c r="H114" s="47" t="e">
        <f>VLOOKUP(A114,'Species List'!$A:$G,7,FALSE)</f>
        <v>#N/A</v>
      </c>
      <c r="J114" s="53"/>
      <c r="K114" s="26" t="e">
        <f>VLOOKUP(J114,'Species List'!$H$1:$J$9,2,FALSE)</f>
        <v>#N/A</v>
      </c>
      <c r="L114" s="26" t="e">
        <f>VLOOKUP(K114,'Species List'!$I$1:$N$8,2,FALSE)</f>
        <v>#N/A</v>
      </c>
      <c r="M114" s="56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53"/>
      <c r="B115" s="47" t="e">
        <f>IF(LEN(VLOOKUP(A115,'Species List'!$A:$G,2,FALSE))=0,"",VLOOKUP(A115,'Species List'!$A:$G,2,FALSE))</f>
        <v>#N/A</v>
      </c>
      <c r="C115" s="47" t="e">
        <f>IF(LEN(VLOOKUP(A115,'Species List'!$A:$G,3,FALSE))=0,"",VLOOKUP(A115,'Species List'!$A:$G,3,FALSE))</f>
        <v>#N/A</v>
      </c>
      <c r="D115" s="55" t="e">
        <f t="shared" si="8"/>
        <v>#N/A</v>
      </c>
      <c r="E115" s="47" t="e">
        <f>IF(LEN(VLOOKUP(A115,'Species List'!$A:$G,4,FALSE))=0,"",VLOOKUP(A115,'Species List'!$A:$G,4,FALSE))</f>
        <v>#N/A</v>
      </c>
      <c r="F115" s="47" t="e">
        <f>IF(LEN(VLOOKUP(A115,'Species List'!$A:$G,5,FALSE))=0,"",VLOOKUP(A115,'Species List'!$A:$G,5,FALSE))</f>
        <v>#N/A</v>
      </c>
      <c r="G115" s="47" t="e">
        <f>IF(LEN(VLOOKUP(A115,'Species List'!$A:$G,6,FALSE))=0,"",VLOOKUP(A115,'Species List'!$A:$G,6,FALSE))</f>
        <v>#N/A</v>
      </c>
      <c r="H115" s="47" t="e">
        <f>VLOOKUP(A115,'Species List'!$A:$G,7,FALSE)</f>
        <v>#N/A</v>
      </c>
      <c r="J115" s="53"/>
      <c r="K115" s="26" t="e">
        <f>VLOOKUP(J115,'Species List'!$H$1:$J$9,2,FALSE)</f>
        <v>#N/A</v>
      </c>
      <c r="L115" s="26" t="e">
        <f>VLOOKUP(K115,'Species List'!$I$1:$N$8,2,FALSE)</f>
        <v>#N/A</v>
      </c>
      <c r="M115" s="56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53"/>
      <c r="B116" s="47" t="e">
        <f>IF(LEN(VLOOKUP(A116,'Species List'!$A:$G,2,FALSE))=0,"",VLOOKUP(A116,'Species List'!$A:$G,2,FALSE))</f>
        <v>#N/A</v>
      </c>
      <c r="C116" s="47" t="e">
        <f>IF(LEN(VLOOKUP(A116,'Species List'!$A:$G,3,FALSE))=0,"",VLOOKUP(A116,'Species List'!$A:$G,3,FALSE))</f>
        <v>#N/A</v>
      </c>
      <c r="D116" s="55" t="e">
        <f t="shared" si="8"/>
        <v>#N/A</v>
      </c>
      <c r="E116" s="47" t="e">
        <f>IF(LEN(VLOOKUP(A116,'Species List'!$A:$G,4,FALSE))=0,"",VLOOKUP(A116,'Species List'!$A:$G,4,FALSE))</f>
        <v>#N/A</v>
      </c>
      <c r="F116" s="47" t="e">
        <f>IF(LEN(VLOOKUP(A116,'Species List'!$A:$G,5,FALSE))=0,"",VLOOKUP(A116,'Species List'!$A:$G,5,FALSE))</f>
        <v>#N/A</v>
      </c>
      <c r="G116" s="47" t="e">
        <f>IF(LEN(VLOOKUP(A116,'Species List'!$A:$G,6,FALSE))=0,"",VLOOKUP(A116,'Species List'!$A:$G,6,FALSE))</f>
        <v>#N/A</v>
      </c>
      <c r="H116" s="47" t="e">
        <f>VLOOKUP(A116,'Species List'!$A:$G,7,FALSE)</f>
        <v>#N/A</v>
      </c>
      <c r="J116" s="53"/>
      <c r="K116" s="26" t="e">
        <f>VLOOKUP(J116,'Species List'!$H$1:$J$9,2,FALSE)</f>
        <v>#N/A</v>
      </c>
      <c r="L116" s="26" t="e">
        <f>VLOOKUP(K116,'Species List'!$I$1:$N$8,2,FALSE)</f>
        <v>#N/A</v>
      </c>
      <c r="M116" s="56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53"/>
      <c r="B117" s="47" t="e">
        <f>IF(LEN(VLOOKUP(A117,'Species List'!$A:$G,2,FALSE))=0,"",VLOOKUP(A117,'Species List'!$A:$G,2,FALSE))</f>
        <v>#N/A</v>
      </c>
      <c r="C117" s="47" t="e">
        <f>IF(LEN(VLOOKUP(A117,'Species List'!$A:$G,3,FALSE))=0,"",VLOOKUP(A117,'Species List'!$A:$G,3,FALSE))</f>
        <v>#N/A</v>
      </c>
      <c r="D117" s="55" t="e">
        <f t="shared" si="8"/>
        <v>#N/A</v>
      </c>
      <c r="E117" s="47" t="e">
        <f>IF(LEN(VLOOKUP(A117,'Species List'!$A:$G,4,FALSE))=0,"",VLOOKUP(A117,'Species List'!$A:$G,4,FALSE))</f>
        <v>#N/A</v>
      </c>
      <c r="F117" s="47" t="e">
        <f>IF(LEN(VLOOKUP(A117,'Species List'!$A:$G,5,FALSE))=0,"",VLOOKUP(A117,'Species List'!$A:$G,5,FALSE))</f>
        <v>#N/A</v>
      </c>
      <c r="G117" s="47" t="e">
        <f>IF(LEN(VLOOKUP(A117,'Species List'!$A:$G,6,FALSE))=0,"",VLOOKUP(A117,'Species List'!$A:$G,6,FALSE))</f>
        <v>#N/A</v>
      </c>
      <c r="H117" s="47" t="e">
        <f>VLOOKUP(A117,'Species List'!$A:$G,7,FALSE)</f>
        <v>#N/A</v>
      </c>
      <c r="J117" s="53"/>
      <c r="K117" s="26" t="e">
        <f>VLOOKUP(J117,'Species List'!$H$1:$J$9,2,FALSE)</f>
        <v>#N/A</v>
      </c>
      <c r="L117" s="26" t="e">
        <f>VLOOKUP(K117,'Species List'!$I$1:$N$8,2,FALSE)</f>
        <v>#N/A</v>
      </c>
      <c r="M117" s="56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53"/>
      <c r="B118" s="47" t="e">
        <f>IF(LEN(VLOOKUP(A118,'Species List'!$A:$G,2,FALSE))=0,"",VLOOKUP(A118,'Species List'!$A:$G,2,FALSE))</f>
        <v>#N/A</v>
      </c>
      <c r="C118" s="47" t="e">
        <f>IF(LEN(VLOOKUP(A118,'Species List'!$A:$G,3,FALSE))=0,"",VLOOKUP(A118,'Species List'!$A:$G,3,FALSE))</f>
        <v>#N/A</v>
      </c>
      <c r="D118" s="55" t="e">
        <f t="shared" si="8"/>
        <v>#N/A</v>
      </c>
      <c r="E118" s="47" t="e">
        <f>IF(LEN(VLOOKUP(A118,'Species List'!$A:$G,4,FALSE))=0,"",VLOOKUP(A118,'Species List'!$A:$G,4,FALSE))</f>
        <v>#N/A</v>
      </c>
      <c r="F118" s="47" t="e">
        <f>IF(LEN(VLOOKUP(A118,'Species List'!$A:$G,5,FALSE))=0,"",VLOOKUP(A118,'Species List'!$A:$G,5,FALSE))</f>
        <v>#N/A</v>
      </c>
      <c r="G118" s="47" t="e">
        <f>IF(LEN(VLOOKUP(A118,'Species List'!$A:$G,6,FALSE))=0,"",VLOOKUP(A118,'Species List'!$A:$G,6,FALSE))</f>
        <v>#N/A</v>
      </c>
      <c r="H118" s="47" t="e">
        <f>VLOOKUP(A118,'Species List'!$A:$G,7,FALSE)</f>
        <v>#N/A</v>
      </c>
      <c r="J118" s="53"/>
      <c r="K118" s="26" t="e">
        <f>VLOOKUP(J118,'Species List'!$H$1:$J$9,2,FALSE)</f>
        <v>#N/A</v>
      </c>
      <c r="L118" s="26" t="e">
        <f>VLOOKUP(K118,'Species List'!$I$1:$N$8,2,FALSE)</f>
        <v>#N/A</v>
      </c>
      <c r="M118" s="56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53"/>
      <c r="B119" s="47" t="e">
        <f>IF(LEN(VLOOKUP(A119,'Species List'!$A:$G,2,FALSE))=0,"",VLOOKUP(A119,'Species List'!$A:$G,2,FALSE))</f>
        <v>#N/A</v>
      </c>
      <c r="C119" s="47" t="e">
        <f>IF(LEN(VLOOKUP(A119,'Species List'!$A:$G,3,FALSE))=0,"",VLOOKUP(A119,'Species List'!$A:$G,3,FALSE))</f>
        <v>#N/A</v>
      </c>
      <c r="D119" s="55" t="e">
        <f t="shared" si="8"/>
        <v>#N/A</v>
      </c>
      <c r="E119" s="47" t="e">
        <f>IF(LEN(VLOOKUP(A119,'Species List'!$A:$G,4,FALSE))=0,"",VLOOKUP(A119,'Species List'!$A:$G,4,FALSE))</f>
        <v>#N/A</v>
      </c>
      <c r="F119" s="47" t="e">
        <f>IF(LEN(VLOOKUP(A119,'Species List'!$A:$G,5,FALSE))=0,"",VLOOKUP(A119,'Species List'!$A:$G,5,FALSE))</f>
        <v>#N/A</v>
      </c>
      <c r="G119" s="47" t="e">
        <f>IF(LEN(VLOOKUP(A119,'Species List'!$A:$G,6,FALSE))=0,"",VLOOKUP(A119,'Species List'!$A:$G,6,FALSE))</f>
        <v>#N/A</v>
      </c>
      <c r="H119" s="47" t="e">
        <f>VLOOKUP(A119,'Species List'!$A:$G,7,FALSE)</f>
        <v>#N/A</v>
      </c>
      <c r="J119" s="53"/>
      <c r="K119" s="26" t="e">
        <f>VLOOKUP(J119,'Species List'!$H$1:$J$9,2,FALSE)</f>
        <v>#N/A</v>
      </c>
      <c r="L119" s="26" t="e">
        <f>VLOOKUP(K119,'Species List'!$I$1:$N$8,2,FALSE)</f>
        <v>#N/A</v>
      </c>
      <c r="M119" s="56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53"/>
      <c r="B120" s="47" t="e">
        <f>IF(LEN(VLOOKUP(A120,'Species List'!$A:$G,2,FALSE))=0,"",VLOOKUP(A120,'Species List'!$A:$G,2,FALSE))</f>
        <v>#N/A</v>
      </c>
      <c r="C120" s="47" t="e">
        <f>IF(LEN(VLOOKUP(A120,'Species List'!$A:$G,3,FALSE))=0,"",VLOOKUP(A120,'Species List'!$A:$G,3,FALSE))</f>
        <v>#N/A</v>
      </c>
      <c r="D120" s="55" t="e">
        <f t="shared" si="8"/>
        <v>#N/A</v>
      </c>
      <c r="E120" s="47" t="e">
        <f>IF(LEN(VLOOKUP(A120,'Species List'!$A:$G,4,FALSE))=0,"",VLOOKUP(A120,'Species List'!$A:$G,4,FALSE))</f>
        <v>#N/A</v>
      </c>
      <c r="F120" s="47" t="e">
        <f>IF(LEN(VLOOKUP(A120,'Species List'!$A:$G,5,FALSE))=0,"",VLOOKUP(A120,'Species List'!$A:$G,5,FALSE))</f>
        <v>#N/A</v>
      </c>
      <c r="G120" s="47" t="e">
        <f>IF(LEN(VLOOKUP(A120,'Species List'!$A:$G,6,FALSE))=0,"",VLOOKUP(A120,'Species List'!$A:$G,6,FALSE))</f>
        <v>#N/A</v>
      </c>
      <c r="H120" s="47" t="e">
        <f>VLOOKUP(A120,'Species List'!$A:$G,7,FALSE)</f>
        <v>#N/A</v>
      </c>
      <c r="J120" s="53"/>
      <c r="K120" s="26" t="e">
        <f>VLOOKUP(J120,'Species List'!$H$1:$J$9,2,FALSE)</f>
        <v>#N/A</v>
      </c>
      <c r="L120" s="26" t="e">
        <f>VLOOKUP(K120,'Species List'!$I$1:$N$8,2,FALSE)</f>
        <v>#N/A</v>
      </c>
      <c r="M120" s="56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53"/>
      <c r="B121" s="47" t="e">
        <f>IF(LEN(VLOOKUP(A121,'Species List'!$A:$G,2,FALSE))=0,"",VLOOKUP(A121,'Species List'!$A:$G,2,FALSE))</f>
        <v>#N/A</v>
      </c>
      <c r="C121" s="47" t="e">
        <f>IF(LEN(VLOOKUP(A121,'Species List'!$A:$G,3,FALSE))=0,"",VLOOKUP(A121,'Species List'!$A:$G,3,FALSE))</f>
        <v>#N/A</v>
      </c>
      <c r="D121" s="55" t="e">
        <f t="shared" si="8"/>
        <v>#N/A</v>
      </c>
      <c r="E121" s="47" t="e">
        <f>IF(LEN(VLOOKUP(A121,'Species List'!$A:$G,4,FALSE))=0,"",VLOOKUP(A121,'Species List'!$A:$G,4,FALSE))</f>
        <v>#N/A</v>
      </c>
      <c r="F121" s="47" t="e">
        <f>IF(LEN(VLOOKUP(A121,'Species List'!$A:$G,5,FALSE))=0,"",VLOOKUP(A121,'Species List'!$A:$G,5,FALSE))</f>
        <v>#N/A</v>
      </c>
      <c r="G121" s="47" t="e">
        <f>IF(LEN(VLOOKUP(A121,'Species List'!$A:$G,6,FALSE))=0,"",VLOOKUP(A121,'Species List'!$A:$G,6,FALSE))</f>
        <v>#N/A</v>
      </c>
      <c r="H121" s="47" t="e">
        <f>VLOOKUP(A121,'Species List'!$A:$G,7,FALSE)</f>
        <v>#N/A</v>
      </c>
      <c r="J121" s="53"/>
      <c r="K121" s="26" t="e">
        <f>VLOOKUP(J121,'Species List'!$H$1:$J$9,2,FALSE)</f>
        <v>#N/A</v>
      </c>
      <c r="L121" s="26" t="e">
        <f>VLOOKUP(K121,'Species List'!$I$1:$N$8,2,FALSE)</f>
        <v>#N/A</v>
      </c>
      <c r="M121" s="56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53"/>
      <c r="B122" s="47" t="e">
        <f>IF(LEN(VLOOKUP(A122,'Species List'!$A:$G,2,FALSE))=0,"",VLOOKUP(A122,'Species List'!$A:$G,2,FALSE))</f>
        <v>#N/A</v>
      </c>
      <c r="C122" s="47" t="e">
        <f>IF(LEN(VLOOKUP(A122,'Species List'!$A:$G,3,FALSE))=0,"",VLOOKUP(A122,'Species List'!$A:$G,3,FALSE))</f>
        <v>#N/A</v>
      </c>
      <c r="D122" s="55" t="e">
        <f t="shared" si="8"/>
        <v>#N/A</v>
      </c>
      <c r="E122" s="47" t="e">
        <f>IF(LEN(VLOOKUP(A122,'Species List'!$A:$G,4,FALSE))=0,"",VLOOKUP(A122,'Species List'!$A:$G,4,FALSE))</f>
        <v>#N/A</v>
      </c>
      <c r="F122" s="47" t="e">
        <f>IF(LEN(VLOOKUP(A122,'Species List'!$A:$G,5,FALSE))=0,"",VLOOKUP(A122,'Species List'!$A:$G,5,FALSE))</f>
        <v>#N/A</v>
      </c>
      <c r="G122" s="47" t="e">
        <f>IF(LEN(VLOOKUP(A122,'Species List'!$A:$G,6,FALSE))=0,"",VLOOKUP(A122,'Species List'!$A:$G,6,FALSE))</f>
        <v>#N/A</v>
      </c>
      <c r="H122" s="47" t="e">
        <f>VLOOKUP(A122,'Species List'!$A:$G,7,FALSE)</f>
        <v>#N/A</v>
      </c>
      <c r="J122" s="53"/>
      <c r="K122" s="26" t="e">
        <f>VLOOKUP(J122,'Species List'!$H$1:$J$9,2,FALSE)</f>
        <v>#N/A</v>
      </c>
      <c r="L122" s="26" t="e">
        <f>VLOOKUP(K122,'Species List'!$I$1:$N$8,2,FALSE)</f>
        <v>#N/A</v>
      </c>
      <c r="M122" s="56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53"/>
      <c r="B123" s="47" t="e">
        <f>IF(LEN(VLOOKUP(A123,'Species List'!$A:$G,2,FALSE))=0,"",VLOOKUP(A123,'Species List'!$A:$G,2,FALSE))</f>
        <v>#N/A</v>
      </c>
      <c r="C123" s="47" t="e">
        <f>IF(LEN(VLOOKUP(A123,'Species List'!$A:$G,3,FALSE))=0,"",VLOOKUP(A123,'Species List'!$A:$G,3,FALSE))</f>
        <v>#N/A</v>
      </c>
      <c r="D123" s="55" t="e">
        <f t="shared" si="8"/>
        <v>#N/A</v>
      </c>
      <c r="E123" s="47" t="e">
        <f>IF(LEN(VLOOKUP(A123,'Species List'!$A:$G,4,FALSE))=0,"",VLOOKUP(A123,'Species List'!$A:$G,4,FALSE))</f>
        <v>#N/A</v>
      </c>
      <c r="F123" s="47" t="e">
        <f>IF(LEN(VLOOKUP(A123,'Species List'!$A:$G,5,FALSE))=0,"",VLOOKUP(A123,'Species List'!$A:$G,5,FALSE))</f>
        <v>#N/A</v>
      </c>
      <c r="G123" s="47" t="e">
        <f>IF(LEN(VLOOKUP(A123,'Species List'!$A:$G,6,FALSE))=0,"",VLOOKUP(A123,'Species List'!$A:$G,6,FALSE))</f>
        <v>#N/A</v>
      </c>
      <c r="H123" s="47" t="e">
        <f>VLOOKUP(A123,'Species List'!$A:$G,7,FALSE)</f>
        <v>#N/A</v>
      </c>
      <c r="J123" s="53"/>
      <c r="K123" s="26" t="e">
        <f>VLOOKUP(J123,'Species List'!$H$1:$J$9,2,FALSE)</f>
        <v>#N/A</v>
      </c>
      <c r="L123" s="26" t="e">
        <f>VLOOKUP(K123,'Species List'!$I$1:$N$8,2,FALSE)</f>
        <v>#N/A</v>
      </c>
      <c r="M123" s="56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53"/>
      <c r="B124" s="47" t="e">
        <f>IF(LEN(VLOOKUP(A124,'Species List'!$A:$G,2,FALSE))=0,"",VLOOKUP(A124,'Species List'!$A:$G,2,FALSE))</f>
        <v>#N/A</v>
      </c>
      <c r="C124" s="47" t="e">
        <f>IF(LEN(VLOOKUP(A124,'Species List'!$A:$G,3,FALSE))=0,"",VLOOKUP(A124,'Species List'!$A:$G,3,FALSE))</f>
        <v>#N/A</v>
      </c>
      <c r="D124" s="55" t="e">
        <f t="shared" si="8"/>
        <v>#N/A</v>
      </c>
      <c r="E124" s="47" t="e">
        <f>IF(LEN(VLOOKUP(A124,'Species List'!$A:$G,4,FALSE))=0,"",VLOOKUP(A124,'Species List'!$A:$G,4,FALSE))</f>
        <v>#N/A</v>
      </c>
      <c r="F124" s="47" t="e">
        <f>IF(LEN(VLOOKUP(A124,'Species List'!$A:$G,5,FALSE))=0,"",VLOOKUP(A124,'Species List'!$A:$G,5,FALSE))</f>
        <v>#N/A</v>
      </c>
      <c r="G124" s="47" t="e">
        <f>IF(LEN(VLOOKUP(A124,'Species List'!$A:$G,6,FALSE))=0,"",VLOOKUP(A124,'Species List'!$A:$G,6,FALSE))</f>
        <v>#N/A</v>
      </c>
      <c r="H124" s="47" t="e">
        <f>VLOOKUP(A124,'Species List'!$A:$G,7,FALSE)</f>
        <v>#N/A</v>
      </c>
      <c r="J124" s="53"/>
      <c r="K124" s="26" t="e">
        <f>VLOOKUP(J124,'Species List'!$H$1:$J$9,2,FALSE)</f>
        <v>#N/A</v>
      </c>
      <c r="L124" s="26" t="e">
        <f>VLOOKUP(K124,'Species List'!$I$1:$N$8,2,FALSE)</f>
        <v>#N/A</v>
      </c>
      <c r="M124" s="56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53"/>
      <c r="B125" s="47" t="e">
        <f>IF(LEN(VLOOKUP(A125,'Species List'!$A:$G,2,FALSE))=0,"",VLOOKUP(A125,'Species List'!$A:$G,2,FALSE))</f>
        <v>#N/A</v>
      </c>
      <c r="C125" s="47" t="e">
        <f>IF(LEN(VLOOKUP(A125,'Species List'!$A:$G,3,FALSE))=0,"",VLOOKUP(A125,'Species List'!$A:$G,3,FALSE))</f>
        <v>#N/A</v>
      </c>
      <c r="D125" s="55" t="e">
        <f t="shared" si="8"/>
        <v>#N/A</v>
      </c>
      <c r="E125" s="47" t="e">
        <f>IF(LEN(VLOOKUP(A125,'Species List'!$A:$G,4,FALSE))=0,"",VLOOKUP(A125,'Species List'!$A:$G,4,FALSE))</f>
        <v>#N/A</v>
      </c>
      <c r="F125" s="47" t="e">
        <f>IF(LEN(VLOOKUP(A125,'Species List'!$A:$G,5,FALSE))=0,"",VLOOKUP(A125,'Species List'!$A:$G,5,FALSE))</f>
        <v>#N/A</v>
      </c>
      <c r="G125" s="47" t="e">
        <f>IF(LEN(VLOOKUP(A125,'Species List'!$A:$G,6,FALSE))=0,"",VLOOKUP(A125,'Species List'!$A:$G,6,FALSE))</f>
        <v>#N/A</v>
      </c>
      <c r="H125" s="47" t="e">
        <f>VLOOKUP(A125,'Species List'!$A:$G,7,FALSE)</f>
        <v>#N/A</v>
      </c>
      <c r="J125" s="53"/>
      <c r="K125" s="26" t="e">
        <f>VLOOKUP(J125,'Species List'!$H$1:$J$9,2,FALSE)</f>
        <v>#N/A</v>
      </c>
      <c r="L125" s="26" t="e">
        <f>VLOOKUP(K125,'Species List'!$I$1:$N$8,2,FALSE)</f>
        <v>#N/A</v>
      </c>
      <c r="M125" s="56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53"/>
      <c r="B126" s="47" t="e">
        <f>IF(LEN(VLOOKUP(A126,'Species List'!$A:$G,2,FALSE))=0,"",VLOOKUP(A126,'Species List'!$A:$G,2,FALSE))</f>
        <v>#N/A</v>
      </c>
      <c r="C126" s="47" t="e">
        <f>IF(LEN(VLOOKUP(A126,'Species List'!$A:$G,3,FALSE))=0,"",VLOOKUP(A126,'Species List'!$A:$G,3,FALSE))</f>
        <v>#N/A</v>
      </c>
      <c r="D126" s="55" t="e">
        <f t="shared" si="8"/>
        <v>#N/A</v>
      </c>
      <c r="E126" s="47" t="e">
        <f>IF(LEN(VLOOKUP(A126,'Species List'!$A:$G,4,FALSE))=0,"",VLOOKUP(A126,'Species List'!$A:$G,4,FALSE))</f>
        <v>#N/A</v>
      </c>
      <c r="F126" s="47" t="e">
        <f>IF(LEN(VLOOKUP(A126,'Species List'!$A:$G,5,FALSE))=0,"",VLOOKUP(A126,'Species List'!$A:$G,5,FALSE))</f>
        <v>#N/A</v>
      </c>
      <c r="G126" s="47" t="e">
        <f>IF(LEN(VLOOKUP(A126,'Species List'!$A:$G,6,FALSE))=0,"",VLOOKUP(A126,'Species List'!$A:$G,6,FALSE))</f>
        <v>#N/A</v>
      </c>
      <c r="H126" s="47" t="e">
        <f>VLOOKUP(A126,'Species List'!$A:$G,7,FALSE)</f>
        <v>#N/A</v>
      </c>
      <c r="J126" s="53"/>
      <c r="K126" s="26" t="e">
        <f>VLOOKUP(J126,'Species List'!$H$1:$J$9,2,FALSE)</f>
        <v>#N/A</v>
      </c>
      <c r="L126" s="26" t="e">
        <f>VLOOKUP(K126,'Species List'!$I$1:$N$8,2,FALSE)</f>
        <v>#N/A</v>
      </c>
      <c r="M126" s="56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53"/>
      <c r="B127" s="47" t="e">
        <f>IF(LEN(VLOOKUP(A127,'Species List'!$A:$G,2,FALSE))=0,"",VLOOKUP(A127,'Species List'!$A:$G,2,FALSE))</f>
        <v>#N/A</v>
      </c>
      <c r="C127" s="47" t="e">
        <f>IF(LEN(VLOOKUP(A127,'Species List'!$A:$G,3,FALSE))=0,"",VLOOKUP(A127,'Species List'!$A:$G,3,FALSE))</f>
        <v>#N/A</v>
      </c>
      <c r="D127" s="55" t="e">
        <f t="shared" si="8"/>
        <v>#N/A</v>
      </c>
      <c r="E127" s="47" t="e">
        <f>IF(LEN(VLOOKUP(A127,'Species List'!$A:$G,4,FALSE))=0,"",VLOOKUP(A127,'Species List'!$A:$G,4,FALSE))</f>
        <v>#N/A</v>
      </c>
      <c r="F127" s="47" t="e">
        <f>IF(LEN(VLOOKUP(A127,'Species List'!$A:$G,5,FALSE))=0,"",VLOOKUP(A127,'Species List'!$A:$G,5,FALSE))</f>
        <v>#N/A</v>
      </c>
      <c r="G127" s="47" t="e">
        <f>IF(LEN(VLOOKUP(A127,'Species List'!$A:$G,6,FALSE))=0,"",VLOOKUP(A127,'Species List'!$A:$G,6,FALSE))</f>
        <v>#N/A</v>
      </c>
      <c r="H127" s="47" t="e">
        <f>VLOOKUP(A127,'Species List'!$A:$G,7,FALSE)</f>
        <v>#N/A</v>
      </c>
      <c r="J127" s="53"/>
      <c r="K127" s="26" t="e">
        <f>VLOOKUP(J127,'Species List'!$H$1:$J$9,2,FALSE)</f>
        <v>#N/A</v>
      </c>
      <c r="L127" s="26" t="e">
        <f>VLOOKUP(K127,'Species List'!$I$1:$N$8,2,FALSE)</f>
        <v>#N/A</v>
      </c>
      <c r="M127" s="56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53"/>
      <c r="B128" s="47" t="e">
        <f>IF(LEN(VLOOKUP(A128,'Species List'!$A:$G,2,FALSE))=0,"",VLOOKUP(A128,'Species List'!$A:$G,2,FALSE))</f>
        <v>#N/A</v>
      </c>
      <c r="C128" s="47" t="e">
        <f>IF(LEN(VLOOKUP(A128,'Species List'!$A:$G,3,FALSE))=0,"",VLOOKUP(A128,'Species List'!$A:$G,3,FALSE))</f>
        <v>#N/A</v>
      </c>
      <c r="D128" s="55" t="e">
        <f t="shared" si="8"/>
        <v>#N/A</v>
      </c>
      <c r="E128" s="47" t="e">
        <f>IF(LEN(VLOOKUP(A128,'Species List'!$A:$G,4,FALSE))=0,"",VLOOKUP(A128,'Species List'!$A:$G,4,FALSE))</f>
        <v>#N/A</v>
      </c>
      <c r="F128" s="47" t="e">
        <f>IF(LEN(VLOOKUP(A128,'Species List'!$A:$G,5,FALSE))=0,"",VLOOKUP(A128,'Species List'!$A:$G,5,FALSE))</f>
        <v>#N/A</v>
      </c>
      <c r="G128" s="47" t="e">
        <f>IF(LEN(VLOOKUP(A128,'Species List'!$A:$G,6,FALSE))=0,"",VLOOKUP(A128,'Species List'!$A:$G,6,FALSE))</f>
        <v>#N/A</v>
      </c>
      <c r="H128" s="47" t="e">
        <f>VLOOKUP(A128,'Species List'!$A:$G,7,FALSE)</f>
        <v>#N/A</v>
      </c>
      <c r="J128" s="53"/>
      <c r="K128" s="26" t="e">
        <f>VLOOKUP(J128,'Species List'!$H$1:$J$9,2,FALSE)</f>
        <v>#N/A</v>
      </c>
      <c r="L128" s="26" t="e">
        <f>VLOOKUP(K128,'Species List'!$I$1:$N$8,2,FALSE)</f>
        <v>#N/A</v>
      </c>
      <c r="M128" s="56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53"/>
      <c r="B129" s="47" t="e">
        <f>IF(LEN(VLOOKUP(A129,'Species List'!$A:$G,2,FALSE))=0,"",VLOOKUP(A129,'Species List'!$A:$G,2,FALSE))</f>
        <v>#N/A</v>
      </c>
      <c r="C129" s="47" t="e">
        <f>IF(LEN(VLOOKUP(A129,'Species List'!$A:$G,3,FALSE))=0,"",VLOOKUP(A129,'Species List'!$A:$G,3,FALSE))</f>
        <v>#N/A</v>
      </c>
      <c r="D129" s="55" t="e">
        <f t="shared" si="8"/>
        <v>#N/A</v>
      </c>
      <c r="E129" s="47" t="e">
        <f>IF(LEN(VLOOKUP(A129,'Species List'!$A:$G,4,FALSE))=0,"",VLOOKUP(A129,'Species List'!$A:$G,4,FALSE))</f>
        <v>#N/A</v>
      </c>
      <c r="F129" s="47" t="e">
        <f>IF(LEN(VLOOKUP(A129,'Species List'!$A:$G,5,FALSE))=0,"",VLOOKUP(A129,'Species List'!$A:$G,5,FALSE))</f>
        <v>#N/A</v>
      </c>
      <c r="G129" s="47" t="e">
        <f>IF(LEN(VLOOKUP(A129,'Species List'!$A:$G,6,FALSE))=0,"",VLOOKUP(A129,'Species List'!$A:$G,6,FALSE))</f>
        <v>#N/A</v>
      </c>
      <c r="H129" s="47" t="e">
        <f>VLOOKUP(A129,'Species List'!$A:$G,7,FALSE)</f>
        <v>#N/A</v>
      </c>
      <c r="J129" s="53"/>
      <c r="K129" s="26" t="e">
        <f>VLOOKUP(J129,'Species List'!$H$1:$J$9,2,FALSE)</f>
        <v>#N/A</v>
      </c>
      <c r="L129" s="26" t="e">
        <f>VLOOKUP(K129,'Species List'!$I$1:$N$8,2,FALSE)</f>
        <v>#N/A</v>
      </c>
      <c r="M129" s="56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53"/>
      <c r="B130" s="47" t="e">
        <f>IF(LEN(VLOOKUP(A130,'Species List'!$A:$G,2,FALSE))=0,"",VLOOKUP(A130,'Species List'!$A:$G,2,FALSE))</f>
        <v>#N/A</v>
      </c>
      <c r="C130" s="47" t="e">
        <f>IF(LEN(VLOOKUP(A130,'Species List'!$A:$G,3,FALSE))=0,"",VLOOKUP(A130,'Species List'!$A:$G,3,FALSE))</f>
        <v>#N/A</v>
      </c>
      <c r="D130" s="55" t="e">
        <f t="shared" si="8"/>
        <v>#N/A</v>
      </c>
      <c r="E130" s="47" t="e">
        <f>IF(LEN(VLOOKUP(A130,'Species List'!$A:$G,4,FALSE))=0,"",VLOOKUP(A130,'Species List'!$A:$G,4,FALSE))</f>
        <v>#N/A</v>
      </c>
      <c r="F130" s="47" t="e">
        <f>IF(LEN(VLOOKUP(A130,'Species List'!$A:$G,5,FALSE))=0,"",VLOOKUP(A130,'Species List'!$A:$G,5,FALSE))</f>
        <v>#N/A</v>
      </c>
      <c r="G130" s="47" t="e">
        <f>IF(LEN(VLOOKUP(A130,'Species List'!$A:$G,6,FALSE))=0,"",VLOOKUP(A130,'Species List'!$A:$G,6,FALSE))</f>
        <v>#N/A</v>
      </c>
      <c r="H130" s="47" t="e">
        <f>VLOOKUP(A130,'Species List'!$A:$G,7,FALSE)</f>
        <v>#N/A</v>
      </c>
      <c r="J130" s="53"/>
      <c r="K130" s="26" t="e">
        <f>VLOOKUP(J130,'Species List'!$H$1:$J$9,2,FALSE)</f>
        <v>#N/A</v>
      </c>
      <c r="L130" s="26" t="e">
        <f>VLOOKUP(K130,'Species List'!$I$1:$N$8,2,FALSE)</f>
        <v>#N/A</v>
      </c>
      <c r="M130" s="56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53"/>
      <c r="B131" s="47" t="e">
        <f>IF(LEN(VLOOKUP(A131,'Species List'!$A:$G,2,FALSE))=0,"",VLOOKUP(A131,'Species List'!$A:$G,2,FALSE))</f>
        <v>#N/A</v>
      </c>
      <c r="C131" s="47" t="e">
        <f>IF(LEN(VLOOKUP(A131,'Species List'!$A:$G,3,FALSE))=0,"",VLOOKUP(A131,'Species List'!$A:$G,3,FALSE))</f>
        <v>#N/A</v>
      </c>
      <c r="D131" s="55" t="e">
        <f t="shared" si="8"/>
        <v>#N/A</v>
      </c>
      <c r="E131" s="47" t="e">
        <f>IF(LEN(VLOOKUP(A131,'Species List'!$A:$G,4,FALSE))=0,"",VLOOKUP(A131,'Species List'!$A:$G,4,FALSE))</f>
        <v>#N/A</v>
      </c>
      <c r="F131" s="47" t="e">
        <f>IF(LEN(VLOOKUP(A131,'Species List'!$A:$G,5,FALSE))=0,"",VLOOKUP(A131,'Species List'!$A:$G,5,FALSE))</f>
        <v>#N/A</v>
      </c>
      <c r="G131" s="47" t="e">
        <f>IF(LEN(VLOOKUP(A131,'Species List'!$A:$G,6,FALSE))=0,"",VLOOKUP(A131,'Species List'!$A:$G,6,FALSE))</f>
        <v>#N/A</v>
      </c>
      <c r="H131" s="47" t="e">
        <f>VLOOKUP(A131,'Species List'!$A:$G,7,FALSE)</f>
        <v>#N/A</v>
      </c>
      <c r="J131" s="53"/>
      <c r="K131" s="26" t="e">
        <f>VLOOKUP(J131,'Species List'!$H$1:$J$9,2,FALSE)</f>
        <v>#N/A</v>
      </c>
      <c r="L131" s="26" t="e">
        <f>VLOOKUP(K131,'Species List'!$I$1:$N$8,2,FALSE)</f>
        <v>#N/A</v>
      </c>
      <c r="M131" s="56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53"/>
      <c r="B132" s="47" t="e">
        <f>IF(LEN(VLOOKUP(A132,'Species List'!$A:$G,2,FALSE))=0,"",VLOOKUP(A132,'Species List'!$A:$G,2,FALSE))</f>
        <v>#N/A</v>
      </c>
      <c r="C132" s="47" t="e">
        <f>IF(LEN(VLOOKUP(A132,'Species List'!$A:$G,3,FALSE))=0,"",VLOOKUP(A132,'Species List'!$A:$G,3,FALSE))</f>
        <v>#N/A</v>
      </c>
      <c r="D132" s="55" t="e">
        <f t="shared" si="8"/>
        <v>#N/A</v>
      </c>
      <c r="E132" s="47" t="e">
        <f>IF(LEN(VLOOKUP(A132,'Species List'!$A:$G,4,FALSE))=0,"",VLOOKUP(A132,'Species List'!$A:$G,4,FALSE))</f>
        <v>#N/A</v>
      </c>
      <c r="F132" s="47" t="e">
        <f>IF(LEN(VLOOKUP(A132,'Species List'!$A:$G,5,FALSE))=0,"",VLOOKUP(A132,'Species List'!$A:$G,5,FALSE))</f>
        <v>#N/A</v>
      </c>
      <c r="G132" s="47" t="e">
        <f>IF(LEN(VLOOKUP(A132,'Species List'!$A:$G,6,FALSE))=0,"",VLOOKUP(A132,'Species List'!$A:$G,6,FALSE))</f>
        <v>#N/A</v>
      </c>
      <c r="H132" s="47" t="e">
        <f>VLOOKUP(A132,'Species List'!$A:$G,7,FALSE)</f>
        <v>#N/A</v>
      </c>
      <c r="J132" s="53"/>
      <c r="K132" s="26" t="e">
        <f>VLOOKUP(J132,'Species List'!$H$1:$J$9,2,FALSE)</f>
        <v>#N/A</v>
      </c>
      <c r="L132" s="26" t="e">
        <f>VLOOKUP(K132,'Species List'!$I$1:$N$8,2,FALSE)</f>
        <v>#N/A</v>
      </c>
      <c r="M132" s="56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53"/>
      <c r="B133" s="47" t="e">
        <f>IF(LEN(VLOOKUP(A133,'Species List'!$A:$G,2,FALSE))=0,"",VLOOKUP(A133,'Species List'!$A:$G,2,FALSE))</f>
        <v>#N/A</v>
      </c>
      <c r="C133" s="47" t="e">
        <f>IF(LEN(VLOOKUP(A133,'Species List'!$A:$G,3,FALSE))=0,"",VLOOKUP(A133,'Species List'!$A:$G,3,FALSE))</f>
        <v>#N/A</v>
      </c>
      <c r="D133" s="55" t="e">
        <f t="shared" si="8"/>
        <v>#N/A</v>
      </c>
      <c r="E133" s="47" t="e">
        <f>IF(LEN(VLOOKUP(A133,'Species List'!$A:$G,4,FALSE))=0,"",VLOOKUP(A133,'Species List'!$A:$G,4,FALSE))</f>
        <v>#N/A</v>
      </c>
      <c r="F133" s="47" t="e">
        <f>IF(LEN(VLOOKUP(A133,'Species List'!$A:$G,5,FALSE))=0,"",VLOOKUP(A133,'Species List'!$A:$G,5,FALSE))</f>
        <v>#N/A</v>
      </c>
      <c r="G133" s="47" t="e">
        <f>IF(LEN(VLOOKUP(A133,'Species List'!$A:$G,6,FALSE))=0,"",VLOOKUP(A133,'Species List'!$A:$G,6,FALSE))</f>
        <v>#N/A</v>
      </c>
      <c r="H133" s="47" t="e">
        <f>VLOOKUP(A133,'Species List'!$A:$G,7,FALSE)</f>
        <v>#N/A</v>
      </c>
      <c r="J133" s="53"/>
      <c r="K133" s="26" t="e">
        <f>VLOOKUP(J133,'Species List'!$H$1:$J$9,2,FALSE)</f>
        <v>#N/A</v>
      </c>
      <c r="L133" s="26" t="e">
        <f>VLOOKUP(K133,'Species List'!$I$1:$N$8,2,FALSE)</f>
        <v>#N/A</v>
      </c>
      <c r="M133" s="56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53"/>
      <c r="B134" s="47" t="e">
        <f>IF(LEN(VLOOKUP(A134,'Species List'!$A:$G,2,FALSE))=0,"",VLOOKUP(A134,'Species List'!$A:$G,2,FALSE))</f>
        <v>#N/A</v>
      </c>
      <c r="C134" s="47" t="e">
        <f>IF(LEN(VLOOKUP(A134,'Species List'!$A:$G,3,FALSE))=0,"",VLOOKUP(A134,'Species List'!$A:$G,3,FALSE))</f>
        <v>#N/A</v>
      </c>
      <c r="D134" s="55" t="e">
        <f t="shared" si="8"/>
        <v>#N/A</v>
      </c>
      <c r="E134" s="47" t="e">
        <f>IF(LEN(VLOOKUP(A134,'Species List'!$A:$G,4,FALSE))=0,"",VLOOKUP(A134,'Species List'!$A:$G,4,FALSE))</f>
        <v>#N/A</v>
      </c>
      <c r="F134" s="47" t="e">
        <f>IF(LEN(VLOOKUP(A134,'Species List'!$A:$G,5,FALSE))=0,"",VLOOKUP(A134,'Species List'!$A:$G,5,FALSE))</f>
        <v>#N/A</v>
      </c>
      <c r="G134" s="47" t="e">
        <f>IF(LEN(VLOOKUP(A134,'Species List'!$A:$G,6,FALSE))=0,"",VLOOKUP(A134,'Species List'!$A:$G,6,FALSE))</f>
        <v>#N/A</v>
      </c>
      <c r="H134" s="47" t="e">
        <f>VLOOKUP(A134,'Species List'!$A:$G,7,FALSE)</f>
        <v>#N/A</v>
      </c>
      <c r="J134" s="53"/>
      <c r="K134" s="26" t="e">
        <f>VLOOKUP(J134,'Species List'!$H$1:$J$9,2,FALSE)</f>
        <v>#N/A</v>
      </c>
      <c r="L134" s="26" t="e">
        <f>VLOOKUP(K134,'Species List'!$I$1:$N$8,2,FALSE)</f>
        <v>#N/A</v>
      </c>
      <c r="M134" s="56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53"/>
      <c r="B135" s="47" t="e">
        <f>IF(LEN(VLOOKUP(A135,'Species List'!$A:$G,2,FALSE))=0,"",VLOOKUP(A135,'Species List'!$A:$G,2,FALSE))</f>
        <v>#N/A</v>
      </c>
      <c r="C135" s="47" t="e">
        <f>IF(LEN(VLOOKUP(A135,'Species List'!$A:$G,3,FALSE))=0,"",VLOOKUP(A135,'Species List'!$A:$G,3,FALSE))</f>
        <v>#N/A</v>
      </c>
      <c r="D135" s="55" t="e">
        <f t="shared" si="8"/>
        <v>#N/A</v>
      </c>
      <c r="E135" s="47" t="e">
        <f>IF(LEN(VLOOKUP(A135,'Species List'!$A:$G,4,FALSE))=0,"",VLOOKUP(A135,'Species List'!$A:$G,4,FALSE))</f>
        <v>#N/A</v>
      </c>
      <c r="F135" s="47" t="e">
        <f>IF(LEN(VLOOKUP(A135,'Species List'!$A:$G,5,FALSE))=0,"",VLOOKUP(A135,'Species List'!$A:$G,5,FALSE))</f>
        <v>#N/A</v>
      </c>
      <c r="G135" s="47" t="e">
        <f>IF(LEN(VLOOKUP(A135,'Species List'!$A:$G,6,FALSE))=0,"",VLOOKUP(A135,'Species List'!$A:$G,6,FALSE))</f>
        <v>#N/A</v>
      </c>
      <c r="H135" s="47" t="e">
        <f>VLOOKUP(A135,'Species List'!$A:$G,7,FALSE)</f>
        <v>#N/A</v>
      </c>
      <c r="J135" s="53"/>
      <c r="K135" s="26" t="e">
        <f>VLOOKUP(J135,'Species List'!$H$1:$J$9,2,FALSE)</f>
        <v>#N/A</v>
      </c>
      <c r="L135" s="26" t="e">
        <f>VLOOKUP(K135,'Species List'!$I$1:$N$8,2,FALSE)</f>
        <v>#N/A</v>
      </c>
      <c r="M135" s="56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53"/>
      <c r="B136" s="47" t="e">
        <f>IF(LEN(VLOOKUP(A136,'Species List'!$A:$G,2,FALSE))=0,"",VLOOKUP(A136,'Species List'!$A:$G,2,FALSE))</f>
        <v>#N/A</v>
      </c>
      <c r="C136" s="47" t="e">
        <f>IF(LEN(VLOOKUP(A136,'Species List'!$A:$G,3,FALSE))=0,"",VLOOKUP(A136,'Species List'!$A:$G,3,FALSE))</f>
        <v>#N/A</v>
      </c>
      <c r="D136" s="55" t="e">
        <f t="shared" si="8"/>
        <v>#N/A</v>
      </c>
      <c r="E136" s="47" t="e">
        <f>IF(LEN(VLOOKUP(A136,'Species List'!$A:$G,4,FALSE))=0,"",VLOOKUP(A136,'Species List'!$A:$G,4,FALSE))</f>
        <v>#N/A</v>
      </c>
      <c r="F136" s="47" t="e">
        <f>IF(LEN(VLOOKUP(A136,'Species List'!$A:$G,5,FALSE))=0,"",VLOOKUP(A136,'Species List'!$A:$G,5,FALSE))</f>
        <v>#N/A</v>
      </c>
      <c r="G136" s="47" t="e">
        <f>IF(LEN(VLOOKUP(A136,'Species List'!$A:$G,6,FALSE))=0,"",VLOOKUP(A136,'Species List'!$A:$G,6,FALSE))</f>
        <v>#N/A</v>
      </c>
      <c r="H136" s="47" t="e">
        <f>VLOOKUP(A136,'Species List'!$A:$G,7,FALSE)</f>
        <v>#N/A</v>
      </c>
      <c r="J136" s="53"/>
      <c r="K136" s="26" t="e">
        <f>VLOOKUP(J136,'Species List'!$H$1:$J$9,2,FALSE)</f>
        <v>#N/A</v>
      </c>
      <c r="L136" s="26" t="e">
        <f>VLOOKUP(K136,'Species List'!$I$1:$N$8,2,FALSE)</f>
        <v>#N/A</v>
      </c>
      <c r="M136" s="56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53"/>
      <c r="B137" s="47" t="e">
        <f>IF(LEN(VLOOKUP(A137,'Species List'!$A:$G,2,FALSE))=0,"",VLOOKUP(A137,'Species List'!$A:$G,2,FALSE))</f>
        <v>#N/A</v>
      </c>
      <c r="C137" s="47" t="e">
        <f>IF(LEN(VLOOKUP(A137,'Species List'!$A:$G,3,FALSE))=0,"",VLOOKUP(A137,'Species List'!$A:$G,3,FALSE))</f>
        <v>#N/A</v>
      </c>
      <c r="D137" s="55" t="e">
        <f t="shared" si="8"/>
        <v>#N/A</v>
      </c>
      <c r="E137" s="47" t="e">
        <f>IF(LEN(VLOOKUP(A137,'Species List'!$A:$G,4,FALSE))=0,"",VLOOKUP(A137,'Species List'!$A:$G,4,FALSE))</f>
        <v>#N/A</v>
      </c>
      <c r="F137" s="47" t="e">
        <f>IF(LEN(VLOOKUP(A137,'Species List'!$A:$G,5,FALSE))=0,"",VLOOKUP(A137,'Species List'!$A:$G,5,FALSE))</f>
        <v>#N/A</v>
      </c>
      <c r="G137" s="47" t="e">
        <f>IF(LEN(VLOOKUP(A137,'Species List'!$A:$G,6,FALSE))=0,"",VLOOKUP(A137,'Species List'!$A:$G,6,FALSE))</f>
        <v>#N/A</v>
      </c>
      <c r="H137" s="47" t="e">
        <f>VLOOKUP(A137,'Species List'!$A:$G,7,FALSE)</f>
        <v>#N/A</v>
      </c>
      <c r="J137" s="53"/>
      <c r="K137" s="26" t="e">
        <f>VLOOKUP(J137,'Species List'!$H$1:$J$9,2,FALSE)</f>
        <v>#N/A</v>
      </c>
      <c r="L137" s="26" t="e">
        <f>VLOOKUP(K137,'Species List'!$I$1:$N$8,2,FALSE)</f>
        <v>#N/A</v>
      </c>
      <c r="M137" s="56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53"/>
      <c r="B138" s="47" t="e">
        <f>IF(LEN(VLOOKUP(A138,'Species List'!$A:$G,2,FALSE))=0,"",VLOOKUP(A138,'Species List'!$A:$G,2,FALSE))</f>
        <v>#N/A</v>
      </c>
      <c r="C138" s="47" t="e">
        <f>IF(LEN(VLOOKUP(A138,'Species List'!$A:$G,3,FALSE))=0,"",VLOOKUP(A138,'Species List'!$A:$G,3,FALSE))</f>
        <v>#N/A</v>
      </c>
      <c r="D138" s="55" t="e">
        <f t="shared" si="8"/>
        <v>#N/A</v>
      </c>
      <c r="E138" s="47" t="e">
        <f>IF(LEN(VLOOKUP(A138,'Species List'!$A:$G,4,FALSE))=0,"",VLOOKUP(A138,'Species List'!$A:$G,4,FALSE))</f>
        <v>#N/A</v>
      </c>
      <c r="F138" s="47" t="e">
        <f>IF(LEN(VLOOKUP(A138,'Species List'!$A:$G,5,FALSE))=0,"",VLOOKUP(A138,'Species List'!$A:$G,5,FALSE))</f>
        <v>#N/A</v>
      </c>
      <c r="G138" s="47" t="e">
        <f>IF(LEN(VLOOKUP(A138,'Species List'!$A:$G,6,FALSE))=0,"",VLOOKUP(A138,'Species List'!$A:$G,6,FALSE))</f>
        <v>#N/A</v>
      </c>
      <c r="H138" s="47" t="e">
        <f>VLOOKUP(A138,'Species List'!$A:$G,7,FALSE)</f>
        <v>#N/A</v>
      </c>
      <c r="J138" s="53"/>
      <c r="K138" s="26" t="e">
        <f>VLOOKUP(J138,'Species List'!$H$1:$J$9,2,FALSE)</f>
        <v>#N/A</v>
      </c>
      <c r="L138" s="26" t="e">
        <f>VLOOKUP(K138,'Species List'!$I$1:$N$8,2,FALSE)</f>
        <v>#N/A</v>
      </c>
      <c r="M138" s="56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53"/>
      <c r="B139" s="47" t="e">
        <f>IF(LEN(VLOOKUP(A139,'Species List'!$A:$G,2,FALSE))=0,"",VLOOKUP(A139,'Species List'!$A:$G,2,FALSE))</f>
        <v>#N/A</v>
      </c>
      <c r="C139" s="47" t="e">
        <f>IF(LEN(VLOOKUP(A139,'Species List'!$A:$G,3,FALSE))=0,"",VLOOKUP(A139,'Species List'!$A:$G,3,FALSE))</f>
        <v>#N/A</v>
      </c>
      <c r="D139" s="55" t="e">
        <f t="shared" si="8"/>
        <v>#N/A</v>
      </c>
      <c r="E139" s="47" t="e">
        <f>IF(LEN(VLOOKUP(A139,'Species List'!$A:$G,4,FALSE))=0,"",VLOOKUP(A139,'Species List'!$A:$G,4,FALSE))</f>
        <v>#N/A</v>
      </c>
      <c r="F139" s="47" t="e">
        <f>IF(LEN(VLOOKUP(A139,'Species List'!$A:$G,5,FALSE))=0,"",VLOOKUP(A139,'Species List'!$A:$G,5,FALSE))</f>
        <v>#N/A</v>
      </c>
      <c r="G139" s="47" t="e">
        <f>IF(LEN(VLOOKUP(A139,'Species List'!$A:$G,6,FALSE))=0,"",VLOOKUP(A139,'Species List'!$A:$G,6,FALSE))</f>
        <v>#N/A</v>
      </c>
      <c r="H139" s="47" t="e">
        <f>VLOOKUP(A139,'Species List'!$A:$G,7,FALSE)</f>
        <v>#N/A</v>
      </c>
      <c r="J139" s="53"/>
      <c r="K139" s="26" t="e">
        <f>VLOOKUP(J139,'Species List'!$H$1:$J$9,2,FALSE)</f>
        <v>#N/A</v>
      </c>
      <c r="L139" s="26" t="e">
        <f>VLOOKUP(K139,'Species List'!$I$1:$N$8,2,FALSE)</f>
        <v>#N/A</v>
      </c>
      <c r="M139" s="56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53"/>
      <c r="B140" s="47" t="e">
        <f>IF(LEN(VLOOKUP(A140,'Species List'!$A:$G,2,FALSE))=0,"",VLOOKUP(A140,'Species List'!$A:$G,2,FALSE))</f>
        <v>#N/A</v>
      </c>
      <c r="C140" s="47" t="e">
        <f>IF(LEN(VLOOKUP(A140,'Species List'!$A:$G,3,FALSE))=0,"",VLOOKUP(A140,'Species List'!$A:$G,3,FALSE))</f>
        <v>#N/A</v>
      </c>
      <c r="D140" s="55" t="e">
        <f t="shared" si="8"/>
        <v>#N/A</v>
      </c>
      <c r="E140" s="47" t="e">
        <f>IF(LEN(VLOOKUP(A140,'Species List'!$A:$G,4,FALSE))=0,"",VLOOKUP(A140,'Species List'!$A:$G,4,FALSE))</f>
        <v>#N/A</v>
      </c>
      <c r="F140" s="47" t="e">
        <f>IF(LEN(VLOOKUP(A140,'Species List'!$A:$G,5,FALSE))=0,"",VLOOKUP(A140,'Species List'!$A:$G,5,FALSE))</f>
        <v>#N/A</v>
      </c>
      <c r="G140" s="47" t="e">
        <f>IF(LEN(VLOOKUP(A140,'Species List'!$A:$G,6,FALSE))=0,"",VLOOKUP(A140,'Species List'!$A:$G,6,FALSE))</f>
        <v>#N/A</v>
      </c>
      <c r="H140" s="47" t="e">
        <f>VLOOKUP(A140,'Species List'!$A:$G,7,FALSE)</f>
        <v>#N/A</v>
      </c>
      <c r="J140" s="53"/>
      <c r="K140" s="26" t="e">
        <f>VLOOKUP(J140,'Species List'!$H$1:$J$9,2,FALSE)</f>
        <v>#N/A</v>
      </c>
      <c r="L140" s="26" t="e">
        <f>VLOOKUP(K140,'Species List'!$I$1:$N$8,2,FALSE)</f>
        <v>#N/A</v>
      </c>
      <c r="M140" s="56" t="e">
        <f t="shared" si="9"/>
        <v>#N/A</v>
      </c>
      <c r="N140" s="25" t="e">
        <f t="shared" si="10"/>
        <v>#N/A</v>
      </c>
      <c r="O140" s="25" t="e">
        <f t="shared" si="11"/>
        <v>#N/A</v>
      </c>
    </row>
    <row r="141" spans="1:15" x14ac:dyDescent="0.3">
      <c r="A141" s="53"/>
      <c r="B141" s="47" t="e">
        <f>IF(LEN(VLOOKUP(A141,'Species List'!$A:$G,2,FALSE))=0,"",VLOOKUP(A141,'Species List'!$A:$G,2,FALSE))</f>
        <v>#N/A</v>
      </c>
      <c r="C141" s="47" t="e">
        <f>IF(LEN(VLOOKUP(A141,'Species List'!$A:$G,3,FALSE))=0,"",VLOOKUP(A141,'Species List'!$A:$G,3,FALSE))</f>
        <v>#N/A</v>
      </c>
      <c r="D141" s="55" t="e">
        <f t="shared" ref="D141:D150" si="12">VALUE(C141)</f>
        <v>#N/A</v>
      </c>
      <c r="E141" s="47" t="e">
        <f>IF(LEN(VLOOKUP(A141,'Species List'!$A:$G,4,FALSE))=0,"",VLOOKUP(A141,'Species List'!$A:$G,4,FALSE))</f>
        <v>#N/A</v>
      </c>
      <c r="F141" s="47" t="e">
        <f>IF(LEN(VLOOKUP(A141,'Species List'!$A:$G,5,FALSE))=0,"",VLOOKUP(A141,'Species List'!$A:$G,5,FALSE))</f>
        <v>#N/A</v>
      </c>
      <c r="G141" s="47" t="e">
        <f>IF(LEN(VLOOKUP(A141,'Species List'!$A:$G,6,FALSE))=0,"",VLOOKUP(A141,'Species List'!$A:$G,6,FALSE))</f>
        <v>#N/A</v>
      </c>
      <c r="H141" s="47" t="e">
        <f>VLOOKUP(A141,'Species List'!$A:$G,7,FALSE)</f>
        <v>#N/A</v>
      </c>
      <c r="J141" s="53"/>
      <c r="K141" s="26" t="e">
        <f>VLOOKUP(J141,'Species List'!$H$1:$J$9,2,FALSE)</f>
        <v>#N/A</v>
      </c>
      <c r="L141" s="26" t="e">
        <f>VLOOKUP(K141,'Species List'!$I$1:$N$8,2,FALSE)</f>
        <v>#N/A</v>
      </c>
      <c r="M141" s="56" t="e">
        <f t="shared" ref="M141:M150" si="13">VALUE(L141)</f>
        <v>#N/A</v>
      </c>
      <c r="N141" s="25" t="e">
        <f t="shared" ref="N141:N149" si="14">L141/$L$151</f>
        <v>#N/A</v>
      </c>
      <c r="O141" s="25" t="e">
        <f t="shared" ref="O141:O150" si="15">D141*N141</f>
        <v>#N/A</v>
      </c>
    </row>
    <row r="142" spans="1:15" x14ac:dyDescent="0.3">
      <c r="A142" s="53"/>
      <c r="B142" s="47" t="e">
        <f>IF(LEN(VLOOKUP(A142,'Species List'!$A:$G,2,FALSE))=0,"",VLOOKUP(A142,'Species List'!$A:$G,2,FALSE))</f>
        <v>#N/A</v>
      </c>
      <c r="C142" s="47" t="e">
        <f>IF(LEN(VLOOKUP(A142,'Species List'!$A:$G,3,FALSE))=0,"",VLOOKUP(A142,'Species List'!$A:$G,3,FALSE))</f>
        <v>#N/A</v>
      </c>
      <c r="D142" s="55" t="e">
        <f t="shared" si="12"/>
        <v>#N/A</v>
      </c>
      <c r="E142" s="47" t="e">
        <f>IF(LEN(VLOOKUP(A142,'Species List'!$A:$G,4,FALSE))=0,"",VLOOKUP(A142,'Species List'!$A:$G,4,FALSE))</f>
        <v>#N/A</v>
      </c>
      <c r="F142" s="47" t="e">
        <f>IF(LEN(VLOOKUP(A142,'Species List'!$A:$G,5,FALSE))=0,"",VLOOKUP(A142,'Species List'!$A:$G,5,FALSE))</f>
        <v>#N/A</v>
      </c>
      <c r="G142" s="47" t="e">
        <f>IF(LEN(VLOOKUP(A142,'Species List'!$A:$G,6,FALSE))=0,"",VLOOKUP(A142,'Species List'!$A:$G,6,FALSE))</f>
        <v>#N/A</v>
      </c>
      <c r="H142" s="47" t="e">
        <f>VLOOKUP(A142,'Species List'!$A:$G,7,FALSE)</f>
        <v>#N/A</v>
      </c>
      <c r="J142" s="53"/>
      <c r="K142" s="26" t="e">
        <f>VLOOKUP(J142,'Species List'!$H$1:$J$9,2,FALSE)</f>
        <v>#N/A</v>
      </c>
      <c r="L142" s="26" t="e">
        <f>VLOOKUP(K142,'Species List'!$I$1:$N$8,2,FALSE)</f>
        <v>#N/A</v>
      </c>
      <c r="M142" s="56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53"/>
      <c r="B143" s="47" t="e">
        <f>IF(LEN(VLOOKUP(A143,'Species List'!$A:$G,2,FALSE))=0,"",VLOOKUP(A143,'Species List'!$A:$G,2,FALSE))</f>
        <v>#N/A</v>
      </c>
      <c r="C143" s="47" t="e">
        <f>IF(LEN(VLOOKUP(A143,'Species List'!$A:$G,3,FALSE))=0,"",VLOOKUP(A143,'Species List'!$A:$G,3,FALSE))</f>
        <v>#N/A</v>
      </c>
      <c r="D143" s="55" t="e">
        <f t="shared" si="12"/>
        <v>#N/A</v>
      </c>
      <c r="E143" s="47" t="e">
        <f>IF(LEN(VLOOKUP(A143,'Species List'!$A:$G,4,FALSE))=0,"",VLOOKUP(A143,'Species List'!$A:$G,4,FALSE))</f>
        <v>#N/A</v>
      </c>
      <c r="F143" s="47" t="e">
        <f>IF(LEN(VLOOKUP(A143,'Species List'!$A:$G,5,FALSE))=0,"",VLOOKUP(A143,'Species List'!$A:$G,5,FALSE))</f>
        <v>#N/A</v>
      </c>
      <c r="G143" s="47" t="e">
        <f>IF(LEN(VLOOKUP(A143,'Species List'!$A:$G,6,FALSE))=0,"",VLOOKUP(A143,'Species List'!$A:$G,6,FALSE))</f>
        <v>#N/A</v>
      </c>
      <c r="H143" s="47" t="e">
        <f>VLOOKUP(A143,'Species List'!$A:$G,7,FALSE)</f>
        <v>#N/A</v>
      </c>
      <c r="J143" s="53"/>
      <c r="K143" s="26" t="e">
        <f>VLOOKUP(J143,'Species List'!$H$1:$J$9,2,FALSE)</f>
        <v>#N/A</v>
      </c>
      <c r="L143" s="26" t="e">
        <f>VLOOKUP(K143,'Species List'!$I$1:$N$8,2,FALSE)</f>
        <v>#N/A</v>
      </c>
      <c r="M143" s="56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53"/>
      <c r="B144" s="47" t="e">
        <f>IF(LEN(VLOOKUP(A144,'Species List'!$A:$G,2,FALSE))=0,"",VLOOKUP(A144,'Species List'!$A:$G,2,FALSE))</f>
        <v>#N/A</v>
      </c>
      <c r="C144" s="47" t="e">
        <f>IF(LEN(VLOOKUP(A144,'Species List'!$A:$G,3,FALSE))=0,"",VLOOKUP(A144,'Species List'!$A:$G,3,FALSE))</f>
        <v>#N/A</v>
      </c>
      <c r="D144" s="55" t="e">
        <f t="shared" si="12"/>
        <v>#N/A</v>
      </c>
      <c r="E144" s="47" t="e">
        <f>IF(LEN(VLOOKUP(A144,'Species List'!$A:$G,4,FALSE))=0,"",VLOOKUP(A144,'Species List'!$A:$G,4,FALSE))</f>
        <v>#N/A</v>
      </c>
      <c r="F144" s="47" t="e">
        <f>IF(LEN(VLOOKUP(A144,'Species List'!$A:$G,5,FALSE))=0,"",VLOOKUP(A144,'Species List'!$A:$G,5,FALSE))</f>
        <v>#N/A</v>
      </c>
      <c r="G144" s="47" t="e">
        <f>IF(LEN(VLOOKUP(A144,'Species List'!$A:$G,6,FALSE))=0,"",VLOOKUP(A144,'Species List'!$A:$G,6,FALSE))</f>
        <v>#N/A</v>
      </c>
      <c r="H144" s="47" t="e">
        <f>VLOOKUP(A144,'Species List'!$A:$G,7,FALSE)</f>
        <v>#N/A</v>
      </c>
      <c r="J144" s="53"/>
      <c r="K144" s="26" t="e">
        <f>VLOOKUP(J144,'Species List'!$H$1:$J$9,2,FALSE)</f>
        <v>#N/A</v>
      </c>
      <c r="L144" s="26" t="e">
        <f>VLOOKUP(K144,'Species List'!$I$1:$N$8,2,FALSE)</f>
        <v>#N/A</v>
      </c>
      <c r="M144" s="56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53"/>
      <c r="B145" s="47" t="e">
        <f>IF(LEN(VLOOKUP(A145,'Species List'!$A:$G,2,FALSE))=0,"",VLOOKUP(A145,'Species List'!$A:$G,2,FALSE))</f>
        <v>#N/A</v>
      </c>
      <c r="C145" s="47" t="e">
        <f>IF(LEN(VLOOKUP(A145,'Species List'!$A:$G,3,FALSE))=0,"",VLOOKUP(A145,'Species List'!$A:$G,3,FALSE))</f>
        <v>#N/A</v>
      </c>
      <c r="D145" s="55" t="e">
        <f t="shared" si="12"/>
        <v>#N/A</v>
      </c>
      <c r="E145" s="47" t="e">
        <f>IF(LEN(VLOOKUP(A145,'Species List'!$A:$G,4,FALSE))=0,"",VLOOKUP(A145,'Species List'!$A:$G,4,FALSE))</f>
        <v>#N/A</v>
      </c>
      <c r="F145" s="47" t="e">
        <f>IF(LEN(VLOOKUP(A145,'Species List'!$A:$G,5,FALSE))=0,"",VLOOKUP(A145,'Species List'!$A:$G,5,FALSE))</f>
        <v>#N/A</v>
      </c>
      <c r="G145" s="47" t="e">
        <f>IF(LEN(VLOOKUP(A145,'Species List'!$A:$G,6,FALSE))=0,"",VLOOKUP(A145,'Species List'!$A:$G,6,FALSE))</f>
        <v>#N/A</v>
      </c>
      <c r="H145" s="47" t="e">
        <f>VLOOKUP(A145,'Species List'!$A:$G,7,FALSE)</f>
        <v>#N/A</v>
      </c>
      <c r="J145" s="53"/>
      <c r="K145" s="26" t="e">
        <f>VLOOKUP(J145,'Species List'!$H$1:$J$9,2,FALSE)</f>
        <v>#N/A</v>
      </c>
      <c r="L145" s="26" t="e">
        <f>VLOOKUP(K145,'Species List'!$I$1:$N$8,2,FALSE)</f>
        <v>#N/A</v>
      </c>
      <c r="M145" s="56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53"/>
      <c r="B146" s="47" t="e">
        <f>IF(LEN(VLOOKUP(A146,'Species List'!$A:$G,2,FALSE))=0,"",VLOOKUP(A146,'Species List'!$A:$G,2,FALSE))</f>
        <v>#N/A</v>
      </c>
      <c r="C146" s="47" t="e">
        <f>IF(LEN(VLOOKUP(A146,'Species List'!$A:$G,3,FALSE))=0,"",VLOOKUP(A146,'Species List'!$A:$G,3,FALSE))</f>
        <v>#N/A</v>
      </c>
      <c r="D146" s="55" t="e">
        <f t="shared" si="12"/>
        <v>#N/A</v>
      </c>
      <c r="E146" s="47" t="e">
        <f>IF(LEN(VLOOKUP(A146,'Species List'!$A:$G,4,FALSE))=0,"",VLOOKUP(A146,'Species List'!$A:$G,4,FALSE))</f>
        <v>#N/A</v>
      </c>
      <c r="F146" s="47" t="e">
        <f>IF(LEN(VLOOKUP(A146,'Species List'!$A:$G,5,FALSE))=0,"",VLOOKUP(A146,'Species List'!$A:$G,5,FALSE))</f>
        <v>#N/A</v>
      </c>
      <c r="G146" s="47" t="e">
        <f>IF(LEN(VLOOKUP(A146,'Species List'!$A:$G,6,FALSE))=0,"",VLOOKUP(A146,'Species List'!$A:$G,6,FALSE))</f>
        <v>#N/A</v>
      </c>
      <c r="H146" s="47" t="e">
        <f>VLOOKUP(A146,'Species List'!$A:$G,7,FALSE)</f>
        <v>#N/A</v>
      </c>
      <c r="J146" s="53"/>
      <c r="K146" s="26" t="e">
        <f>VLOOKUP(J146,'Species List'!$H$1:$J$9,2,FALSE)</f>
        <v>#N/A</v>
      </c>
      <c r="L146" s="26" t="e">
        <f>VLOOKUP(K146,'Species List'!$I$1:$N$8,2,FALSE)</f>
        <v>#N/A</v>
      </c>
      <c r="M146" s="56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53"/>
      <c r="B147" s="47" t="e">
        <f>IF(LEN(VLOOKUP(A147,'Species List'!$A:$G,2,FALSE))=0,"",VLOOKUP(A147,'Species List'!$A:$G,2,FALSE))</f>
        <v>#N/A</v>
      </c>
      <c r="C147" s="47" t="e">
        <f>IF(LEN(VLOOKUP(A147,'Species List'!$A:$G,3,FALSE))=0,"",VLOOKUP(A147,'Species List'!$A:$G,3,FALSE))</f>
        <v>#N/A</v>
      </c>
      <c r="D147" s="55" t="e">
        <f t="shared" si="12"/>
        <v>#N/A</v>
      </c>
      <c r="E147" s="47" t="e">
        <f>IF(LEN(VLOOKUP(A147,'Species List'!$A:$G,4,FALSE))=0,"",VLOOKUP(A147,'Species List'!$A:$G,4,FALSE))</f>
        <v>#N/A</v>
      </c>
      <c r="F147" s="47" t="e">
        <f>IF(LEN(VLOOKUP(A147,'Species List'!$A:$G,5,FALSE))=0,"",VLOOKUP(A147,'Species List'!$A:$G,5,FALSE))</f>
        <v>#N/A</v>
      </c>
      <c r="G147" s="47" t="e">
        <f>IF(LEN(VLOOKUP(A147,'Species List'!$A:$G,6,FALSE))=0,"",VLOOKUP(A147,'Species List'!$A:$G,6,FALSE))</f>
        <v>#N/A</v>
      </c>
      <c r="H147" s="47" t="e">
        <f>VLOOKUP(A147,'Species List'!$A:$G,7,FALSE)</f>
        <v>#N/A</v>
      </c>
      <c r="J147" s="53"/>
      <c r="K147" s="26" t="e">
        <f>VLOOKUP(J147,'Species List'!$H$1:$J$9,2,FALSE)</f>
        <v>#N/A</v>
      </c>
      <c r="L147" s="26" t="e">
        <f>VLOOKUP(K147,'Species List'!$I$1:$N$8,2,FALSE)</f>
        <v>#N/A</v>
      </c>
      <c r="M147" s="56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53"/>
      <c r="B148" s="47" t="e">
        <f>IF(LEN(VLOOKUP(A148,'Species List'!$A:$G,2,FALSE))=0,"",VLOOKUP(A148,'Species List'!$A:$G,2,FALSE))</f>
        <v>#N/A</v>
      </c>
      <c r="C148" s="47" t="e">
        <f>IF(LEN(VLOOKUP(A148,'Species List'!$A:$G,3,FALSE))=0,"",VLOOKUP(A148,'Species List'!$A:$G,3,FALSE))</f>
        <v>#N/A</v>
      </c>
      <c r="D148" s="55" t="e">
        <f t="shared" si="12"/>
        <v>#N/A</v>
      </c>
      <c r="E148" s="47" t="e">
        <f>IF(LEN(VLOOKUP(A148,'Species List'!$A:$G,4,FALSE))=0,"",VLOOKUP(A148,'Species List'!$A:$G,4,FALSE))</f>
        <v>#N/A</v>
      </c>
      <c r="F148" s="47" t="e">
        <f>IF(LEN(VLOOKUP(A148,'Species List'!$A:$G,5,FALSE))=0,"",VLOOKUP(A148,'Species List'!$A:$G,5,FALSE))</f>
        <v>#N/A</v>
      </c>
      <c r="G148" s="47" t="e">
        <f>IF(LEN(VLOOKUP(A148,'Species List'!$A:$G,6,FALSE))=0,"",VLOOKUP(A148,'Species List'!$A:$G,6,FALSE))</f>
        <v>#N/A</v>
      </c>
      <c r="H148" s="47" t="e">
        <f>VLOOKUP(A148,'Species List'!$A:$G,7,FALSE)</f>
        <v>#N/A</v>
      </c>
      <c r="J148" s="53"/>
      <c r="K148" s="26" t="e">
        <f>VLOOKUP(J148,'Species List'!$H$1:$J$9,2,FALSE)</f>
        <v>#N/A</v>
      </c>
      <c r="L148" s="26" t="e">
        <f>VLOOKUP(K148,'Species List'!$I$1:$N$8,2,FALSE)</f>
        <v>#N/A</v>
      </c>
      <c r="M148" s="56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x14ac:dyDescent="0.3">
      <c r="A149" s="53"/>
      <c r="B149" s="47" t="e">
        <f>IF(LEN(VLOOKUP(A149,'Species List'!$A:$G,2,FALSE))=0,"",VLOOKUP(A149,'Species List'!$A:$G,2,FALSE))</f>
        <v>#N/A</v>
      </c>
      <c r="C149" s="47" t="e">
        <f>IF(LEN(VLOOKUP(A149,'Species List'!$A:$G,3,FALSE))=0,"",VLOOKUP(A149,'Species List'!$A:$G,3,FALSE))</f>
        <v>#N/A</v>
      </c>
      <c r="D149" s="55" t="e">
        <f t="shared" si="12"/>
        <v>#N/A</v>
      </c>
      <c r="E149" s="47" t="e">
        <f>IF(LEN(VLOOKUP(A149,'Species List'!$A:$G,4,FALSE))=0,"",VLOOKUP(A149,'Species List'!$A:$G,4,FALSE))</f>
        <v>#N/A</v>
      </c>
      <c r="F149" s="47" t="e">
        <f>IF(LEN(VLOOKUP(A149,'Species List'!$A:$G,5,FALSE))=0,"",VLOOKUP(A149,'Species List'!$A:$G,5,FALSE))</f>
        <v>#N/A</v>
      </c>
      <c r="G149" s="47" t="e">
        <f>IF(LEN(VLOOKUP(A149,'Species List'!$A:$G,6,FALSE))=0,"",VLOOKUP(A149,'Species List'!$A:$G,6,FALSE))</f>
        <v>#N/A</v>
      </c>
      <c r="H149" s="47" t="e">
        <f>VLOOKUP(A149,'Species List'!$A:$G,7,FALSE)</f>
        <v>#N/A</v>
      </c>
      <c r="J149" s="53"/>
      <c r="K149" s="26" t="e">
        <f>VLOOKUP(J149,'Species List'!$H$1:$J$9,2,FALSE)</f>
        <v>#N/A</v>
      </c>
      <c r="L149" s="26" t="e">
        <f>VLOOKUP(K149,'Species List'!$I$1:$N$8,2,FALSE)</f>
        <v>#N/A</v>
      </c>
      <c r="M149" s="56" t="e">
        <f t="shared" si="13"/>
        <v>#N/A</v>
      </c>
      <c r="N149" s="25" t="e">
        <f t="shared" si="14"/>
        <v>#N/A</v>
      </c>
      <c r="O149" s="25" t="e">
        <f t="shared" si="15"/>
        <v>#N/A</v>
      </c>
    </row>
    <row r="150" spans="1:15" ht="13.5" customHeight="1" x14ac:dyDescent="0.3">
      <c r="A150" s="54"/>
      <c r="B150" s="47" t="e">
        <f>IF(LEN(VLOOKUP(A150,'Species List'!$A:$G,2,FALSE))=0,"",VLOOKUP(A150,'Species List'!$A:$G,2,FALSE))</f>
        <v>#N/A</v>
      </c>
      <c r="C150" s="47" t="e">
        <f>IF(LEN(VLOOKUP(A150,'Species List'!$A:$G,3,FALSE))=0,"",VLOOKUP(A150,'Species List'!$A:$G,3,FALSE))</f>
        <v>#N/A</v>
      </c>
      <c r="D150" s="55" t="e">
        <f t="shared" si="12"/>
        <v>#N/A</v>
      </c>
      <c r="E150" s="47" t="e">
        <f>IF(LEN(VLOOKUP(A150,'Species List'!$A:$G,4,FALSE))=0,"",VLOOKUP(A150,'Species List'!$A:$G,4,FALSE))</f>
        <v>#N/A</v>
      </c>
      <c r="F150" s="47" t="e">
        <f>IF(LEN(VLOOKUP(A150,'Species List'!$A:$G,5,FALSE))=0,"",VLOOKUP(A150,'Species List'!$A:$G,5,FALSE))</f>
        <v>#N/A</v>
      </c>
      <c r="G150" s="47" t="e">
        <f>IF(LEN(VLOOKUP(A150,'Species List'!$A:$G,6,FALSE))=0,"",VLOOKUP(A150,'Species List'!$A:$G,6,FALSE))</f>
        <v>#N/A</v>
      </c>
      <c r="H150" s="47" t="e">
        <f>VLOOKUP(A150,'Species List'!$A:$G,7,FALSE)</f>
        <v>#N/A</v>
      </c>
      <c r="I150" s="48"/>
      <c r="J150" s="54"/>
      <c r="K150" s="26" t="e">
        <f>VLOOKUP(J150,'Species List'!$H$1:$J$9,2,FALSE)</f>
        <v>#N/A</v>
      </c>
      <c r="L150" s="26" t="e">
        <f>VLOOKUP(K150,'Species List'!$I$1:$N$8,2,FALSE)</f>
        <v>#N/A</v>
      </c>
      <c r="M150" s="56" t="e">
        <f t="shared" si="13"/>
        <v>#N/A</v>
      </c>
      <c r="N150" s="25" t="e">
        <f t="shared" ref="N150" si="16">L150/$L$150</f>
        <v>#N/A</v>
      </c>
      <c r="O150" s="25" t="e">
        <f t="shared" si="15"/>
        <v>#N/A</v>
      </c>
    </row>
    <row r="151" spans="1:15" ht="14.25" customHeight="1" x14ac:dyDescent="0.3">
      <c r="I151" s="87" t="s">
        <v>5384</v>
      </c>
      <c r="J151" s="88"/>
      <c r="K151" s="89"/>
      <c r="L151" s="50">
        <f>SUMIF(L10:L150,"&gt;=0")</f>
        <v>128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A26:A150 A10:A24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A18" sqref="A18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81" t="s">
        <v>127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6"/>
      <c r="C7" s="86"/>
      <c r="D7" s="86"/>
      <c r="E7" s="86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ht="14.25" customHeight="1" x14ac:dyDescent="0.3">
      <c r="A9" s="52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3" t="s">
        <v>2621</v>
      </c>
      <c r="B10" s="47" t="str">
        <f>IF(LEN(VLOOKUP(A10,'Species List'!$A:$G,2,FALSE))=0,"",VLOOKUP(A10,'Species List'!$A:$G,2,FALSE))</f>
        <v>white grass</v>
      </c>
      <c r="C10" s="47">
        <f>IF(LEN(VLOOKUP(A10,'Species List'!$A:$G,3,FALSE))=0,"",VLOOKUP(A10,'Species List'!$A:$G,3,FALSE))</f>
        <v>5</v>
      </c>
      <c r="D10" s="55">
        <f t="shared" ref="D10:D18" si="0">VALUE(C10)</f>
        <v>5</v>
      </c>
      <c r="E10" s="47" t="str">
        <f>IF(LEN(VLOOKUP(A10,'Species List'!$A:$G,4,FALSE))=0,"",VLOOKUP(A10,'Species List'!$A:$G,4,FALSE))</f>
        <v>G</v>
      </c>
      <c r="F10" s="47" t="str">
        <f>IF(LEN(VLOOKUP(A10,'Species List'!$A:$G,5,FALSE))=0,"",VLOOKUP(A10,'Species List'!$A:$G,5,FALSE))</f>
        <v>Native</v>
      </c>
      <c r="G10" s="47" t="str">
        <f>IF(LEN(VLOOKUP(A10,'Species List'!$A:$G,6,FALSE))=0,"",VLOOKUP(A10,'Species List'!$A:$G,6,FALSE))</f>
        <v>FACW</v>
      </c>
      <c r="H10" s="47">
        <f>VLOOKUP(A10,'Species List'!$A:$G,7,FALSE)</f>
        <v>0</v>
      </c>
      <c r="J10" s="57">
        <v>1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6">
        <f t="shared" ref="M10:M76" si="1">VALUE(L10)</f>
        <v>3</v>
      </c>
      <c r="N10" s="25">
        <f t="shared" ref="N10:N75" si="2">L10/$L$151</f>
        <v>0.13636363636363635</v>
      </c>
      <c r="O10" s="25">
        <f t="shared" ref="O10:O76" si="3">D10*N10</f>
        <v>0.68181818181818177</v>
      </c>
    </row>
    <row r="11" spans="1:15" x14ac:dyDescent="0.3">
      <c r="A11" s="43" t="s">
        <v>2000</v>
      </c>
      <c r="B11" s="47" t="str">
        <f>IF(LEN(VLOOKUP(A11,'Species List'!$A:$G,2,FALSE))=0,"",VLOOKUP(A11,'Species List'!$A:$G,2,FALSE))</f>
        <v>hairy cupgrass</v>
      </c>
      <c r="C11" s="47">
        <f>IF(LEN(VLOOKUP(A11,'Species List'!$A:$G,3,FALSE))=0,"",VLOOKUP(A11,'Species List'!$A:$G,3,FALSE))</f>
        <v>0</v>
      </c>
      <c r="D11" s="55">
        <f t="shared" si="0"/>
        <v>0</v>
      </c>
      <c r="E11" s="47" t="str">
        <f>IF(LEN(VLOOKUP(A11,'Species List'!$A:$G,4,FALSE))=0,"",VLOOKUP(A11,'Species List'!$A:$G,4,FALSE))</f>
        <v>G</v>
      </c>
      <c r="F11" s="47" t="str">
        <f>IF(LEN(VLOOKUP(A11,'Species List'!$A:$G,5,FALSE))=0,"",VLOOKUP(A11,'Species List'!$A:$G,5,FALSE))</f>
        <v>Introduced</v>
      </c>
      <c r="G11" s="47" t="str">
        <f>IF(LEN(VLOOKUP(A11,'Species List'!$A:$G,6,FALSE))=0,"",VLOOKUP(A11,'Species List'!$A:$G,6,FALSE))</f>
        <v>NA</v>
      </c>
      <c r="H11" s="47">
        <f>VLOOKUP(A11,'Species List'!$A:$G,7,FALSE)</f>
        <v>0</v>
      </c>
      <c r="J11" s="40" t="s">
        <v>5415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6">
        <f t="shared" si="1"/>
        <v>3</v>
      </c>
      <c r="N11" s="25">
        <f t="shared" si="2"/>
        <v>0.13636363636363635</v>
      </c>
      <c r="O11" s="25">
        <f t="shared" si="3"/>
        <v>0</v>
      </c>
    </row>
    <row r="12" spans="1:15" x14ac:dyDescent="0.3">
      <c r="A12" s="42" t="s">
        <v>3288</v>
      </c>
      <c r="B12" s="47" t="str">
        <f>IF(LEN(VLOOKUP(A12,'Species List'!$A:$G,2,FALSE))=0,"",VLOOKUP(A12,'Species List'!$A:$G,2,FALSE))</f>
        <v>reed canary grass</v>
      </c>
      <c r="C12" s="47">
        <f>IF(LEN(VLOOKUP(A12,'Species List'!$A:$G,3,FALSE))=0,"",VLOOKUP(A12,'Species List'!$A:$G,3,FALSE))</f>
        <v>0</v>
      </c>
      <c r="D12" s="55">
        <f t="shared" si="0"/>
        <v>0</v>
      </c>
      <c r="E12" s="47" t="str">
        <f>IF(LEN(VLOOKUP(A12,'Species List'!$A:$G,4,FALSE))=0,"",VLOOKUP(A12,'Species List'!$A:$G,4,FALSE))</f>
        <v>G</v>
      </c>
      <c r="F12" s="47" t="str">
        <f>IF(LEN(VLOOKUP(A12,'Species List'!$A:$G,5,FALSE))=0,"",VLOOKUP(A12,'Species List'!$A:$G,5,FALSE))</f>
        <v>Introduced</v>
      </c>
      <c r="G12" s="47" t="str">
        <f>IF(LEN(VLOOKUP(A12,'Species List'!$A:$G,6,FALSE))=0,"",VLOOKUP(A12,'Species List'!$A:$G,6,FALSE))</f>
        <v>FACW+</v>
      </c>
      <c r="H12" s="47">
        <f>VLOOKUP(A12,'Species List'!$A:$G,7,FALSE)</f>
        <v>0</v>
      </c>
      <c r="J12" s="45">
        <v>1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6">
        <f t="shared" si="1"/>
        <v>3</v>
      </c>
      <c r="N12" s="25">
        <f t="shared" si="2"/>
        <v>0.13636363636363635</v>
      </c>
      <c r="O12" s="25">
        <f t="shared" si="3"/>
        <v>0</v>
      </c>
    </row>
    <row r="13" spans="1:15" x14ac:dyDescent="0.3">
      <c r="A13" s="42" t="s">
        <v>1880</v>
      </c>
      <c r="B13" s="47" t="str">
        <f>IF(LEN(VLOOKUP(A13,'Species List'!$A:$G,2,FALSE))=0,"",VLOOKUP(A13,'Species List'!$A:$G,2,FALSE))</f>
        <v>bottlebrush grass</v>
      </c>
      <c r="C13" s="47">
        <f>IF(LEN(VLOOKUP(A13,'Species List'!$A:$G,3,FALSE))=0,"",VLOOKUP(A13,'Species List'!$A:$G,3,FALSE))</f>
        <v>6</v>
      </c>
      <c r="D13" s="55">
        <f t="shared" si="0"/>
        <v>6</v>
      </c>
      <c r="E13" s="47" t="str">
        <f>IF(LEN(VLOOKUP(A13,'Species List'!$A:$G,4,FALSE))=0,"",VLOOKUP(A13,'Species List'!$A:$G,4,FALSE))</f>
        <v>G</v>
      </c>
      <c r="F13" s="47" t="str">
        <f>IF(LEN(VLOOKUP(A13,'Species List'!$A:$G,5,FALSE))=0,"",VLOOKUP(A13,'Species List'!$A:$G,5,FALSE))</f>
        <v>Native</v>
      </c>
      <c r="G13" s="47" t="str">
        <f>IF(LEN(VLOOKUP(A13,'Species List'!$A:$G,6,FALSE))=0,"",VLOOKUP(A13,'Species List'!$A:$G,6,FALSE))</f>
        <v>FACU</v>
      </c>
      <c r="H13" s="47">
        <f>VLOOKUP(A13,'Species List'!$A:$G,7,FALSE)</f>
        <v>0</v>
      </c>
      <c r="J13" s="45" t="s">
        <v>5415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6">
        <f t="shared" si="1"/>
        <v>3</v>
      </c>
      <c r="N13" s="25">
        <f t="shared" si="2"/>
        <v>0.13636363636363635</v>
      </c>
      <c r="O13" s="25">
        <f t="shared" si="3"/>
        <v>0.81818181818181812</v>
      </c>
    </row>
    <row r="14" spans="1:15" x14ac:dyDescent="0.3">
      <c r="A14" s="42" t="s">
        <v>981</v>
      </c>
      <c r="B14" s="47" t="str">
        <f>IF(LEN(VLOOKUP(A14,'Species List'!$A:$G,2,FALSE))=0,"",VLOOKUP(A14,'Species List'!$A:$G,2,FALSE))</f>
        <v/>
      </c>
      <c r="C14" s="47">
        <f>IF(LEN(VLOOKUP(A14,'Species List'!$A:$G,3,FALSE))=0,"",VLOOKUP(A14,'Species List'!$A:$G,3,FALSE))</f>
        <v>6</v>
      </c>
      <c r="D14" s="55">
        <f t="shared" si="0"/>
        <v>6</v>
      </c>
      <c r="E14" s="47" t="str">
        <f>IF(LEN(VLOOKUP(A14,'Species List'!$A:$G,4,FALSE))=0,"",VLOOKUP(A14,'Species List'!$A:$G,4,FALSE))</f>
        <v>G</v>
      </c>
      <c r="F14" s="47" t="str">
        <f>IF(LEN(VLOOKUP(A14,'Species List'!$A:$G,5,FALSE))=0,"",VLOOKUP(A14,'Species List'!$A:$G,5,FALSE))</f>
        <v>Native</v>
      </c>
      <c r="G14" s="47" t="str">
        <f>IF(LEN(VLOOKUP(A14,'Species List'!$A:$G,6,FALSE))=0,"",VLOOKUP(A14,'Species List'!$A:$G,6,FALSE))</f>
        <v>FACU-</v>
      </c>
      <c r="H14" s="47">
        <f>VLOOKUP(A14,'Species List'!$A:$G,7,FALSE)</f>
        <v>0</v>
      </c>
      <c r="J14" s="45" t="s">
        <v>5415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6">
        <f t="shared" si="1"/>
        <v>3</v>
      </c>
      <c r="N14" s="25">
        <f t="shared" si="2"/>
        <v>0.13636363636363635</v>
      </c>
      <c r="O14" s="25">
        <f t="shared" si="3"/>
        <v>0.81818181818181812</v>
      </c>
    </row>
    <row r="15" spans="1:15" x14ac:dyDescent="0.3">
      <c r="A15" s="42" t="s">
        <v>1892</v>
      </c>
      <c r="B15" s="47" t="str">
        <f>IF(LEN(VLOOKUP(A15,'Species List'!$A:$G,2,FALSE))=0,"",VLOOKUP(A15,'Species List'!$A:$G,2,FALSE))</f>
        <v>Virginia wildrye</v>
      </c>
      <c r="C15" s="47">
        <f>IF(LEN(VLOOKUP(A15,'Species List'!$A:$G,3,FALSE))=0,"",VLOOKUP(A15,'Species List'!$A:$G,3,FALSE))</f>
        <v>4</v>
      </c>
      <c r="D15" s="55">
        <f t="shared" si="0"/>
        <v>4</v>
      </c>
      <c r="E15" s="47" t="str">
        <f>IF(LEN(VLOOKUP(A15,'Species List'!$A:$G,4,FALSE))=0,"",VLOOKUP(A15,'Species List'!$A:$G,4,FALSE))</f>
        <v>G</v>
      </c>
      <c r="F15" s="47" t="str">
        <f>IF(LEN(VLOOKUP(A15,'Species List'!$A:$G,5,FALSE))=0,"",VLOOKUP(A15,'Species List'!$A:$G,5,FALSE))</f>
        <v>Native</v>
      </c>
      <c r="G15" s="47" t="str">
        <f>IF(LEN(VLOOKUP(A15,'Species List'!$A:$G,6,FALSE))=0,"",VLOOKUP(A15,'Species List'!$A:$G,6,FALSE))</f>
        <v>FACW-</v>
      </c>
      <c r="H15" s="47">
        <f>VLOOKUP(A15,'Species List'!$A:$G,7,FALSE)</f>
        <v>0</v>
      </c>
      <c r="J15" s="45" t="s">
        <v>5417</v>
      </c>
      <c r="K15" s="26" t="str">
        <f>VLOOKUP(J15,'Species List'!$H$1:$J$9,2,FALSE)</f>
        <v>&gt;0-1%</v>
      </c>
      <c r="L15" s="26">
        <f>VLOOKUP(K15,'Species List'!$I$1:$N$8,2,FALSE)</f>
        <v>0.5</v>
      </c>
      <c r="M15" s="56">
        <f t="shared" si="1"/>
        <v>0.5</v>
      </c>
      <c r="N15" s="25">
        <f t="shared" si="2"/>
        <v>2.2727272727272728E-2</v>
      </c>
      <c r="O15" s="25">
        <f t="shared" si="3"/>
        <v>9.0909090909090912E-2</v>
      </c>
    </row>
    <row r="16" spans="1:15" x14ac:dyDescent="0.3">
      <c r="A16" s="42" t="s">
        <v>1121</v>
      </c>
      <c r="B16" s="47" t="str">
        <f>IF(LEN(VLOOKUP(A16,'Species List'!$A:$G,2,FALSE))=0,"",VLOOKUP(A16,'Species List'!$A:$G,2,FALSE))</f>
        <v>Pennsylvania sedge</v>
      </c>
      <c r="C16" s="47">
        <f>IF(LEN(VLOOKUP(A16,'Species List'!$A:$G,3,FALSE))=0,"",VLOOKUP(A16,'Species List'!$A:$G,3,FALSE))</f>
        <v>3</v>
      </c>
      <c r="D16" s="55">
        <f t="shared" si="0"/>
        <v>3</v>
      </c>
      <c r="E16" s="47" t="str">
        <f>IF(LEN(VLOOKUP(A16,'Species List'!$A:$G,4,FALSE))=0,"",VLOOKUP(A16,'Species List'!$A:$G,4,FALSE))</f>
        <v>G</v>
      </c>
      <c r="F16" s="47" t="str">
        <f>IF(LEN(VLOOKUP(A16,'Species List'!$A:$G,5,FALSE))=0,"",VLOOKUP(A16,'Species List'!$A:$G,5,FALSE))</f>
        <v>Native</v>
      </c>
      <c r="G16" s="47" t="str">
        <f>IF(LEN(VLOOKUP(A16,'Species List'!$A:$G,6,FALSE))=0,"",VLOOKUP(A16,'Species List'!$A:$G,6,FALSE))</f>
        <v>NA</v>
      </c>
      <c r="H16" s="47">
        <f>VLOOKUP(A16,'Species List'!$A:$G,7,FALSE)</f>
        <v>0</v>
      </c>
      <c r="J16" s="45" t="s">
        <v>5415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6">
        <f t="shared" si="1"/>
        <v>3</v>
      </c>
      <c r="N16" s="25">
        <f t="shared" si="2"/>
        <v>0.13636363636363635</v>
      </c>
      <c r="O16" s="25">
        <f t="shared" si="3"/>
        <v>0.40909090909090906</v>
      </c>
    </row>
    <row r="17" spans="1:15" x14ac:dyDescent="0.3">
      <c r="A17" s="43" t="s">
        <v>4904</v>
      </c>
      <c r="B17" s="47" t="str">
        <f>IF(LEN(VLOOKUP(A17,'Species List'!$A:$G,2,FALSE))=0,"",VLOOKUP(A17,'Species List'!$A:$G,2,FALSE))</f>
        <v/>
      </c>
      <c r="C17" s="47">
        <v>3</v>
      </c>
      <c r="D17" s="55">
        <f t="shared" si="0"/>
        <v>3</v>
      </c>
      <c r="E17" s="47" t="str">
        <f>IF(LEN(VLOOKUP(A17,'Species List'!$A:$G,4,FALSE))=0,"",VLOOKUP(A17,'Species List'!$A:$G,4,FALSE))</f>
        <v>G</v>
      </c>
      <c r="F17" s="47" t="str">
        <f>IF(LEN(VLOOKUP(A17,'Species List'!$A:$G,5,FALSE))=0,"",VLOOKUP(A17,'Species List'!$A:$G,5,FALSE))</f>
        <v>Native</v>
      </c>
      <c r="G17" s="47" t="str">
        <f>IF(LEN(VLOOKUP(A17,'Species List'!$A:$G,6,FALSE))=0,"",VLOOKUP(A17,'Species List'!$A:$G,6,FALSE))</f>
        <v/>
      </c>
      <c r="H17" s="47">
        <f>VLOOKUP(A17,'Species List'!$A:$G,7,FALSE)</f>
        <v>0</v>
      </c>
      <c r="J17" s="40" t="s">
        <v>5415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6">
        <f t="shared" si="1"/>
        <v>3</v>
      </c>
      <c r="N17" s="25">
        <f t="shared" si="2"/>
        <v>0.13636363636363635</v>
      </c>
      <c r="O17" s="25">
        <f t="shared" si="3"/>
        <v>0.40909090909090906</v>
      </c>
    </row>
    <row r="18" spans="1:15" x14ac:dyDescent="0.3">
      <c r="A18" s="43" t="s">
        <v>1884</v>
      </c>
      <c r="B18" s="47" t="str">
        <f>IF(LEN(VLOOKUP(A18,'Species List'!$A:$G,2,FALSE))=0,"",VLOOKUP(A18,'Species List'!$A:$G,2,FALSE))</f>
        <v/>
      </c>
      <c r="C18" s="47">
        <f>IF(LEN(VLOOKUP(A18,'Species List'!$A:$G,3,FALSE))=0,"",VLOOKUP(A18,'Species List'!$A:$G,3,FALSE))</f>
        <v>5</v>
      </c>
      <c r="D18" s="55">
        <f t="shared" si="0"/>
        <v>5</v>
      </c>
      <c r="E18" s="47" t="str">
        <f>IF(LEN(VLOOKUP(A18,'Species List'!$A:$G,4,FALSE))=0,"",VLOOKUP(A18,'Species List'!$A:$G,4,FALSE))</f>
        <v>G</v>
      </c>
      <c r="F18" s="47" t="str">
        <f>IF(LEN(VLOOKUP(A18,'Species List'!$A:$G,5,FALSE))=0,"",VLOOKUP(A18,'Species List'!$A:$G,5,FALSE))</f>
        <v>Native</v>
      </c>
      <c r="G18" s="47" t="str">
        <f>IF(LEN(VLOOKUP(A18,'Species List'!$A:$G,6,FALSE))=0,"",VLOOKUP(A18,'Species List'!$A:$G,6,FALSE))</f>
        <v>[FAC]</v>
      </c>
      <c r="H18" s="47">
        <f>VLOOKUP(A18,'Species List'!$A:$G,7,FALSE)</f>
        <v>0</v>
      </c>
      <c r="J18" s="40" t="s">
        <v>5417</v>
      </c>
      <c r="K18" s="26" t="str">
        <f>VLOOKUP(J18,'Species List'!$H$1:$J$9,2,FALSE)</f>
        <v>&gt;0-1%</v>
      </c>
      <c r="L18" s="26">
        <f>VLOOKUP(K18,'Species List'!$I$1:$N$8,2,FALSE)</f>
        <v>0.5</v>
      </c>
      <c r="M18" s="56">
        <f t="shared" si="1"/>
        <v>0.5</v>
      </c>
      <c r="N18" s="25">
        <f t="shared" si="2"/>
        <v>2.2727272727272728E-2</v>
      </c>
      <c r="O18" s="25">
        <f t="shared" si="3"/>
        <v>0.11363636363636365</v>
      </c>
    </row>
    <row r="19" spans="1:15" x14ac:dyDescent="0.3">
      <c r="A19" s="53"/>
      <c r="B19" s="47" t="e">
        <f>IF(LEN(VLOOKUP(A19,'Species List'!$A:$G,2,FALSE))=0,"",VLOOKUP(A19,'Species List'!$A:$G,2,FALSE))</f>
        <v>#N/A</v>
      </c>
      <c r="C19" s="47" t="e">
        <f>IF(LEN(VLOOKUP(A19,'Species List'!$A:$G,3,FALSE))=0,"",VLOOKUP(A19,'Species List'!$A:$G,3,FALSE))</f>
        <v>#N/A</v>
      </c>
      <c r="D19" s="55" t="e">
        <f t="shared" ref="D19:D76" si="4">VALUE(C19)</f>
        <v>#N/A</v>
      </c>
      <c r="E19" s="47" t="e">
        <f>IF(LEN(VLOOKUP(A19,'Species List'!$A:$G,4,FALSE))=0,"",VLOOKUP(A19,'Species List'!$A:$G,4,FALSE))</f>
        <v>#N/A</v>
      </c>
      <c r="F19" s="47" t="e">
        <f>IF(LEN(VLOOKUP(A19,'Species List'!$A:$G,5,FALSE))=0,"",VLOOKUP(A19,'Species List'!$A:$G,5,FALSE))</f>
        <v>#N/A</v>
      </c>
      <c r="G19" s="47" t="e">
        <f>IF(LEN(VLOOKUP(A19,'Species List'!$A:$G,6,FALSE))=0,"",VLOOKUP(A19,'Species List'!$A:$G,6,FALSE))</f>
        <v>#N/A</v>
      </c>
      <c r="H19" s="47" t="e">
        <f>VLOOKUP(A19,'Species List'!$A:$G,7,FALSE)</f>
        <v>#N/A</v>
      </c>
      <c r="J19" s="53"/>
      <c r="K19" s="26" t="e">
        <f>VLOOKUP(J19,'Species List'!$H$1:$J$9,2,FALSE)</f>
        <v>#N/A</v>
      </c>
      <c r="L19" s="26" t="e">
        <f>VLOOKUP(K19,'Species List'!$I$1:$N$8,2,FALSE)</f>
        <v>#N/A</v>
      </c>
      <c r="M19" s="56" t="e">
        <f t="shared" si="1"/>
        <v>#N/A</v>
      </c>
      <c r="N19" s="25" t="e">
        <f t="shared" si="2"/>
        <v>#N/A</v>
      </c>
      <c r="O19" s="25" t="e">
        <f t="shared" si="3"/>
        <v>#N/A</v>
      </c>
    </row>
    <row r="20" spans="1:15" x14ac:dyDescent="0.3">
      <c r="A20" s="53"/>
      <c r="B20" s="47" t="e">
        <f>IF(LEN(VLOOKUP(A20,'Species List'!$A:$G,2,FALSE))=0,"",VLOOKUP(A20,'Species List'!$A:$G,2,FALSE))</f>
        <v>#N/A</v>
      </c>
      <c r="C20" s="47" t="e">
        <f>IF(LEN(VLOOKUP(A20,'Species List'!$A:$G,3,FALSE))=0,"",VLOOKUP(A20,'Species List'!$A:$G,3,FALSE))</f>
        <v>#N/A</v>
      </c>
      <c r="D20" s="55" t="e">
        <f t="shared" si="4"/>
        <v>#N/A</v>
      </c>
      <c r="E20" s="47" t="e">
        <f>IF(LEN(VLOOKUP(A20,'Species List'!$A:$G,4,FALSE))=0,"",VLOOKUP(A20,'Species List'!$A:$G,4,FALSE))</f>
        <v>#N/A</v>
      </c>
      <c r="F20" s="47" t="e">
        <f>IF(LEN(VLOOKUP(A20,'Species List'!$A:$G,5,FALSE))=0,"",VLOOKUP(A20,'Species List'!$A:$G,5,FALSE))</f>
        <v>#N/A</v>
      </c>
      <c r="G20" s="47" t="e">
        <f>IF(LEN(VLOOKUP(A20,'Species List'!$A:$G,6,FALSE))=0,"",VLOOKUP(A20,'Species List'!$A:$G,6,FALSE))</f>
        <v>#N/A</v>
      </c>
      <c r="H20" s="47" t="e">
        <f>VLOOKUP(A20,'Species List'!$A:$G,7,FALSE)</f>
        <v>#N/A</v>
      </c>
      <c r="J20" s="53"/>
      <c r="K20" s="26" t="e">
        <f>VLOOKUP(J20,'Species List'!$H$1:$J$9,2,FALSE)</f>
        <v>#N/A</v>
      </c>
      <c r="L20" s="26" t="e">
        <f>VLOOKUP(K20,'Species List'!$I$1:$N$8,2,FALSE)</f>
        <v>#N/A</v>
      </c>
      <c r="M20" s="56" t="e">
        <f t="shared" si="1"/>
        <v>#N/A</v>
      </c>
      <c r="N20" s="25" t="e">
        <f t="shared" si="2"/>
        <v>#N/A</v>
      </c>
      <c r="O20" s="25" t="e">
        <f t="shared" si="3"/>
        <v>#N/A</v>
      </c>
    </row>
    <row r="21" spans="1:15" x14ac:dyDescent="0.3">
      <c r="A21" s="53"/>
      <c r="B21" s="47" t="e">
        <f>IF(LEN(VLOOKUP(A21,'Species List'!$A:$G,2,FALSE))=0,"",VLOOKUP(A21,'Species List'!$A:$G,2,FALSE))</f>
        <v>#N/A</v>
      </c>
      <c r="C21" s="47" t="e">
        <f>IF(LEN(VLOOKUP(A21,'Species List'!$A:$G,3,FALSE))=0,"",VLOOKUP(A21,'Species List'!$A:$G,3,FALSE))</f>
        <v>#N/A</v>
      </c>
      <c r="D21" s="55" t="e">
        <f t="shared" si="4"/>
        <v>#N/A</v>
      </c>
      <c r="E21" s="47" t="e">
        <f>IF(LEN(VLOOKUP(A21,'Species List'!$A:$G,4,FALSE))=0,"",VLOOKUP(A21,'Species List'!$A:$G,4,FALSE))</f>
        <v>#N/A</v>
      </c>
      <c r="F21" s="47" t="e">
        <f>IF(LEN(VLOOKUP(A21,'Species List'!$A:$G,5,FALSE))=0,"",VLOOKUP(A21,'Species List'!$A:$G,5,FALSE))</f>
        <v>#N/A</v>
      </c>
      <c r="G21" s="47" t="e">
        <f>IF(LEN(VLOOKUP(A21,'Species List'!$A:$G,6,FALSE))=0,"",VLOOKUP(A21,'Species List'!$A:$G,6,FALSE))</f>
        <v>#N/A</v>
      </c>
      <c r="H21" s="47" t="e">
        <f>VLOOKUP(A21,'Species List'!$A:$G,7,FALSE)</f>
        <v>#N/A</v>
      </c>
      <c r="J21" s="53"/>
      <c r="K21" s="26" t="e">
        <f>VLOOKUP(J21,'Species List'!$H$1:$J$9,2,FALSE)</f>
        <v>#N/A</v>
      </c>
      <c r="L21" s="26" t="e">
        <f>VLOOKUP(K21,'Species List'!$I$1:$N$8,2,FALSE)</f>
        <v>#N/A</v>
      </c>
      <c r="M21" s="56" t="e">
        <f t="shared" si="1"/>
        <v>#N/A</v>
      </c>
      <c r="N21" s="25" t="e">
        <f t="shared" si="2"/>
        <v>#N/A</v>
      </c>
      <c r="O21" s="25" t="e">
        <f t="shared" si="3"/>
        <v>#N/A</v>
      </c>
    </row>
    <row r="22" spans="1:15" x14ac:dyDescent="0.3">
      <c r="A22" s="53"/>
      <c r="B22" s="47" t="e">
        <f>IF(LEN(VLOOKUP(A22,'Species List'!$A:$G,2,FALSE))=0,"",VLOOKUP(A22,'Species List'!$A:$G,2,FALSE))</f>
        <v>#N/A</v>
      </c>
      <c r="C22" s="47" t="e">
        <f>IF(LEN(VLOOKUP(A22,'Species List'!$A:$G,3,FALSE))=0,"",VLOOKUP(A22,'Species List'!$A:$G,3,FALSE))</f>
        <v>#N/A</v>
      </c>
      <c r="D22" s="55" t="e">
        <f t="shared" si="4"/>
        <v>#N/A</v>
      </c>
      <c r="E22" s="47" t="e">
        <f>IF(LEN(VLOOKUP(A22,'Species List'!$A:$G,4,FALSE))=0,"",VLOOKUP(A22,'Species List'!$A:$G,4,FALSE))</f>
        <v>#N/A</v>
      </c>
      <c r="F22" s="47" t="e">
        <f>IF(LEN(VLOOKUP(A22,'Species List'!$A:$G,5,FALSE))=0,"",VLOOKUP(A22,'Species List'!$A:$G,5,FALSE))</f>
        <v>#N/A</v>
      </c>
      <c r="G22" s="47" t="e">
        <f>IF(LEN(VLOOKUP(A22,'Species List'!$A:$G,6,FALSE))=0,"",VLOOKUP(A22,'Species List'!$A:$G,6,FALSE))</f>
        <v>#N/A</v>
      </c>
      <c r="H22" s="47" t="e">
        <f>VLOOKUP(A22,'Species List'!$A:$G,7,FALSE)</f>
        <v>#N/A</v>
      </c>
      <c r="J22" s="53"/>
      <c r="K22" s="26" t="e">
        <f>VLOOKUP(J22,'Species List'!$H$1:$J$9,2,FALSE)</f>
        <v>#N/A</v>
      </c>
      <c r="L22" s="26" t="e">
        <f>VLOOKUP(K22,'Species List'!$I$1:$N$8,2,FALSE)</f>
        <v>#N/A</v>
      </c>
      <c r="M22" s="56" t="e">
        <f t="shared" si="1"/>
        <v>#N/A</v>
      </c>
      <c r="N22" s="25" t="e">
        <f t="shared" si="2"/>
        <v>#N/A</v>
      </c>
      <c r="O22" s="25" t="e">
        <f t="shared" si="3"/>
        <v>#N/A</v>
      </c>
    </row>
    <row r="23" spans="1:15" x14ac:dyDescent="0.3">
      <c r="A23" s="53"/>
      <c r="B23" s="47" t="e">
        <f>IF(LEN(VLOOKUP(A23,'Species List'!$A:$G,2,FALSE))=0,"",VLOOKUP(A23,'Species List'!$A:$G,2,FALSE))</f>
        <v>#N/A</v>
      </c>
      <c r="C23" s="47" t="e">
        <f>IF(LEN(VLOOKUP(A23,'Species List'!$A:$G,3,FALSE))=0,"",VLOOKUP(A23,'Species List'!$A:$G,3,FALSE))</f>
        <v>#N/A</v>
      </c>
      <c r="D23" s="55" t="e">
        <f t="shared" si="4"/>
        <v>#N/A</v>
      </c>
      <c r="E23" s="47" t="e">
        <f>IF(LEN(VLOOKUP(A23,'Species List'!$A:$G,4,FALSE))=0,"",VLOOKUP(A23,'Species List'!$A:$G,4,FALSE))</f>
        <v>#N/A</v>
      </c>
      <c r="F23" s="47" t="e">
        <f>IF(LEN(VLOOKUP(A23,'Species List'!$A:$G,5,FALSE))=0,"",VLOOKUP(A23,'Species List'!$A:$G,5,FALSE))</f>
        <v>#N/A</v>
      </c>
      <c r="G23" s="47" t="e">
        <f>IF(LEN(VLOOKUP(A23,'Species List'!$A:$G,6,FALSE))=0,"",VLOOKUP(A23,'Species List'!$A:$G,6,FALSE))</f>
        <v>#N/A</v>
      </c>
      <c r="H23" s="47" t="e">
        <f>VLOOKUP(A23,'Species List'!$A:$G,7,FALSE)</f>
        <v>#N/A</v>
      </c>
      <c r="J23" s="53"/>
      <c r="K23" s="26" t="e">
        <f>VLOOKUP(J23,'Species List'!$H$1:$J$9,2,FALSE)</f>
        <v>#N/A</v>
      </c>
      <c r="L23" s="26" t="e">
        <f>VLOOKUP(K23,'Species List'!$I$1:$N$8,2,FALSE)</f>
        <v>#N/A</v>
      </c>
      <c r="M23" s="56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5" x14ac:dyDescent="0.3">
      <c r="A24" s="53"/>
      <c r="B24" s="47" t="e">
        <f>IF(LEN(VLOOKUP(A24,'Species List'!$A:$G,2,FALSE))=0,"",VLOOKUP(A24,'Species List'!$A:$G,2,FALSE))</f>
        <v>#N/A</v>
      </c>
      <c r="C24" s="47" t="e">
        <f>IF(LEN(VLOOKUP(A24,'Species List'!$A:$G,3,FALSE))=0,"",VLOOKUP(A24,'Species List'!$A:$G,3,FALSE))</f>
        <v>#N/A</v>
      </c>
      <c r="D24" s="55" t="e">
        <f t="shared" si="4"/>
        <v>#N/A</v>
      </c>
      <c r="E24" s="47" t="e">
        <f>IF(LEN(VLOOKUP(A24,'Species List'!$A:$G,4,FALSE))=0,"",VLOOKUP(A24,'Species List'!$A:$G,4,FALSE))</f>
        <v>#N/A</v>
      </c>
      <c r="F24" s="47" t="e">
        <f>IF(LEN(VLOOKUP(A24,'Species List'!$A:$G,5,FALSE))=0,"",VLOOKUP(A24,'Species List'!$A:$G,5,FALSE))</f>
        <v>#N/A</v>
      </c>
      <c r="G24" s="47" t="e">
        <f>IF(LEN(VLOOKUP(A24,'Species List'!$A:$G,6,FALSE))=0,"",VLOOKUP(A24,'Species List'!$A:$G,6,FALSE))</f>
        <v>#N/A</v>
      </c>
      <c r="H24" s="47" t="e">
        <f>VLOOKUP(A24,'Species List'!$A:$G,7,FALSE)</f>
        <v>#N/A</v>
      </c>
      <c r="J24" s="53"/>
      <c r="K24" s="26" t="e">
        <f>VLOOKUP(J24,'Species List'!$H$1:$J$9,2,FALSE)</f>
        <v>#N/A</v>
      </c>
      <c r="L24" s="26" t="e">
        <f>VLOOKUP(K24,'Species List'!$I$1:$N$8,2,FALSE)</f>
        <v>#N/A</v>
      </c>
      <c r="M24" s="56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53"/>
      <c r="B25" s="47" t="e">
        <f>IF(LEN(VLOOKUP(A25,'Species List'!$A:$G,2,FALSE))=0,"",VLOOKUP(A25,'Species List'!$A:$G,2,FALSE))</f>
        <v>#N/A</v>
      </c>
      <c r="C25" s="47" t="e">
        <f>IF(LEN(VLOOKUP(A25,'Species List'!$A:$G,3,FALSE))=0,"",VLOOKUP(A25,'Species List'!$A:$G,3,FALSE))</f>
        <v>#N/A</v>
      </c>
      <c r="D25" s="55" t="e">
        <f t="shared" si="4"/>
        <v>#N/A</v>
      </c>
      <c r="E25" s="47" t="e">
        <f>IF(LEN(VLOOKUP(A25,'Species List'!$A:$G,4,FALSE))=0,"",VLOOKUP(A25,'Species List'!$A:$G,4,FALSE))</f>
        <v>#N/A</v>
      </c>
      <c r="F25" s="47" t="e">
        <f>IF(LEN(VLOOKUP(A25,'Species List'!$A:$G,5,FALSE))=0,"",VLOOKUP(A25,'Species List'!$A:$G,5,FALSE))</f>
        <v>#N/A</v>
      </c>
      <c r="G25" s="47" t="e">
        <f>IF(LEN(VLOOKUP(A25,'Species List'!$A:$G,6,FALSE))=0,"",VLOOKUP(A25,'Species List'!$A:$G,6,FALSE))</f>
        <v>#N/A</v>
      </c>
      <c r="H25" s="47" t="e">
        <f>VLOOKUP(A25,'Species List'!$A:$G,7,FALSE)</f>
        <v>#N/A</v>
      </c>
      <c r="J25" s="53"/>
      <c r="K25" s="26" t="e">
        <f>VLOOKUP(J25,'Species List'!$H$1:$J$9,2,FALSE)</f>
        <v>#N/A</v>
      </c>
      <c r="L25" s="26" t="e">
        <f>VLOOKUP(K25,'Species List'!$I$1:$N$8,2,FALSE)</f>
        <v>#N/A</v>
      </c>
      <c r="M25" s="56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53"/>
      <c r="B26" s="47" t="e">
        <f>IF(LEN(VLOOKUP(A26,'Species List'!$A:$G,2,FALSE))=0,"",VLOOKUP(A26,'Species List'!$A:$G,2,FALSE))</f>
        <v>#N/A</v>
      </c>
      <c r="C26" s="47" t="e">
        <f>IF(LEN(VLOOKUP(A26,'Species List'!$A:$G,3,FALSE))=0,"",VLOOKUP(A26,'Species List'!$A:$G,3,FALSE))</f>
        <v>#N/A</v>
      </c>
      <c r="D26" s="55" t="e">
        <f t="shared" si="4"/>
        <v>#N/A</v>
      </c>
      <c r="E26" s="47" t="e">
        <f>IF(LEN(VLOOKUP(A26,'Species List'!$A:$G,4,FALSE))=0,"",VLOOKUP(A26,'Species List'!$A:$G,4,FALSE))</f>
        <v>#N/A</v>
      </c>
      <c r="F26" s="47" t="e">
        <f>IF(LEN(VLOOKUP(A26,'Species List'!$A:$G,5,FALSE))=0,"",VLOOKUP(A26,'Species List'!$A:$G,5,FALSE))</f>
        <v>#N/A</v>
      </c>
      <c r="G26" s="47" t="e">
        <f>IF(LEN(VLOOKUP(A26,'Species List'!$A:$G,6,FALSE))=0,"",VLOOKUP(A26,'Species List'!$A:$G,6,FALSE))</f>
        <v>#N/A</v>
      </c>
      <c r="H26" s="47" t="e">
        <f>VLOOKUP(A26,'Species List'!$A:$G,7,FALSE)</f>
        <v>#N/A</v>
      </c>
      <c r="J26" s="53"/>
      <c r="K26" s="26" t="e">
        <f>VLOOKUP(J26,'Species List'!$H$1:$J$9,2,FALSE)</f>
        <v>#N/A</v>
      </c>
      <c r="L26" s="26" t="e">
        <f>VLOOKUP(K26,'Species List'!$I$1:$N$8,2,FALSE)</f>
        <v>#N/A</v>
      </c>
      <c r="M26" s="56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53"/>
      <c r="B27" s="47" t="e">
        <f>IF(LEN(VLOOKUP(A27,'Species List'!$A:$G,2,FALSE))=0,"",VLOOKUP(A27,'Species List'!$A:$G,2,FALSE))</f>
        <v>#N/A</v>
      </c>
      <c r="C27" s="47" t="e">
        <f>IF(LEN(VLOOKUP(A27,'Species List'!$A:$G,3,FALSE))=0,"",VLOOKUP(A27,'Species List'!$A:$G,3,FALSE))</f>
        <v>#N/A</v>
      </c>
      <c r="D27" s="55" t="e">
        <f t="shared" si="4"/>
        <v>#N/A</v>
      </c>
      <c r="E27" s="47" t="e">
        <f>IF(LEN(VLOOKUP(A27,'Species List'!$A:$G,4,FALSE))=0,"",VLOOKUP(A27,'Species List'!$A:$G,4,FALSE))</f>
        <v>#N/A</v>
      </c>
      <c r="F27" s="47" t="e">
        <f>IF(LEN(VLOOKUP(A27,'Species List'!$A:$G,5,FALSE))=0,"",VLOOKUP(A27,'Species List'!$A:$G,5,FALSE))</f>
        <v>#N/A</v>
      </c>
      <c r="G27" s="47" t="e">
        <f>IF(LEN(VLOOKUP(A27,'Species List'!$A:$G,6,FALSE))=0,"",VLOOKUP(A27,'Species List'!$A:$G,6,FALSE))</f>
        <v>#N/A</v>
      </c>
      <c r="H27" s="47" t="e">
        <f>VLOOKUP(A27,'Species List'!$A:$G,7,FALSE)</f>
        <v>#N/A</v>
      </c>
      <c r="J27" s="53"/>
      <c r="K27" s="26" t="e">
        <f>VLOOKUP(J27,'Species List'!$H$1:$J$9,2,FALSE)</f>
        <v>#N/A</v>
      </c>
      <c r="L27" s="26" t="e">
        <f>VLOOKUP(K27,'Species List'!$I$1:$N$8,2,FALSE)</f>
        <v>#N/A</v>
      </c>
      <c r="M27" s="56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53"/>
      <c r="B28" s="47" t="e">
        <f>IF(LEN(VLOOKUP(A28,'Species List'!$A:$G,2,FALSE))=0,"",VLOOKUP(A28,'Species List'!$A:$G,2,FALSE))</f>
        <v>#N/A</v>
      </c>
      <c r="C28" s="47" t="e">
        <f>IF(LEN(VLOOKUP(A28,'Species List'!$A:$G,3,FALSE))=0,"",VLOOKUP(A28,'Species List'!$A:$G,3,FALSE))</f>
        <v>#N/A</v>
      </c>
      <c r="D28" s="55" t="e">
        <f t="shared" si="4"/>
        <v>#N/A</v>
      </c>
      <c r="E28" s="47" t="e">
        <f>IF(LEN(VLOOKUP(A28,'Species List'!$A:$G,4,FALSE))=0,"",VLOOKUP(A28,'Species List'!$A:$G,4,FALSE))</f>
        <v>#N/A</v>
      </c>
      <c r="F28" s="47" t="e">
        <f>IF(LEN(VLOOKUP(A28,'Species List'!$A:$G,5,FALSE))=0,"",VLOOKUP(A28,'Species List'!$A:$G,5,FALSE))</f>
        <v>#N/A</v>
      </c>
      <c r="G28" s="47" t="e">
        <f>IF(LEN(VLOOKUP(A28,'Species List'!$A:$G,6,FALSE))=0,"",VLOOKUP(A28,'Species List'!$A:$G,6,FALSE))</f>
        <v>#N/A</v>
      </c>
      <c r="H28" s="47" t="e">
        <f>VLOOKUP(A28,'Species List'!$A:$G,7,FALSE)</f>
        <v>#N/A</v>
      </c>
      <c r="J28" s="53"/>
      <c r="K28" s="26" t="e">
        <f>VLOOKUP(J28,'Species List'!$H$1:$J$9,2,FALSE)</f>
        <v>#N/A</v>
      </c>
      <c r="L28" s="26" t="e">
        <f>VLOOKUP(K28,'Species List'!$I$1:$N$8,2,FALSE)</f>
        <v>#N/A</v>
      </c>
      <c r="M28" s="56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53"/>
      <c r="B29" s="47" t="e">
        <f>IF(LEN(VLOOKUP(A29,'Species List'!$A:$G,2,FALSE))=0,"",VLOOKUP(A29,'Species List'!$A:$G,2,FALSE))</f>
        <v>#N/A</v>
      </c>
      <c r="C29" s="47" t="e">
        <f>IF(LEN(VLOOKUP(A29,'Species List'!$A:$G,3,FALSE))=0,"",VLOOKUP(A29,'Species List'!$A:$G,3,FALSE))</f>
        <v>#N/A</v>
      </c>
      <c r="D29" s="55" t="e">
        <f t="shared" si="4"/>
        <v>#N/A</v>
      </c>
      <c r="E29" s="47" t="e">
        <f>IF(LEN(VLOOKUP(A29,'Species List'!$A:$G,4,FALSE))=0,"",VLOOKUP(A29,'Species List'!$A:$G,4,FALSE))</f>
        <v>#N/A</v>
      </c>
      <c r="F29" s="47" t="e">
        <f>IF(LEN(VLOOKUP(A29,'Species List'!$A:$G,5,FALSE))=0,"",VLOOKUP(A29,'Species List'!$A:$G,5,FALSE))</f>
        <v>#N/A</v>
      </c>
      <c r="G29" s="47" t="e">
        <f>IF(LEN(VLOOKUP(A29,'Species List'!$A:$G,6,FALSE))=0,"",VLOOKUP(A29,'Species List'!$A:$G,6,FALSE))</f>
        <v>#N/A</v>
      </c>
      <c r="H29" s="47" t="e">
        <f>VLOOKUP(A29,'Species List'!$A:$G,7,FALSE)</f>
        <v>#N/A</v>
      </c>
      <c r="J29" s="53"/>
      <c r="K29" s="26" t="e">
        <f>VLOOKUP(J29,'Species List'!$H$1:$J$9,2,FALSE)</f>
        <v>#N/A</v>
      </c>
      <c r="L29" s="26" t="e">
        <f>VLOOKUP(K29,'Species List'!$I$1:$N$8,2,FALSE)</f>
        <v>#N/A</v>
      </c>
      <c r="M29" s="56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53"/>
      <c r="B30" s="47" t="e">
        <f>IF(LEN(VLOOKUP(A30,'Species List'!$A:$G,2,FALSE))=0,"",VLOOKUP(A30,'Species List'!$A:$G,2,FALSE))</f>
        <v>#N/A</v>
      </c>
      <c r="C30" s="47" t="e">
        <f>IF(LEN(VLOOKUP(A30,'Species List'!$A:$G,3,FALSE))=0,"",VLOOKUP(A30,'Species List'!$A:$G,3,FALSE))</f>
        <v>#N/A</v>
      </c>
      <c r="D30" s="55" t="e">
        <f t="shared" si="4"/>
        <v>#N/A</v>
      </c>
      <c r="E30" s="47" t="e">
        <f>IF(LEN(VLOOKUP(A30,'Species List'!$A:$G,4,FALSE))=0,"",VLOOKUP(A30,'Species List'!$A:$G,4,FALSE))</f>
        <v>#N/A</v>
      </c>
      <c r="F30" s="47" t="e">
        <f>IF(LEN(VLOOKUP(A30,'Species List'!$A:$G,5,FALSE))=0,"",VLOOKUP(A30,'Species List'!$A:$G,5,FALSE))</f>
        <v>#N/A</v>
      </c>
      <c r="G30" s="47" t="e">
        <f>IF(LEN(VLOOKUP(A30,'Species List'!$A:$G,6,FALSE))=0,"",VLOOKUP(A30,'Species List'!$A:$G,6,FALSE))</f>
        <v>#N/A</v>
      </c>
      <c r="H30" s="47" t="e">
        <f>VLOOKUP(A30,'Species List'!$A:$G,7,FALSE)</f>
        <v>#N/A</v>
      </c>
      <c r="J30" s="53"/>
      <c r="K30" s="26" t="e">
        <f>VLOOKUP(J30,'Species List'!$H$1:$J$9,2,FALSE)</f>
        <v>#N/A</v>
      </c>
      <c r="L30" s="26" t="e">
        <f>VLOOKUP(K30,'Species List'!$I$1:$N$8,2,FALSE)</f>
        <v>#N/A</v>
      </c>
      <c r="M30" s="56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53"/>
      <c r="B31" s="47" t="e">
        <f>IF(LEN(VLOOKUP(A31,'Species List'!$A:$G,2,FALSE))=0,"",VLOOKUP(A31,'Species List'!$A:$G,2,FALSE))</f>
        <v>#N/A</v>
      </c>
      <c r="C31" s="47" t="e">
        <f>IF(LEN(VLOOKUP(A31,'Species List'!$A:$G,3,FALSE))=0,"",VLOOKUP(A31,'Species List'!$A:$G,3,FALSE))</f>
        <v>#N/A</v>
      </c>
      <c r="D31" s="55" t="e">
        <f t="shared" si="4"/>
        <v>#N/A</v>
      </c>
      <c r="E31" s="47" t="e">
        <f>IF(LEN(VLOOKUP(A31,'Species List'!$A:$G,4,FALSE))=0,"",VLOOKUP(A31,'Species List'!$A:$G,4,FALSE))</f>
        <v>#N/A</v>
      </c>
      <c r="F31" s="47" t="e">
        <f>IF(LEN(VLOOKUP(A31,'Species List'!$A:$G,5,FALSE))=0,"",VLOOKUP(A31,'Species List'!$A:$G,5,FALSE))</f>
        <v>#N/A</v>
      </c>
      <c r="G31" s="47" t="e">
        <f>IF(LEN(VLOOKUP(A31,'Species List'!$A:$G,6,FALSE))=0,"",VLOOKUP(A31,'Species List'!$A:$G,6,FALSE))</f>
        <v>#N/A</v>
      </c>
      <c r="H31" s="47" t="e">
        <f>VLOOKUP(A31,'Species List'!$A:$G,7,FALSE)</f>
        <v>#N/A</v>
      </c>
      <c r="J31" s="53"/>
      <c r="K31" s="26" t="e">
        <f>VLOOKUP(J31,'Species List'!$H$1:$J$9,2,FALSE)</f>
        <v>#N/A</v>
      </c>
      <c r="L31" s="26" t="e">
        <f>VLOOKUP(K31,'Species List'!$I$1:$N$8,2,FALSE)</f>
        <v>#N/A</v>
      </c>
      <c r="M31" s="56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53"/>
      <c r="B32" s="47" t="e">
        <f>IF(LEN(VLOOKUP(A32,'Species List'!$A:$G,2,FALSE))=0,"",VLOOKUP(A32,'Species List'!$A:$G,2,FALSE))</f>
        <v>#N/A</v>
      </c>
      <c r="C32" s="47" t="e">
        <f>IF(LEN(VLOOKUP(A32,'Species List'!$A:$G,3,FALSE))=0,"",VLOOKUP(A32,'Species List'!$A:$G,3,FALSE))</f>
        <v>#N/A</v>
      </c>
      <c r="D32" s="55" t="e">
        <f t="shared" si="4"/>
        <v>#N/A</v>
      </c>
      <c r="E32" s="47" t="e">
        <f>IF(LEN(VLOOKUP(A32,'Species List'!$A:$G,4,FALSE))=0,"",VLOOKUP(A32,'Species List'!$A:$G,4,FALSE))</f>
        <v>#N/A</v>
      </c>
      <c r="F32" s="47" t="e">
        <f>IF(LEN(VLOOKUP(A32,'Species List'!$A:$G,5,FALSE))=0,"",VLOOKUP(A32,'Species List'!$A:$G,5,FALSE))</f>
        <v>#N/A</v>
      </c>
      <c r="G32" s="47" t="e">
        <f>IF(LEN(VLOOKUP(A32,'Species List'!$A:$G,6,FALSE))=0,"",VLOOKUP(A32,'Species List'!$A:$G,6,FALSE))</f>
        <v>#N/A</v>
      </c>
      <c r="H32" s="47" t="e">
        <f>VLOOKUP(A32,'Species List'!$A:$G,7,FALSE)</f>
        <v>#N/A</v>
      </c>
      <c r="J32" s="53"/>
      <c r="K32" s="26" t="e">
        <f>VLOOKUP(J32,'Species List'!$H$1:$J$9,2,FALSE)</f>
        <v>#N/A</v>
      </c>
      <c r="L32" s="26" t="e">
        <f>VLOOKUP(K32,'Species List'!$I$1:$N$8,2,FALSE)</f>
        <v>#N/A</v>
      </c>
      <c r="M32" s="56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53"/>
      <c r="B33" s="47" t="e">
        <f>IF(LEN(VLOOKUP(A33,'Species List'!$A:$G,2,FALSE))=0,"",VLOOKUP(A33,'Species List'!$A:$G,2,FALSE))</f>
        <v>#N/A</v>
      </c>
      <c r="C33" s="47" t="e">
        <f>IF(LEN(VLOOKUP(A33,'Species List'!$A:$G,3,FALSE))=0,"",VLOOKUP(A33,'Species List'!$A:$G,3,FALSE))</f>
        <v>#N/A</v>
      </c>
      <c r="D33" s="55" t="e">
        <f t="shared" si="4"/>
        <v>#N/A</v>
      </c>
      <c r="E33" s="47" t="e">
        <f>IF(LEN(VLOOKUP(A33,'Species List'!$A:$G,4,FALSE))=0,"",VLOOKUP(A33,'Species List'!$A:$G,4,FALSE))</f>
        <v>#N/A</v>
      </c>
      <c r="F33" s="47" t="e">
        <f>IF(LEN(VLOOKUP(A33,'Species List'!$A:$G,5,FALSE))=0,"",VLOOKUP(A33,'Species List'!$A:$G,5,FALSE))</f>
        <v>#N/A</v>
      </c>
      <c r="G33" s="47" t="e">
        <f>IF(LEN(VLOOKUP(A33,'Species List'!$A:$G,6,FALSE))=0,"",VLOOKUP(A33,'Species List'!$A:$G,6,FALSE))</f>
        <v>#N/A</v>
      </c>
      <c r="H33" s="47" t="e">
        <f>VLOOKUP(A33,'Species List'!$A:$G,7,FALSE)</f>
        <v>#N/A</v>
      </c>
      <c r="J33" s="53"/>
      <c r="K33" s="26" t="e">
        <f>VLOOKUP(J33,'Species List'!$H$1:$J$9,2,FALSE)</f>
        <v>#N/A</v>
      </c>
      <c r="L33" s="26" t="e">
        <f>VLOOKUP(K33,'Species List'!$I$1:$N$8,2,FALSE)</f>
        <v>#N/A</v>
      </c>
      <c r="M33" s="56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53"/>
      <c r="B34" s="47" t="e">
        <f>IF(LEN(VLOOKUP(A34,'Species List'!$A:$G,2,FALSE))=0,"",VLOOKUP(A34,'Species List'!$A:$G,2,FALSE))</f>
        <v>#N/A</v>
      </c>
      <c r="C34" s="47" t="e">
        <f>IF(LEN(VLOOKUP(A34,'Species List'!$A:$G,3,FALSE))=0,"",VLOOKUP(A34,'Species List'!$A:$G,3,FALSE))</f>
        <v>#N/A</v>
      </c>
      <c r="D34" s="55" t="e">
        <f t="shared" si="4"/>
        <v>#N/A</v>
      </c>
      <c r="E34" s="47" t="e">
        <f>IF(LEN(VLOOKUP(A34,'Species List'!$A:$G,4,FALSE))=0,"",VLOOKUP(A34,'Species List'!$A:$G,4,FALSE))</f>
        <v>#N/A</v>
      </c>
      <c r="F34" s="47" t="e">
        <f>IF(LEN(VLOOKUP(A34,'Species List'!$A:$G,5,FALSE))=0,"",VLOOKUP(A34,'Species List'!$A:$G,5,FALSE))</f>
        <v>#N/A</v>
      </c>
      <c r="G34" s="47" t="e">
        <f>IF(LEN(VLOOKUP(A34,'Species List'!$A:$G,6,FALSE))=0,"",VLOOKUP(A34,'Species List'!$A:$G,6,FALSE))</f>
        <v>#N/A</v>
      </c>
      <c r="H34" s="47" t="e">
        <f>VLOOKUP(A34,'Species List'!$A:$G,7,FALSE)</f>
        <v>#N/A</v>
      </c>
      <c r="J34" s="53"/>
      <c r="K34" s="26" t="e">
        <f>VLOOKUP(J34,'Species List'!$H$1:$J$9,2,FALSE)</f>
        <v>#N/A</v>
      </c>
      <c r="L34" s="26" t="e">
        <f>VLOOKUP(K34,'Species List'!$I$1:$N$8,2,FALSE)</f>
        <v>#N/A</v>
      </c>
      <c r="M34" s="56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53"/>
      <c r="B35" s="47" t="e">
        <f>IF(LEN(VLOOKUP(A35,'Species List'!$A:$G,2,FALSE))=0,"",VLOOKUP(A35,'Species List'!$A:$G,2,FALSE))</f>
        <v>#N/A</v>
      </c>
      <c r="C35" s="47" t="e">
        <f>IF(LEN(VLOOKUP(A35,'Species List'!$A:$G,3,FALSE))=0,"",VLOOKUP(A35,'Species List'!$A:$G,3,FALSE))</f>
        <v>#N/A</v>
      </c>
      <c r="D35" s="55" t="e">
        <f t="shared" si="4"/>
        <v>#N/A</v>
      </c>
      <c r="E35" s="47" t="e">
        <f>IF(LEN(VLOOKUP(A35,'Species List'!$A:$G,4,FALSE))=0,"",VLOOKUP(A35,'Species List'!$A:$G,4,FALSE))</f>
        <v>#N/A</v>
      </c>
      <c r="F35" s="47" t="e">
        <f>IF(LEN(VLOOKUP(A35,'Species List'!$A:$G,5,FALSE))=0,"",VLOOKUP(A35,'Species List'!$A:$G,5,FALSE))</f>
        <v>#N/A</v>
      </c>
      <c r="G35" s="47" t="e">
        <f>IF(LEN(VLOOKUP(A35,'Species List'!$A:$G,6,FALSE))=0,"",VLOOKUP(A35,'Species List'!$A:$G,6,FALSE))</f>
        <v>#N/A</v>
      </c>
      <c r="H35" s="47" t="e">
        <f>VLOOKUP(A35,'Species List'!$A:$G,7,FALSE)</f>
        <v>#N/A</v>
      </c>
      <c r="J35" s="53"/>
      <c r="K35" s="26" t="e">
        <f>VLOOKUP(J35,'Species List'!$H$1:$J$9,2,FALSE)</f>
        <v>#N/A</v>
      </c>
      <c r="L35" s="26" t="e">
        <f>VLOOKUP(K35,'Species List'!$I$1:$N$8,2,FALSE)</f>
        <v>#N/A</v>
      </c>
      <c r="M35" s="56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53"/>
      <c r="B36" s="47" t="e">
        <f>IF(LEN(VLOOKUP(A36,'Species List'!$A:$G,2,FALSE))=0,"",VLOOKUP(A36,'Species List'!$A:$G,2,FALSE))</f>
        <v>#N/A</v>
      </c>
      <c r="C36" s="47" t="e">
        <f>IF(LEN(VLOOKUP(A36,'Species List'!$A:$G,3,FALSE))=0,"",VLOOKUP(A36,'Species List'!$A:$G,3,FALSE))</f>
        <v>#N/A</v>
      </c>
      <c r="D36" s="55" t="e">
        <f t="shared" si="4"/>
        <v>#N/A</v>
      </c>
      <c r="E36" s="47" t="e">
        <f>IF(LEN(VLOOKUP(A36,'Species List'!$A:$G,4,FALSE))=0,"",VLOOKUP(A36,'Species List'!$A:$G,4,FALSE))</f>
        <v>#N/A</v>
      </c>
      <c r="F36" s="47" t="e">
        <f>IF(LEN(VLOOKUP(A36,'Species List'!$A:$G,5,FALSE))=0,"",VLOOKUP(A36,'Species List'!$A:$G,5,FALSE))</f>
        <v>#N/A</v>
      </c>
      <c r="G36" s="47" t="e">
        <f>IF(LEN(VLOOKUP(A36,'Species List'!$A:$G,6,FALSE))=0,"",VLOOKUP(A36,'Species List'!$A:$G,6,FALSE))</f>
        <v>#N/A</v>
      </c>
      <c r="H36" s="47" t="e">
        <f>VLOOKUP(A36,'Species List'!$A:$G,7,FALSE)</f>
        <v>#N/A</v>
      </c>
      <c r="J36" s="53"/>
      <c r="K36" s="26" t="e">
        <f>VLOOKUP(J36,'Species List'!$H$1:$J$9,2,FALSE)</f>
        <v>#N/A</v>
      </c>
      <c r="L36" s="26" t="e">
        <f>VLOOKUP(K36,'Species List'!$I$1:$N$8,2,FALSE)</f>
        <v>#N/A</v>
      </c>
      <c r="M36" s="56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53"/>
      <c r="B37" s="47" t="e">
        <f>IF(LEN(VLOOKUP(A37,'Species List'!$A:$G,2,FALSE))=0,"",VLOOKUP(A37,'Species List'!$A:$G,2,FALSE))</f>
        <v>#N/A</v>
      </c>
      <c r="C37" s="47" t="e">
        <f>IF(LEN(VLOOKUP(A37,'Species List'!$A:$G,3,FALSE))=0,"",VLOOKUP(A37,'Species List'!$A:$G,3,FALSE))</f>
        <v>#N/A</v>
      </c>
      <c r="D37" s="55" t="e">
        <f t="shared" si="4"/>
        <v>#N/A</v>
      </c>
      <c r="E37" s="47" t="e">
        <f>IF(LEN(VLOOKUP(A37,'Species List'!$A:$G,4,FALSE))=0,"",VLOOKUP(A37,'Species List'!$A:$G,4,FALSE))</f>
        <v>#N/A</v>
      </c>
      <c r="F37" s="47" t="e">
        <f>IF(LEN(VLOOKUP(A37,'Species List'!$A:$G,5,FALSE))=0,"",VLOOKUP(A37,'Species List'!$A:$G,5,FALSE))</f>
        <v>#N/A</v>
      </c>
      <c r="G37" s="47" t="e">
        <f>IF(LEN(VLOOKUP(A37,'Species List'!$A:$G,6,FALSE))=0,"",VLOOKUP(A37,'Species List'!$A:$G,6,FALSE))</f>
        <v>#N/A</v>
      </c>
      <c r="H37" s="47" t="e">
        <f>VLOOKUP(A37,'Species List'!$A:$G,7,FALSE)</f>
        <v>#N/A</v>
      </c>
      <c r="J37" s="53"/>
      <c r="K37" s="26" t="e">
        <f>VLOOKUP(J37,'Species List'!$H$1:$J$9,2,FALSE)</f>
        <v>#N/A</v>
      </c>
      <c r="L37" s="26" t="e">
        <f>VLOOKUP(K37,'Species List'!$I$1:$N$8,2,FALSE)</f>
        <v>#N/A</v>
      </c>
      <c r="M37" s="56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53"/>
      <c r="B38" s="47" t="e">
        <f>IF(LEN(VLOOKUP(A38,'Species List'!$A:$G,2,FALSE))=0,"",VLOOKUP(A38,'Species List'!$A:$G,2,FALSE))</f>
        <v>#N/A</v>
      </c>
      <c r="C38" s="47" t="e">
        <f>IF(LEN(VLOOKUP(A38,'Species List'!$A:$G,3,FALSE))=0,"",VLOOKUP(A38,'Species List'!$A:$G,3,FALSE))</f>
        <v>#N/A</v>
      </c>
      <c r="D38" s="55" t="e">
        <f t="shared" si="4"/>
        <v>#N/A</v>
      </c>
      <c r="E38" s="47" t="e">
        <f>IF(LEN(VLOOKUP(A38,'Species List'!$A:$G,4,FALSE))=0,"",VLOOKUP(A38,'Species List'!$A:$G,4,FALSE))</f>
        <v>#N/A</v>
      </c>
      <c r="F38" s="47" t="e">
        <f>IF(LEN(VLOOKUP(A38,'Species List'!$A:$G,5,FALSE))=0,"",VLOOKUP(A38,'Species List'!$A:$G,5,FALSE))</f>
        <v>#N/A</v>
      </c>
      <c r="G38" s="47" t="e">
        <f>IF(LEN(VLOOKUP(A38,'Species List'!$A:$G,6,FALSE))=0,"",VLOOKUP(A38,'Species List'!$A:$G,6,FALSE))</f>
        <v>#N/A</v>
      </c>
      <c r="H38" s="47" t="e">
        <f>VLOOKUP(A38,'Species List'!$A:$G,7,FALSE)</f>
        <v>#N/A</v>
      </c>
      <c r="J38" s="53"/>
      <c r="K38" s="26" t="e">
        <f>VLOOKUP(J38,'Species List'!$H$1:$J$9,2,FALSE)</f>
        <v>#N/A</v>
      </c>
      <c r="L38" s="26" t="e">
        <f>VLOOKUP(K38,'Species List'!$I$1:$N$8,2,FALSE)</f>
        <v>#N/A</v>
      </c>
      <c r="M38" s="56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53"/>
      <c r="B39" s="47" t="e">
        <f>IF(LEN(VLOOKUP(A39,'Species List'!$A:$G,2,FALSE))=0,"",VLOOKUP(A39,'Species List'!$A:$G,2,FALSE))</f>
        <v>#N/A</v>
      </c>
      <c r="C39" s="47" t="e">
        <f>IF(LEN(VLOOKUP(A39,'Species List'!$A:$G,3,FALSE))=0,"",VLOOKUP(A39,'Species List'!$A:$G,3,FALSE))</f>
        <v>#N/A</v>
      </c>
      <c r="D39" s="55" t="e">
        <f t="shared" si="4"/>
        <v>#N/A</v>
      </c>
      <c r="E39" s="47" t="e">
        <f>IF(LEN(VLOOKUP(A39,'Species List'!$A:$G,4,FALSE))=0,"",VLOOKUP(A39,'Species List'!$A:$G,4,FALSE))</f>
        <v>#N/A</v>
      </c>
      <c r="F39" s="47" t="e">
        <f>IF(LEN(VLOOKUP(A39,'Species List'!$A:$G,5,FALSE))=0,"",VLOOKUP(A39,'Species List'!$A:$G,5,FALSE))</f>
        <v>#N/A</v>
      </c>
      <c r="G39" s="47" t="e">
        <f>IF(LEN(VLOOKUP(A39,'Species List'!$A:$G,6,FALSE))=0,"",VLOOKUP(A39,'Species List'!$A:$G,6,FALSE))</f>
        <v>#N/A</v>
      </c>
      <c r="H39" s="47" t="e">
        <f>VLOOKUP(A39,'Species List'!$A:$G,7,FALSE)</f>
        <v>#N/A</v>
      </c>
      <c r="J39" s="53"/>
      <c r="K39" s="26" t="e">
        <f>VLOOKUP(J39,'Species List'!$H$1:$J$9,2,FALSE)</f>
        <v>#N/A</v>
      </c>
      <c r="L39" s="26" t="e">
        <f>VLOOKUP(K39,'Species List'!$I$1:$N$8,2,FALSE)</f>
        <v>#N/A</v>
      </c>
      <c r="M39" s="56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53"/>
      <c r="B40" s="47" t="e">
        <f>IF(LEN(VLOOKUP(A40,'Species List'!$A:$G,2,FALSE))=0,"",VLOOKUP(A40,'Species List'!$A:$G,2,FALSE))</f>
        <v>#N/A</v>
      </c>
      <c r="C40" s="47" t="e">
        <f>IF(LEN(VLOOKUP(A40,'Species List'!$A:$G,3,FALSE))=0,"",VLOOKUP(A40,'Species List'!$A:$G,3,FALSE))</f>
        <v>#N/A</v>
      </c>
      <c r="D40" s="55" t="e">
        <f t="shared" si="4"/>
        <v>#N/A</v>
      </c>
      <c r="E40" s="47" t="e">
        <f>IF(LEN(VLOOKUP(A40,'Species List'!$A:$G,4,FALSE))=0,"",VLOOKUP(A40,'Species List'!$A:$G,4,FALSE))</f>
        <v>#N/A</v>
      </c>
      <c r="F40" s="47" t="e">
        <f>IF(LEN(VLOOKUP(A40,'Species List'!$A:$G,5,FALSE))=0,"",VLOOKUP(A40,'Species List'!$A:$G,5,FALSE))</f>
        <v>#N/A</v>
      </c>
      <c r="G40" s="47" t="e">
        <f>IF(LEN(VLOOKUP(A40,'Species List'!$A:$G,6,FALSE))=0,"",VLOOKUP(A40,'Species List'!$A:$G,6,FALSE))</f>
        <v>#N/A</v>
      </c>
      <c r="H40" s="47" t="e">
        <f>VLOOKUP(A40,'Species List'!$A:$G,7,FALSE)</f>
        <v>#N/A</v>
      </c>
      <c r="J40" s="53"/>
      <c r="K40" s="26" t="e">
        <f>VLOOKUP(J40,'Species List'!$H$1:$J$9,2,FALSE)</f>
        <v>#N/A</v>
      </c>
      <c r="L40" s="26" t="e">
        <f>VLOOKUP(K40,'Species List'!$I$1:$N$8,2,FALSE)</f>
        <v>#N/A</v>
      </c>
      <c r="M40" s="56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53"/>
      <c r="B41" s="47" t="e">
        <f>IF(LEN(VLOOKUP(A41,'Species List'!$A:$G,2,FALSE))=0,"",VLOOKUP(A41,'Species List'!$A:$G,2,FALSE))</f>
        <v>#N/A</v>
      </c>
      <c r="C41" s="47" t="e">
        <f>IF(LEN(VLOOKUP(A41,'Species List'!$A:$G,3,FALSE))=0,"",VLOOKUP(A41,'Species List'!$A:$G,3,FALSE))</f>
        <v>#N/A</v>
      </c>
      <c r="D41" s="55" t="e">
        <f t="shared" si="4"/>
        <v>#N/A</v>
      </c>
      <c r="E41" s="47" t="e">
        <f>IF(LEN(VLOOKUP(A41,'Species List'!$A:$G,4,FALSE))=0,"",VLOOKUP(A41,'Species List'!$A:$G,4,FALSE))</f>
        <v>#N/A</v>
      </c>
      <c r="F41" s="47" t="e">
        <f>IF(LEN(VLOOKUP(A41,'Species List'!$A:$G,5,FALSE))=0,"",VLOOKUP(A41,'Species List'!$A:$G,5,FALSE))</f>
        <v>#N/A</v>
      </c>
      <c r="G41" s="47" t="e">
        <f>IF(LEN(VLOOKUP(A41,'Species List'!$A:$G,6,FALSE))=0,"",VLOOKUP(A41,'Species List'!$A:$G,6,FALSE))</f>
        <v>#N/A</v>
      </c>
      <c r="H41" s="47" t="e">
        <f>VLOOKUP(A41,'Species List'!$A:$G,7,FALSE)</f>
        <v>#N/A</v>
      </c>
      <c r="J41" s="53"/>
      <c r="K41" s="26" t="e">
        <f>VLOOKUP(J41,'Species List'!$H$1:$J$9,2,FALSE)</f>
        <v>#N/A</v>
      </c>
      <c r="L41" s="26" t="e">
        <f>VLOOKUP(K41,'Species List'!$I$1:$N$8,2,FALSE)</f>
        <v>#N/A</v>
      </c>
      <c r="M41" s="56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53"/>
      <c r="B42" s="47" t="e">
        <f>IF(LEN(VLOOKUP(A42,'Species List'!$A:$G,2,FALSE))=0,"",VLOOKUP(A42,'Species List'!$A:$G,2,FALSE))</f>
        <v>#N/A</v>
      </c>
      <c r="C42" s="47" t="e">
        <f>IF(LEN(VLOOKUP(A42,'Species List'!$A:$G,3,FALSE))=0,"",VLOOKUP(A42,'Species List'!$A:$G,3,FALSE))</f>
        <v>#N/A</v>
      </c>
      <c r="D42" s="55" t="e">
        <f t="shared" si="4"/>
        <v>#N/A</v>
      </c>
      <c r="E42" s="47" t="e">
        <f>IF(LEN(VLOOKUP(A42,'Species List'!$A:$G,4,FALSE))=0,"",VLOOKUP(A42,'Species List'!$A:$G,4,FALSE))</f>
        <v>#N/A</v>
      </c>
      <c r="F42" s="47" t="e">
        <f>IF(LEN(VLOOKUP(A42,'Species List'!$A:$G,5,FALSE))=0,"",VLOOKUP(A42,'Species List'!$A:$G,5,FALSE))</f>
        <v>#N/A</v>
      </c>
      <c r="G42" s="47" t="e">
        <f>IF(LEN(VLOOKUP(A42,'Species List'!$A:$G,6,FALSE))=0,"",VLOOKUP(A42,'Species List'!$A:$G,6,FALSE))</f>
        <v>#N/A</v>
      </c>
      <c r="H42" s="47" t="e">
        <f>VLOOKUP(A42,'Species List'!$A:$G,7,FALSE)</f>
        <v>#N/A</v>
      </c>
      <c r="J42" s="53"/>
      <c r="K42" s="26" t="e">
        <f>VLOOKUP(J42,'Species List'!$H$1:$J$9,2,FALSE)</f>
        <v>#N/A</v>
      </c>
      <c r="L42" s="26" t="e">
        <f>VLOOKUP(K42,'Species List'!$I$1:$N$8,2,FALSE)</f>
        <v>#N/A</v>
      </c>
      <c r="M42" s="56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53"/>
      <c r="B43" s="47" t="e">
        <f>IF(LEN(VLOOKUP(A43,'Species List'!$A:$G,2,FALSE))=0,"",VLOOKUP(A43,'Species List'!$A:$G,2,FALSE))</f>
        <v>#N/A</v>
      </c>
      <c r="C43" s="47" t="e">
        <f>IF(LEN(VLOOKUP(A43,'Species List'!$A:$G,3,FALSE))=0,"",VLOOKUP(A43,'Species List'!$A:$G,3,FALSE))</f>
        <v>#N/A</v>
      </c>
      <c r="D43" s="55" t="e">
        <f t="shared" si="4"/>
        <v>#N/A</v>
      </c>
      <c r="E43" s="47" t="e">
        <f>IF(LEN(VLOOKUP(A43,'Species List'!$A:$G,4,FALSE))=0,"",VLOOKUP(A43,'Species List'!$A:$G,4,FALSE))</f>
        <v>#N/A</v>
      </c>
      <c r="F43" s="47" t="e">
        <f>IF(LEN(VLOOKUP(A43,'Species List'!$A:$G,5,FALSE))=0,"",VLOOKUP(A43,'Species List'!$A:$G,5,FALSE))</f>
        <v>#N/A</v>
      </c>
      <c r="G43" s="47" t="e">
        <f>IF(LEN(VLOOKUP(A43,'Species List'!$A:$G,6,FALSE))=0,"",VLOOKUP(A43,'Species List'!$A:$G,6,FALSE))</f>
        <v>#N/A</v>
      </c>
      <c r="H43" s="47" t="e">
        <f>VLOOKUP(A43,'Species List'!$A:$G,7,FALSE)</f>
        <v>#N/A</v>
      </c>
      <c r="J43" s="53"/>
      <c r="K43" s="26" t="e">
        <f>VLOOKUP(J43,'Species List'!$H$1:$J$9,2,FALSE)</f>
        <v>#N/A</v>
      </c>
      <c r="L43" s="26" t="e">
        <f>VLOOKUP(K43,'Species List'!$I$1:$N$8,2,FALSE)</f>
        <v>#N/A</v>
      </c>
      <c r="M43" s="56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53"/>
      <c r="B44" s="47" t="e">
        <f>IF(LEN(VLOOKUP(A44,'Species List'!$A:$G,2,FALSE))=0,"",VLOOKUP(A44,'Species List'!$A:$G,2,FALSE))</f>
        <v>#N/A</v>
      </c>
      <c r="C44" s="47" t="e">
        <f>IF(LEN(VLOOKUP(A44,'Species List'!$A:$G,3,FALSE))=0,"",VLOOKUP(A44,'Species List'!$A:$G,3,FALSE))</f>
        <v>#N/A</v>
      </c>
      <c r="D44" s="55" t="e">
        <f t="shared" si="4"/>
        <v>#N/A</v>
      </c>
      <c r="E44" s="47" t="e">
        <f>IF(LEN(VLOOKUP(A44,'Species List'!$A:$G,4,FALSE))=0,"",VLOOKUP(A44,'Species List'!$A:$G,4,FALSE))</f>
        <v>#N/A</v>
      </c>
      <c r="F44" s="47" t="e">
        <f>IF(LEN(VLOOKUP(A44,'Species List'!$A:$G,5,FALSE))=0,"",VLOOKUP(A44,'Species List'!$A:$G,5,FALSE))</f>
        <v>#N/A</v>
      </c>
      <c r="G44" s="47" t="e">
        <f>IF(LEN(VLOOKUP(A44,'Species List'!$A:$G,6,FALSE))=0,"",VLOOKUP(A44,'Species List'!$A:$G,6,FALSE))</f>
        <v>#N/A</v>
      </c>
      <c r="H44" s="47" t="e">
        <f>VLOOKUP(A44,'Species List'!$A:$G,7,FALSE)</f>
        <v>#N/A</v>
      </c>
      <c r="J44" s="53"/>
      <c r="K44" s="26" t="e">
        <f>VLOOKUP(J44,'Species List'!$H$1:$J$9,2,FALSE)</f>
        <v>#N/A</v>
      </c>
      <c r="L44" s="26" t="e">
        <f>VLOOKUP(K44,'Species List'!$I$1:$N$8,2,FALSE)</f>
        <v>#N/A</v>
      </c>
      <c r="M44" s="56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53"/>
      <c r="B45" s="47" t="e">
        <f>IF(LEN(VLOOKUP(A45,'Species List'!$A:$G,2,FALSE))=0,"",VLOOKUP(A45,'Species List'!$A:$G,2,FALSE))</f>
        <v>#N/A</v>
      </c>
      <c r="C45" s="47" t="e">
        <f>IF(LEN(VLOOKUP(A45,'Species List'!$A:$G,3,FALSE))=0,"",VLOOKUP(A45,'Species List'!$A:$G,3,FALSE))</f>
        <v>#N/A</v>
      </c>
      <c r="D45" s="55" t="e">
        <f t="shared" si="4"/>
        <v>#N/A</v>
      </c>
      <c r="E45" s="47" t="e">
        <f>IF(LEN(VLOOKUP(A45,'Species List'!$A:$G,4,FALSE))=0,"",VLOOKUP(A45,'Species List'!$A:$G,4,FALSE))</f>
        <v>#N/A</v>
      </c>
      <c r="F45" s="47" t="e">
        <f>IF(LEN(VLOOKUP(A45,'Species List'!$A:$G,5,FALSE))=0,"",VLOOKUP(A45,'Species List'!$A:$G,5,FALSE))</f>
        <v>#N/A</v>
      </c>
      <c r="G45" s="47" t="e">
        <f>IF(LEN(VLOOKUP(A45,'Species List'!$A:$G,6,FALSE))=0,"",VLOOKUP(A45,'Species List'!$A:$G,6,FALSE))</f>
        <v>#N/A</v>
      </c>
      <c r="H45" s="47" t="e">
        <f>VLOOKUP(A45,'Species List'!$A:$G,7,FALSE)</f>
        <v>#N/A</v>
      </c>
      <c r="J45" s="53"/>
      <c r="K45" s="26" t="e">
        <f>VLOOKUP(J45,'Species List'!$H$1:$J$9,2,FALSE)</f>
        <v>#N/A</v>
      </c>
      <c r="L45" s="26" t="e">
        <f>VLOOKUP(K45,'Species List'!$I$1:$N$8,2,FALSE)</f>
        <v>#N/A</v>
      </c>
      <c r="M45" s="56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53"/>
      <c r="B46" s="47" t="e">
        <f>IF(LEN(VLOOKUP(A46,'Species List'!$A:$G,2,FALSE))=0,"",VLOOKUP(A46,'Species List'!$A:$G,2,FALSE))</f>
        <v>#N/A</v>
      </c>
      <c r="C46" s="47" t="e">
        <f>IF(LEN(VLOOKUP(A46,'Species List'!$A:$G,3,FALSE))=0,"",VLOOKUP(A46,'Species List'!$A:$G,3,FALSE))</f>
        <v>#N/A</v>
      </c>
      <c r="D46" s="55" t="e">
        <f t="shared" si="4"/>
        <v>#N/A</v>
      </c>
      <c r="E46" s="47" t="e">
        <f>IF(LEN(VLOOKUP(A46,'Species List'!$A:$G,4,FALSE))=0,"",VLOOKUP(A46,'Species List'!$A:$G,4,FALSE))</f>
        <v>#N/A</v>
      </c>
      <c r="F46" s="47" t="e">
        <f>IF(LEN(VLOOKUP(A46,'Species List'!$A:$G,5,FALSE))=0,"",VLOOKUP(A46,'Species List'!$A:$G,5,FALSE))</f>
        <v>#N/A</v>
      </c>
      <c r="G46" s="47" t="e">
        <f>IF(LEN(VLOOKUP(A46,'Species List'!$A:$G,6,FALSE))=0,"",VLOOKUP(A46,'Species List'!$A:$G,6,FALSE))</f>
        <v>#N/A</v>
      </c>
      <c r="H46" s="47" t="e">
        <f>VLOOKUP(A46,'Species List'!$A:$G,7,FALSE)</f>
        <v>#N/A</v>
      </c>
      <c r="J46" s="53"/>
      <c r="K46" s="26" t="e">
        <f>VLOOKUP(J46,'Species List'!$H$1:$J$9,2,FALSE)</f>
        <v>#N/A</v>
      </c>
      <c r="L46" s="26" t="e">
        <f>VLOOKUP(K46,'Species List'!$I$1:$N$8,2,FALSE)</f>
        <v>#N/A</v>
      </c>
      <c r="M46" s="56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53"/>
      <c r="B47" s="47" t="e">
        <f>IF(LEN(VLOOKUP(A47,'Species List'!$A:$G,2,FALSE))=0,"",VLOOKUP(A47,'Species List'!$A:$G,2,FALSE))</f>
        <v>#N/A</v>
      </c>
      <c r="C47" s="47" t="e">
        <f>IF(LEN(VLOOKUP(A47,'Species List'!$A:$G,3,FALSE))=0,"",VLOOKUP(A47,'Species List'!$A:$G,3,FALSE))</f>
        <v>#N/A</v>
      </c>
      <c r="D47" s="55" t="e">
        <f t="shared" si="4"/>
        <v>#N/A</v>
      </c>
      <c r="E47" s="47" t="e">
        <f>IF(LEN(VLOOKUP(A47,'Species List'!$A:$G,4,FALSE))=0,"",VLOOKUP(A47,'Species List'!$A:$G,4,FALSE))</f>
        <v>#N/A</v>
      </c>
      <c r="F47" s="47" t="e">
        <f>IF(LEN(VLOOKUP(A47,'Species List'!$A:$G,5,FALSE))=0,"",VLOOKUP(A47,'Species List'!$A:$G,5,FALSE))</f>
        <v>#N/A</v>
      </c>
      <c r="G47" s="47" t="e">
        <f>IF(LEN(VLOOKUP(A47,'Species List'!$A:$G,6,FALSE))=0,"",VLOOKUP(A47,'Species List'!$A:$G,6,FALSE))</f>
        <v>#N/A</v>
      </c>
      <c r="H47" s="47" t="e">
        <f>VLOOKUP(A47,'Species List'!$A:$G,7,FALSE)</f>
        <v>#N/A</v>
      </c>
      <c r="J47" s="53"/>
      <c r="K47" s="26" t="e">
        <f>VLOOKUP(J47,'Species List'!$H$1:$J$9,2,FALSE)</f>
        <v>#N/A</v>
      </c>
      <c r="L47" s="26" t="e">
        <f>VLOOKUP(K47,'Species List'!$I$1:$N$8,2,FALSE)</f>
        <v>#N/A</v>
      </c>
      <c r="M47" s="56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53"/>
      <c r="B48" s="47" t="e">
        <f>IF(LEN(VLOOKUP(A48,'Species List'!$A:$G,2,FALSE))=0,"",VLOOKUP(A48,'Species List'!$A:$G,2,FALSE))</f>
        <v>#N/A</v>
      </c>
      <c r="C48" s="47" t="e">
        <f>IF(LEN(VLOOKUP(A48,'Species List'!$A:$G,3,FALSE))=0,"",VLOOKUP(A48,'Species List'!$A:$G,3,FALSE))</f>
        <v>#N/A</v>
      </c>
      <c r="D48" s="55" t="e">
        <f t="shared" si="4"/>
        <v>#N/A</v>
      </c>
      <c r="E48" s="47" t="e">
        <f>IF(LEN(VLOOKUP(A48,'Species List'!$A:$G,4,FALSE))=0,"",VLOOKUP(A48,'Species List'!$A:$G,4,FALSE))</f>
        <v>#N/A</v>
      </c>
      <c r="F48" s="47" t="e">
        <f>IF(LEN(VLOOKUP(A48,'Species List'!$A:$G,5,FALSE))=0,"",VLOOKUP(A48,'Species List'!$A:$G,5,FALSE))</f>
        <v>#N/A</v>
      </c>
      <c r="G48" s="47" t="e">
        <f>IF(LEN(VLOOKUP(A48,'Species List'!$A:$G,6,FALSE))=0,"",VLOOKUP(A48,'Species List'!$A:$G,6,FALSE))</f>
        <v>#N/A</v>
      </c>
      <c r="H48" s="47" t="e">
        <f>VLOOKUP(A48,'Species List'!$A:$G,7,FALSE)</f>
        <v>#N/A</v>
      </c>
      <c r="J48" s="53"/>
      <c r="K48" s="26" t="e">
        <f>VLOOKUP(J48,'Species List'!$H$1:$J$9,2,FALSE)</f>
        <v>#N/A</v>
      </c>
      <c r="L48" s="26" t="e">
        <f>VLOOKUP(K48,'Species List'!$I$1:$N$8,2,FALSE)</f>
        <v>#N/A</v>
      </c>
      <c r="M48" s="56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53"/>
      <c r="B49" s="47" t="e">
        <f>IF(LEN(VLOOKUP(A49,'Species List'!$A:$G,2,FALSE))=0,"",VLOOKUP(A49,'Species List'!$A:$G,2,FALSE))</f>
        <v>#N/A</v>
      </c>
      <c r="C49" s="47" t="e">
        <f>IF(LEN(VLOOKUP(A49,'Species List'!$A:$G,3,FALSE))=0,"",VLOOKUP(A49,'Species List'!$A:$G,3,FALSE))</f>
        <v>#N/A</v>
      </c>
      <c r="D49" s="55" t="e">
        <f t="shared" si="4"/>
        <v>#N/A</v>
      </c>
      <c r="E49" s="47" t="e">
        <f>IF(LEN(VLOOKUP(A49,'Species List'!$A:$G,4,FALSE))=0,"",VLOOKUP(A49,'Species List'!$A:$G,4,FALSE))</f>
        <v>#N/A</v>
      </c>
      <c r="F49" s="47" t="e">
        <f>IF(LEN(VLOOKUP(A49,'Species List'!$A:$G,5,FALSE))=0,"",VLOOKUP(A49,'Species List'!$A:$G,5,FALSE))</f>
        <v>#N/A</v>
      </c>
      <c r="G49" s="47" t="e">
        <f>IF(LEN(VLOOKUP(A49,'Species List'!$A:$G,6,FALSE))=0,"",VLOOKUP(A49,'Species List'!$A:$G,6,FALSE))</f>
        <v>#N/A</v>
      </c>
      <c r="H49" s="47" t="e">
        <f>VLOOKUP(A49,'Species List'!$A:$G,7,FALSE)</f>
        <v>#N/A</v>
      </c>
      <c r="J49" s="53"/>
      <c r="K49" s="26" t="e">
        <f>VLOOKUP(J49,'Species List'!$H$1:$J$9,2,FALSE)</f>
        <v>#N/A</v>
      </c>
      <c r="L49" s="26" t="e">
        <f>VLOOKUP(K49,'Species List'!$I$1:$N$8,2,FALSE)</f>
        <v>#N/A</v>
      </c>
      <c r="M49" s="56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53"/>
      <c r="B50" s="47" t="e">
        <f>IF(LEN(VLOOKUP(A50,'Species List'!$A:$G,2,FALSE))=0,"",VLOOKUP(A50,'Species List'!$A:$G,2,FALSE))</f>
        <v>#N/A</v>
      </c>
      <c r="C50" s="47" t="e">
        <f>IF(LEN(VLOOKUP(A50,'Species List'!$A:$G,3,FALSE))=0,"",VLOOKUP(A50,'Species List'!$A:$G,3,FALSE))</f>
        <v>#N/A</v>
      </c>
      <c r="D50" s="55" t="e">
        <f t="shared" si="4"/>
        <v>#N/A</v>
      </c>
      <c r="E50" s="47" t="e">
        <f>IF(LEN(VLOOKUP(A50,'Species List'!$A:$G,4,FALSE))=0,"",VLOOKUP(A50,'Species List'!$A:$G,4,FALSE))</f>
        <v>#N/A</v>
      </c>
      <c r="F50" s="47" t="e">
        <f>IF(LEN(VLOOKUP(A50,'Species List'!$A:$G,5,FALSE))=0,"",VLOOKUP(A50,'Species List'!$A:$G,5,FALSE))</f>
        <v>#N/A</v>
      </c>
      <c r="G50" s="47" t="e">
        <f>IF(LEN(VLOOKUP(A50,'Species List'!$A:$G,6,FALSE))=0,"",VLOOKUP(A50,'Species List'!$A:$G,6,FALSE))</f>
        <v>#N/A</v>
      </c>
      <c r="H50" s="47" t="e">
        <f>VLOOKUP(A50,'Species List'!$A:$G,7,FALSE)</f>
        <v>#N/A</v>
      </c>
      <c r="J50" s="53"/>
      <c r="K50" s="26" t="e">
        <f>VLOOKUP(J50,'Species List'!$H$1:$J$9,2,FALSE)</f>
        <v>#N/A</v>
      </c>
      <c r="L50" s="26" t="e">
        <f>VLOOKUP(K50,'Species List'!$I$1:$N$8,2,FALSE)</f>
        <v>#N/A</v>
      </c>
      <c r="M50" s="56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53"/>
      <c r="B51" s="47" t="e">
        <f>IF(LEN(VLOOKUP(A51,'Species List'!$A:$G,2,FALSE))=0,"",VLOOKUP(A51,'Species List'!$A:$G,2,FALSE))</f>
        <v>#N/A</v>
      </c>
      <c r="C51" s="47" t="e">
        <f>IF(LEN(VLOOKUP(A51,'Species List'!$A:$G,3,FALSE))=0,"",VLOOKUP(A51,'Species List'!$A:$G,3,FALSE))</f>
        <v>#N/A</v>
      </c>
      <c r="D51" s="55" t="e">
        <f t="shared" si="4"/>
        <v>#N/A</v>
      </c>
      <c r="E51" s="47" t="e">
        <f>IF(LEN(VLOOKUP(A51,'Species List'!$A:$G,4,FALSE))=0,"",VLOOKUP(A51,'Species List'!$A:$G,4,FALSE))</f>
        <v>#N/A</v>
      </c>
      <c r="F51" s="47" t="e">
        <f>IF(LEN(VLOOKUP(A51,'Species List'!$A:$G,5,FALSE))=0,"",VLOOKUP(A51,'Species List'!$A:$G,5,FALSE))</f>
        <v>#N/A</v>
      </c>
      <c r="G51" s="47" t="e">
        <f>IF(LEN(VLOOKUP(A51,'Species List'!$A:$G,6,FALSE))=0,"",VLOOKUP(A51,'Species List'!$A:$G,6,FALSE))</f>
        <v>#N/A</v>
      </c>
      <c r="H51" s="47" t="e">
        <f>VLOOKUP(A51,'Species List'!$A:$G,7,FALSE)</f>
        <v>#N/A</v>
      </c>
      <c r="J51" s="53"/>
      <c r="K51" s="26" t="e">
        <f>VLOOKUP(J51,'Species List'!$H$1:$J$9,2,FALSE)</f>
        <v>#N/A</v>
      </c>
      <c r="L51" s="26" t="e">
        <f>VLOOKUP(K51,'Species List'!$I$1:$N$8,2,FALSE)</f>
        <v>#N/A</v>
      </c>
      <c r="M51" s="56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53"/>
      <c r="B52" s="47" t="e">
        <f>IF(LEN(VLOOKUP(A52,'Species List'!$A:$G,2,FALSE))=0,"",VLOOKUP(A52,'Species List'!$A:$G,2,FALSE))</f>
        <v>#N/A</v>
      </c>
      <c r="C52" s="47" t="e">
        <f>IF(LEN(VLOOKUP(A52,'Species List'!$A:$G,3,FALSE))=0,"",VLOOKUP(A52,'Species List'!$A:$G,3,FALSE))</f>
        <v>#N/A</v>
      </c>
      <c r="D52" s="55" t="e">
        <f t="shared" si="4"/>
        <v>#N/A</v>
      </c>
      <c r="E52" s="47" t="e">
        <f>IF(LEN(VLOOKUP(A52,'Species List'!$A:$G,4,FALSE))=0,"",VLOOKUP(A52,'Species List'!$A:$G,4,FALSE))</f>
        <v>#N/A</v>
      </c>
      <c r="F52" s="47" t="e">
        <f>IF(LEN(VLOOKUP(A52,'Species List'!$A:$G,5,FALSE))=0,"",VLOOKUP(A52,'Species List'!$A:$G,5,FALSE))</f>
        <v>#N/A</v>
      </c>
      <c r="G52" s="47" t="e">
        <f>IF(LEN(VLOOKUP(A52,'Species List'!$A:$G,6,FALSE))=0,"",VLOOKUP(A52,'Species List'!$A:$G,6,FALSE))</f>
        <v>#N/A</v>
      </c>
      <c r="H52" s="47" t="e">
        <f>VLOOKUP(A52,'Species List'!$A:$G,7,FALSE)</f>
        <v>#N/A</v>
      </c>
      <c r="J52" s="53"/>
      <c r="K52" s="26" t="e">
        <f>VLOOKUP(J52,'Species List'!$H$1:$J$9,2,FALSE)</f>
        <v>#N/A</v>
      </c>
      <c r="L52" s="26" t="e">
        <f>VLOOKUP(K52,'Species List'!$I$1:$N$8,2,FALSE)</f>
        <v>#N/A</v>
      </c>
      <c r="M52" s="56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53"/>
      <c r="B53" s="47" t="e">
        <f>IF(LEN(VLOOKUP(A53,'Species List'!$A:$G,2,FALSE))=0,"",VLOOKUP(A53,'Species List'!$A:$G,2,FALSE))</f>
        <v>#N/A</v>
      </c>
      <c r="C53" s="47" t="e">
        <f>IF(LEN(VLOOKUP(A53,'Species List'!$A:$G,3,FALSE))=0,"",VLOOKUP(A53,'Species List'!$A:$G,3,FALSE))</f>
        <v>#N/A</v>
      </c>
      <c r="D53" s="55" t="e">
        <f t="shared" si="4"/>
        <v>#N/A</v>
      </c>
      <c r="E53" s="47" t="e">
        <f>IF(LEN(VLOOKUP(A53,'Species List'!$A:$G,4,FALSE))=0,"",VLOOKUP(A53,'Species List'!$A:$G,4,FALSE))</f>
        <v>#N/A</v>
      </c>
      <c r="F53" s="47" t="e">
        <f>IF(LEN(VLOOKUP(A53,'Species List'!$A:$G,5,FALSE))=0,"",VLOOKUP(A53,'Species List'!$A:$G,5,FALSE))</f>
        <v>#N/A</v>
      </c>
      <c r="G53" s="47" t="e">
        <f>IF(LEN(VLOOKUP(A53,'Species List'!$A:$G,6,FALSE))=0,"",VLOOKUP(A53,'Species List'!$A:$G,6,FALSE))</f>
        <v>#N/A</v>
      </c>
      <c r="H53" s="47" t="e">
        <f>VLOOKUP(A53,'Species List'!$A:$G,7,FALSE)</f>
        <v>#N/A</v>
      </c>
      <c r="J53" s="53"/>
      <c r="K53" s="26" t="e">
        <f>VLOOKUP(J53,'Species List'!$H$1:$J$9,2,FALSE)</f>
        <v>#N/A</v>
      </c>
      <c r="L53" s="26" t="e">
        <f>VLOOKUP(K53,'Species List'!$I$1:$N$8,2,FALSE)</f>
        <v>#N/A</v>
      </c>
      <c r="M53" s="56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53"/>
      <c r="B54" s="47" t="e">
        <f>IF(LEN(VLOOKUP(A54,'Species List'!$A:$G,2,FALSE))=0,"",VLOOKUP(A54,'Species List'!$A:$G,2,FALSE))</f>
        <v>#N/A</v>
      </c>
      <c r="C54" s="47" t="e">
        <f>IF(LEN(VLOOKUP(A54,'Species List'!$A:$G,3,FALSE))=0,"",VLOOKUP(A54,'Species List'!$A:$G,3,FALSE))</f>
        <v>#N/A</v>
      </c>
      <c r="D54" s="55" t="e">
        <f t="shared" si="4"/>
        <v>#N/A</v>
      </c>
      <c r="E54" s="47" t="e">
        <f>IF(LEN(VLOOKUP(A54,'Species List'!$A:$G,4,FALSE))=0,"",VLOOKUP(A54,'Species List'!$A:$G,4,FALSE))</f>
        <v>#N/A</v>
      </c>
      <c r="F54" s="47" t="e">
        <f>IF(LEN(VLOOKUP(A54,'Species List'!$A:$G,5,FALSE))=0,"",VLOOKUP(A54,'Species List'!$A:$G,5,FALSE))</f>
        <v>#N/A</v>
      </c>
      <c r="G54" s="47" t="e">
        <f>IF(LEN(VLOOKUP(A54,'Species List'!$A:$G,6,FALSE))=0,"",VLOOKUP(A54,'Species List'!$A:$G,6,FALSE))</f>
        <v>#N/A</v>
      </c>
      <c r="H54" s="47" t="e">
        <f>VLOOKUP(A54,'Species List'!$A:$G,7,FALSE)</f>
        <v>#N/A</v>
      </c>
      <c r="J54" s="53"/>
      <c r="K54" s="26" t="e">
        <f>VLOOKUP(J54,'Species List'!$H$1:$J$9,2,FALSE)</f>
        <v>#N/A</v>
      </c>
      <c r="L54" s="26" t="e">
        <f>VLOOKUP(K54,'Species List'!$I$1:$N$8,2,FALSE)</f>
        <v>#N/A</v>
      </c>
      <c r="M54" s="56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53"/>
      <c r="B55" s="47" t="e">
        <f>IF(LEN(VLOOKUP(A55,'Species List'!$A:$G,2,FALSE))=0,"",VLOOKUP(A55,'Species List'!$A:$G,2,FALSE))</f>
        <v>#N/A</v>
      </c>
      <c r="C55" s="47" t="e">
        <f>IF(LEN(VLOOKUP(A55,'Species List'!$A:$G,3,FALSE))=0,"",VLOOKUP(A55,'Species List'!$A:$G,3,FALSE))</f>
        <v>#N/A</v>
      </c>
      <c r="D55" s="55" t="e">
        <f t="shared" si="4"/>
        <v>#N/A</v>
      </c>
      <c r="E55" s="47" t="e">
        <f>IF(LEN(VLOOKUP(A55,'Species List'!$A:$G,4,FALSE))=0,"",VLOOKUP(A55,'Species List'!$A:$G,4,FALSE))</f>
        <v>#N/A</v>
      </c>
      <c r="F55" s="47" t="e">
        <f>IF(LEN(VLOOKUP(A55,'Species List'!$A:$G,5,FALSE))=0,"",VLOOKUP(A55,'Species List'!$A:$G,5,FALSE))</f>
        <v>#N/A</v>
      </c>
      <c r="G55" s="47" t="e">
        <f>IF(LEN(VLOOKUP(A55,'Species List'!$A:$G,6,FALSE))=0,"",VLOOKUP(A55,'Species List'!$A:$G,6,FALSE))</f>
        <v>#N/A</v>
      </c>
      <c r="H55" s="47" t="e">
        <f>VLOOKUP(A55,'Species List'!$A:$G,7,FALSE)</f>
        <v>#N/A</v>
      </c>
      <c r="J55" s="53"/>
      <c r="K55" s="26" t="e">
        <f>VLOOKUP(J55,'Species List'!$H$1:$J$9,2,FALSE)</f>
        <v>#N/A</v>
      </c>
      <c r="L55" s="26" t="e">
        <f>VLOOKUP(K55,'Species List'!$I$1:$N$8,2,FALSE)</f>
        <v>#N/A</v>
      </c>
      <c r="M55" s="56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53"/>
      <c r="B56" s="47" t="e">
        <f>IF(LEN(VLOOKUP(A56,'Species List'!$A:$G,2,FALSE))=0,"",VLOOKUP(A56,'Species List'!$A:$G,2,FALSE))</f>
        <v>#N/A</v>
      </c>
      <c r="C56" s="47" t="e">
        <f>IF(LEN(VLOOKUP(A56,'Species List'!$A:$G,3,FALSE))=0,"",VLOOKUP(A56,'Species List'!$A:$G,3,FALSE))</f>
        <v>#N/A</v>
      </c>
      <c r="D56" s="55" t="e">
        <f t="shared" si="4"/>
        <v>#N/A</v>
      </c>
      <c r="E56" s="47" t="e">
        <f>IF(LEN(VLOOKUP(A56,'Species List'!$A:$G,4,FALSE))=0,"",VLOOKUP(A56,'Species List'!$A:$G,4,FALSE))</f>
        <v>#N/A</v>
      </c>
      <c r="F56" s="47" t="e">
        <f>IF(LEN(VLOOKUP(A56,'Species List'!$A:$G,5,FALSE))=0,"",VLOOKUP(A56,'Species List'!$A:$G,5,FALSE))</f>
        <v>#N/A</v>
      </c>
      <c r="G56" s="47" t="e">
        <f>IF(LEN(VLOOKUP(A56,'Species List'!$A:$G,6,FALSE))=0,"",VLOOKUP(A56,'Species List'!$A:$G,6,FALSE))</f>
        <v>#N/A</v>
      </c>
      <c r="H56" s="47" t="e">
        <f>VLOOKUP(A56,'Species List'!$A:$G,7,FALSE)</f>
        <v>#N/A</v>
      </c>
      <c r="J56" s="53"/>
      <c r="K56" s="26" t="e">
        <f>VLOOKUP(J56,'Species List'!$H$1:$J$9,2,FALSE)</f>
        <v>#N/A</v>
      </c>
      <c r="L56" s="26" t="e">
        <f>VLOOKUP(K56,'Species List'!$I$1:$N$8,2,FALSE)</f>
        <v>#N/A</v>
      </c>
      <c r="M56" s="56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53"/>
      <c r="B57" s="47" t="e">
        <f>IF(LEN(VLOOKUP(A57,'Species List'!$A:$G,2,FALSE))=0,"",VLOOKUP(A57,'Species List'!$A:$G,2,FALSE))</f>
        <v>#N/A</v>
      </c>
      <c r="C57" s="47" t="e">
        <f>IF(LEN(VLOOKUP(A57,'Species List'!$A:$G,3,FALSE))=0,"",VLOOKUP(A57,'Species List'!$A:$G,3,FALSE))</f>
        <v>#N/A</v>
      </c>
      <c r="D57" s="55" t="e">
        <f t="shared" si="4"/>
        <v>#N/A</v>
      </c>
      <c r="E57" s="47" t="e">
        <f>IF(LEN(VLOOKUP(A57,'Species List'!$A:$G,4,FALSE))=0,"",VLOOKUP(A57,'Species List'!$A:$G,4,FALSE))</f>
        <v>#N/A</v>
      </c>
      <c r="F57" s="47" t="e">
        <f>IF(LEN(VLOOKUP(A57,'Species List'!$A:$G,5,FALSE))=0,"",VLOOKUP(A57,'Species List'!$A:$G,5,FALSE))</f>
        <v>#N/A</v>
      </c>
      <c r="G57" s="47" t="e">
        <f>IF(LEN(VLOOKUP(A57,'Species List'!$A:$G,6,FALSE))=0,"",VLOOKUP(A57,'Species List'!$A:$G,6,FALSE))</f>
        <v>#N/A</v>
      </c>
      <c r="H57" s="47" t="e">
        <f>VLOOKUP(A57,'Species List'!$A:$G,7,FALSE)</f>
        <v>#N/A</v>
      </c>
      <c r="J57" s="53"/>
      <c r="K57" s="26" t="e">
        <f>VLOOKUP(J57,'Species List'!$H$1:$J$9,2,FALSE)</f>
        <v>#N/A</v>
      </c>
      <c r="L57" s="26" t="e">
        <f>VLOOKUP(K57,'Species List'!$I$1:$N$8,2,FALSE)</f>
        <v>#N/A</v>
      </c>
      <c r="M57" s="56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53"/>
      <c r="B58" s="47" t="e">
        <f>IF(LEN(VLOOKUP(A58,'Species List'!$A:$G,2,FALSE))=0,"",VLOOKUP(A58,'Species List'!$A:$G,2,FALSE))</f>
        <v>#N/A</v>
      </c>
      <c r="C58" s="47" t="e">
        <f>IF(LEN(VLOOKUP(A58,'Species List'!$A:$G,3,FALSE))=0,"",VLOOKUP(A58,'Species List'!$A:$G,3,FALSE))</f>
        <v>#N/A</v>
      </c>
      <c r="D58" s="55" t="e">
        <f t="shared" si="4"/>
        <v>#N/A</v>
      </c>
      <c r="E58" s="47" t="e">
        <f>IF(LEN(VLOOKUP(A58,'Species List'!$A:$G,4,FALSE))=0,"",VLOOKUP(A58,'Species List'!$A:$G,4,FALSE))</f>
        <v>#N/A</v>
      </c>
      <c r="F58" s="47" t="e">
        <f>IF(LEN(VLOOKUP(A58,'Species List'!$A:$G,5,FALSE))=0,"",VLOOKUP(A58,'Species List'!$A:$G,5,FALSE))</f>
        <v>#N/A</v>
      </c>
      <c r="G58" s="47" t="e">
        <f>IF(LEN(VLOOKUP(A58,'Species List'!$A:$G,6,FALSE))=0,"",VLOOKUP(A58,'Species List'!$A:$G,6,FALSE))</f>
        <v>#N/A</v>
      </c>
      <c r="H58" s="47" t="e">
        <f>VLOOKUP(A58,'Species List'!$A:$G,7,FALSE)</f>
        <v>#N/A</v>
      </c>
      <c r="J58" s="53"/>
      <c r="K58" s="26" t="e">
        <f>VLOOKUP(J58,'Species List'!$H$1:$J$9,2,FALSE)</f>
        <v>#N/A</v>
      </c>
      <c r="L58" s="26" t="e">
        <f>VLOOKUP(K58,'Species List'!$I$1:$N$8,2,FALSE)</f>
        <v>#N/A</v>
      </c>
      <c r="M58" s="56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53"/>
      <c r="B59" s="47" t="e">
        <f>IF(LEN(VLOOKUP(A59,'Species List'!$A:$G,2,FALSE))=0,"",VLOOKUP(A59,'Species List'!$A:$G,2,FALSE))</f>
        <v>#N/A</v>
      </c>
      <c r="C59" s="47" t="e">
        <f>IF(LEN(VLOOKUP(A59,'Species List'!$A:$G,3,FALSE))=0,"",VLOOKUP(A59,'Species List'!$A:$G,3,FALSE))</f>
        <v>#N/A</v>
      </c>
      <c r="D59" s="55" t="e">
        <f t="shared" si="4"/>
        <v>#N/A</v>
      </c>
      <c r="E59" s="47" t="e">
        <f>IF(LEN(VLOOKUP(A59,'Species List'!$A:$G,4,FALSE))=0,"",VLOOKUP(A59,'Species List'!$A:$G,4,FALSE))</f>
        <v>#N/A</v>
      </c>
      <c r="F59" s="47" t="e">
        <f>IF(LEN(VLOOKUP(A59,'Species List'!$A:$G,5,FALSE))=0,"",VLOOKUP(A59,'Species List'!$A:$G,5,FALSE))</f>
        <v>#N/A</v>
      </c>
      <c r="G59" s="47" t="e">
        <f>IF(LEN(VLOOKUP(A59,'Species List'!$A:$G,6,FALSE))=0,"",VLOOKUP(A59,'Species List'!$A:$G,6,FALSE))</f>
        <v>#N/A</v>
      </c>
      <c r="H59" s="47" t="e">
        <f>VLOOKUP(A59,'Species List'!$A:$G,7,FALSE)</f>
        <v>#N/A</v>
      </c>
      <c r="J59" s="53"/>
      <c r="K59" s="26" t="e">
        <f>VLOOKUP(J59,'Species List'!$H$1:$J$9,2,FALSE)</f>
        <v>#N/A</v>
      </c>
      <c r="L59" s="26" t="e">
        <f>VLOOKUP(K59,'Species List'!$I$1:$N$8,2,FALSE)</f>
        <v>#N/A</v>
      </c>
      <c r="M59" s="56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53"/>
      <c r="B60" s="47" t="e">
        <f>IF(LEN(VLOOKUP(A60,'Species List'!$A:$G,2,FALSE))=0,"",VLOOKUP(A60,'Species List'!$A:$G,2,FALSE))</f>
        <v>#N/A</v>
      </c>
      <c r="C60" s="47" t="e">
        <f>IF(LEN(VLOOKUP(A60,'Species List'!$A:$G,3,FALSE))=0,"",VLOOKUP(A60,'Species List'!$A:$G,3,FALSE))</f>
        <v>#N/A</v>
      </c>
      <c r="D60" s="55" t="e">
        <f t="shared" si="4"/>
        <v>#N/A</v>
      </c>
      <c r="E60" s="47" t="e">
        <f>IF(LEN(VLOOKUP(A60,'Species List'!$A:$G,4,FALSE))=0,"",VLOOKUP(A60,'Species List'!$A:$G,4,FALSE))</f>
        <v>#N/A</v>
      </c>
      <c r="F60" s="47" t="e">
        <f>IF(LEN(VLOOKUP(A60,'Species List'!$A:$G,5,FALSE))=0,"",VLOOKUP(A60,'Species List'!$A:$G,5,FALSE))</f>
        <v>#N/A</v>
      </c>
      <c r="G60" s="47" t="e">
        <f>IF(LEN(VLOOKUP(A60,'Species List'!$A:$G,6,FALSE))=0,"",VLOOKUP(A60,'Species List'!$A:$G,6,FALSE))</f>
        <v>#N/A</v>
      </c>
      <c r="H60" s="47" t="e">
        <f>VLOOKUP(A60,'Species List'!$A:$G,7,FALSE)</f>
        <v>#N/A</v>
      </c>
      <c r="J60" s="53"/>
      <c r="K60" s="26" t="e">
        <f>VLOOKUP(J60,'Species List'!$H$1:$J$9,2,FALSE)</f>
        <v>#N/A</v>
      </c>
      <c r="L60" s="26" t="e">
        <f>VLOOKUP(K60,'Species List'!$I$1:$N$8,2,FALSE)</f>
        <v>#N/A</v>
      </c>
      <c r="M60" s="56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53"/>
      <c r="B61" s="47" t="e">
        <f>IF(LEN(VLOOKUP(A61,'Species List'!$A:$G,2,FALSE))=0,"",VLOOKUP(A61,'Species List'!$A:$G,2,FALSE))</f>
        <v>#N/A</v>
      </c>
      <c r="C61" s="47" t="e">
        <f>IF(LEN(VLOOKUP(A61,'Species List'!$A:$G,3,FALSE))=0,"",VLOOKUP(A61,'Species List'!$A:$G,3,FALSE))</f>
        <v>#N/A</v>
      </c>
      <c r="D61" s="55" t="e">
        <f t="shared" si="4"/>
        <v>#N/A</v>
      </c>
      <c r="E61" s="47" t="e">
        <f>IF(LEN(VLOOKUP(A61,'Species List'!$A:$G,4,FALSE))=0,"",VLOOKUP(A61,'Species List'!$A:$G,4,FALSE))</f>
        <v>#N/A</v>
      </c>
      <c r="F61" s="47" t="e">
        <f>IF(LEN(VLOOKUP(A61,'Species List'!$A:$G,5,FALSE))=0,"",VLOOKUP(A61,'Species List'!$A:$G,5,FALSE))</f>
        <v>#N/A</v>
      </c>
      <c r="G61" s="47" t="e">
        <f>IF(LEN(VLOOKUP(A61,'Species List'!$A:$G,6,FALSE))=0,"",VLOOKUP(A61,'Species List'!$A:$G,6,FALSE))</f>
        <v>#N/A</v>
      </c>
      <c r="H61" s="47" t="e">
        <f>VLOOKUP(A61,'Species List'!$A:$G,7,FALSE)</f>
        <v>#N/A</v>
      </c>
      <c r="J61" s="53"/>
      <c r="K61" s="26" t="e">
        <f>VLOOKUP(J61,'Species List'!$H$1:$J$9,2,FALSE)</f>
        <v>#N/A</v>
      </c>
      <c r="L61" s="26" t="e">
        <f>VLOOKUP(K61,'Species List'!$I$1:$N$8,2,FALSE)</f>
        <v>#N/A</v>
      </c>
      <c r="M61" s="56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53"/>
      <c r="B62" s="47" t="e">
        <f>IF(LEN(VLOOKUP(A62,'Species List'!$A:$G,2,FALSE))=0,"",VLOOKUP(A62,'Species List'!$A:$G,2,FALSE))</f>
        <v>#N/A</v>
      </c>
      <c r="C62" s="47" t="e">
        <f>IF(LEN(VLOOKUP(A62,'Species List'!$A:$G,3,FALSE))=0,"",VLOOKUP(A62,'Species List'!$A:$G,3,FALSE))</f>
        <v>#N/A</v>
      </c>
      <c r="D62" s="55" t="e">
        <f t="shared" si="4"/>
        <v>#N/A</v>
      </c>
      <c r="E62" s="47" t="e">
        <f>IF(LEN(VLOOKUP(A62,'Species List'!$A:$G,4,FALSE))=0,"",VLOOKUP(A62,'Species List'!$A:$G,4,FALSE))</f>
        <v>#N/A</v>
      </c>
      <c r="F62" s="47" t="e">
        <f>IF(LEN(VLOOKUP(A62,'Species List'!$A:$G,5,FALSE))=0,"",VLOOKUP(A62,'Species List'!$A:$G,5,FALSE))</f>
        <v>#N/A</v>
      </c>
      <c r="G62" s="47" t="e">
        <f>IF(LEN(VLOOKUP(A62,'Species List'!$A:$G,6,FALSE))=0,"",VLOOKUP(A62,'Species List'!$A:$G,6,FALSE))</f>
        <v>#N/A</v>
      </c>
      <c r="H62" s="47" t="e">
        <f>VLOOKUP(A62,'Species List'!$A:$G,7,FALSE)</f>
        <v>#N/A</v>
      </c>
      <c r="J62" s="53"/>
      <c r="K62" s="26" t="e">
        <f>VLOOKUP(J62,'Species List'!$H$1:$J$9,2,FALSE)</f>
        <v>#N/A</v>
      </c>
      <c r="L62" s="26" t="e">
        <f>VLOOKUP(K62,'Species List'!$I$1:$N$8,2,FALSE)</f>
        <v>#N/A</v>
      </c>
      <c r="M62" s="56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53"/>
      <c r="B63" s="47" t="e">
        <f>IF(LEN(VLOOKUP(A63,'Species List'!$A:$G,2,FALSE))=0,"",VLOOKUP(A63,'Species List'!$A:$G,2,FALSE))</f>
        <v>#N/A</v>
      </c>
      <c r="C63" s="47" t="e">
        <f>IF(LEN(VLOOKUP(A63,'Species List'!$A:$G,3,FALSE))=0,"",VLOOKUP(A63,'Species List'!$A:$G,3,FALSE))</f>
        <v>#N/A</v>
      </c>
      <c r="D63" s="55" t="e">
        <f t="shared" si="4"/>
        <v>#N/A</v>
      </c>
      <c r="E63" s="47" t="e">
        <f>IF(LEN(VLOOKUP(A63,'Species List'!$A:$G,4,FALSE))=0,"",VLOOKUP(A63,'Species List'!$A:$G,4,FALSE))</f>
        <v>#N/A</v>
      </c>
      <c r="F63" s="47" t="e">
        <f>IF(LEN(VLOOKUP(A63,'Species List'!$A:$G,5,FALSE))=0,"",VLOOKUP(A63,'Species List'!$A:$G,5,FALSE))</f>
        <v>#N/A</v>
      </c>
      <c r="G63" s="47" t="e">
        <f>IF(LEN(VLOOKUP(A63,'Species List'!$A:$G,6,FALSE))=0,"",VLOOKUP(A63,'Species List'!$A:$G,6,FALSE))</f>
        <v>#N/A</v>
      </c>
      <c r="H63" s="47" t="e">
        <f>VLOOKUP(A63,'Species List'!$A:$G,7,FALSE)</f>
        <v>#N/A</v>
      </c>
      <c r="J63" s="53"/>
      <c r="K63" s="26" t="e">
        <f>VLOOKUP(J63,'Species List'!$H$1:$J$9,2,FALSE)</f>
        <v>#N/A</v>
      </c>
      <c r="L63" s="26" t="e">
        <f>VLOOKUP(K63,'Species List'!$I$1:$N$8,2,FALSE)</f>
        <v>#N/A</v>
      </c>
      <c r="M63" s="56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53"/>
      <c r="B64" s="47" t="e">
        <f>IF(LEN(VLOOKUP(A64,'Species List'!$A:$G,2,FALSE))=0,"",VLOOKUP(A64,'Species List'!$A:$G,2,FALSE))</f>
        <v>#N/A</v>
      </c>
      <c r="C64" s="47" t="e">
        <f>IF(LEN(VLOOKUP(A64,'Species List'!$A:$G,3,FALSE))=0,"",VLOOKUP(A64,'Species List'!$A:$G,3,FALSE))</f>
        <v>#N/A</v>
      </c>
      <c r="D64" s="55" t="e">
        <f t="shared" si="4"/>
        <v>#N/A</v>
      </c>
      <c r="E64" s="47" t="e">
        <f>IF(LEN(VLOOKUP(A64,'Species List'!$A:$G,4,FALSE))=0,"",VLOOKUP(A64,'Species List'!$A:$G,4,FALSE))</f>
        <v>#N/A</v>
      </c>
      <c r="F64" s="47" t="e">
        <f>IF(LEN(VLOOKUP(A64,'Species List'!$A:$G,5,FALSE))=0,"",VLOOKUP(A64,'Species List'!$A:$G,5,FALSE))</f>
        <v>#N/A</v>
      </c>
      <c r="G64" s="47" t="e">
        <f>IF(LEN(VLOOKUP(A64,'Species List'!$A:$G,6,FALSE))=0,"",VLOOKUP(A64,'Species List'!$A:$G,6,FALSE))</f>
        <v>#N/A</v>
      </c>
      <c r="H64" s="47" t="e">
        <f>VLOOKUP(A64,'Species List'!$A:$G,7,FALSE)</f>
        <v>#N/A</v>
      </c>
      <c r="J64" s="53"/>
      <c r="K64" s="26" t="e">
        <f>VLOOKUP(J64,'Species List'!$H$1:$J$9,2,FALSE)</f>
        <v>#N/A</v>
      </c>
      <c r="L64" s="26" t="e">
        <f>VLOOKUP(K64,'Species List'!$I$1:$N$8,2,FALSE)</f>
        <v>#N/A</v>
      </c>
      <c r="M64" s="56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53"/>
      <c r="B65" s="47" t="e">
        <f>IF(LEN(VLOOKUP(A65,'Species List'!$A:$G,2,FALSE))=0,"",VLOOKUP(A65,'Species List'!$A:$G,2,FALSE))</f>
        <v>#N/A</v>
      </c>
      <c r="C65" s="47" t="e">
        <f>IF(LEN(VLOOKUP(A65,'Species List'!$A:$G,3,FALSE))=0,"",VLOOKUP(A65,'Species List'!$A:$G,3,FALSE))</f>
        <v>#N/A</v>
      </c>
      <c r="D65" s="55" t="e">
        <f t="shared" si="4"/>
        <v>#N/A</v>
      </c>
      <c r="E65" s="47" t="e">
        <f>IF(LEN(VLOOKUP(A65,'Species List'!$A:$G,4,FALSE))=0,"",VLOOKUP(A65,'Species List'!$A:$G,4,FALSE))</f>
        <v>#N/A</v>
      </c>
      <c r="F65" s="47" t="e">
        <f>IF(LEN(VLOOKUP(A65,'Species List'!$A:$G,5,FALSE))=0,"",VLOOKUP(A65,'Species List'!$A:$G,5,FALSE))</f>
        <v>#N/A</v>
      </c>
      <c r="G65" s="47" t="e">
        <f>IF(LEN(VLOOKUP(A65,'Species List'!$A:$G,6,FALSE))=0,"",VLOOKUP(A65,'Species List'!$A:$G,6,FALSE))</f>
        <v>#N/A</v>
      </c>
      <c r="H65" s="47" t="e">
        <f>VLOOKUP(A65,'Species List'!$A:$G,7,FALSE)</f>
        <v>#N/A</v>
      </c>
      <c r="J65" s="53"/>
      <c r="K65" s="26" t="e">
        <f>VLOOKUP(J65,'Species List'!$H$1:$J$9,2,FALSE)</f>
        <v>#N/A</v>
      </c>
      <c r="L65" s="26" t="e">
        <f>VLOOKUP(K65,'Species List'!$I$1:$N$8,2,FALSE)</f>
        <v>#N/A</v>
      </c>
      <c r="M65" s="56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53"/>
      <c r="B66" s="47" t="e">
        <f>IF(LEN(VLOOKUP(A66,'Species List'!$A:$G,2,FALSE))=0,"",VLOOKUP(A66,'Species List'!$A:$G,2,FALSE))</f>
        <v>#N/A</v>
      </c>
      <c r="C66" s="47" t="e">
        <f>IF(LEN(VLOOKUP(A66,'Species List'!$A:$G,3,FALSE))=0,"",VLOOKUP(A66,'Species List'!$A:$G,3,FALSE))</f>
        <v>#N/A</v>
      </c>
      <c r="D66" s="55" t="e">
        <f t="shared" si="4"/>
        <v>#N/A</v>
      </c>
      <c r="E66" s="47" t="e">
        <f>IF(LEN(VLOOKUP(A66,'Species List'!$A:$G,4,FALSE))=0,"",VLOOKUP(A66,'Species List'!$A:$G,4,FALSE))</f>
        <v>#N/A</v>
      </c>
      <c r="F66" s="47" t="e">
        <f>IF(LEN(VLOOKUP(A66,'Species List'!$A:$G,5,FALSE))=0,"",VLOOKUP(A66,'Species List'!$A:$G,5,FALSE))</f>
        <v>#N/A</v>
      </c>
      <c r="G66" s="47" t="e">
        <f>IF(LEN(VLOOKUP(A66,'Species List'!$A:$G,6,FALSE))=0,"",VLOOKUP(A66,'Species List'!$A:$G,6,FALSE))</f>
        <v>#N/A</v>
      </c>
      <c r="H66" s="47" t="e">
        <f>VLOOKUP(A66,'Species List'!$A:$G,7,FALSE)</f>
        <v>#N/A</v>
      </c>
      <c r="J66" s="53"/>
      <c r="K66" s="26" t="e">
        <f>VLOOKUP(J66,'Species List'!$H$1:$J$9,2,FALSE)</f>
        <v>#N/A</v>
      </c>
      <c r="L66" s="26" t="e">
        <f>VLOOKUP(K66,'Species List'!$I$1:$N$8,2,FALSE)</f>
        <v>#N/A</v>
      </c>
      <c r="M66" s="56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53"/>
      <c r="B67" s="47" t="e">
        <f>IF(LEN(VLOOKUP(A67,'Species List'!$A:$G,2,FALSE))=0,"",VLOOKUP(A67,'Species List'!$A:$G,2,FALSE))</f>
        <v>#N/A</v>
      </c>
      <c r="C67" s="47" t="e">
        <f>IF(LEN(VLOOKUP(A67,'Species List'!$A:$G,3,FALSE))=0,"",VLOOKUP(A67,'Species List'!$A:$G,3,FALSE))</f>
        <v>#N/A</v>
      </c>
      <c r="D67" s="55" t="e">
        <f t="shared" si="4"/>
        <v>#N/A</v>
      </c>
      <c r="E67" s="47" t="e">
        <f>IF(LEN(VLOOKUP(A67,'Species List'!$A:$G,4,FALSE))=0,"",VLOOKUP(A67,'Species List'!$A:$G,4,FALSE))</f>
        <v>#N/A</v>
      </c>
      <c r="F67" s="47" t="e">
        <f>IF(LEN(VLOOKUP(A67,'Species List'!$A:$G,5,FALSE))=0,"",VLOOKUP(A67,'Species List'!$A:$G,5,FALSE))</f>
        <v>#N/A</v>
      </c>
      <c r="G67" s="47" t="e">
        <f>IF(LEN(VLOOKUP(A67,'Species List'!$A:$G,6,FALSE))=0,"",VLOOKUP(A67,'Species List'!$A:$G,6,FALSE))</f>
        <v>#N/A</v>
      </c>
      <c r="H67" s="47" t="e">
        <f>VLOOKUP(A67,'Species List'!$A:$G,7,FALSE)</f>
        <v>#N/A</v>
      </c>
      <c r="J67" s="53"/>
      <c r="K67" s="26" t="e">
        <f>VLOOKUP(J67,'Species List'!$H$1:$J$9,2,FALSE)</f>
        <v>#N/A</v>
      </c>
      <c r="L67" s="26" t="e">
        <f>VLOOKUP(K67,'Species List'!$I$1:$N$8,2,FALSE)</f>
        <v>#N/A</v>
      </c>
      <c r="M67" s="56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53"/>
      <c r="B68" s="47" t="e">
        <f>IF(LEN(VLOOKUP(A68,'Species List'!$A:$G,2,FALSE))=0,"",VLOOKUP(A68,'Species List'!$A:$G,2,FALSE))</f>
        <v>#N/A</v>
      </c>
      <c r="C68" s="47" t="e">
        <f>IF(LEN(VLOOKUP(A68,'Species List'!$A:$G,3,FALSE))=0,"",VLOOKUP(A68,'Species List'!$A:$G,3,FALSE))</f>
        <v>#N/A</v>
      </c>
      <c r="D68" s="55" t="e">
        <f t="shared" si="4"/>
        <v>#N/A</v>
      </c>
      <c r="E68" s="47" t="e">
        <f>IF(LEN(VLOOKUP(A68,'Species List'!$A:$G,4,FALSE))=0,"",VLOOKUP(A68,'Species List'!$A:$G,4,FALSE))</f>
        <v>#N/A</v>
      </c>
      <c r="F68" s="47" t="e">
        <f>IF(LEN(VLOOKUP(A68,'Species List'!$A:$G,5,FALSE))=0,"",VLOOKUP(A68,'Species List'!$A:$G,5,FALSE))</f>
        <v>#N/A</v>
      </c>
      <c r="G68" s="47" t="e">
        <f>IF(LEN(VLOOKUP(A68,'Species List'!$A:$G,6,FALSE))=0,"",VLOOKUP(A68,'Species List'!$A:$G,6,FALSE))</f>
        <v>#N/A</v>
      </c>
      <c r="H68" s="47" t="e">
        <f>VLOOKUP(A68,'Species List'!$A:$G,7,FALSE)</f>
        <v>#N/A</v>
      </c>
      <c r="J68" s="53"/>
      <c r="K68" s="26" t="e">
        <f>VLOOKUP(J68,'Species List'!$H$1:$J$9,2,FALSE)</f>
        <v>#N/A</v>
      </c>
      <c r="L68" s="26" t="e">
        <f>VLOOKUP(K68,'Species List'!$I$1:$N$8,2,FALSE)</f>
        <v>#N/A</v>
      </c>
      <c r="M68" s="56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53"/>
      <c r="B69" s="47" t="e">
        <f>IF(LEN(VLOOKUP(A69,'Species List'!$A:$G,2,FALSE))=0,"",VLOOKUP(A69,'Species List'!$A:$G,2,FALSE))</f>
        <v>#N/A</v>
      </c>
      <c r="C69" s="47" t="e">
        <f>IF(LEN(VLOOKUP(A69,'Species List'!$A:$G,3,FALSE))=0,"",VLOOKUP(A69,'Species List'!$A:$G,3,FALSE))</f>
        <v>#N/A</v>
      </c>
      <c r="D69" s="55" t="e">
        <f t="shared" si="4"/>
        <v>#N/A</v>
      </c>
      <c r="E69" s="47" t="e">
        <f>IF(LEN(VLOOKUP(A69,'Species List'!$A:$G,4,FALSE))=0,"",VLOOKUP(A69,'Species List'!$A:$G,4,FALSE))</f>
        <v>#N/A</v>
      </c>
      <c r="F69" s="47" t="e">
        <f>IF(LEN(VLOOKUP(A69,'Species List'!$A:$G,5,FALSE))=0,"",VLOOKUP(A69,'Species List'!$A:$G,5,FALSE))</f>
        <v>#N/A</v>
      </c>
      <c r="G69" s="47" t="e">
        <f>IF(LEN(VLOOKUP(A69,'Species List'!$A:$G,6,FALSE))=0,"",VLOOKUP(A69,'Species List'!$A:$G,6,FALSE))</f>
        <v>#N/A</v>
      </c>
      <c r="H69" s="47" t="e">
        <f>VLOOKUP(A69,'Species List'!$A:$G,7,FALSE)</f>
        <v>#N/A</v>
      </c>
      <c r="J69" s="53"/>
      <c r="K69" s="26" t="e">
        <f>VLOOKUP(J69,'Species List'!$H$1:$J$9,2,FALSE)</f>
        <v>#N/A</v>
      </c>
      <c r="L69" s="26" t="e">
        <f>VLOOKUP(K69,'Species List'!$I$1:$N$8,2,FALSE)</f>
        <v>#N/A</v>
      </c>
      <c r="M69" s="56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53"/>
      <c r="B70" s="47" t="e">
        <f>IF(LEN(VLOOKUP(A70,'Species List'!$A:$G,2,FALSE))=0,"",VLOOKUP(A70,'Species List'!$A:$G,2,FALSE))</f>
        <v>#N/A</v>
      </c>
      <c r="C70" s="47" t="e">
        <f>IF(LEN(VLOOKUP(A70,'Species List'!$A:$G,3,FALSE))=0,"",VLOOKUP(A70,'Species List'!$A:$G,3,FALSE))</f>
        <v>#N/A</v>
      </c>
      <c r="D70" s="55" t="e">
        <f t="shared" si="4"/>
        <v>#N/A</v>
      </c>
      <c r="E70" s="47" t="e">
        <f>IF(LEN(VLOOKUP(A70,'Species List'!$A:$G,4,FALSE))=0,"",VLOOKUP(A70,'Species List'!$A:$G,4,FALSE))</f>
        <v>#N/A</v>
      </c>
      <c r="F70" s="47" t="e">
        <f>IF(LEN(VLOOKUP(A70,'Species List'!$A:$G,5,FALSE))=0,"",VLOOKUP(A70,'Species List'!$A:$G,5,FALSE))</f>
        <v>#N/A</v>
      </c>
      <c r="G70" s="47" t="e">
        <f>IF(LEN(VLOOKUP(A70,'Species List'!$A:$G,6,FALSE))=0,"",VLOOKUP(A70,'Species List'!$A:$G,6,FALSE))</f>
        <v>#N/A</v>
      </c>
      <c r="H70" s="47" t="e">
        <f>VLOOKUP(A70,'Species List'!$A:$G,7,FALSE)</f>
        <v>#N/A</v>
      </c>
      <c r="J70" s="53"/>
      <c r="K70" s="26" t="e">
        <f>VLOOKUP(J70,'Species List'!$H$1:$J$9,2,FALSE)</f>
        <v>#N/A</v>
      </c>
      <c r="L70" s="26" t="e">
        <f>VLOOKUP(K70,'Species List'!$I$1:$N$8,2,FALSE)</f>
        <v>#N/A</v>
      </c>
      <c r="M70" s="56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53"/>
      <c r="B71" s="47" t="e">
        <f>IF(LEN(VLOOKUP(A71,'Species List'!$A:$G,2,FALSE))=0,"",VLOOKUP(A71,'Species List'!$A:$G,2,FALSE))</f>
        <v>#N/A</v>
      </c>
      <c r="C71" s="47" t="e">
        <f>IF(LEN(VLOOKUP(A71,'Species List'!$A:$G,3,FALSE))=0,"",VLOOKUP(A71,'Species List'!$A:$G,3,FALSE))</f>
        <v>#N/A</v>
      </c>
      <c r="D71" s="55" t="e">
        <f t="shared" si="4"/>
        <v>#N/A</v>
      </c>
      <c r="E71" s="47" t="e">
        <f>IF(LEN(VLOOKUP(A71,'Species List'!$A:$G,4,FALSE))=0,"",VLOOKUP(A71,'Species List'!$A:$G,4,FALSE))</f>
        <v>#N/A</v>
      </c>
      <c r="F71" s="47" t="e">
        <f>IF(LEN(VLOOKUP(A71,'Species List'!$A:$G,5,FALSE))=0,"",VLOOKUP(A71,'Species List'!$A:$G,5,FALSE))</f>
        <v>#N/A</v>
      </c>
      <c r="G71" s="47" t="e">
        <f>IF(LEN(VLOOKUP(A71,'Species List'!$A:$G,6,FALSE))=0,"",VLOOKUP(A71,'Species List'!$A:$G,6,FALSE))</f>
        <v>#N/A</v>
      </c>
      <c r="H71" s="47" t="e">
        <f>VLOOKUP(A71,'Species List'!$A:$G,7,FALSE)</f>
        <v>#N/A</v>
      </c>
      <c r="J71" s="53"/>
      <c r="K71" s="26" t="e">
        <f>VLOOKUP(J71,'Species List'!$H$1:$J$9,2,FALSE)</f>
        <v>#N/A</v>
      </c>
      <c r="L71" s="26" t="e">
        <f>VLOOKUP(K71,'Species List'!$I$1:$N$8,2,FALSE)</f>
        <v>#N/A</v>
      </c>
      <c r="M71" s="56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53"/>
      <c r="B72" s="47" t="e">
        <f>IF(LEN(VLOOKUP(A72,'Species List'!$A:$G,2,FALSE))=0,"",VLOOKUP(A72,'Species List'!$A:$G,2,FALSE))</f>
        <v>#N/A</v>
      </c>
      <c r="C72" s="47" t="e">
        <f>IF(LEN(VLOOKUP(A72,'Species List'!$A:$G,3,FALSE))=0,"",VLOOKUP(A72,'Species List'!$A:$G,3,FALSE))</f>
        <v>#N/A</v>
      </c>
      <c r="D72" s="55" t="e">
        <f t="shared" si="4"/>
        <v>#N/A</v>
      </c>
      <c r="E72" s="47" t="e">
        <f>IF(LEN(VLOOKUP(A72,'Species List'!$A:$G,4,FALSE))=0,"",VLOOKUP(A72,'Species List'!$A:$G,4,FALSE))</f>
        <v>#N/A</v>
      </c>
      <c r="F72" s="47" t="e">
        <f>IF(LEN(VLOOKUP(A72,'Species List'!$A:$G,5,FALSE))=0,"",VLOOKUP(A72,'Species List'!$A:$G,5,FALSE))</f>
        <v>#N/A</v>
      </c>
      <c r="G72" s="47" t="e">
        <f>IF(LEN(VLOOKUP(A72,'Species List'!$A:$G,6,FALSE))=0,"",VLOOKUP(A72,'Species List'!$A:$G,6,FALSE))</f>
        <v>#N/A</v>
      </c>
      <c r="H72" s="47" t="e">
        <f>VLOOKUP(A72,'Species List'!$A:$G,7,FALSE)</f>
        <v>#N/A</v>
      </c>
      <c r="J72" s="53"/>
      <c r="K72" s="26" t="e">
        <f>VLOOKUP(J72,'Species List'!$H$1:$J$9,2,FALSE)</f>
        <v>#N/A</v>
      </c>
      <c r="L72" s="26" t="e">
        <f>VLOOKUP(K72,'Species List'!$I$1:$N$8,2,FALSE)</f>
        <v>#N/A</v>
      </c>
      <c r="M72" s="56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53"/>
      <c r="B73" s="47" t="e">
        <f>IF(LEN(VLOOKUP(A73,'Species List'!$A:$G,2,FALSE))=0,"",VLOOKUP(A73,'Species List'!$A:$G,2,FALSE))</f>
        <v>#N/A</v>
      </c>
      <c r="C73" s="47" t="e">
        <f>IF(LEN(VLOOKUP(A73,'Species List'!$A:$G,3,FALSE))=0,"",VLOOKUP(A73,'Species List'!$A:$G,3,FALSE))</f>
        <v>#N/A</v>
      </c>
      <c r="D73" s="55" t="e">
        <f t="shared" si="4"/>
        <v>#N/A</v>
      </c>
      <c r="E73" s="47" t="e">
        <f>IF(LEN(VLOOKUP(A73,'Species List'!$A:$G,4,FALSE))=0,"",VLOOKUP(A73,'Species List'!$A:$G,4,FALSE))</f>
        <v>#N/A</v>
      </c>
      <c r="F73" s="47" t="e">
        <f>IF(LEN(VLOOKUP(A73,'Species List'!$A:$G,5,FALSE))=0,"",VLOOKUP(A73,'Species List'!$A:$G,5,FALSE))</f>
        <v>#N/A</v>
      </c>
      <c r="G73" s="47" t="e">
        <f>IF(LEN(VLOOKUP(A73,'Species List'!$A:$G,6,FALSE))=0,"",VLOOKUP(A73,'Species List'!$A:$G,6,FALSE))</f>
        <v>#N/A</v>
      </c>
      <c r="H73" s="47" t="e">
        <f>VLOOKUP(A73,'Species List'!$A:$G,7,FALSE)</f>
        <v>#N/A</v>
      </c>
      <c r="J73" s="53"/>
      <c r="K73" s="26" t="e">
        <f>VLOOKUP(J73,'Species List'!$H$1:$J$9,2,FALSE)</f>
        <v>#N/A</v>
      </c>
      <c r="L73" s="26" t="e">
        <f>VLOOKUP(K73,'Species List'!$I$1:$N$8,2,FALSE)</f>
        <v>#N/A</v>
      </c>
      <c r="M73" s="56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53"/>
      <c r="B74" s="47" t="e">
        <f>IF(LEN(VLOOKUP(A74,'Species List'!$A:$G,2,FALSE))=0,"",VLOOKUP(A74,'Species List'!$A:$G,2,FALSE))</f>
        <v>#N/A</v>
      </c>
      <c r="C74" s="47" t="e">
        <f>IF(LEN(VLOOKUP(A74,'Species List'!$A:$G,3,FALSE))=0,"",VLOOKUP(A74,'Species List'!$A:$G,3,FALSE))</f>
        <v>#N/A</v>
      </c>
      <c r="D74" s="55" t="e">
        <f t="shared" si="4"/>
        <v>#N/A</v>
      </c>
      <c r="E74" s="47" t="e">
        <f>IF(LEN(VLOOKUP(A74,'Species List'!$A:$G,4,FALSE))=0,"",VLOOKUP(A74,'Species List'!$A:$G,4,FALSE))</f>
        <v>#N/A</v>
      </c>
      <c r="F74" s="47" t="e">
        <f>IF(LEN(VLOOKUP(A74,'Species List'!$A:$G,5,FALSE))=0,"",VLOOKUP(A74,'Species List'!$A:$G,5,FALSE))</f>
        <v>#N/A</v>
      </c>
      <c r="G74" s="47" t="e">
        <f>IF(LEN(VLOOKUP(A74,'Species List'!$A:$G,6,FALSE))=0,"",VLOOKUP(A74,'Species List'!$A:$G,6,FALSE))</f>
        <v>#N/A</v>
      </c>
      <c r="H74" s="47" t="e">
        <f>VLOOKUP(A74,'Species List'!$A:$G,7,FALSE)</f>
        <v>#N/A</v>
      </c>
      <c r="J74" s="53"/>
      <c r="K74" s="26" t="e">
        <f>VLOOKUP(J74,'Species List'!$H$1:$J$9,2,FALSE)</f>
        <v>#N/A</v>
      </c>
      <c r="L74" s="26" t="e">
        <f>VLOOKUP(K74,'Species List'!$I$1:$N$8,2,FALSE)</f>
        <v>#N/A</v>
      </c>
      <c r="M74" s="56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53"/>
      <c r="B75" s="47" t="e">
        <f>IF(LEN(VLOOKUP(A75,'Species List'!$A:$G,2,FALSE))=0,"",VLOOKUP(A75,'Species List'!$A:$G,2,FALSE))</f>
        <v>#N/A</v>
      </c>
      <c r="C75" s="47" t="e">
        <f>IF(LEN(VLOOKUP(A75,'Species List'!$A:$G,3,FALSE))=0,"",VLOOKUP(A75,'Species List'!$A:$G,3,FALSE))</f>
        <v>#N/A</v>
      </c>
      <c r="D75" s="55" t="e">
        <f t="shared" si="4"/>
        <v>#N/A</v>
      </c>
      <c r="E75" s="47" t="e">
        <f>IF(LEN(VLOOKUP(A75,'Species List'!$A:$G,4,FALSE))=0,"",VLOOKUP(A75,'Species List'!$A:$G,4,FALSE))</f>
        <v>#N/A</v>
      </c>
      <c r="F75" s="47" t="e">
        <f>IF(LEN(VLOOKUP(A75,'Species List'!$A:$G,5,FALSE))=0,"",VLOOKUP(A75,'Species List'!$A:$G,5,FALSE))</f>
        <v>#N/A</v>
      </c>
      <c r="G75" s="47" t="e">
        <f>IF(LEN(VLOOKUP(A75,'Species List'!$A:$G,6,FALSE))=0,"",VLOOKUP(A75,'Species List'!$A:$G,6,FALSE))</f>
        <v>#N/A</v>
      </c>
      <c r="H75" s="47" t="e">
        <f>VLOOKUP(A75,'Species List'!$A:$G,7,FALSE)</f>
        <v>#N/A</v>
      </c>
      <c r="J75" s="53"/>
      <c r="K75" s="26" t="e">
        <f>VLOOKUP(J75,'Species List'!$H$1:$J$9,2,FALSE)</f>
        <v>#N/A</v>
      </c>
      <c r="L75" s="26" t="e">
        <f>VLOOKUP(K75,'Species List'!$I$1:$N$8,2,FALSE)</f>
        <v>#N/A</v>
      </c>
      <c r="M75" s="56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53"/>
      <c r="B76" s="47" t="e">
        <f>IF(LEN(VLOOKUP(A76,'Species List'!$A:$G,2,FALSE))=0,"",VLOOKUP(A76,'Species List'!$A:$G,2,FALSE))</f>
        <v>#N/A</v>
      </c>
      <c r="C76" s="47" t="e">
        <f>IF(LEN(VLOOKUP(A76,'Species List'!$A:$G,3,FALSE))=0,"",VLOOKUP(A76,'Species List'!$A:$G,3,FALSE))</f>
        <v>#N/A</v>
      </c>
      <c r="D76" s="55" t="e">
        <f t="shared" si="4"/>
        <v>#N/A</v>
      </c>
      <c r="E76" s="47" t="e">
        <f>IF(LEN(VLOOKUP(A76,'Species List'!$A:$G,4,FALSE))=0,"",VLOOKUP(A76,'Species List'!$A:$G,4,FALSE))</f>
        <v>#N/A</v>
      </c>
      <c r="F76" s="47" t="e">
        <f>IF(LEN(VLOOKUP(A76,'Species List'!$A:$G,5,FALSE))=0,"",VLOOKUP(A76,'Species List'!$A:$G,5,FALSE))</f>
        <v>#N/A</v>
      </c>
      <c r="G76" s="47" t="e">
        <f>IF(LEN(VLOOKUP(A76,'Species List'!$A:$G,6,FALSE))=0,"",VLOOKUP(A76,'Species List'!$A:$G,6,FALSE))</f>
        <v>#N/A</v>
      </c>
      <c r="H76" s="47" t="e">
        <f>VLOOKUP(A76,'Species List'!$A:$G,7,FALSE)</f>
        <v>#N/A</v>
      </c>
      <c r="J76" s="53"/>
      <c r="K76" s="26" t="e">
        <f>VLOOKUP(J76,'Species List'!$H$1:$J$9,2,FALSE)</f>
        <v>#N/A</v>
      </c>
      <c r="L76" s="26" t="e">
        <f>VLOOKUP(K76,'Species List'!$I$1:$N$8,2,FALSE)</f>
        <v>#N/A</v>
      </c>
      <c r="M76" s="56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53"/>
      <c r="B77" s="47" t="e">
        <f>IF(LEN(VLOOKUP(A77,'Species List'!$A:$G,2,FALSE))=0,"",VLOOKUP(A77,'Species List'!$A:$G,2,FALSE))</f>
        <v>#N/A</v>
      </c>
      <c r="C77" s="47" t="e">
        <f>IF(LEN(VLOOKUP(A77,'Species List'!$A:$G,3,FALSE))=0,"",VLOOKUP(A77,'Species List'!$A:$G,3,FALSE))</f>
        <v>#N/A</v>
      </c>
      <c r="D77" s="55" t="e">
        <f t="shared" ref="D77:D140" si="6">VALUE(C77)</f>
        <v>#N/A</v>
      </c>
      <c r="E77" s="47" t="e">
        <f>IF(LEN(VLOOKUP(A77,'Species List'!$A:$G,4,FALSE))=0,"",VLOOKUP(A77,'Species List'!$A:$G,4,FALSE))</f>
        <v>#N/A</v>
      </c>
      <c r="F77" s="47" t="e">
        <f>IF(LEN(VLOOKUP(A77,'Species List'!$A:$G,5,FALSE))=0,"",VLOOKUP(A77,'Species List'!$A:$G,5,FALSE))</f>
        <v>#N/A</v>
      </c>
      <c r="G77" s="47" t="e">
        <f>IF(LEN(VLOOKUP(A77,'Species List'!$A:$G,6,FALSE))=0,"",VLOOKUP(A77,'Species List'!$A:$G,6,FALSE))</f>
        <v>#N/A</v>
      </c>
      <c r="H77" s="47" t="e">
        <f>VLOOKUP(A77,'Species List'!$A:$G,7,FALSE)</f>
        <v>#N/A</v>
      </c>
      <c r="J77" s="53"/>
      <c r="K77" s="26" t="e">
        <f>VLOOKUP(J77,'Species List'!$H$1:$J$9,2,FALSE)</f>
        <v>#N/A</v>
      </c>
      <c r="L77" s="26" t="e">
        <f>VLOOKUP(K77,'Species List'!$I$1:$N$8,2,FALSE)</f>
        <v>#N/A</v>
      </c>
      <c r="M77" s="56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53"/>
      <c r="B78" s="47" t="e">
        <f>IF(LEN(VLOOKUP(A78,'Species List'!$A:$G,2,FALSE))=0,"",VLOOKUP(A78,'Species List'!$A:$G,2,FALSE))</f>
        <v>#N/A</v>
      </c>
      <c r="C78" s="47" t="e">
        <f>IF(LEN(VLOOKUP(A78,'Species List'!$A:$G,3,FALSE))=0,"",VLOOKUP(A78,'Species List'!$A:$G,3,FALSE))</f>
        <v>#N/A</v>
      </c>
      <c r="D78" s="55" t="e">
        <f t="shared" si="6"/>
        <v>#N/A</v>
      </c>
      <c r="E78" s="47" t="e">
        <f>IF(LEN(VLOOKUP(A78,'Species List'!$A:$G,4,FALSE))=0,"",VLOOKUP(A78,'Species List'!$A:$G,4,FALSE))</f>
        <v>#N/A</v>
      </c>
      <c r="F78" s="47" t="e">
        <f>IF(LEN(VLOOKUP(A78,'Species List'!$A:$G,5,FALSE))=0,"",VLOOKUP(A78,'Species List'!$A:$G,5,FALSE))</f>
        <v>#N/A</v>
      </c>
      <c r="G78" s="47" t="e">
        <f>IF(LEN(VLOOKUP(A78,'Species List'!$A:$G,6,FALSE))=0,"",VLOOKUP(A78,'Species List'!$A:$G,6,FALSE))</f>
        <v>#N/A</v>
      </c>
      <c r="H78" s="47" t="e">
        <f>VLOOKUP(A78,'Species List'!$A:$G,7,FALSE)</f>
        <v>#N/A</v>
      </c>
      <c r="J78" s="53"/>
      <c r="K78" s="26" t="e">
        <f>VLOOKUP(J78,'Species List'!$H$1:$J$9,2,FALSE)</f>
        <v>#N/A</v>
      </c>
      <c r="L78" s="26" t="e">
        <f>VLOOKUP(K78,'Species List'!$I$1:$N$8,2,FALSE)</f>
        <v>#N/A</v>
      </c>
      <c r="M78" s="56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53"/>
      <c r="B79" s="47" t="e">
        <f>IF(LEN(VLOOKUP(A79,'Species List'!$A:$G,2,FALSE))=0,"",VLOOKUP(A79,'Species List'!$A:$G,2,FALSE))</f>
        <v>#N/A</v>
      </c>
      <c r="C79" s="47" t="e">
        <f>IF(LEN(VLOOKUP(A79,'Species List'!$A:$G,3,FALSE))=0,"",VLOOKUP(A79,'Species List'!$A:$G,3,FALSE))</f>
        <v>#N/A</v>
      </c>
      <c r="D79" s="55" t="e">
        <f t="shared" si="6"/>
        <v>#N/A</v>
      </c>
      <c r="E79" s="47" t="e">
        <f>IF(LEN(VLOOKUP(A79,'Species List'!$A:$G,4,FALSE))=0,"",VLOOKUP(A79,'Species List'!$A:$G,4,FALSE))</f>
        <v>#N/A</v>
      </c>
      <c r="F79" s="47" t="e">
        <f>IF(LEN(VLOOKUP(A79,'Species List'!$A:$G,5,FALSE))=0,"",VLOOKUP(A79,'Species List'!$A:$G,5,FALSE))</f>
        <v>#N/A</v>
      </c>
      <c r="G79" s="47" t="e">
        <f>IF(LEN(VLOOKUP(A79,'Species List'!$A:$G,6,FALSE))=0,"",VLOOKUP(A79,'Species List'!$A:$G,6,FALSE))</f>
        <v>#N/A</v>
      </c>
      <c r="H79" s="47" t="e">
        <f>VLOOKUP(A79,'Species List'!$A:$G,7,FALSE)</f>
        <v>#N/A</v>
      </c>
      <c r="J79" s="53"/>
      <c r="K79" s="26" t="e">
        <f>VLOOKUP(J79,'Species List'!$H$1:$J$9,2,FALSE)</f>
        <v>#N/A</v>
      </c>
      <c r="L79" s="26" t="e">
        <f>VLOOKUP(K79,'Species List'!$I$1:$N$8,2,FALSE)</f>
        <v>#N/A</v>
      </c>
      <c r="M79" s="56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53"/>
      <c r="B80" s="47" t="e">
        <f>IF(LEN(VLOOKUP(A80,'Species List'!$A:$G,2,FALSE))=0,"",VLOOKUP(A80,'Species List'!$A:$G,2,FALSE))</f>
        <v>#N/A</v>
      </c>
      <c r="C80" s="47" t="e">
        <f>IF(LEN(VLOOKUP(A80,'Species List'!$A:$G,3,FALSE))=0,"",VLOOKUP(A80,'Species List'!$A:$G,3,FALSE))</f>
        <v>#N/A</v>
      </c>
      <c r="D80" s="55" t="e">
        <f t="shared" si="6"/>
        <v>#N/A</v>
      </c>
      <c r="E80" s="47" t="e">
        <f>IF(LEN(VLOOKUP(A80,'Species List'!$A:$G,4,FALSE))=0,"",VLOOKUP(A80,'Species List'!$A:$G,4,FALSE))</f>
        <v>#N/A</v>
      </c>
      <c r="F80" s="47" t="e">
        <f>IF(LEN(VLOOKUP(A80,'Species List'!$A:$G,5,FALSE))=0,"",VLOOKUP(A80,'Species List'!$A:$G,5,FALSE))</f>
        <v>#N/A</v>
      </c>
      <c r="G80" s="47" t="e">
        <f>IF(LEN(VLOOKUP(A80,'Species List'!$A:$G,6,FALSE))=0,"",VLOOKUP(A80,'Species List'!$A:$G,6,FALSE))</f>
        <v>#N/A</v>
      </c>
      <c r="H80" s="47" t="e">
        <f>VLOOKUP(A80,'Species List'!$A:$G,7,FALSE)</f>
        <v>#N/A</v>
      </c>
      <c r="J80" s="53"/>
      <c r="K80" s="26" t="e">
        <f>VLOOKUP(J80,'Species List'!$H$1:$J$9,2,FALSE)</f>
        <v>#N/A</v>
      </c>
      <c r="L80" s="26" t="e">
        <f>VLOOKUP(K80,'Species List'!$I$1:$N$8,2,FALSE)</f>
        <v>#N/A</v>
      </c>
      <c r="M80" s="56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53"/>
      <c r="B81" s="47" t="e">
        <f>IF(LEN(VLOOKUP(A81,'Species List'!$A:$G,2,FALSE))=0,"",VLOOKUP(A81,'Species List'!$A:$G,2,FALSE))</f>
        <v>#N/A</v>
      </c>
      <c r="C81" s="47" t="e">
        <f>IF(LEN(VLOOKUP(A81,'Species List'!$A:$G,3,FALSE))=0,"",VLOOKUP(A81,'Species List'!$A:$G,3,FALSE))</f>
        <v>#N/A</v>
      </c>
      <c r="D81" s="55" t="e">
        <f t="shared" si="6"/>
        <v>#N/A</v>
      </c>
      <c r="E81" s="47" t="e">
        <f>IF(LEN(VLOOKUP(A81,'Species List'!$A:$G,4,FALSE))=0,"",VLOOKUP(A81,'Species List'!$A:$G,4,FALSE))</f>
        <v>#N/A</v>
      </c>
      <c r="F81" s="47" t="e">
        <f>IF(LEN(VLOOKUP(A81,'Species List'!$A:$G,5,FALSE))=0,"",VLOOKUP(A81,'Species List'!$A:$G,5,FALSE))</f>
        <v>#N/A</v>
      </c>
      <c r="G81" s="47" t="e">
        <f>IF(LEN(VLOOKUP(A81,'Species List'!$A:$G,6,FALSE))=0,"",VLOOKUP(A81,'Species List'!$A:$G,6,FALSE))</f>
        <v>#N/A</v>
      </c>
      <c r="H81" s="47" t="e">
        <f>VLOOKUP(A81,'Species List'!$A:$G,7,FALSE)</f>
        <v>#N/A</v>
      </c>
      <c r="J81" s="53"/>
      <c r="K81" s="26" t="e">
        <f>VLOOKUP(J81,'Species List'!$H$1:$J$9,2,FALSE)</f>
        <v>#N/A</v>
      </c>
      <c r="L81" s="26" t="e">
        <f>VLOOKUP(K81,'Species List'!$I$1:$N$8,2,FALSE)</f>
        <v>#N/A</v>
      </c>
      <c r="M81" s="56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53"/>
      <c r="B82" s="47" t="e">
        <f>IF(LEN(VLOOKUP(A82,'Species List'!$A:$G,2,FALSE))=0,"",VLOOKUP(A82,'Species List'!$A:$G,2,FALSE))</f>
        <v>#N/A</v>
      </c>
      <c r="C82" s="47" t="e">
        <f>IF(LEN(VLOOKUP(A82,'Species List'!$A:$G,3,FALSE))=0,"",VLOOKUP(A82,'Species List'!$A:$G,3,FALSE))</f>
        <v>#N/A</v>
      </c>
      <c r="D82" s="55" t="e">
        <f t="shared" si="6"/>
        <v>#N/A</v>
      </c>
      <c r="E82" s="47" t="e">
        <f>IF(LEN(VLOOKUP(A82,'Species List'!$A:$G,4,FALSE))=0,"",VLOOKUP(A82,'Species List'!$A:$G,4,FALSE))</f>
        <v>#N/A</v>
      </c>
      <c r="F82" s="47" t="e">
        <f>IF(LEN(VLOOKUP(A82,'Species List'!$A:$G,5,FALSE))=0,"",VLOOKUP(A82,'Species List'!$A:$G,5,FALSE))</f>
        <v>#N/A</v>
      </c>
      <c r="G82" s="47" t="e">
        <f>IF(LEN(VLOOKUP(A82,'Species List'!$A:$G,6,FALSE))=0,"",VLOOKUP(A82,'Species List'!$A:$G,6,FALSE))</f>
        <v>#N/A</v>
      </c>
      <c r="H82" s="47" t="e">
        <f>VLOOKUP(A82,'Species List'!$A:$G,7,FALSE)</f>
        <v>#N/A</v>
      </c>
      <c r="J82" s="53"/>
      <c r="K82" s="26" t="e">
        <f>VLOOKUP(J82,'Species List'!$H$1:$J$9,2,FALSE)</f>
        <v>#N/A</v>
      </c>
      <c r="L82" s="26" t="e">
        <f>VLOOKUP(K82,'Species List'!$I$1:$N$8,2,FALSE)</f>
        <v>#N/A</v>
      </c>
      <c r="M82" s="56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53"/>
      <c r="B83" s="47" t="e">
        <f>IF(LEN(VLOOKUP(A83,'Species List'!$A:$G,2,FALSE))=0,"",VLOOKUP(A83,'Species List'!$A:$G,2,FALSE))</f>
        <v>#N/A</v>
      </c>
      <c r="C83" s="47" t="e">
        <f>IF(LEN(VLOOKUP(A83,'Species List'!$A:$G,3,FALSE))=0,"",VLOOKUP(A83,'Species List'!$A:$G,3,FALSE))</f>
        <v>#N/A</v>
      </c>
      <c r="D83" s="55" t="e">
        <f t="shared" si="6"/>
        <v>#N/A</v>
      </c>
      <c r="E83" s="47" t="e">
        <f>IF(LEN(VLOOKUP(A83,'Species List'!$A:$G,4,FALSE))=0,"",VLOOKUP(A83,'Species List'!$A:$G,4,FALSE))</f>
        <v>#N/A</v>
      </c>
      <c r="F83" s="47" t="e">
        <f>IF(LEN(VLOOKUP(A83,'Species List'!$A:$G,5,FALSE))=0,"",VLOOKUP(A83,'Species List'!$A:$G,5,FALSE))</f>
        <v>#N/A</v>
      </c>
      <c r="G83" s="47" t="e">
        <f>IF(LEN(VLOOKUP(A83,'Species List'!$A:$G,6,FALSE))=0,"",VLOOKUP(A83,'Species List'!$A:$G,6,FALSE))</f>
        <v>#N/A</v>
      </c>
      <c r="H83" s="47" t="e">
        <f>VLOOKUP(A83,'Species List'!$A:$G,7,FALSE)</f>
        <v>#N/A</v>
      </c>
      <c r="J83" s="53"/>
      <c r="K83" s="26" t="e">
        <f>VLOOKUP(J83,'Species List'!$H$1:$J$9,2,FALSE)</f>
        <v>#N/A</v>
      </c>
      <c r="L83" s="26" t="e">
        <f>VLOOKUP(K83,'Species List'!$I$1:$N$8,2,FALSE)</f>
        <v>#N/A</v>
      </c>
      <c r="M83" s="56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53"/>
      <c r="B84" s="47" t="e">
        <f>IF(LEN(VLOOKUP(A84,'Species List'!$A:$G,2,FALSE))=0,"",VLOOKUP(A84,'Species List'!$A:$G,2,FALSE))</f>
        <v>#N/A</v>
      </c>
      <c r="C84" s="47" t="e">
        <f>IF(LEN(VLOOKUP(A84,'Species List'!$A:$G,3,FALSE))=0,"",VLOOKUP(A84,'Species List'!$A:$G,3,FALSE))</f>
        <v>#N/A</v>
      </c>
      <c r="D84" s="55" t="e">
        <f t="shared" si="6"/>
        <v>#N/A</v>
      </c>
      <c r="E84" s="47" t="e">
        <f>IF(LEN(VLOOKUP(A84,'Species List'!$A:$G,4,FALSE))=0,"",VLOOKUP(A84,'Species List'!$A:$G,4,FALSE))</f>
        <v>#N/A</v>
      </c>
      <c r="F84" s="47" t="e">
        <f>IF(LEN(VLOOKUP(A84,'Species List'!$A:$G,5,FALSE))=0,"",VLOOKUP(A84,'Species List'!$A:$G,5,FALSE))</f>
        <v>#N/A</v>
      </c>
      <c r="G84" s="47" t="e">
        <f>IF(LEN(VLOOKUP(A84,'Species List'!$A:$G,6,FALSE))=0,"",VLOOKUP(A84,'Species List'!$A:$G,6,FALSE))</f>
        <v>#N/A</v>
      </c>
      <c r="H84" s="47" t="e">
        <f>VLOOKUP(A84,'Species List'!$A:$G,7,FALSE)</f>
        <v>#N/A</v>
      </c>
      <c r="J84" s="53"/>
      <c r="K84" s="26" t="e">
        <f>VLOOKUP(J84,'Species List'!$H$1:$J$9,2,FALSE)</f>
        <v>#N/A</v>
      </c>
      <c r="L84" s="26" t="e">
        <f>VLOOKUP(K84,'Species List'!$I$1:$N$8,2,FALSE)</f>
        <v>#N/A</v>
      </c>
      <c r="M84" s="56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53"/>
      <c r="B85" s="47" t="e">
        <f>IF(LEN(VLOOKUP(A85,'Species List'!$A:$G,2,FALSE))=0,"",VLOOKUP(A85,'Species List'!$A:$G,2,FALSE))</f>
        <v>#N/A</v>
      </c>
      <c r="C85" s="47" t="e">
        <f>IF(LEN(VLOOKUP(A85,'Species List'!$A:$G,3,FALSE))=0,"",VLOOKUP(A85,'Species List'!$A:$G,3,FALSE))</f>
        <v>#N/A</v>
      </c>
      <c r="D85" s="55" t="e">
        <f t="shared" si="6"/>
        <v>#N/A</v>
      </c>
      <c r="E85" s="47" t="e">
        <f>IF(LEN(VLOOKUP(A85,'Species List'!$A:$G,4,FALSE))=0,"",VLOOKUP(A85,'Species List'!$A:$G,4,FALSE))</f>
        <v>#N/A</v>
      </c>
      <c r="F85" s="47" t="e">
        <f>IF(LEN(VLOOKUP(A85,'Species List'!$A:$G,5,FALSE))=0,"",VLOOKUP(A85,'Species List'!$A:$G,5,FALSE))</f>
        <v>#N/A</v>
      </c>
      <c r="G85" s="47" t="e">
        <f>IF(LEN(VLOOKUP(A85,'Species List'!$A:$G,6,FALSE))=0,"",VLOOKUP(A85,'Species List'!$A:$G,6,FALSE))</f>
        <v>#N/A</v>
      </c>
      <c r="H85" s="47" t="e">
        <f>VLOOKUP(A85,'Species List'!$A:$G,7,FALSE)</f>
        <v>#N/A</v>
      </c>
      <c r="J85" s="53"/>
      <c r="K85" s="26" t="e">
        <f>VLOOKUP(J85,'Species List'!$H$1:$J$9,2,FALSE)</f>
        <v>#N/A</v>
      </c>
      <c r="L85" s="26" t="e">
        <f>VLOOKUP(K85,'Species List'!$I$1:$N$8,2,FALSE)</f>
        <v>#N/A</v>
      </c>
      <c r="M85" s="56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53"/>
      <c r="B86" s="47" t="e">
        <f>IF(LEN(VLOOKUP(A86,'Species List'!$A:$G,2,FALSE))=0,"",VLOOKUP(A86,'Species List'!$A:$G,2,FALSE))</f>
        <v>#N/A</v>
      </c>
      <c r="C86" s="47" t="e">
        <f>IF(LEN(VLOOKUP(A86,'Species List'!$A:$G,3,FALSE))=0,"",VLOOKUP(A86,'Species List'!$A:$G,3,FALSE))</f>
        <v>#N/A</v>
      </c>
      <c r="D86" s="55" t="e">
        <f t="shared" si="6"/>
        <v>#N/A</v>
      </c>
      <c r="E86" s="47" t="e">
        <f>IF(LEN(VLOOKUP(A86,'Species List'!$A:$G,4,FALSE))=0,"",VLOOKUP(A86,'Species List'!$A:$G,4,FALSE))</f>
        <v>#N/A</v>
      </c>
      <c r="F86" s="47" t="e">
        <f>IF(LEN(VLOOKUP(A86,'Species List'!$A:$G,5,FALSE))=0,"",VLOOKUP(A86,'Species List'!$A:$G,5,FALSE))</f>
        <v>#N/A</v>
      </c>
      <c r="G86" s="47" t="e">
        <f>IF(LEN(VLOOKUP(A86,'Species List'!$A:$G,6,FALSE))=0,"",VLOOKUP(A86,'Species List'!$A:$G,6,FALSE))</f>
        <v>#N/A</v>
      </c>
      <c r="H86" s="47" t="e">
        <f>VLOOKUP(A86,'Species List'!$A:$G,7,FALSE)</f>
        <v>#N/A</v>
      </c>
      <c r="J86" s="53"/>
      <c r="K86" s="26" t="e">
        <f>VLOOKUP(J86,'Species List'!$H$1:$J$9,2,FALSE)</f>
        <v>#N/A</v>
      </c>
      <c r="L86" s="26" t="e">
        <f>VLOOKUP(K86,'Species List'!$I$1:$N$8,2,FALSE)</f>
        <v>#N/A</v>
      </c>
      <c r="M86" s="56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53"/>
      <c r="B87" s="47" t="e">
        <f>IF(LEN(VLOOKUP(A87,'Species List'!$A:$G,2,FALSE))=0,"",VLOOKUP(A87,'Species List'!$A:$G,2,FALSE))</f>
        <v>#N/A</v>
      </c>
      <c r="C87" s="47" t="e">
        <f>IF(LEN(VLOOKUP(A87,'Species List'!$A:$G,3,FALSE))=0,"",VLOOKUP(A87,'Species List'!$A:$G,3,FALSE))</f>
        <v>#N/A</v>
      </c>
      <c r="D87" s="55" t="e">
        <f t="shared" si="6"/>
        <v>#N/A</v>
      </c>
      <c r="E87" s="47" t="e">
        <f>IF(LEN(VLOOKUP(A87,'Species List'!$A:$G,4,FALSE))=0,"",VLOOKUP(A87,'Species List'!$A:$G,4,FALSE))</f>
        <v>#N/A</v>
      </c>
      <c r="F87" s="47" t="e">
        <f>IF(LEN(VLOOKUP(A87,'Species List'!$A:$G,5,FALSE))=0,"",VLOOKUP(A87,'Species List'!$A:$G,5,FALSE))</f>
        <v>#N/A</v>
      </c>
      <c r="G87" s="47" t="e">
        <f>IF(LEN(VLOOKUP(A87,'Species List'!$A:$G,6,FALSE))=0,"",VLOOKUP(A87,'Species List'!$A:$G,6,FALSE))</f>
        <v>#N/A</v>
      </c>
      <c r="H87" s="47" t="e">
        <f>VLOOKUP(A87,'Species List'!$A:$G,7,FALSE)</f>
        <v>#N/A</v>
      </c>
      <c r="J87" s="53"/>
      <c r="K87" s="26" t="e">
        <f>VLOOKUP(J87,'Species List'!$H$1:$J$9,2,FALSE)</f>
        <v>#N/A</v>
      </c>
      <c r="L87" s="26" t="e">
        <f>VLOOKUP(K87,'Species List'!$I$1:$N$8,2,FALSE)</f>
        <v>#N/A</v>
      </c>
      <c r="M87" s="56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53"/>
      <c r="B88" s="47" t="e">
        <f>IF(LEN(VLOOKUP(A88,'Species List'!$A:$G,2,FALSE))=0,"",VLOOKUP(A88,'Species List'!$A:$G,2,FALSE))</f>
        <v>#N/A</v>
      </c>
      <c r="C88" s="47" t="e">
        <f>IF(LEN(VLOOKUP(A88,'Species List'!$A:$G,3,FALSE))=0,"",VLOOKUP(A88,'Species List'!$A:$G,3,FALSE))</f>
        <v>#N/A</v>
      </c>
      <c r="D88" s="55" t="e">
        <f t="shared" si="6"/>
        <v>#N/A</v>
      </c>
      <c r="E88" s="47" t="e">
        <f>IF(LEN(VLOOKUP(A88,'Species List'!$A:$G,4,FALSE))=0,"",VLOOKUP(A88,'Species List'!$A:$G,4,FALSE))</f>
        <v>#N/A</v>
      </c>
      <c r="F88" s="47" t="e">
        <f>IF(LEN(VLOOKUP(A88,'Species List'!$A:$G,5,FALSE))=0,"",VLOOKUP(A88,'Species List'!$A:$G,5,FALSE))</f>
        <v>#N/A</v>
      </c>
      <c r="G88" s="47" t="e">
        <f>IF(LEN(VLOOKUP(A88,'Species List'!$A:$G,6,FALSE))=0,"",VLOOKUP(A88,'Species List'!$A:$G,6,FALSE))</f>
        <v>#N/A</v>
      </c>
      <c r="H88" s="47" t="e">
        <f>VLOOKUP(A88,'Species List'!$A:$G,7,FALSE)</f>
        <v>#N/A</v>
      </c>
      <c r="J88" s="53"/>
      <c r="K88" s="26" t="e">
        <f>VLOOKUP(J88,'Species List'!$H$1:$J$9,2,FALSE)</f>
        <v>#N/A</v>
      </c>
      <c r="L88" s="26" t="e">
        <f>VLOOKUP(K88,'Species List'!$I$1:$N$8,2,FALSE)</f>
        <v>#N/A</v>
      </c>
      <c r="M88" s="56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53"/>
      <c r="B89" s="47" t="e">
        <f>IF(LEN(VLOOKUP(A89,'Species List'!$A:$G,2,FALSE))=0,"",VLOOKUP(A89,'Species List'!$A:$G,2,FALSE))</f>
        <v>#N/A</v>
      </c>
      <c r="C89" s="47" t="e">
        <f>IF(LEN(VLOOKUP(A89,'Species List'!$A:$G,3,FALSE))=0,"",VLOOKUP(A89,'Species List'!$A:$G,3,FALSE))</f>
        <v>#N/A</v>
      </c>
      <c r="D89" s="55" t="e">
        <f t="shared" si="6"/>
        <v>#N/A</v>
      </c>
      <c r="E89" s="47" t="e">
        <f>IF(LEN(VLOOKUP(A89,'Species List'!$A:$G,4,FALSE))=0,"",VLOOKUP(A89,'Species List'!$A:$G,4,FALSE))</f>
        <v>#N/A</v>
      </c>
      <c r="F89" s="47" t="e">
        <f>IF(LEN(VLOOKUP(A89,'Species List'!$A:$G,5,FALSE))=0,"",VLOOKUP(A89,'Species List'!$A:$G,5,FALSE))</f>
        <v>#N/A</v>
      </c>
      <c r="G89" s="47" t="e">
        <f>IF(LEN(VLOOKUP(A89,'Species List'!$A:$G,6,FALSE))=0,"",VLOOKUP(A89,'Species List'!$A:$G,6,FALSE))</f>
        <v>#N/A</v>
      </c>
      <c r="H89" s="47" t="e">
        <f>VLOOKUP(A89,'Species List'!$A:$G,7,FALSE)</f>
        <v>#N/A</v>
      </c>
      <c r="J89" s="53"/>
      <c r="K89" s="26" t="e">
        <f>VLOOKUP(J89,'Species List'!$H$1:$J$9,2,FALSE)</f>
        <v>#N/A</v>
      </c>
      <c r="L89" s="26" t="e">
        <f>VLOOKUP(K89,'Species List'!$I$1:$N$8,2,FALSE)</f>
        <v>#N/A</v>
      </c>
      <c r="M89" s="56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53"/>
      <c r="B90" s="47" t="e">
        <f>IF(LEN(VLOOKUP(A90,'Species List'!$A:$G,2,FALSE))=0,"",VLOOKUP(A90,'Species List'!$A:$G,2,FALSE))</f>
        <v>#N/A</v>
      </c>
      <c r="C90" s="47" t="e">
        <f>IF(LEN(VLOOKUP(A90,'Species List'!$A:$G,3,FALSE))=0,"",VLOOKUP(A90,'Species List'!$A:$G,3,FALSE))</f>
        <v>#N/A</v>
      </c>
      <c r="D90" s="55" t="e">
        <f t="shared" si="6"/>
        <v>#N/A</v>
      </c>
      <c r="E90" s="47" t="e">
        <f>IF(LEN(VLOOKUP(A90,'Species List'!$A:$G,4,FALSE))=0,"",VLOOKUP(A90,'Species List'!$A:$G,4,FALSE))</f>
        <v>#N/A</v>
      </c>
      <c r="F90" s="47" t="e">
        <f>IF(LEN(VLOOKUP(A90,'Species List'!$A:$G,5,FALSE))=0,"",VLOOKUP(A90,'Species List'!$A:$G,5,FALSE))</f>
        <v>#N/A</v>
      </c>
      <c r="G90" s="47" t="e">
        <f>IF(LEN(VLOOKUP(A90,'Species List'!$A:$G,6,FALSE))=0,"",VLOOKUP(A90,'Species List'!$A:$G,6,FALSE))</f>
        <v>#N/A</v>
      </c>
      <c r="H90" s="47" t="e">
        <f>VLOOKUP(A90,'Species List'!$A:$G,7,FALSE)</f>
        <v>#N/A</v>
      </c>
      <c r="J90" s="53"/>
      <c r="K90" s="26" t="e">
        <f>VLOOKUP(J90,'Species List'!$H$1:$J$9,2,FALSE)</f>
        <v>#N/A</v>
      </c>
      <c r="L90" s="26" t="e">
        <f>VLOOKUP(K90,'Species List'!$I$1:$N$8,2,FALSE)</f>
        <v>#N/A</v>
      </c>
      <c r="M90" s="56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53"/>
      <c r="B91" s="47" t="e">
        <f>IF(LEN(VLOOKUP(A91,'Species List'!$A:$G,2,FALSE))=0,"",VLOOKUP(A91,'Species List'!$A:$G,2,FALSE))</f>
        <v>#N/A</v>
      </c>
      <c r="C91" s="47" t="e">
        <f>IF(LEN(VLOOKUP(A91,'Species List'!$A:$G,3,FALSE))=0,"",VLOOKUP(A91,'Species List'!$A:$G,3,FALSE))</f>
        <v>#N/A</v>
      </c>
      <c r="D91" s="55" t="e">
        <f t="shared" si="6"/>
        <v>#N/A</v>
      </c>
      <c r="E91" s="47" t="e">
        <f>IF(LEN(VLOOKUP(A91,'Species List'!$A:$G,4,FALSE))=0,"",VLOOKUP(A91,'Species List'!$A:$G,4,FALSE))</f>
        <v>#N/A</v>
      </c>
      <c r="F91" s="47" t="e">
        <f>IF(LEN(VLOOKUP(A91,'Species List'!$A:$G,5,FALSE))=0,"",VLOOKUP(A91,'Species List'!$A:$G,5,FALSE))</f>
        <v>#N/A</v>
      </c>
      <c r="G91" s="47" t="e">
        <f>IF(LEN(VLOOKUP(A91,'Species List'!$A:$G,6,FALSE))=0,"",VLOOKUP(A91,'Species List'!$A:$G,6,FALSE))</f>
        <v>#N/A</v>
      </c>
      <c r="H91" s="47" t="e">
        <f>VLOOKUP(A91,'Species List'!$A:$G,7,FALSE)</f>
        <v>#N/A</v>
      </c>
      <c r="J91" s="53"/>
      <c r="K91" s="26" t="e">
        <f>VLOOKUP(J91,'Species List'!$H$1:$J$9,2,FALSE)</f>
        <v>#N/A</v>
      </c>
      <c r="L91" s="26" t="e">
        <f>VLOOKUP(K91,'Species List'!$I$1:$N$8,2,FALSE)</f>
        <v>#N/A</v>
      </c>
      <c r="M91" s="56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53"/>
      <c r="B92" s="47" t="e">
        <f>IF(LEN(VLOOKUP(A92,'Species List'!$A:$G,2,FALSE))=0,"",VLOOKUP(A92,'Species List'!$A:$G,2,FALSE))</f>
        <v>#N/A</v>
      </c>
      <c r="C92" s="47" t="e">
        <f>IF(LEN(VLOOKUP(A92,'Species List'!$A:$G,3,FALSE))=0,"",VLOOKUP(A92,'Species List'!$A:$G,3,FALSE))</f>
        <v>#N/A</v>
      </c>
      <c r="D92" s="55" t="e">
        <f t="shared" si="6"/>
        <v>#N/A</v>
      </c>
      <c r="E92" s="47" t="e">
        <f>IF(LEN(VLOOKUP(A92,'Species List'!$A:$G,4,FALSE))=0,"",VLOOKUP(A92,'Species List'!$A:$G,4,FALSE))</f>
        <v>#N/A</v>
      </c>
      <c r="F92" s="47" t="e">
        <f>IF(LEN(VLOOKUP(A92,'Species List'!$A:$G,5,FALSE))=0,"",VLOOKUP(A92,'Species List'!$A:$G,5,FALSE))</f>
        <v>#N/A</v>
      </c>
      <c r="G92" s="47" t="e">
        <f>IF(LEN(VLOOKUP(A92,'Species List'!$A:$G,6,FALSE))=0,"",VLOOKUP(A92,'Species List'!$A:$G,6,FALSE))</f>
        <v>#N/A</v>
      </c>
      <c r="H92" s="47" t="e">
        <f>VLOOKUP(A92,'Species List'!$A:$G,7,FALSE)</f>
        <v>#N/A</v>
      </c>
      <c r="J92" s="53"/>
      <c r="K92" s="26" t="e">
        <f>VLOOKUP(J92,'Species List'!$H$1:$J$9,2,FALSE)</f>
        <v>#N/A</v>
      </c>
      <c r="L92" s="26" t="e">
        <f>VLOOKUP(K92,'Species List'!$I$1:$N$8,2,FALSE)</f>
        <v>#N/A</v>
      </c>
      <c r="M92" s="56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53"/>
      <c r="B93" s="47" t="e">
        <f>IF(LEN(VLOOKUP(A93,'Species List'!$A:$G,2,FALSE))=0,"",VLOOKUP(A93,'Species List'!$A:$G,2,FALSE))</f>
        <v>#N/A</v>
      </c>
      <c r="C93" s="47" t="e">
        <f>IF(LEN(VLOOKUP(A93,'Species List'!$A:$G,3,FALSE))=0,"",VLOOKUP(A93,'Species List'!$A:$G,3,FALSE))</f>
        <v>#N/A</v>
      </c>
      <c r="D93" s="55" t="e">
        <f t="shared" si="6"/>
        <v>#N/A</v>
      </c>
      <c r="E93" s="47" t="e">
        <f>IF(LEN(VLOOKUP(A93,'Species List'!$A:$G,4,FALSE))=0,"",VLOOKUP(A93,'Species List'!$A:$G,4,FALSE))</f>
        <v>#N/A</v>
      </c>
      <c r="F93" s="47" t="e">
        <f>IF(LEN(VLOOKUP(A93,'Species List'!$A:$G,5,FALSE))=0,"",VLOOKUP(A93,'Species List'!$A:$G,5,FALSE))</f>
        <v>#N/A</v>
      </c>
      <c r="G93" s="47" t="e">
        <f>IF(LEN(VLOOKUP(A93,'Species List'!$A:$G,6,FALSE))=0,"",VLOOKUP(A93,'Species List'!$A:$G,6,FALSE))</f>
        <v>#N/A</v>
      </c>
      <c r="H93" s="47" t="e">
        <f>VLOOKUP(A93,'Species List'!$A:$G,7,FALSE)</f>
        <v>#N/A</v>
      </c>
      <c r="J93" s="53"/>
      <c r="K93" s="26" t="e">
        <f>VLOOKUP(J93,'Species List'!$H$1:$J$9,2,FALSE)</f>
        <v>#N/A</v>
      </c>
      <c r="L93" s="26" t="e">
        <f>VLOOKUP(K93,'Species List'!$I$1:$N$8,2,FALSE)</f>
        <v>#N/A</v>
      </c>
      <c r="M93" s="56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53"/>
      <c r="B94" s="47" t="e">
        <f>IF(LEN(VLOOKUP(A94,'Species List'!$A:$G,2,FALSE))=0,"",VLOOKUP(A94,'Species List'!$A:$G,2,FALSE))</f>
        <v>#N/A</v>
      </c>
      <c r="C94" s="47" t="e">
        <f>IF(LEN(VLOOKUP(A94,'Species List'!$A:$G,3,FALSE))=0,"",VLOOKUP(A94,'Species List'!$A:$G,3,FALSE))</f>
        <v>#N/A</v>
      </c>
      <c r="D94" s="55" t="e">
        <f t="shared" si="6"/>
        <v>#N/A</v>
      </c>
      <c r="E94" s="47" t="e">
        <f>IF(LEN(VLOOKUP(A94,'Species List'!$A:$G,4,FALSE))=0,"",VLOOKUP(A94,'Species List'!$A:$G,4,FALSE))</f>
        <v>#N/A</v>
      </c>
      <c r="F94" s="47" t="e">
        <f>IF(LEN(VLOOKUP(A94,'Species List'!$A:$G,5,FALSE))=0,"",VLOOKUP(A94,'Species List'!$A:$G,5,FALSE))</f>
        <v>#N/A</v>
      </c>
      <c r="G94" s="47" t="e">
        <f>IF(LEN(VLOOKUP(A94,'Species List'!$A:$G,6,FALSE))=0,"",VLOOKUP(A94,'Species List'!$A:$G,6,FALSE))</f>
        <v>#N/A</v>
      </c>
      <c r="H94" s="47" t="e">
        <f>VLOOKUP(A94,'Species List'!$A:$G,7,FALSE)</f>
        <v>#N/A</v>
      </c>
      <c r="J94" s="53"/>
      <c r="K94" s="26" t="e">
        <f>VLOOKUP(J94,'Species List'!$H$1:$J$9,2,FALSE)</f>
        <v>#N/A</v>
      </c>
      <c r="L94" s="26" t="e">
        <f>VLOOKUP(K94,'Species List'!$I$1:$N$8,2,FALSE)</f>
        <v>#N/A</v>
      </c>
      <c r="M94" s="56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53"/>
      <c r="B95" s="47" t="e">
        <f>IF(LEN(VLOOKUP(A95,'Species List'!$A:$G,2,FALSE))=0,"",VLOOKUP(A95,'Species List'!$A:$G,2,FALSE))</f>
        <v>#N/A</v>
      </c>
      <c r="C95" s="47" t="e">
        <f>IF(LEN(VLOOKUP(A95,'Species List'!$A:$G,3,FALSE))=0,"",VLOOKUP(A95,'Species List'!$A:$G,3,FALSE))</f>
        <v>#N/A</v>
      </c>
      <c r="D95" s="55" t="e">
        <f t="shared" si="6"/>
        <v>#N/A</v>
      </c>
      <c r="E95" s="47" t="e">
        <f>IF(LEN(VLOOKUP(A95,'Species List'!$A:$G,4,FALSE))=0,"",VLOOKUP(A95,'Species List'!$A:$G,4,FALSE))</f>
        <v>#N/A</v>
      </c>
      <c r="F95" s="47" t="e">
        <f>IF(LEN(VLOOKUP(A95,'Species List'!$A:$G,5,FALSE))=0,"",VLOOKUP(A95,'Species List'!$A:$G,5,FALSE))</f>
        <v>#N/A</v>
      </c>
      <c r="G95" s="47" t="e">
        <f>IF(LEN(VLOOKUP(A95,'Species List'!$A:$G,6,FALSE))=0,"",VLOOKUP(A95,'Species List'!$A:$G,6,FALSE))</f>
        <v>#N/A</v>
      </c>
      <c r="H95" s="47" t="e">
        <f>VLOOKUP(A95,'Species List'!$A:$G,7,FALSE)</f>
        <v>#N/A</v>
      </c>
      <c r="J95" s="53"/>
      <c r="K95" s="26" t="e">
        <f>VLOOKUP(J95,'Species List'!$H$1:$J$9,2,FALSE)</f>
        <v>#N/A</v>
      </c>
      <c r="L95" s="26" t="e">
        <f>VLOOKUP(K95,'Species List'!$I$1:$N$8,2,FALSE)</f>
        <v>#N/A</v>
      </c>
      <c r="M95" s="56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53"/>
      <c r="B96" s="47" t="e">
        <f>IF(LEN(VLOOKUP(A96,'Species List'!$A:$G,2,FALSE))=0,"",VLOOKUP(A96,'Species List'!$A:$G,2,FALSE))</f>
        <v>#N/A</v>
      </c>
      <c r="C96" s="47" t="e">
        <f>IF(LEN(VLOOKUP(A96,'Species List'!$A:$G,3,FALSE))=0,"",VLOOKUP(A96,'Species List'!$A:$G,3,FALSE))</f>
        <v>#N/A</v>
      </c>
      <c r="D96" s="55" t="e">
        <f t="shared" si="6"/>
        <v>#N/A</v>
      </c>
      <c r="E96" s="47" t="e">
        <f>IF(LEN(VLOOKUP(A96,'Species List'!$A:$G,4,FALSE))=0,"",VLOOKUP(A96,'Species List'!$A:$G,4,FALSE))</f>
        <v>#N/A</v>
      </c>
      <c r="F96" s="47" t="e">
        <f>IF(LEN(VLOOKUP(A96,'Species List'!$A:$G,5,FALSE))=0,"",VLOOKUP(A96,'Species List'!$A:$G,5,FALSE))</f>
        <v>#N/A</v>
      </c>
      <c r="G96" s="47" t="e">
        <f>IF(LEN(VLOOKUP(A96,'Species List'!$A:$G,6,FALSE))=0,"",VLOOKUP(A96,'Species List'!$A:$G,6,FALSE))</f>
        <v>#N/A</v>
      </c>
      <c r="H96" s="47" t="e">
        <f>VLOOKUP(A96,'Species List'!$A:$G,7,FALSE)</f>
        <v>#N/A</v>
      </c>
      <c r="J96" s="53"/>
      <c r="K96" s="26" t="e">
        <f>VLOOKUP(J96,'Species List'!$H$1:$J$9,2,FALSE)</f>
        <v>#N/A</v>
      </c>
      <c r="L96" s="26" t="e">
        <f>VLOOKUP(K96,'Species List'!$I$1:$N$8,2,FALSE)</f>
        <v>#N/A</v>
      </c>
      <c r="M96" s="56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53"/>
      <c r="B97" s="47" t="e">
        <f>IF(LEN(VLOOKUP(A97,'Species List'!$A:$G,2,FALSE))=0,"",VLOOKUP(A97,'Species List'!$A:$G,2,FALSE))</f>
        <v>#N/A</v>
      </c>
      <c r="C97" s="47" t="e">
        <f>IF(LEN(VLOOKUP(A97,'Species List'!$A:$G,3,FALSE))=0,"",VLOOKUP(A97,'Species List'!$A:$G,3,FALSE))</f>
        <v>#N/A</v>
      </c>
      <c r="D97" s="55" t="e">
        <f t="shared" si="6"/>
        <v>#N/A</v>
      </c>
      <c r="E97" s="47" t="e">
        <f>IF(LEN(VLOOKUP(A97,'Species List'!$A:$G,4,FALSE))=0,"",VLOOKUP(A97,'Species List'!$A:$G,4,FALSE))</f>
        <v>#N/A</v>
      </c>
      <c r="F97" s="47" t="e">
        <f>IF(LEN(VLOOKUP(A97,'Species List'!$A:$G,5,FALSE))=0,"",VLOOKUP(A97,'Species List'!$A:$G,5,FALSE))</f>
        <v>#N/A</v>
      </c>
      <c r="G97" s="47" t="e">
        <f>IF(LEN(VLOOKUP(A97,'Species List'!$A:$G,6,FALSE))=0,"",VLOOKUP(A97,'Species List'!$A:$G,6,FALSE))</f>
        <v>#N/A</v>
      </c>
      <c r="H97" s="47" t="e">
        <f>VLOOKUP(A97,'Species List'!$A:$G,7,FALSE)</f>
        <v>#N/A</v>
      </c>
      <c r="J97" s="53"/>
      <c r="K97" s="26" t="e">
        <f>VLOOKUP(J97,'Species List'!$H$1:$J$9,2,FALSE)</f>
        <v>#N/A</v>
      </c>
      <c r="L97" s="26" t="e">
        <f>VLOOKUP(K97,'Species List'!$I$1:$N$8,2,FALSE)</f>
        <v>#N/A</v>
      </c>
      <c r="M97" s="56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53"/>
      <c r="B98" s="47" t="e">
        <f>IF(LEN(VLOOKUP(A98,'Species List'!$A:$G,2,FALSE))=0,"",VLOOKUP(A98,'Species List'!$A:$G,2,FALSE))</f>
        <v>#N/A</v>
      </c>
      <c r="C98" s="47" t="e">
        <f>IF(LEN(VLOOKUP(A98,'Species List'!$A:$G,3,FALSE))=0,"",VLOOKUP(A98,'Species List'!$A:$G,3,FALSE))</f>
        <v>#N/A</v>
      </c>
      <c r="D98" s="55" t="e">
        <f t="shared" si="6"/>
        <v>#N/A</v>
      </c>
      <c r="E98" s="47" t="e">
        <f>IF(LEN(VLOOKUP(A98,'Species List'!$A:$G,4,FALSE))=0,"",VLOOKUP(A98,'Species List'!$A:$G,4,FALSE))</f>
        <v>#N/A</v>
      </c>
      <c r="F98" s="47" t="e">
        <f>IF(LEN(VLOOKUP(A98,'Species List'!$A:$G,5,FALSE))=0,"",VLOOKUP(A98,'Species List'!$A:$G,5,FALSE))</f>
        <v>#N/A</v>
      </c>
      <c r="G98" s="47" t="e">
        <f>IF(LEN(VLOOKUP(A98,'Species List'!$A:$G,6,FALSE))=0,"",VLOOKUP(A98,'Species List'!$A:$G,6,FALSE))</f>
        <v>#N/A</v>
      </c>
      <c r="H98" s="47" t="e">
        <f>VLOOKUP(A98,'Species List'!$A:$G,7,FALSE)</f>
        <v>#N/A</v>
      </c>
      <c r="J98" s="53"/>
      <c r="K98" s="26" t="e">
        <f>VLOOKUP(J98,'Species List'!$H$1:$J$9,2,FALSE)</f>
        <v>#N/A</v>
      </c>
      <c r="L98" s="26" t="e">
        <f>VLOOKUP(K98,'Species List'!$I$1:$N$8,2,FALSE)</f>
        <v>#N/A</v>
      </c>
      <c r="M98" s="56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53"/>
      <c r="B99" s="47" t="e">
        <f>IF(LEN(VLOOKUP(A99,'Species List'!$A:$G,2,FALSE))=0,"",VLOOKUP(A99,'Species List'!$A:$G,2,FALSE))</f>
        <v>#N/A</v>
      </c>
      <c r="C99" s="47" t="e">
        <f>IF(LEN(VLOOKUP(A99,'Species List'!$A:$G,3,FALSE))=0,"",VLOOKUP(A99,'Species List'!$A:$G,3,FALSE))</f>
        <v>#N/A</v>
      </c>
      <c r="D99" s="55" t="e">
        <f t="shared" si="6"/>
        <v>#N/A</v>
      </c>
      <c r="E99" s="47" t="e">
        <f>IF(LEN(VLOOKUP(A99,'Species List'!$A:$G,4,FALSE))=0,"",VLOOKUP(A99,'Species List'!$A:$G,4,FALSE))</f>
        <v>#N/A</v>
      </c>
      <c r="F99" s="47" t="e">
        <f>IF(LEN(VLOOKUP(A99,'Species List'!$A:$G,5,FALSE))=0,"",VLOOKUP(A99,'Species List'!$A:$G,5,FALSE))</f>
        <v>#N/A</v>
      </c>
      <c r="G99" s="47" t="e">
        <f>IF(LEN(VLOOKUP(A99,'Species List'!$A:$G,6,FALSE))=0,"",VLOOKUP(A99,'Species List'!$A:$G,6,FALSE))</f>
        <v>#N/A</v>
      </c>
      <c r="H99" s="47" t="e">
        <f>VLOOKUP(A99,'Species List'!$A:$G,7,FALSE)</f>
        <v>#N/A</v>
      </c>
      <c r="J99" s="53"/>
      <c r="K99" s="26" t="e">
        <f>VLOOKUP(J99,'Species List'!$H$1:$J$9,2,FALSE)</f>
        <v>#N/A</v>
      </c>
      <c r="L99" s="26" t="e">
        <f>VLOOKUP(K99,'Species List'!$I$1:$N$8,2,FALSE)</f>
        <v>#N/A</v>
      </c>
      <c r="M99" s="56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53"/>
      <c r="B100" s="47" t="e">
        <f>IF(LEN(VLOOKUP(A100,'Species List'!$A:$G,2,FALSE))=0,"",VLOOKUP(A100,'Species List'!$A:$G,2,FALSE))</f>
        <v>#N/A</v>
      </c>
      <c r="C100" s="47" t="e">
        <f>IF(LEN(VLOOKUP(A100,'Species List'!$A:$G,3,FALSE))=0,"",VLOOKUP(A100,'Species List'!$A:$G,3,FALSE))</f>
        <v>#N/A</v>
      </c>
      <c r="D100" s="55" t="e">
        <f t="shared" si="6"/>
        <v>#N/A</v>
      </c>
      <c r="E100" s="47" t="e">
        <f>IF(LEN(VLOOKUP(A100,'Species List'!$A:$G,4,FALSE))=0,"",VLOOKUP(A100,'Species List'!$A:$G,4,FALSE))</f>
        <v>#N/A</v>
      </c>
      <c r="F100" s="47" t="e">
        <f>IF(LEN(VLOOKUP(A100,'Species List'!$A:$G,5,FALSE))=0,"",VLOOKUP(A100,'Species List'!$A:$G,5,FALSE))</f>
        <v>#N/A</v>
      </c>
      <c r="G100" s="47" t="e">
        <f>IF(LEN(VLOOKUP(A100,'Species List'!$A:$G,6,FALSE))=0,"",VLOOKUP(A100,'Species List'!$A:$G,6,FALSE))</f>
        <v>#N/A</v>
      </c>
      <c r="H100" s="47" t="e">
        <f>VLOOKUP(A100,'Species List'!$A:$G,7,FALSE)</f>
        <v>#N/A</v>
      </c>
      <c r="J100" s="53"/>
      <c r="K100" s="26" t="e">
        <f>VLOOKUP(J100,'Species List'!$H$1:$J$9,2,FALSE)</f>
        <v>#N/A</v>
      </c>
      <c r="L100" s="26" t="e">
        <f>VLOOKUP(K100,'Species List'!$I$1:$N$8,2,FALSE)</f>
        <v>#N/A</v>
      </c>
      <c r="M100" s="56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53"/>
      <c r="B101" s="47" t="e">
        <f>IF(LEN(VLOOKUP(A101,'Species List'!$A:$G,2,FALSE))=0,"",VLOOKUP(A101,'Species List'!$A:$G,2,FALSE))</f>
        <v>#N/A</v>
      </c>
      <c r="C101" s="47" t="e">
        <f>IF(LEN(VLOOKUP(A101,'Species List'!$A:$G,3,FALSE))=0,"",VLOOKUP(A101,'Species List'!$A:$G,3,FALSE))</f>
        <v>#N/A</v>
      </c>
      <c r="D101" s="55" t="e">
        <f t="shared" si="6"/>
        <v>#N/A</v>
      </c>
      <c r="E101" s="47" t="e">
        <f>IF(LEN(VLOOKUP(A101,'Species List'!$A:$G,4,FALSE))=0,"",VLOOKUP(A101,'Species List'!$A:$G,4,FALSE))</f>
        <v>#N/A</v>
      </c>
      <c r="F101" s="47" t="e">
        <f>IF(LEN(VLOOKUP(A101,'Species List'!$A:$G,5,FALSE))=0,"",VLOOKUP(A101,'Species List'!$A:$G,5,FALSE))</f>
        <v>#N/A</v>
      </c>
      <c r="G101" s="47" t="e">
        <f>IF(LEN(VLOOKUP(A101,'Species List'!$A:$G,6,FALSE))=0,"",VLOOKUP(A101,'Species List'!$A:$G,6,FALSE))</f>
        <v>#N/A</v>
      </c>
      <c r="H101" s="47" t="e">
        <f>VLOOKUP(A101,'Species List'!$A:$G,7,FALSE)</f>
        <v>#N/A</v>
      </c>
      <c r="J101" s="53"/>
      <c r="K101" s="26" t="e">
        <f>VLOOKUP(J101,'Species List'!$H$1:$J$9,2,FALSE)</f>
        <v>#N/A</v>
      </c>
      <c r="L101" s="26" t="e">
        <f>VLOOKUP(K101,'Species List'!$I$1:$N$8,2,FALSE)</f>
        <v>#N/A</v>
      </c>
      <c r="M101" s="56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53"/>
      <c r="B102" s="47" t="e">
        <f>IF(LEN(VLOOKUP(A102,'Species List'!$A:$G,2,FALSE))=0,"",VLOOKUP(A102,'Species List'!$A:$G,2,FALSE))</f>
        <v>#N/A</v>
      </c>
      <c r="C102" s="47" t="e">
        <f>IF(LEN(VLOOKUP(A102,'Species List'!$A:$G,3,FALSE))=0,"",VLOOKUP(A102,'Species List'!$A:$G,3,FALSE))</f>
        <v>#N/A</v>
      </c>
      <c r="D102" s="55" t="e">
        <f t="shared" si="6"/>
        <v>#N/A</v>
      </c>
      <c r="E102" s="47" t="e">
        <f>IF(LEN(VLOOKUP(A102,'Species List'!$A:$G,4,FALSE))=0,"",VLOOKUP(A102,'Species List'!$A:$G,4,FALSE))</f>
        <v>#N/A</v>
      </c>
      <c r="F102" s="47" t="e">
        <f>IF(LEN(VLOOKUP(A102,'Species List'!$A:$G,5,FALSE))=0,"",VLOOKUP(A102,'Species List'!$A:$G,5,FALSE))</f>
        <v>#N/A</v>
      </c>
      <c r="G102" s="47" t="e">
        <f>IF(LEN(VLOOKUP(A102,'Species List'!$A:$G,6,FALSE))=0,"",VLOOKUP(A102,'Species List'!$A:$G,6,FALSE))</f>
        <v>#N/A</v>
      </c>
      <c r="H102" s="47" t="e">
        <f>VLOOKUP(A102,'Species List'!$A:$G,7,FALSE)</f>
        <v>#N/A</v>
      </c>
      <c r="J102" s="53"/>
      <c r="K102" s="26" t="e">
        <f>VLOOKUP(J102,'Species List'!$H$1:$J$9,2,FALSE)</f>
        <v>#N/A</v>
      </c>
      <c r="L102" s="26" t="e">
        <f>VLOOKUP(K102,'Species List'!$I$1:$N$8,2,FALSE)</f>
        <v>#N/A</v>
      </c>
      <c r="M102" s="56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53"/>
      <c r="B103" s="47" t="e">
        <f>IF(LEN(VLOOKUP(A103,'Species List'!$A:$G,2,FALSE))=0,"",VLOOKUP(A103,'Species List'!$A:$G,2,FALSE))</f>
        <v>#N/A</v>
      </c>
      <c r="C103" s="47" t="e">
        <f>IF(LEN(VLOOKUP(A103,'Species List'!$A:$G,3,FALSE))=0,"",VLOOKUP(A103,'Species List'!$A:$G,3,FALSE))</f>
        <v>#N/A</v>
      </c>
      <c r="D103" s="55" t="e">
        <f t="shared" si="6"/>
        <v>#N/A</v>
      </c>
      <c r="E103" s="47" t="e">
        <f>IF(LEN(VLOOKUP(A103,'Species List'!$A:$G,4,FALSE))=0,"",VLOOKUP(A103,'Species List'!$A:$G,4,FALSE))</f>
        <v>#N/A</v>
      </c>
      <c r="F103" s="47" t="e">
        <f>IF(LEN(VLOOKUP(A103,'Species List'!$A:$G,5,FALSE))=0,"",VLOOKUP(A103,'Species List'!$A:$G,5,FALSE))</f>
        <v>#N/A</v>
      </c>
      <c r="G103" s="47" t="e">
        <f>IF(LEN(VLOOKUP(A103,'Species List'!$A:$G,6,FALSE))=0,"",VLOOKUP(A103,'Species List'!$A:$G,6,FALSE))</f>
        <v>#N/A</v>
      </c>
      <c r="H103" s="47" t="e">
        <f>VLOOKUP(A103,'Species List'!$A:$G,7,FALSE)</f>
        <v>#N/A</v>
      </c>
      <c r="J103" s="53"/>
      <c r="K103" s="26" t="e">
        <f>VLOOKUP(J103,'Species List'!$H$1:$J$9,2,FALSE)</f>
        <v>#N/A</v>
      </c>
      <c r="L103" s="26" t="e">
        <f>VLOOKUP(K103,'Species List'!$I$1:$N$8,2,FALSE)</f>
        <v>#N/A</v>
      </c>
      <c r="M103" s="56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53"/>
      <c r="B104" s="47" t="e">
        <f>IF(LEN(VLOOKUP(A104,'Species List'!$A:$G,2,FALSE))=0,"",VLOOKUP(A104,'Species List'!$A:$G,2,FALSE))</f>
        <v>#N/A</v>
      </c>
      <c r="C104" s="47" t="e">
        <f>IF(LEN(VLOOKUP(A104,'Species List'!$A:$G,3,FALSE))=0,"",VLOOKUP(A104,'Species List'!$A:$G,3,FALSE))</f>
        <v>#N/A</v>
      </c>
      <c r="D104" s="55" t="e">
        <f t="shared" si="6"/>
        <v>#N/A</v>
      </c>
      <c r="E104" s="47" t="e">
        <f>IF(LEN(VLOOKUP(A104,'Species List'!$A:$G,4,FALSE))=0,"",VLOOKUP(A104,'Species List'!$A:$G,4,FALSE))</f>
        <v>#N/A</v>
      </c>
      <c r="F104" s="47" t="e">
        <f>IF(LEN(VLOOKUP(A104,'Species List'!$A:$G,5,FALSE))=0,"",VLOOKUP(A104,'Species List'!$A:$G,5,FALSE))</f>
        <v>#N/A</v>
      </c>
      <c r="G104" s="47" t="e">
        <f>IF(LEN(VLOOKUP(A104,'Species List'!$A:$G,6,FALSE))=0,"",VLOOKUP(A104,'Species List'!$A:$G,6,FALSE))</f>
        <v>#N/A</v>
      </c>
      <c r="H104" s="47" t="e">
        <f>VLOOKUP(A104,'Species List'!$A:$G,7,FALSE)</f>
        <v>#N/A</v>
      </c>
      <c r="J104" s="53"/>
      <c r="K104" s="26" t="e">
        <f>VLOOKUP(J104,'Species List'!$H$1:$J$9,2,FALSE)</f>
        <v>#N/A</v>
      </c>
      <c r="L104" s="26" t="e">
        <f>VLOOKUP(K104,'Species List'!$I$1:$N$8,2,FALSE)</f>
        <v>#N/A</v>
      </c>
      <c r="M104" s="56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53"/>
      <c r="B105" s="47" t="e">
        <f>IF(LEN(VLOOKUP(A105,'Species List'!$A:$G,2,FALSE))=0,"",VLOOKUP(A105,'Species List'!$A:$G,2,FALSE))</f>
        <v>#N/A</v>
      </c>
      <c r="C105" s="47" t="e">
        <f>IF(LEN(VLOOKUP(A105,'Species List'!$A:$G,3,FALSE))=0,"",VLOOKUP(A105,'Species List'!$A:$G,3,FALSE))</f>
        <v>#N/A</v>
      </c>
      <c r="D105" s="55" t="e">
        <f t="shared" si="6"/>
        <v>#N/A</v>
      </c>
      <c r="E105" s="47" t="e">
        <f>IF(LEN(VLOOKUP(A105,'Species List'!$A:$G,4,FALSE))=0,"",VLOOKUP(A105,'Species List'!$A:$G,4,FALSE))</f>
        <v>#N/A</v>
      </c>
      <c r="F105" s="47" t="e">
        <f>IF(LEN(VLOOKUP(A105,'Species List'!$A:$G,5,FALSE))=0,"",VLOOKUP(A105,'Species List'!$A:$G,5,FALSE))</f>
        <v>#N/A</v>
      </c>
      <c r="G105" s="47" t="e">
        <f>IF(LEN(VLOOKUP(A105,'Species List'!$A:$G,6,FALSE))=0,"",VLOOKUP(A105,'Species List'!$A:$G,6,FALSE))</f>
        <v>#N/A</v>
      </c>
      <c r="H105" s="47" t="e">
        <f>VLOOKUP(A105,'Species List'!$A:$G,7,FALSE)</f>
        <v>#N/A</v>
      </c>
      <c r="J105" s="53"/>
      <c r="K105" s="26" t="e">
        <f>VLOOKUP(J105,'Species List'!$H$1:$J$9,2,FALSE)</f>
        <v>#N/A</v>
      </c>
      <c r="L105" s="26" t="e">
        <f>VLOOKUP(K105,'Species List'!$I$1:$N$8,2,FALSE)</f>
        <v>#N/A</v>
      </c>
      <c r="M105" s="56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53"/>
      <c r="B106" s="47" t="e">
        <f>IF(LEN(VLOOKUP(A106,'Species List'!$A:$G,2,FALSE))=0,"",VLOOKUP(A106,'Species List'!$A:$G,2,FALSE))</f>
        <v>#N/A</v>
      </c>
      <c r="C106" s="47" t="e">
        <f>IF(LEN(VLOOKUP(A106,'Species List'!$A:$G,3,FALSE))=0,"",VLOOKUP(A106,'Species List'!$A:$G,3,FALSE))</f>
        <v>#N/A</v>
      </c>
      <c r="D106" s="55" t="e">
        <f t="shared" si="6"/>
        <v>#N/A</v>
      </c>
      <c r="E106" s="47" t="e">
        <f>IF(LEN(VLOOKUP(A106,'Species List'!$A:$G,4,FALSE))=0,"",VLOOKUP(A106,'Species List'!$A:$G,4,FALSE))</f>
        <v>#N/A</v>
      </c>
      <c r="F106" s="47" t="e">
        <f>IF(LEN(VLOOKUP(A106,'Species List'!$A:$G,5,FALSE))=0,"",VLOOKUP(A106,'Species List'!$A:$G,5,FALSE))</f>
        <v>#N/A</v>
      </c>
      <c r="G106" s="47" t="e">
        <f>IF(LEN(VLOOKUP(A106,'Species List'!$A:$G,6,FALSE))=0,"",VLOOKUP(A106,'Species List'!$A:$G,6,FALSE))</f>
        <v>#N/A</v>
      </c>
      <c r="H106" s="47" t="e">
        <f>VLOOKUP(A106,'Species List'!$A:$G,7,FALSE)</f>
        <v>#N/A</v>
      </c>
      <c r="J106" s="53"/>
      <c r="K106" s="26" t="e">
        <f>VLOOKUP(J106,'Species List'!$H$1:$J$9,2,FALSE)</f>
        <v>#N/A</v>
      </c>
      <c r="L106" s="26" t="e">
        <f>VLOOKUP(K106,'Species List'!$I$1:$N$8,2,FALSE)</f>
        <v>#N/A</v>
      </c>
      <c r="M106" s="56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53"/>
      <c r="B107" s="47" t="e">
        <f>IF(LEN(VLOOKUP(A107,'Species List'!$A:$G,2,FALSE))=0,"",VLOOKUP(A107,'Species List'!$A:$G,2,FALSE))</f>
        <v>#N/A</v>
      </c>
      <c r="C107" s="47" t="e">
        <f>IF(LEN(VLOOKUP(A107,'Species List'!$A:$G,3,FALSE))=0,"",VLOOKUP(A107,'Species List'!$A:$G,3,FALSE))</f>
        <v>#N/A</v>
      </c>
      <c r="D107" s="55" t="e">
        <f t="shared" si="6"/>
        <v>#N/A</v>
      </c>
      <c r="E107" s="47" t="e">
        <f>IF(LEN(VLOOKUP(A107,'Species List'!$A:$G,4,FALSE))=0,"",VLOOKUP(A107,'Species List'!$A:$G,4,FALSE))</f>
        <v>#N/A</v>
      </c>
      <c r="F107" s="47" t="e">
        <f>IF(LEN(VLOOKUP(A107,'Species List'!$A:$G,5,FALSE))=0,"",VLOOKUP(A107,'Species List'!$A:$G,5,FALSE))</f>
        <v>#N/A</v>
      </c>
      <c r="G107" s="47" t="e">
        <f>IF(LEN(VLOOKUP(A107,'Species List'!$A:$G,6,FALSE))=0,"",VLOOKUP(A107,'Species List'!$A:$G,6,FALSE))</f>
        <v>#N/A</v>
      </c>
      <c r="H107" s="47" t="e">
        <f>VLOOKUP(A107,'Species List'!$A:$G,7,FALSE)</f>
        <v>#N/A</v>
      </c>
      <c r="J107" s="53"/>
      <c r="K107" s="26" t="e">
        <f>VLOOKUP(J107,'Species List'!$H$1:$J$9,2,FALSE)</f>
        <v>#N/A</v>
      </c>
      <c r="L107" s="26" t="e">
        <f>VLOOKUP(K107,'Species List'!$I$1:$N$8,2,FALSE)</f>
        <v>#N/A</v>
      </c>
      <c r="M107" s="56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53"/>
      <c r="B108" s="47" t="e">
        <f>IF(LEN(VLOOKUP(A108,'Species List'!$A:$G,2,FALSE))=0,"",VLOOKUP(A108,'Species List'!$A:$G,2,FALSE))</f>
        <v>#N/A</v>
      </c>
      <c r="C108" s="47" t="e">
        <f>IF(LEN(VLOOKUP(A108,'Species List'!$A:$G,3,FALSE))=0,"",VLOOKUP(A108,'Species List'!$A:$G,3,FALSE))</f>
        <v>#N/A</v>
      </c>
      <c r="D108" s="55" t="e">
        <f t="shared" si="6"/>
        <v>#N/A</v>
      </c>
      <c r="E108" s="47" t="e">
        <f>IF(LEN(VLOOKUP(A108,'Species List'!$A:$G,4,FALSE))=0,"",VLOOKUP(A108,'Species List'!$A:$G,4,FALSE))</f>
        <v>#N/A</v>
      </c>
      <c r="F108" s="47" t="e">
        <f>IF(LEN(VLOOKUP(A108,'Species List'!$A:$G,5,FALSE))=0,"",VLOOKUP(A108,'Species List'!$A:$G,5,FALSE))</f>
        <v>#N/A</v>
      </c>
      <c r="G108" s="47" t="e">
        <f>IF(LEN(VLOOKUP(A108,'Species List'!$A:$G,6,FALSE))=0,"",VLOOKUP(A108,'Species List'!$A:$G,6,FALSE))</f>
        <v>#N/A</v>
      </c>
      <c r="H108" s="47" t="e">
        <f>VLOOKUP(A108,'Species List'!$A:$G,7,FALSE)</f>
        <v>#N/A</v>
      </c>
      <c r="J108" s="53"/>
      <c r="K108" s="26" t="e">
        <f>VLOOKUP(J108,'Species List'!$H$1:$J$9,2,FALSE)</f>
        <v>#N/A</v>
      </c>
      <c r="L108" s="26" t="e">
        <f>VLOOKUP(K108,'Species List'!$I$1:$N$8,2,FALSE)</f>
        <v>#N/A</v>
      </c>
      <c r="M108" s="56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53"/>
      <c r="B109" s="47" t="e">
        <f>IF(LEN(VLOOKUP(A109,'Species List'!$A:$G,2,FALSE))=0,"",VLOOKUP(A109,'Species List'!$A:$G,2,FALSE))</f>
        <v>#N/A</v>
      </c>
      <c r="C109" s="47" t="e">
        <f>IF(LEN(VLOOKUP(A109,'Species List'!$A:$G,3,FALSE))=0,"",VLOOKUP(A109,'Species List'!$A:$G,3,FALSE))</f>
        <v>#N/A</v>
      </c>
      <c r="D109" s="55" t="e">
        <f t="shared" si="6"/>
        <v>#N/A</v>
      </c>
      <c r="E109" s="47" t="e">
        <f>IF(LEN(VLOOKUP(A109,'Species List'!$A:$G,4,FALSE))=0,"",VLOOKUP(A109,'Species List'!$A:$G,4,FALSE))</f>
        <v>#N/A</v>
      </c>
      <c r="F109" s="47" t="e">
        <f>IF(LEN(VLOOKUP(A109,'Species List'!$A:$G,5,FALSE))=0,"",VLOOKUP(A109,'Species List'!$A:$G,5,FALSE))</f>
        <v>#N/A</v>
      </c>
      <c r="G109" s="47" t="e">
        <f>IF(LEN(VLOOKUP(A109,'Species List'!$A:$G,6,FALSE))=0,"",VLOOKUP(A109,'Species List'!$A:$G,6,FALSE))</f>
        <v>#N/A</v>
      </c>
      <c r="H109" s="47" t="e">
        <f>VLOOKUP(A109,'Species List'!$A:$G,7,FALSE)</f>
        <v>#N/A</v>
      </c>
      <c r="J109" s="53"/>
      <c r="K109" s="26" t="e">
        <f>VLOOKUP(J109,'Species List'!$H$1:$J$9,2,FALSE)</f>
        <v>#N/A</v>
      </c>
      <c r="L109" s="26" t="e">
        <f>VLOOKUP(K109,'Species List'!$I$1:$N$8,2,FALSE)</f>
        <v>#N/A</v>
      </c>
      <c r="M109" s="56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53"/>
      <c r="B110" s="47" t="e">
        <f>IF(LEN(VLOOKUP(A110,'Species List'!$A:$G,2,FALSE))=0,"",VLOOKUP(A110,'Species List'!$A:$G,2,FALSE))</f>
        <v>#N/A</v>
      </c>
      <c r="C110" s="47" t="e">
        <f>IF(LEN(VLOOKUP(A110,'Species List'!$A:$G,3,FALSE))=0,"",VLOOKUP(A110,'Species List'!$A:$G,3,FALSE))</f>
        <v>#N/A</v>
      </c>
      <c r="D110" s="55" t="e">
        <f t="shared" si="6"/>
        <v>#N/A</v>
      </c>
      <c r="E110" s="47" t="e">
        <f>IF(LEN(VLOOKUP(A110,'Species List'!$A:$G,4,FALSE))=0,"",VLOOKUP(A110,'Species List'!$A:$G,4,FALSE))</f>
        <v>#N/A</v>
      </c>
      <c r="F110" s="47" t="e">
        <f>IF(LEN(VLOOKUP(A110,'Species List'!$A:$G,5,FALSE))=0,"",VLOOKUP(A110,'Species List'!$A:$G,5,FALSE))</f>
        <v>#N/A</v>
      </c>
      <c r="G110" s="47" t="e">
        <f>IF(LEN(VLOOKUP(A110,'Species List'!$A:$G,6,FALSE))=0,"",VLOOKUP(A110,'Species List'!$A:$G,6,FALSE))</f>
        <v>#N/A</v>
      </c>
      <c r="H110" s="47" t="e">
        <f>VLOOKUP(A110,'Species List'!$A:$G,7,FALSE)</f>
        <v>#N/A</v>
      </c>
      <c r="J110" s="53"/>
      <c r="K110" s="26" t="e">
        <f>VLOOKUP(J110,'Species List'!$H$1:$J$9,2,FALSE)</f>
        <v>#N/A</v>
      </c>
      <c r="L110" s="26" t="e">
        <f>VLOOKUP(K110,'Species List'!$I$1:$N$8,2,FALSE)</f>
        <v>#N/A</v>
      </c>
      <c r="M110" s="56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53"/>
      <c r="B111" s="47" t="e">
        <f>IF(LEN(VLOOKUP(A111,'Species List'!$A:$G,2,FALSE))=0,"",VLOOKUP(A111,'Species List'!$A:$G,2,FALSE))</f>
        <v>#N/A</v>
      </c>
      <c r="C111" s="47" t="e">
        <f>IF(LEN(VLOOKUP(A111,'Species List'!$A:$G,3,FALSE))=0,"",VLOOKUP(A111,'Species List'!$A:$G,3,FALSE))</f>
        <v>#N/A</v>
      </c>
      <c r="D111" s="55" t="e">
        <f t="shared" si="6"/>
        <v>#N/A</v>
      </c>
      <c r="E111" s="47" t="e">
        <f>IF(LEN(VLOOKUP(A111,'Species List'!$A:$G,4,FALSE))=0,"",VLOOKUP(A111,'Species List'!$A:$G,4,FALSE))</f>
        <v>#N/A</v>
      </c>
      <c r="F111" s="47" t="e">
        <f>IF(LEN(VLOOKUP(A111,'Species List'!$A:$G,5,FALSE))=0,"",VLOOKUP(A111,'Species List'!$A:$G,5,FALSE))</f>
        <v>#N/A</v>
      </c>
      <c r="G111" s="47" t="e">
        <f>IF(LEN(VLOOKUP(A111,'Species List'!$A:$G,6,FALSE))=0,"",VLOOKUP(A111,'Species List'!$A:$G,6,FALSE))</f>
        <v>#N/A</v>
      </c>
      <c r="H111" s="47" t="e">
        <f>VLOOKUP(A111,'Species List'!$A:$G,7,FALSE)</f>
        <v>#N/A</v>
      </c>
      <c r="J111" s="53"/>
      <c r="K111" s="26" t="e">
        <f>VLOOKUP(J111,'Species List'!$H$1:$J$9,2,FALSE)</f>
        <v>#N/A</v>
      </c>
      <c r="L111" s="26" t="e">
        <f>VLOOKUP(K111,'Species List'!$I$1:$N$8,2,FALSE)</f>
        <v>#N/A</v>
      </c>
      <c r="M111" s="56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53"/>
      <c r="B112" s="47" t="e">
        <f>IF(LEN(VLOOKUP(A112,'Species List'!$A:$G,2,FALSE))=0,"",VLOOKUP(A112,'Species List'!$A:$G,2,FALSE))</f>
        <v>#N/A</v>
      </c>
      <c r="C112" s="47" t="e">
        <f>IF(LEN(VLOOKUP(A112,'Species List'!$A:$G,3,FALSE))=0,"",VLOOKUP(A112,'Species List'!$A:$G,3,FALSE))</f>
        <v>#N/A</v>
      </c>
      <c r="D112" s="55" t="e">
        <f t="shared" si="6"/>
        <v>#N/A</v>
      </c>
      <c r="E112" s="47" t="e">
        <f>IF(LEN(VLOOKUP(A112,'Species List'!$A:$G,4,FALSE))=0,"",VLOOKUP(A112,'Species List'!$A:$G,4,FALSE))</f>
        <v>#N/A</v>
      </c>
      <c r="F112" s="47" t="e">
        <f>IF(LEN(VLOOKUP(A112,'Species List'!$A:$G,5,FALSE))=0,"",VLOOKUP(A112,'Species List'!$A:$G,5,FALSE))</f>
        <v>#N/A</v>
      </c>
      <c r="G112" s="47" t="e">
        <f>IF(LEN(VLOOKUP(A112,'Species List'!$A:$G,6,FALSE))=0,"",VLOOKUP(A112,'Species List'!$A:$G,6,FALSE))</f>
        <v>#N/A</v>
      </c>
      <c r="H112" s="47" t="e">
        <f>VLOOKUP(A112,'Species List'!$A:$G,7,FALSE)</f>
        <v>#N/A</v>
      </c>
      <c r="J112" s="53"/>
      <c r="K112" s="26" t="e">
        <f>VLOOKUP(J112,'Species List'!$H$1:$J$9,2,FALSE)</f>
        <v>#N/A</v>
      </c>
      <c r="L112" s="26" t="e">
        <f>VLOOKUP(K112,'Species List'!$I$1:$N$8,2,FALSE)</f>
        <v>#N/A</v>
      </c>
      <c r="M112" s="56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53"/>
      <c r="B113" s="47" t="e">
        <f>IF(LEN(VLOOKUP(A113,'Species List'!$A:$G,2,FALSE))=0,"",VLOOKUP(A113,'Species List'!$A:$G,2,FALSE))</f>
        <v>#N/A</v>
      </c>
      <c r="C113" s="47" t="e">
        <f>IF(LEN(VLOOKUP(A113,'Species List'!$A:$G,3,FALSE))=0,"",VLOOKUP(A113,'Species List'!$A:$G,3,FALSE))</f>
        <v>#N/A</v>
      </c>
      <c r="D113" s="55" t="e">
        <f t="shared" si="6"/>
        <v>#N/A</v>
      </c>
      <c r="E113" s="47" t="e">
        <f>IF(LEN(VLOOKUP(A113,'Species List'!$A:$G,4,FALSE))=0,"",VLOOKUP(A113,'Species List'!$A:$G,4,FALSE))</f>
        <v>#N/A</v>
      </c>
      <c r="F113" s="47" t="e">
        <f>IF(LEN(VLOOKUP(A113,'Species List'!$A:$G,5,FALSE))=0,"",VLOOKUP(A113,'Species List'!$A:$G,5,FALSE))</f>
        <v>#N/A</v>
      </c>
      <c r="G113" s="47" t="e">
        <f>IF(LEN(VLOOKUP(A113,'Species List'!$A:$G,6,FALSE))=0,"",VLOOKUP(A113,'Species List'!$A:$G,6,FALSE))</f>
        <v>#N/A</v>
      </c>
      <c r="H113" s="47" t="e">
        <f>VLOOKUP(A113,'Species List'!$A:$G,7,FALSE)</f>
        <v>#N/A</v>
      </c>
      <c r="J113" s="53"/>
      <c r="K113" s="26" t="e">
        <f>VLOOKUP(J113,'Species List'!$H$1:$J$9,2,FALSE)</f>
        <v>#N/A</v>
      </c>
      <c r="L113" s="26" t="e">
        <f>VLOOKUP(K113,'Species List'!$I$1:$N$8,2,FALSE)</f>
        <v>#N/A</v>
      </c>
      <c r="M113" s="56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53"/>
      <c r="B114" s="47" t="e">
        <f>IF(LEN(VLOOKUP(A114,'Species List'!$A:$G,2,FALSE))=0,"",VLOOKUP(A114,'Species List'!$A:$G,2,FALSE))</f>
        <v>#N/A</v>
      </c>
      <c r="C114" s="47" t="e">
        <f>IF(LEN(VLOOKUP(A114,'Species List'!$A:$G,3,FALSE))=0,"",VLOOKUP(A114,'Species List'!$A:$G,3,FALSE))</f>
        <v>#N/A</v>
      </c>
      <c r="D114" s="55" t="e">
        <f t="shared" si="6"/>
        <v>#N/A</v>
      </c>
      <c r="E114" s="47" t="e">
        <f>IF(LEN(VLOOKUP(A114,'Species List'!$A:$G,4,FALSE))=0,"",VLOOKUP(A114,'Species List'!$A:$G,4,FALSE))</f>
        <v>#N/A</v>
      </c>
      <c r="F114" s="47" t="e">
        <f>IF(LEN(VLOOKUP(A114,'Species List'!$A:$G,5,FALSE))=0,"",VLOOKUP(A114,'Species List'!$A:$G,5,FALSE))</f>
        <v>#N/A</v>
      </c>
      <c r="G114" s="47" t="e">
        <f>IF(LEN(VLOOKUP(A114,'Species List'!$A:$G,6,FALSE))=0,"",VLOOKUP(A114,'Species List'!$A:$G,6,FALSE))</f>
        <v>#N/A</v>
      </c>
      <c r="H114" s="47" t="e">
        <f>VLOOKUP(A114,'Species List'!$A:$G,7,FALSE)</f>
        <v>#N/A</v>
      </c>
      <c r="J114" s="53"/>
      <c r="K114" s="26" t="e">
        <f>VLOOKUP(J114,'Species List'!$H$1:$J$9,2,FALSE)</f>
        <v>#N/A</v>
      </c>
      <c r="L114" s="26" t="e">
        <f>VLOOKUP(K114,'Species List'!$I$1:$N$8,2,FALSE)</f>
        <v>#N/A</v>
      </c>
      <c r="M114" s="56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53"/>
      <c r="B115" s="47" t="e">
        <f>IF(LEN(VLOOKUP(A115,'Species List'!$A:$G,2,FALSE))=0,"",VLOOKUP(A115,'Species List'!$A:$G,2,FALSE))</f>
        <v>#N/A</v>
      </c>
      <c r="C115" s="47" t="e">
        <f>IF(LEN(VLOOKUP(A115,'Species List'!$A:$G,3,FALSE))=0,"",VLOOKUP(A115,'Species List'!$A:$G,3,FALSE))</f>
        <v>#N/A</v>
      </c>
      <c r="D115" s="55" t="e">
        <f t="shared" si="6"/>
        <v>#N/A</v>
      </c>
      <c r="E115" s="47" t="e">
        <f>IF(LEN(VLOOKUP(A115,'Species List'!$A:$G,4,FALSE))=0,"",VLOOKUP(A115,'Species List'!$A:$G,4,FALSE))</f>
        <v>#N/A</v>
      </c>
      <c r="F115" s="47" t="e">
        <f>IF(LEN(VLOOKUP(A115,'Species List'!$A:$G,5,FALSE))=0,"",VLOOKUP(A115,'Species List'!$A:$G,5,FALSE))</f>
        <v>#N/A</v>
      </c>
      <c r="G115" s="47" t="e">
        <f>IF(LEN(VLOOKUP(A115,'Species List'!$A:$G,6,FALSE))=0,"",VLOOKUP(A115,'Species List'!$A:$G,6,FALSE))</f>
        <v>#N/A</v>
      </c>
      <c r="H115" s="47" t="e">
        <f>VLOOKUP(A115,'Species List'!$A:$G,7,FALSE)</f>
        <v>#N/A</v>
      </c>
      <c r="J115" s="53"/>
      <c r="K115" s="26" t="e">
        <f>VLOOKUP(J115,'Species List'!$H$1:$J$9,2,FALSE)</f>
        <v>#N/A</v>
      </c>
      <c r="L115" s="26" t="e">
        <f>VLOOKUP(K115,'Species List'!$I$1:$N$8,2,FALSE)</f>
        <v>#N/A</v>
      </c>
      <c r="M115" s="56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53"/>
      <c r="B116" s="47" t="e">
        <f>IF(LEN(VLOOKUP(A116,'Species List'!$A:$G,2,FALSE))=0,"",VLOOKUP(A116,'Species List'!$A:$G,2,FALSE))</f>
        <v>#N/A</v>
      </c>
      <c r="C116" s="47" t="e">
        <f>IF(LEN(VLOOKUP(A116,'Species List'!$A:$G,3,FALSE))=0,"",VLOOKUP(A116,'Species List'!$A:$G,3,FALSE))</f>
        <v>#N/A</v>
      </c>
      <c r="D116" s="55" t="e">
        <f t="shared" si="6"/>
        <v>#N/A</v>
      </c>
      <c r="E116" s="47" t="e">
        <f>IF(LEN(VLOOKUP(A116,'Species List'!$A:$G,4,FALSE))=0,"",VLOOKUP(A116,'Species List'!$A:$G,4,FALSE))</f>
        <v>#N/A</v>
      </c>
      <c r="F116" s="47" t="e">
        <f>IF(LEN(VLOOKUP(A116,'Species List'!$A:$G,5,FALSE))=0,"",VLOOKUP(A116,'Species List'!$A:$G,5,FALSE))</f>
        <v>#N/A</v>
      </c>
      <c r="G116" s="47" t="e">
        <f>IF(LEN(VLOOKUP(A116,'Species List'!$A:$G,6,FALSE))=0,"",VLOOKUP(A116,'Species List'!$A:$G,6,FALSE))</f>
        <v>#N/A</v>
      </c>
      <c r="H116" s="47" t="e">
        <f>VLOOKUP(A116,'Species List'!$A:$G,7,FALSE)</f>
        <v>#N/A</v>
      </c>
      <c r="J116" s="53"/>
      <c r="K116" s="26" t="e">
        <f>VLOOKUP(J116,'Species List'!$H$1:$J$9,2,FALSE)</f>
        <v>#N/A</v>
      </c>
      <c r="L116" s="26" t="e">
        <f>VLOOKUP(K116,'Species List'!$I$1:$N$8,2,FALSE)</f>
        <v>#N/A</v>
      </c>
      <c r="M116" s="56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53"/>
      <c r="B117" s="47" t="e">
        <f>IF(LEN(VLOOKUP(A117,'Species List'!$A:$G,2,FALSE))=0,"",VLOOKUP(A117,'Species List'!$A:$G,2,FALSE))</f>
        <v>#N/A</v>
      </c>
      <c r="C117" s="47" t="e">
        <f>IF(LEN(VLOOKUP(A117,'Species List'!$A:$G,3,FALSE))=0,"",VLOOKUP(A117,'Species List'!$A:$G,3,FALSE))</f>
        <v>#N/A</v>
      </c>
      <c r="D117" s="55" t="e">
        <f t="shared" si="6"/>
        <v>#N/A</v>
      </c>
      <c r="E117" s="47" t="e">
        <f>IF(LEN(VLOOKUP(A117,'Species List'!$A:$G,4,FALSE))=0,"",VLOOKUP(A117,'Species List'!$A:$G,4,FALSE))</f>
        <v>#N/A</v>
      </c>
      <c r="F117" s="47" t="e">
        <f>IF(LEN(VLOOKUP(A117,'Species List'!$A:$G,5,FALSE))=0,"",VLOOKUP(A117,'Species List'!$A:$G,5,FALSE))</f>
        <v>#N/A</v>
      </c>
      <c r="G117" s="47" t="e">
        <f>IF(LEN(VLOOKUP(A117,'Species List'!$A:$G,6,FALSE))=0,"",VLOOKUP(A117,'Species List'!$A:$G,6,FALSE))</f>
        <v>#N/A</v>
      </c>
      <c r="H117" s="47" t="e">
        <f>VLOOKUP(A117,'Species List'!$A:$G,7,FALSE)</f>
        <v>#N/A</v>
      </c>
      <c r="J117" s="53"/>
      <c r="K117" s="26" t="e">
        <f>VLOOKUP(J117,'Species List'!$H$1:$J$9,2,FALSE)</f>
        <v>#N/A</v>
      </c>
      <c r="L117" s="26" t="e">
        <f>VLOOKUP(K117,'Species List'!$I$1:$N$8,2,FALSE)</f>
        <v>#N/A</v>
      </c>
      <c r="M117" s="56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53"/>
      <c r="B118" s="47" t="e">
        <f>IF(LEN(VLOOKUP(A118,'Species List'!$A:$G,2,FALSE))=0,"",VLOOKUP(A118,'Species List'!$A:$G,2,FALSE))</f>
        <v>#N/A</v>
      </c>
      <c r="C118" s="47" t="e">
        <f>IF(LEN(VLOOKUP(A118,'Species List'!$A:$G,3,FALSE))=0,"",VLOOKUP(A118,'Species List'!$A:$G,3,FALSE))</f>
        <v>#N/A</v>
      </c>
      <c r="D118" s="55" t="e">
        <f t="shared" si="6"/>
        <v>#N/A</v>
      </c>
      <c r="E118" s="47" t="e">
        <f>IF(LEN(VLOOKUP(A118,'Species List'!$A:$G,4,FALSE))=0,"",VLOOKUP(A118,'Species List'!$A:$G,4,FALSE))</f>
        <v>#N/A</v>
      </c>
      <c r="F118" s="47" t="e">
        <f>IF(LEN(VLOOKUP(A118,'Species List'!$A:$G,5,FALSE))=0,"",VLOOKUP(A118,'Species List'!$A:$G,5,FALSE))</f>
        <v>#N/A</v>
      </c>
      <c r="G118" s="47" t="e">
        <f>IF(LEN(VLOOKUP(A118,'Species List'!$A:$G,6,FALSE))=0,"",VLOOKUP(A118,'Species List'!$A:$G,6,FALSE))</f>
        <v>#N/A</v>
      </c>
      <c r="H118" s="47" t="e">
        <f>VLOOKUP(A118,'Species List'!$A:$G,7,FALSE)</f>
        <v>#N/A</v>
      </c>
      <c r="J118" s="53"/>
      <c r="K118" s="26" t="e">
        <f>VLOOKUP(J118,'Species List'!$H$1:$J$9,2,FALSE)</f>
        <v>#N/A</v>
      </c>
      <c r="L118" s="26" t="e">
        <f>VLOOKUP(K118,'Species List'!$I$1:$N$8,2,FALSE)</f>
        <v>#N/A</v>
      </c>
      <c r="M118" s="56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53"/>
      <c r="B119" s="47" t="e">
        <f>IF(LEN(VLOOKUP(A119,'Species List'!$A:$G,2,FALSE))=0,"",VLOOKUP(A119,'Species List'!$A:$G,2,FALSE))</f>
        <v>#N/A</v>
      </c>
      <c r="C119" s="47" t="e">
        <f>IF(LEN(VLOOKUP(A119,'Species List'!$A:$G,3,FALSE))=0,"",VLOOKUP(A119,'Species List'!$A:$G,3,FALSE))</f>
        <v>#N/A</v>
      </c>
      <c r="D119" s="55" t="e">
        <f t="shared" si="6"/>
        <v>#N/A</v>
      </c>
      <c r="E119" s="47" t="e">
        <f>IF(LEN(VLOOKUP(A119,'Species List'!$A:$G,4,FALSE))=0,"",VLOOKUP(A119,'Species List'!$A:$G,4,FALSE))</f>
        <v>#N/A</v>
      </c>
      <c r="F119" s="47" t="e">
        <f>IF(LEN(VLOOKUP(A119,'Species List'!$A:$G,5,FALSE))=0,"",VLOOKUP(A119,'Species List'!$A:$G,5,FALSE))</f>
        <v>#N/A</v>
      </c>
      <c r="G119" s="47" t="e">
        <f>IF(LEN(VLOOKUP(A119,'Species List'!$A:$G,6,FALSE))=0,"",VLOOKUP(A119,'Species List'!$A:$G,6,FALSE))</f>
        <v>#N/A</v>
      </c>
      <c r="H119" s="47" t="e">
        <f>VLOOKUP(A119,'Species List'!$A:$G,7,FALSE)</f>
        <v>#N/A</v>
      </c>
      <c r="J119" s="53"/>
      <c r="K119" s="26" t="e">
        <f>VLOOKUP(J119,'Species List'!$H$1:$J$9,2,FALSE)</f>
        <v>#N/A</v>
      </c>
      <c r="L119" s="26" t="e">
        <f>VLOOKUP(K119,'Species List'!$I$1:$N$8,2,FALSE)</f>
        <v>#N/A</v>
      </c>
      <c r="M119" s="56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53"/>
      <c r="B120" s="47" t="e">
        <f>IF(LEN(VLOOKUP(A120,'Species List'!$A:$G,2,FALSE))=0,"",VLOOKUP(A120,'Species List'!$A:$G,2,FALSE))</f>
        <v>#N/A</v>
      </c>
      <c r="C120" s="47" t="e">
        <f>IF(LEN(VLOOKUP(A120,'Species List'!$A:$G,3,FALSE))=0,"",VLOOKUP(A120,'Species List'!$A:$G,3,FALSE))</f>
        <v>#N/A</v>
      </c>
      <c r="D120" s="55" t="e">
        <f t="shared" si="6"/>
        <v>#N/A</v>
      </c>
      <c r="E120" s="47" t="e">
        <f>IF(LEN(VLOOKUP(A120,'Species List'!$A:$G,4,FALSE))=0,"",VLOOKUP(A120,'Species List'!$A:$G,4,FALSE))</f>
        <v>#N/A</v>
      </c>
      <c r="F120" s="47" t="e">
        <f>IF(LEN(VLOOKUP(A120,'Species List'!$A:$G,5,FALSE))=0,"",VLOOKUP(A120,'Species List'!$A:$G,5,FALSE))</f>
        <v>#N/A</v>
      </c>
      <c r="G120" s="47" t="e">
        <f>IF(LEN(VLOOKUP(A120,'Species List'!$A:$G,6,FALSE))=0,"",VLOOKUP(A120,'Species List'!$A:$G,6,FALSE))</f>
        <v>#N/A</v>
      </c>
      <c r="H120" s="47" t="e">
        <f>VLOOKUP(A120,'Species List'!$A:$G,7,FALSE)</f>
        <v>#N/A</v>
      </c>
      <c r="J120" s="53"/>
      <c r="K120" s="26" t="e">
        <f>VLOOKUP(J120,'Species List'!$H$1:$J$9,2,FALSE)</f>
        <v>#N/A</v>
      </c>
      <c r="L120" s="26" t="e">
        <f>VLOOKUP(K120,'Species List'!$I$1:$N$8,2,FALSE)</f>
        <v>#N/A</v>
      </c>
      <c r="M120" s="56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53"/>
      <c r="B121" s="47" t="e">
        <f>IF(LEN(VLOOKUP(A121,'Species List'!$A:$G,2,FALSE))=0,"",VLOOKUP(A121,'Species List'!$A:$G,2,FALSE))</f>
        <v>#N/A</v>
      </c>
      <c r="C121" s="47" t="e">
        <f>IF(LEN(VLOOKUP(A121,'Species List'!$A:$G,3,FALSE))=0,"",VLOOKUP(A121,'Species List'!$A:$G,3,FALSE))</f>
        <v>#N/A</v>
      </c>
      <c r="D121" s="55" t="e">
        <f t="shared" si="6"/>
        <v>#N/A</v>
      </c>
      <c r="E121" s="47" t="e">
        <f>IF(LEN(VLOOKUP(A121,'Species List'!$A:$G,4,FALSE))=0,"",VLOOKUP(A121,'Species List'!$A:$G,4,FALSE))</f>
        <v>#N/A</v>
      </c>
      <c r="F121" s="47" t="e">
        <f>IF(LEN(VLOOKUP(A121,'Species List'!$A:$G,5,FALSE))=0,"",VLOOKUP(A121,'Species List'!$A:$G,5,FALSE))</f>
        <v>#N/A</v>
      </c>
      <c r="G121" s="47" t="e">
        <f>IF(LEN(VLOOKUP(A121,'Species List'!$A:$G,6,FALSE))=0,"",VLOOKUP(A121,'Species List'!$A:$G,6,FALSE))</f>
        <v>#N/A</v>
      </c>
      <c r="H121" s="47" t="e">
        <f>VLOOKUP(A121,'Species List'!$A:$G,7,FALSE)</f>
        <v>#N/A</v>
      </c>
      <c r="J121" s="53"/>
      <c r="K121" s="26" t="e">
        <f>VLOOKUP(J121,'Species List'!$H$1:$J$9,2,FALSE)</f>
        <v>#N/A</v>
      </c>
      <c r="L121" s="26" t="e">
        <f>VLOOKUP(K121,'Species List'!$I$1:$N$8,2,FALSE)</f>
        <v>#N/A</v>
      </c>
      <c r="M121" s="56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53"/>
      <c r="B122" s="47" t="e">
        <f>IF(LEN(VLOOKUP(A122,'Species List'!$A:$G,2,FALSE))=0,"",VLOOKUP(A122,'Species List'!$A:$G,2,FALSE))</f>
        <v>#N/A</v>
      </c>
      <c r="C122" s="47" t="e">
        <f>IF(LEN(VLOOKUP(A122,'Species List'!$A:$G,3,FALSE))=0,"",VLOOKUP(A122,'Species List'!$A:$G,3,FALSE))</f>
        <v>#N/A</v>
      </c>
      <c r="D122" s="55" t="e">
        <f t="shared" si="6"/>
        <v>#N/A</v>
      </c>
      <c r="E122" s="47" t="e">
        <f>IF(LEN(VLOOKUP(A122,'Species List'!$A:$G,4,FALSE))=0,"",VLOOKUP(A122,'Species List'!$A:$G,4,FALSE))</f>
        <v>#N/A</v>
      </c>
      <c r="F122" s="47" t="e">
        <f>IF(LEN(VLOOKUP(A122,'Species List'!$A:$G,5,FALSE))=0,"",VLOOKUP(A122,'Species List'!$A:$G,5,FALSE))</f>
        <v>#N/A</v>
      </c>
      <c r="G122" s="47" t="e">
        <f>IF(LEN(VLOOKUP(A122,'Species List'!$A:$G,6,FALSE))=0,"",VLOOKUP(A122,'Species List'!$A:$G,6,FALSE))</f>
        <v>#N/A</v>
      </c>
      <c r="H122" s="47" t="e">
        <f>VLOOKUP(A122,'Species List'!$A:$G,7,FALSE)</f>
        <v>#N/A</v>
      </c>
      <c r="J122" s="53"/>
      <c r="K122" s="26" t="e">
        <f>VLOOKUP(J122,'Species List'!$H$1:$J$9,2,FALSE)</f>
        <v>#N/A</v>
      </c>
      <c r="L122" s="26" t="e">
        <f>VLOOKUP(K122,'Species List'!$I$1:$N$8,2,FALSE)</f>
        <v>#N/A</v>
      </c>
      <c r="M122" s="56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53"/>
      <c r="B123" s="47" t="e">
        <f>IF(LEN(VLOOKUP(A123,'Species List'!$A:$G,2,FALSE))=0,"",VLOOKUP(A123,'Species List'!$A:$G,2,FALSE))</f>
        <v>#N/A</v>
      </c>
      <c r="C123" s="47" t="e">
        <f>IF(LEN(VLOOKUP(A123,'Species List'!$A:$G,3,FALSE))=0,"",VLOOKUP(A123,'Species List'!$A:$G,3,FALSE))</f>
        <v>#N/A</v>
      </c>
      <c r="D123" s="55" t="e">
        <f t="shared" si="6"/>
        <v>#N/A</v>
      </c>
      <c r="E123" s="47" t="e">
        <f>IF(LEN(VLOOKUP(A123,'Species List'!$A:$G,4,FALSE))=0,"",VLOOKUP(A123,'Species List'!$A:$G,4,FALSE))</f>
        <v>#N/A</v>
      </c>
      <c r="F123" s="47" t="e">
        <f>IF(LEN(VLOOKUP(A123,'Species List'!$A:$G,5,FALSE))=0,"",VLOOKUP(A123,'Species List'!$A:$G,5,FALSE))</f>
        <v>#N/A</v>
      </c>
      <c r="G123" s="47" t="e">
        <f>IF(LEN(VLOOKUP(A123,'Species List'!$A:$G,6,FALSE))=0,"",VLOOKUP(A123,'Species List'!$A:$G,6,FALSE))</f>
        <v>#N/A</v>
      </c>
      <c r="H123" s="47" t="e">
        <f>VLOOKUP(A123,'Species List'!$A:$G,7,FALSE)</f>
        <v>#N/A</v>
      </c>
      <c r="J123" s="53"/>
      <c r="K123" s="26" t="e">
        <f>VLOOKUP(J123,'Species List'!$H$1:$J$9,2,FALSE)</f>
        <v>#N/A</v>
      </c>
      <c r="L123" s="26" t="e">
        <f>VLOOKUP(K123,'Species List'!$I$1:$N$8,2,FALSE)</f>
        <v>#N/A</v>
      </c>
      <c r="M123" s="56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53"/>
      <c r="B124" s="47" t="e">
        <f>IF(LEN(VLOOKUP(A124,'Species List'!$A:$G,2,FALSE))=0,"",VLOOKUP(A124,'Species List'!$A:$G,2,FALSE))</f>
        <v>#N/A</v>
      </c>
      <c r="C124" s="47" t="e">
        <f>IF(LEN(VLOOKUP(A124,'Species List'!$A:$G,3,FALSE))=0,"",VLOOKUP(A124,'Species List'!$A:$G,3,FALSE))</f>
        <v>#N/A</v>
      </c>
      <c r="D124" s="55" t="e">
        <f t="shared" si="6"/>
        <v>#N/A</v>
      </c>
      <c r="E124" s="47" t="e">
        <f>IF(LEN(VLOOKUP(A124,'Species List'!$A:$G,4,FALSE))=0,"",VLOOKUP(A124,'Species List'!$A:$G,4,FALSE))</f>
        <v>#N/A</v>
      </c>
      <c r="F124" s="47" t="e">
        <f>IF(LEN(VLOOKUP(A124,'Species List'!$A:$G,5,FALSE))=0,"",VLOOKUP(A124,'Species List'!$A:$G,5,FALSE))</f>
        <v>#N/A</v>
      </c>
      <c r="G124" s="47" t="e">
        <f>IF(LEN(VLOOKUP(A124,'Species List'!$A:$G,6,FALSE))=0,"",VLOOKUP(A124,'Species List'!$A:$G,6,FALSE))</f>
        <v>#N/A</v>
      </c>
      <c r="H124" s="47" t="e">
        <f>VLOOKUP(A124,'Species List'!$A:$G,7,FALSE)</f>
        <v>#N/A</v>
      </c>
      <c r="J124" s="53"/>
      <c r="K124" s="26" t="e">
        <f>VLOOKUP(J124,'Species List'!$H$1:$J$9,2,FALSE)</f>
        <v>#N/A</v>
      </c>
      <c r="L124" s="26" t="e">
        <f>VLOOKUP(K124,'Species List'!$I$1:$N$8,2,FALSE)</f>
        <v>#N/A</v>
      </c>
      <c r="M124" s="56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53"/>
      <c r="B125" s="47" t="e">
        <f>IF(LEN(VLOOKUP(A125,'Species List'!$A:$G,2,FALSE))=0,"",VLOOKUP(A125,'Species List'!$A:$G,2,FALSE))</f>
        <v>#N/A</v>
      </c>
      <c r="C125" s="47" t="e">
        <f>IF(LEN(VLOOKUP(A125,'Species List'!$A:$G,3,FALSE))=0,"",VLOOKUP(A125,'Species List'!$A:$G,3,FALSE))</f>
        <v>#N/A</v>
      </c>
      <c r="D125" s="55" t="e">
        <f t="shared" si="6"/>
        <v>#N/A</v>
      </c>
      <c r="E125" s="47" t="e">
        <f>IF(LEN(VLOOKUP(A125,'Species List'!$A:$G,4,FALSE))=0,"",VLOOKUP(A125,'Species List'!$A:$G,4,FALSE))</f>
        <v>#N/A</v>
      </c>
      <c r="F125" s="47" t="e">
        <f>IF(LEN(VLOOKUP(A125,'Species List'!$A:$G,5,FALSE))=0,"",VLOOKUP(A125,'Species List'!$A:$G,5,FALSE))</f>
        <v>#N/A</v>
      </c>
      <c r="G125" s="47" t="e">
        <f>IF(LEN(VLOOKUP(A125,'Species List'!$A:$G,6,FALSE))=0,"",VLOOKUP(A125,'Species List'!$A:$G,6,FALSE))</f>
        <v>#N/A</v>
      </c>
      <c r="H125" s="47" t="e">
        <f>VLOOKUP(A125,'Species List'!$A:$G,7,FALSE)</f>
        <v>#N/A</v>
      </c>
      <c r="J125" s="53"/>
      <c r="K125" s="26" t="e">
        <f>VLOOKUP(J125,'Species List'!$H$1:$J$9,2,FALSE)</f>
        <v>#N/A</v>
      </c>
      <c r="L125" s="26" t="e">
        <f>VLOOKUP(K125,'Species List'!$I$1:$N$8,2,FALSE)</f>
        <v>#N/A</v>
      </c>
      <c r="M125" s="56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53"/>
      <c r="B126" s="47" t="e">
        <f>IF(LEN(VLOOKUP(A126,'Species List'!$A:$G,2,FALSE))=0,"",VLOOKUP(A126,'Species List'!$A:$G,2,FALSE))</f>
        <v>#N/A</v>
      </c>
      <c r="C126" s="47" t="e">
        <f>IF(LEN(VLOOKUP(A126,'Species List'!$A:$G,3,FALSE))=0,"",VLOOKUP(A126,'Species List'!$A:$G,3,FALSE))</f>
        <v>#N/A</v>
      </c>
      <c r="D126" s="55" t="e">
        <f t="shared" si="6"/>
        <v>#N/A</v>
      </c>
      <c r="E126" s="47" t="e">
        <f>IF(LEN(VLOOKUP(A126,'Species List'!$A:$G,4,FALSE))=0,"",VLOOKUP(A126,'Species List'!$A:$G,4,FALSE))</f>
        <v>#N/A</v>
      </c>
      <c r="F126" s="47" t="e">
        <f>IF(LEN(VLOOKUP(A126,'Species List'!$A:$G,5,FALSE))=0,"",VLOOKUP(A126,'Species List'!$A:$G,5,FALSE))</f>
        <v>#N/A</v>
      </c>
      <c r="G126" s="47" t="e">
        <f>IF(LEN(VLOOKUP(A126,'Species List'!$A:$G,6,FALSE))=0,"",VLOOKUP(A126,'Species List'!$A:$G,6,FALSE))</f>
        <v>#N/A</v>
      </c>
      <c r="H126" s="47" t="e">
        <f>VLOOKUP(A126,'Species List'!$A:$G,7,FALSE)</f>
        <v>#N/A</v>
      </c>
      <c r="J126" s="53"/>
      <c r="K126" s="26" t="e">
        <f>VLOOKUP(J126,'Species List'!$H$1:$J$9,2,FALSE)</f>
        <v>#N/A</v>
      </c>
      <c r="L126" s="26" t="e">
        <f>VLOOKUP(K126,'Species List'!$I$1:$N$8,2,FALSE)</f>
        <v>#N/A</v>
      </c>
      <c r="M126" s="56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53"/>
      <c r="B127" s="47" t="e">
        <f>IF(LEN(VLOOKUP(A127,'Species List'!$A:$G,2,FALSE))=0,"",VLOOKUP(A127,'Species List'!$A:$G,2,FALSE))</f>
        <v>#N/A</v>
      </c>
      <c r="C127" s="47" t="e">
        <f>IF(LEN(VLOOKUP(A127,'Species List'!$A:$G,3,FALSE))=0,"",VLOOKUP(A127,'Species List'!$A:$G,3,FALSE))</f>
        <v>#N/A</v>
      </c>
      <c r="D127" s="55" t="e">
        <f t="shared" si="6"/>
        <v>#N/A</v>
      </c>
      <c r="E127" s="47" t="e">
        <f>IF(LEN(VLOOKUP(A127,'Species List'!$A:$G,4,FALSE))=0,"",VLOOKUP(A127,'Species List'!$A:$G,4,FALSE))</f>
        <v>#N/A</v>
      </c>
      <c r="F127" s="47" t="e">
        <f>IF(LEN(VLOOKUP(A127,'Species List'!$A:$G,5,FALSE))=0,"",VLOOKUP(A127,'Species List'!$A:$G,5,FALSE))</f>
        <v>#N/A</v>
      </c>
      <c r="G127" s="47" t="e">
        <f>IF(LEN(VLOOKUP(A127,'Species List'!$A:$G,6,FALSE))=0,"",VLOOKUP(A127,'Species List'!$A:$G,6,FALSE))</f>
        <v>#N/A</v>
      </c>
      <c r="H127" s="47" t="e">
        <f>VLOOKUP(A127,'Species List'!$A:$G,7,FALSE)</f>
        <v>#N/A</v>
      </c>
      <c r="J127" s="53"/>
      <c r="K127" s="26" t="e">
        <f>VLOOKUP(J127,'Species List'!$H$1:$J$9,2,FALSE)</f>
        <v>#N/A</v>
      </c>
      <c r="L127" s="26" t="e">
        <f>VLOOKUP(K127,'Species List'!$I$1:$N$8,2,FALSE)</f>
        <v>#N/A</v>
      </c>
      <c r="M127" s="56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53"/>
      <c r="B128" s="47" t="e">
        <f>IF(LEN(VLOOKUP(A128,'Species List'!$A:$G,2,FALSE))=0,"",VLOOKUP(A128,'Species List'!$A:$G,2,FALSE))</f>
        <v>#N/A</v>
      </c>
      <c r="C128" s="47" t="e">
        <f>IF(LEN(VLOOKUP(A128,'Species List'!$A:$G,3,FALSE))=0,"",VLOOKUP(A128,'Species List'!$A:$G,3,FALSE))</f>
        <v>#N/A</v>
      </c>
      <c r="D128" s="55" t="e">
        <f t="shared" si="6"/>
        <v>#N/A</v>
      </c>
      <c r="E128" s="47" t="e">
        <f>IF(LEN(VLOOKUP(A128,'Species List'!$A:$G,4,FALSE))=0,"",VLOOKUP(A128,'Species List'!$A:$G,4,FALSE))</f>
        <v>#N/A</v>
      </c>
      <c r="F128" s="47" t="e">
        <f>IF(LEN(VLOOKUP(A128,'Species List'!$A:$G,5,FALSE))=0,"",VLOOKUP(A128,'Species List'!$A:$G,5,FALSE))</f>
        <v>#N/A</v>
      </c>
      <c r="G128" s="47" t="e">
        <f>IF(LEN(VLOOKUP(A128,'Species List'!$A:$G,6,FALSE))=0,"",VLOOKUP(A128,'Species List'!$A:$G,6,FALSE))</f>
        <v>#N/A</v>
      </c>
      <c r="H128" s="47" t="e">
        <f>VLOOKUP(A128,'Species List'!$A:$G,7,FALSE)</f>
        <v>#N/A</v>
      </c>
      <c r="J128" s="53"/>
      <c r="K128" s="26" t="e">
        <f>VLOOKUP(J128,'Species List'!$H$1:$J$9,2,FALSE)</f>
        <v>#N/A</v>
      </c>
      <c r="L128" s="26" t="e">
        <f>VLOOKUP(K128,'Species List'!$I$1:$N$8,2,FALSE)</f>
        <v>#N/A</v>
      </c>
      <c r="M128" s="56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53"/>
      <c r="B129" s="47" t="e">
        <f>IF(LEN(VLOOKUP(A129,'Species List'!$A:$G,2,FALSE))=0,"",VLOOKUP(A129,'Species List'!$A:$G,2,FALSE))</f>
        <v>#N/A</v>
      </c>
      <c r="C129" s="47" t="e">
        <f>IF(LEN(VLOOKUP(A129,'Species List'!$A:$G,3,FALSE))=0,"",VLOOKUP(A129,'Species List'!$A:$G,3,FALSE))</f>
        <v>#N/A</v>
      </c>
      <c r="D129" s="55" t="e">
        <f t="shared" si="6"/>
        <v>#N/A</v>
      </c>
      <c r="E129" s="47" t="e">
        <f>IF(LEN(VLOOKUP(A129,'Species List'!$A:$G,4,FALSE))=0,"",VLOOKUP(A129,'Species List'!$A:$G,4,FALSE))</f>
        <v>#N/A</v>
      </c>
      <c r="F129" s="47" t="e">
        <f>IF(LEN(VLOOKUP(A129,'Species List'!$A:$G,5,FALSE))=0,"",VLOOKUP(A129,'Species List'!$A:$G,5,FALSE))</f>
        <v>#N/A</v>
      </c>
      <c r="G129" s="47" t="e">
        <f>IF(LEN(VLOOKUP(A129,'Species List'!$A:$G,6,FALSE))=0,"",VLOOKUP(A129,'Species List'!$A:$G,6,FALSE))</f>
        <v>#N/A</v>
      </c>
      <c r="H129" s="47" t="e">
        <f>VLOOKUP(A129,'Species List'!$A:$G,7,FALSE)</f>
        <v>#N/A</v>
      </c>
      <c r="J129" s="53"/>
      <c r="K129" s="26" t="e">
        <f>VLOOKUP(J129,'Species List'!$H$1:$J$9,2,FALSE)</f>
        <v>#N/A</v>
      </c>
      <c r="L129" s="26" t="e">
        <f>VLOOKUP(K129,'Species List'!$I$1:$N$8,2,FALSE)</f>
        <v>#N/A</v>
      </c>
      <c r="M129" s="56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53"/>
      <c r="B130" s="47" t="e">
        <f>IF(LEN(VLOOKUP(A130,'Species List'!$A:$G,2,FALSE))=0,"",VLOOKUP(A130,'Species List'!$A:$G,2,FALSE))</f>
        <v>#N/A</v>
      </c>
      <c r="C130" s="47" t="e">
        <f>IF(LEN(VLOOKUP(A130,'Species List'!$A:$G,3,FALSE))=0,"",VLOOKUP(A130,'Species List'!$A:$G,3,FALSE))</f>
        <v>#N/A</v>
      </c>
      <c r="D130" s="55" t="e">
        <f t="shared" si="6"/>
        <v>#N/A</v>
      </c>
      <c r="E130" s="47" t="e">
        <f>IF(LEN(VLOOKUP(A130,'Species List'!$A:$G,4,FALSE))=0,"",VLOOKUP(A130,'Species List'!$A:$G,4,FALSE))</f>
        <v>#N/A</v>
      </c>
      <c r="F130" s="47" t="e">
        <f>IF(LEN(VLOOKUP(A130,'Species List'!$A:$G,5,FALSE))=0,"",VLOOKUP(A130,'Species List'!$A:$G,5,FALSE))</f>
        <v>#N/A</v>
      </c>
      <c r="G130" s="47" t="e">
        <f>IF(LEN(VLOOKUP(A130,'Species List'!$A:$G,6,FALSE))=0,"",VLOOKUP(A130,'Species List'!$A:$G,6,FALSE))</f>
        <v>#N/A</v>
      </c>
      <c r="H130" s="47" t="e">
        <f>VLOOKUP(A130,'Species List'!$A:$G,7,FALSE)</f>
        <v>#N/A</v>
      </c>
      <c r="J130" s="53"/>
      <c r="K130" s="26" t="e">
        <f>VLOOKUP(J130,'Species List'!$H$1:$J$9,2,FALSE)</f>
        <v>#N/A</v>
      </c>
      <c r="L130" s="26" t="e">
        <f>VLOOKUP(K130,'Species List'!$I$1:$N$8,2,FALSE)</f>
        <v>#N/A</v>
      </c>
      <c r="M130" s="56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53"/>
      <c r="B131" s="47" t="e">
        <f>IF(LEN(VLOOKUP(A131,'Species List'!$A:$G,2,FALSE))=0,"",VLOOKUP(A131,'Species List'!$A:$G,2,FALSE))</f>
        <v>#N/A</v>
      </c>
      <c r="C131" s="47" t="e">
        <f>IF(LEN(VLOOKUP(A131,'Species List'!$A:$G,3,FALSE))=0,"",VLOOKUP(A131,'Species List'!$A:$G,3,FALSE))</f>
        <v>#N/A</v>
      </c>
      <c r="D131" s="55" t="e">
        <f t="shared" si="6"/>
        <v>#N/A</v>
      </c>
      <c r="E131" s="47" t="e">
        <f>IF(LEN(VLOOKUP(A131,'Species List'!$A:$G,4,FALSE))=0,"",VLOOKUP(A131,'Species List'!$A:$G,4,FALSE))</f>
        <v>#N/A</v>
      </c>
      <c r="F131" s="47" t="e">
        <f>IF(LEN(VLOOKUP(A131,'Species List'!$A:$G,5,FALSE))=0,"",VLOOKUP(A131,'Species List'!$A:$G,5,FALSE))</f>
        <v>#N/A</v>
      </c>
      <c r="G131" s="47" t="e">
        <f>IF(LEN(VLOOKUP(A131,'Species List'!$A:$G,6,FALSE))=0,"",VLOOKUP(A131,'Species List'!$A:$G,6,FALSE))</f>
        <v>#N/A</v>
      </c>
      <c r="H131" s="47" t="e">
        <f>VLOOKUP(A131,'Species List'!$A:$G,7,FALSE)</f>
        <v>#N/A</v>
      </c>
      <c r="J131" s="53"/>
      <c r="K131" s="26" t="e">
        <f>VLOOKUP(J131,'Species List'!$H$1:$J$9,2,FALSE)</f>
        <v>#N/A</v>
      </c>
      <c r="L131" s="26" t="e">
        <f>VLOOKUP(K131,'Species List'!$I$1:$N$8,2,FALSE)</f>
        <v>#N/A</v>
      </c>
      <c r="M131" s="56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53"/>
      <c r="B132" s="47" t="e">
        <f>IF(LEN(VLOOKUP(A132,'Species List'!$A:$G,2,FALSE))=0,"",VLOOKUP(A132,'Species List'!$A:$G,2,FALSE))</f>
        <v>#N/A</v>
      </c>
      <c r="C132" s="47" t="e">
        <f>IF(LEN(VLOOKUP(A132,'Species List'!$A:$G,3,FALSE))=0,"",VLOOKUP(A132,'Species List'!$A:$G,3,FALSE))</f>
        <v>#N/A</v>
      </c>
      <c r="D132" s="55" t="e">
        <f t="shared" si="6"/>
        <v>#N/A</v>
      </c>
      <c r="E132" s="47" t="e">
        <f>IF(LEN(VLOOKUP(A132,'Species List'!$A:$G,4,FALSE))=0,"",VLOOKUP(A132,'Species List'!$A:$G,4,FALSE))</f>
        <v>#N/A</v>
      </c>
      <c r="F132" s="47" t="e">
        <f>IF(LEN(VLOOKUP(A132,'Species List'!$A:$G,5,FALSE))=0,"",VLOOKUP(A132,'Species List'!$A:$G,5,FALSE))</f>
        <v>#N/A</v>
      </c>
      <c r="G132" s="47" t="e">
        <f>IF(LEN(VLOOKUP(A132,'Species List'!$A:$G,6,FALSE))=0,"",VLOOKUP(A132,'Species List'!$A:$G,6,FALSE))</f>
        <v>#N/A</v>
      </c>
      <c r="H132" s="47" t="e">
        <f>VLOOKUP(A132,'Species List'!$A:$G,7,FALSE)</f>
        <v>#N/A</v>
      </c>
      <c r="J132" s="53"/>
      <c r="K132" s="26" t="e">
        <f>VLOOKUP(J132,'Species List'!$H$1:$J$9,2,FALSE)</f>
        <v>#N/A</v>
      </c>
      <c r="L132" s="26" t="e">
        <f>VLOOKUP(K132,'Species List'!$I$1:$N$8,2,FALSE)</f>
        <v>#N/A</v>
      </c>
      <c r="M132" s="56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53"/>
      <c r="B133" s="47" t="e">
        <f>IF(LEN(VLOOKUP(A133,'Species List'!$A:$G,2,FALSE))=0,"",VLOOKUP(A133,'Species List'!$A:$G,2,FALSE))</f>
        <v>#N/A</v>
      </c>
      <c r="C133" s="47" t="e">
        <f>IF(LEN(VLOOKUP(A133,'Species List'!$A:$G,3,FALSE))=0,"",VLOOKUP(A133,'Species List'!$A:$G,3,FALSE))</f>
        <v>#N/A</v>
      </c>
      <c r="D133" s="55" t="e">
        <f t="shared" si="6"/>
        <v>#N/A</v>
      </c>
      <c r="E133" s="47" t="e">
        <f>IF(LEN(VLOOKUP(A133,'Species List'!$A:$G,4,FALSE))=0,"",VLOOKUP(A133,'Species List'!$A:$G,4,FALSE))</f>
        <v>#N/A</v>
      </c>
      <c r="F133" s="47" t="e">
        <f>IF(LEN(VLOOKUP(A133,'Species List'!$A:$G,5,FALSE))=0,"",VLOOKUP(A133,'Species List'!$A:$G,5,FALSE))</f>
        <v>#N/A</v>
      </c>
      <c r="G133" s="47" t="e">
        <f>IF(LEN(VLOOKUP(A133,'Species List'!$A:$G,6,FALSE))=0,"",VLOOKUP(A133,'Species List'!$A:$G,6,FALSE))</f>
        <v>#N/A</v>
      </c>
      <c r="H133" s="47" t="e">
        <f>VLOOKUP(A133,'Species List'!$A:$G,7,FALSE)</f>
        <v>#N/A</v>
      </c>
      <c r="J133" s="53"/>
      <c r="K133" s="26" t="e">
        <f>VLOOKUP(J133,'Species List'!$H$1:$J$9,2,FALSE)</f>
        <v>#N/A</v>
      </c>
      <c r="L133" s="26" t="e">
        <f>VLOOKUP(K133,'Species List'!$I$1:$N$8,2,FALSE)</f>
        <v>#N/A</v>
      </c>
      <c r="M133" s="56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53"/>
      <c r="B134" s="47" t="e">
        <f>IF(LEN(VLOOKUP(A134,'Species List'!$A:$G,2,FALSE))=0,"",VLOOKUP(A134,'Species List'!$A:$G,2,FALSE))</f>
        <v>#N/A</v>
      </c>
      <c r="C134" s="47" t="e">
        <f>IF(LEN(VLOOKUP(A134,'Species List'!$A:$G,3,FALSE))=0,"",VLOOKUP(A134,'Species List'!$A:$G,3,FALSE))</f>
        <v>#N/A</v>
      </c>
      <c r="D134" s="55" t="e">
        <f t="shared" si="6"/>
        <v>#N/A</v>
      </c>
      <c r="E134" s="47" t="e">
        <f>IF(LEN(VLOOKUP(A134,'Species List'!$A:$G,4,FALSE))=0,"",VLOOKUP(A134,'Species List'!$A:$G,4,FALSE))</f>
        <v>#N/A</v>
      </c>
      <c r="F134" s="47" t="e">
        <f>IF(LEN(VLOOKUP(A134,'Species List'!$A:$G,5,FALSE))=0,"",VLOOKUP(A134,'Species List'!$A:$G,5,FALSE))</f>
        <v>#N/A</v>
      </c>
      <c r="G134" s="47" t="e">
        <f>IF(LEN(VLOOKUP(A134,'Species List'!$A:$G,6,FALSE))=0,"",VLOOKUP(A134,'Species List'!$A:$G,6,FALSE))</f>
        <v>#N/A</v>
      </c>
      <c r="H134" s="47" t="e">
        <f>VLOOKUP(A134,'Species List'!$A:$G,7,FALSE)</f>
        <v>#N/A</v>
      </c>
      <c r="J134" s="53"/>
      <c r="K134" s="26" t="e">
        <f>VLOOKUP(J134,'Species List'!$H$1:$J$9,2,FALSE)</f>
        <v>#N/A</v>
      </c>
      <c r="L134" s="26" t="e">
        <f>VLOOKUP(K134,'Species List'!$I$1:$N$8,2,FALSE)</f>
        <v>#N/A</v>
      </c>
      <c r="M134" s="56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53"/>
      <c r="B135" s="47" t="e">
        <f>IF(LEN(VLOOKUP(A135,'Species List'!$A:$G,2,FALSE))=0,"",VLOOKUP(A135,'Species List'!$A:$G,2,FALSE))</f>
        <v>#N/A</v>
      </c>
      <c r="C135" s="47" t="e">
        <f>IF(LEN(VLOOKUP(A135,'Species List'!$A:$G,3,FALSE))=0,"",VLOOKUP(A135,'Species List'!$A:$G,3,FALSE))</f>
        <v>#N/A</v>
      </c>
      <c r="D135" s="55" t="e">
        <f t="shared" si="6"/>
        <v>#N/A</v>
      </c>
      <c r="E135" s="47" t="e">
        <f>IF(LEN(VLOOKUP(A135,'Species List'!$A:$G,4,FALSE))=0,"",VLOOKUP(A135,'Species List'!$A:$G,4,FALSE))</f>
        <v>#N/A</v>
      </c>
      <c r="F135" s="47" t="e">
        <f>IF(LEN(VLOOKUP(A135,'Species List'!$A:$G,5,FALSE))=0,"",VLOOKUP(A135,'Species List'!$A:$G,5,FALSE))</f>
        <v>#N/A</v>
      </c>
      <c r="G135" s="47" t="e">
        <f>IF(LEN(VLOOKUP(A135,'Species List'!$A:$G,6,FALSE))=0,"",VLOOKUP(A135,'Species List'!$A:$G,6,FALSE))</f>
        <v>#N/A</v>
      </c>
      <c r="H135" s="47" t="e">
        <f>VLOOKUP(A135,'Species List'!$A:$G,7,FALSE)</f>
        <v>#N/A</v>
      </c>
      <c r="J135" s="53"/>
      <c r="K135" s="26" t="e">
        <f>VLOOKUP(J135,'Species List'!$H$1:$J$9,2,FALSE)</f>
        <v>#N/A</v>
      </c>
      <c r="L135" s="26" t="e">
        <f>VLOOKUP(K135,'Species List'!$I$1:$N$8,2,FALSE)</f>
        <v>#N/A</v>
      </c>
      <c r="M135" s="56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53"/>
      <c r="B136" s="47" t="e">
        <f>IF(LEN(VLOOKUP(A136,'Species List'!$A:$G,2,FALSE))=0,"",VLOOKUP(A136,'Species List'!$A:$G,2,FALSE))</f>
        <v>#N/A</v>
      </c>
      <c r="C136" s="47" t="e">
        <f>IF(LEN(VLOOKUP(A136,'Species List'!$A:$G,3,FALSE))=0,"",VLOOKUP(A136,'Species List'!$A:$G,3,FALSE))</f>
        <v>#N/A</v>
      </c>
      <c r="D136" s="55" t="e">
        <f t="shared" si="6"/>
        <v>#N/A</v>
      </c>
      <c r="E136" s="47" t="e">
        <f>IF(LEN(VLOOKUP(A136,'Species List'!$A:$G,4,FALSE))=0,"",VLOOKUP(A136,'Species List'!$A:$G,4,FALSE))</f>
        <v>#N/A</v>
      </c>
      <c r="F136" s="47" t="e">
        <f>IF(LEN(VLOOKUP(A136,'Species List'!$A:$G,5,FALSE))=0,"",VLOOKUP(A136,'Species List'!$A:$G,5,FALSE))</f>
        <v>#N/A</v>
      </c>
      <c r="G136" s="47" t="e">
        <f>IF(LEN(VLOOKUP(A136,'Species List'!$A:$G,6,FALSE))=0,"",VLOOKUP(A136,'Species List'!$A:$G,6,FALSE))</f>
        <v>#N/A</v>
      </c>
      <c r="H136" s="47" t="e">
        <f>VLOOKUP(A136,'Species List'!$A:$G,7,FALSE)</f>
        <v>#N/A</v>
      </c>
      <c r="J136" s="53"/>
      <c r="K136" s="26" t="e">
        <f>VLOOKUP(J136,'Species List'!$H$1:$J$9,2,FALSE)</f>
        <v>#N/A</v>
      </c>
      <c r="L136" s="26" t="e">
        <f>VLOOKUP(K136,'Species List'!$I$1:$N$8,2,FALSE)</f>
        <v>#N/A</v>
      </c>
      <c r="M136" s="56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53"/>
      <c r="B137" s="47" t="e">
        <f>IF(LEN(VLOOKUP(A137,'Species List'!$A:$G,2,FALSE))=0,"",VLOOKUP(A137,'Species List'!$A:$G,2,FALSE))</f>
        <v>#N/A</v>
      </c>
      <c r="C137" s="47" t="e">
        <f>IF(LEN(VLOOKUP(A137,'Species List'!$A:$G,3,FALSE))=0,"",VLOOKUP(A137,'Species List'!$A:$G,3,FALSE))</f>
        <v>#N/A</v>
      </c>
      <c r="D137" s="55" t="e">
        <f t="shared" si="6"/>
        <v>#N/A</v>
      </c>
      <c r="E137" s="47" t="e">
        <f>IF(LEN(VLOOKUP(A137,'Species List'!$A:$G,4,FALSE))=0,"",VLOOKUP(A137,'Species List'!$A:$G,4,FALSE))</f>
        <v>#N/A</v>
      </c>
      <c r="F137" s="47" t="e">
        <f>IF(LEN(VLOOKUP(A137,'Species List'!$A:$G,5,FALSE))=0,"",VLOOKUP(A137,'Species List'!$A:$G,5,FALSE))</f>
        <v>#N/A</v>
      </c>
      <c r="G137" s="47" t="e">
        <f>IF(LEN(VLOOKUP(A137,'Species List'!$A:$G,6,FALSE))=0,"",VLOOKUP(A137,'Species List'!$A:$G,6,FALSE))</f>
        <v>#N/A</v>
      </c>
      <c r="H137" s="47" t="e">
        <f>VLOOKUP(A137,'Species List'!$A:$G,7,FALSE)</f>
        <v>#N/A</v>
      </c>
      <c r="J137" s="53"/>
      <c r="K137" s="26" t="e">
        <f>VLOOKUP(J137,'Species List'!$H$1:$J$9,2,FALSE)</f>
        <v>#N/A</v>
      </c>
      <c r="L137" s="26" t="e">
        <f>VLOOKUP(K137,'Species List'!$I$1:$N$8,2,FALSE)</f>
        <v>#N/A</v>
      </c>
      <c r="M137" s="56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53"/>
      <c r="B138" s="47" t="e">
        <f>IF(LEN(VLOOKUP(A138,'Species List'!$A:$G,2,FALSE))=0,"",VLOOKUP(A138,'Species List'!$A:$G,2,FALSE))</f>
        <v>#N/A</v>
      </c>
      <c r="C138" s="47" t="e">
        <f>IF(LEN(VLOOKUP(A138,'Species List'!$A:$G,3,FALSE))=0,"",VLOOKUP(A138,'Species List'!$A:$G,3,FALSE))</f>
        <v>#N/A</v>
      </c>
      <c r="D138" s="55" t="e">
        <f t="shared" si="6"/>
        <v>#N/A</v>
      </c>
      <c r="E138" s="47" t="e">
        <f>IF(LEN(VLOOKUP(A138,'Species List'!$A:$G,4,FALSE))=0,"",VLOOKUP(A138,'Species List'!$A:$G,4,FALSE))</f>
        <v>#N/A</v>
      </c>
      <c r="F138" s="47" t="e">
        <f>IF(LEN(VLOOKUP(A138,'Species List'!$A:$G,5,FALSE))=0,"",VLOOKUP(A138,'Species List'!$A:$G,5,FALSE))</f>
        <v>#N/A</v>
      </c>
      <c r="G138" s="47" t="e">
        <f>IF(LEN(VLOOKUP(A138,'Species List'!$A:$G,6,FALSE))=0,"",VLOOKUP(A138,'Species List'!$A:$G,6,FALSE))</f>
        <v>#N/A</v>
      </c>
      <c r="H138" s="47" t="e">
        <f>VLOOKUP(A138,'Species List'!$A:$G,7,FALSE)</f>
        <v>#N/A</v>
      </c>
      <c r="J138" s="53"/>
      <c r="K138" s="26" t="e">
        <f>VLOOKUP(J138,'Species List'!$H$1:$J$9,2,FALSE)</f>
        <v>#N/A</v>
      </c>
      <c r="L138" s="26" t="e">
        <f>VLOOKUP(K138,'Species List'!$I$1:$N$8,2,FALSE)</f>
        <v>#N/A</v>
      </c>
      <c r="M138" s="56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53"/>
      <c r="B139" s="47" t="e">
        <f>IF(LEN(VLOOKUP(A139,'Species List'!$A:$G,2,FALSE))=0,"",VLOOKUP(A139,'Species List'!$A:$G,2,FALSE))</f>
        <v>#N/A</v>
      </c>
      <c r="C139" s="47" t="e">
        <f>IF(LEN(VLOOKUP(A139,'Species List'!$A:$G,3,FALSE))=0,"",VLOOKUP(A139,'Species List'!$A:$G,3,FALSE))</f>
        <v>#N/A</v>
      </c>
      <c r="D139" s="55" t="e">
        <f t="shared" si="6"/>
        <v>#N/A</v>
      </c>
      <c r="E139" s="47" t="e">
        <f>IF(LEN(VLOOKUP(A139,'Species List'!$A:$G,4,FALSE))=0,"",VLOOKUP(A139,'Species List'!$A:$G,4,FALSE))</f>
        <v>#N/A</v>
      </c>
      <c r="F139" s="47" t="e">
        <f>IF(LEN(VLOOKUP(A139,'Species List'!$A:$G,5,FALSE))=0,"",VLOOKUP(A139,'Species List'!$A:$G,5,FALSE))</f>
        <v>#N/A</v>
      </c>
      <c r="G139" s="47" t="e">
        <f>IF(LEN(VLOOKUP(A139,'Species List'!$A:$G,6,FALSE))=0,"",VLOOKUP(A139,'Species List'!$A:$G,6,FALSE))</f>
        <v>#N/A</v>
      </c>
      <c r="H139" s="47" t="e">
        <f>VLOOKUP(A139,'Species List'!$A:$G,7,FALSE)</f>
        <v>#N/A</v>
      </c>
      <c r="J139" s="53"/>
      <c r="K139" s="26" t="e">
        <f>VLOOKUP(J139,'Species List'!$H$1:$J$9,2,FALSE)</f>
        <v>#N/A</v>
      </c>
      <c r="L139" s="26" t="e">
        <f>VLOOKUP(K139,'Species List'!$I$1:$N$8,2,FALSE)</f>
        <v>#N/A</v>
      </c>
      <c r="M139" s="56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53"/>
      <c r="B140" s="47" t="e">
        <f>IF(LEN(VLOOKUP(A140,'Species List'!$A:$G,2,FALSE))=0,"",VLOOKUP(A140,'Species List'!$A:$G,2,FALSE))</f>
        <v>#N/A</v>
      </c>
      <c r="C140" s="47" t="e">
        <f>IF(LEN(VLOOKUP(A140,'Species List'!$A:$G,3,FALSE))=0,"",VLOOKUP(A140,'Species List'!$A:$G,3,FALSE))</f>
        <v>#N/A</v>
      </c>
      <c r="D140" s="55" t="e">
        <f t="shared" si="6"/>
        <v>#N/A</v>
      </c>
      <c r="E140" s="47" t="e">
        <f>IF(LEN(VLOOKUP(A140,'Species List'!$A:$G,4,FALSE))=0,"",VLOOKUP(A140,'Species List'!$A:$G,4,FALSE))</f>
        <v>#N/A</v>
      </c>
      <c r="F140" s="47" t="e">
        <f>IF(LEN(VLOOKUP(A140,'Species List'!$A:$G,5,FALSE))=0,"",VLOOKUP(A140,'Species List'!$A:$G,5,FALSE))</f>
        <v>#N/A</v>
      </c>
      <c r="G140" s="47" t="e">
        <f>IF(LEN(VLOOKUP(A140,'Species List'!$A:$G,6,FALSE))=0,"",VLOOKUP(A140,'Species List'!$A:$G,6,FALSE))</f>
        <v>#N/A</v>
      </c>
      <c r="H140" s="47" t="e">
        <f>VLOOKUP(A140,'Species List'!$A:$G,7,FALSE)</f>
        <v>#N/A</v>
      </c>
      <c r="J140" s="53"/>
      <c r="K140" s="26" t="e">
        <f>VLOOKUP(J140,'Species List'!$H$1:$J$9,2,FALSE)</f>
        <v>#N/A</v>
      </c>
      <c r="L140" s="26" t="e">
        <f>VLOOKUP(K140,'Species List'!$I$1:$N$8,2,FALSE)</f>
        <v>#N/A</v>
      </c>
      <c r="M140" s="56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53"/>
      <c r="B141" s="47" t="e">
        <f>IF(LEN(VLOOKUP(A141,'Species List'!$A:$G,2,FALSE))=0,"",VLOOKUP(A141,'Species List'!$A:$G,2,FALSE))</f>
        <v>#N/A</v>
      </c>
      <c r="C141" s="47" t="e">
        <f>IF(LEN(VLOOKUP(A141,'Species List'!$A:$G,3,FALSE))=0,"",VLOOKUP(A141,'Species List'!$A:$G,3,FALSE))</f>
        <v>#N/A</v>
      </c>
      <c r="D141" s="55" t="e">
        <f t="shared" ref="D141:D150" si="10">VALUE(C141)</f>
        <v>#N/A</v>
      </c>
      <c r="E141" s="47" t="e">
        <f>IF(LEN(VLOOKUP(A141,'Species List'!$A:$G,4,FALSE))=0,"",VLOOKUP(A141,'Species List'!$A:$G,4,FALSE))</f>
        <v>#N/A</v>
      </c>
      <c r="F141" s="47" t="e">
        <f>IF(LEN(VLOOKUP(A141,'Species List'!$A:$G,5,FALSE))=0,"",VLOOKUP(A141,'Species List'!$A:$G,5,FALSE))</f>
        <v>#N/A</v>
      </c>
      <c r="G141" s="47" t="e">
        <f>IF(LEN(VLOOKUP(A141,'Species List'!$A:$G,6,FALSE))=0,"",VLOOKUP(A141,'Species List'!$A:$G,6,FALSE))</f>
        <v>#N/A</v>
      </c>
      <c r="H141" s="47" t="e">
        <f>VLOOKUP(A141,'Species List'!$A:$G,7,FALSE)</f>
        <v>#N/A</v>
      </c>
      <c r="J141" s="53"/>
      <c r="K141" s="26" t="e">
        <f>VLOOKUP(J141,'Species List'!$H$1:$J$9,2,FALSE)</f>
        <v>#N/A</v>
      </c>
      <c r="L141" s="26" t="e">
        <f>VLOOKUP(K141,'Species List'!$I$1:$N$8,2,FALSE)</f>
        <v>#N/A</v>
      </c>
      <c r="M141" s="56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53"/>
      <c r="B142" s="47" t="e">
        <f>IF(LEN(VLOOKUP(A142,'Species List'!$A:$G,2,FALSE))=0,"",VLOOKUP(A142,'Species List'!$A:$G,2,FALSE))</f>
        <v>#N/A</v>
      </c>
      <c r="C142" s="47" t="e">
        <f>IF(LEN(VLOOKUP(A142,'Species List'!$A:$G,3,FALSE))=0,"",VLOOKUP(A142,'Species List'!$A:$G,3,FALSE))</f>
        <v>#N/A</v>
      </c>
      <c r="D142" s="55" t="e">
        <f t="shared" si="10"/>
        <v>#N/A</v>
      </c>
      <c r="E142" s="47" t="e">
        <f>IF(LEN(VLOOKUP(A142,'Species List'!$A:$G,4,FALSE))=0,"",VLOOKUP(A142,'Species List'!$A:$G,4,FALSE))</f>
        <v>#N/A</v>
      </c>
      <c r="F142" s="47" t="e">
        <f>IF(LEN(VLOOKUP(A142,'Species List'!$A:$G,5,FALSE))=0,"",VLOOKUP(A142,'Species List'!$A:$G,5,FALSE))</f>
        <v>#N/A</v>
      </c>
      <c r="G142" s="47" t="e">
        <f>IF(LEN(VLOOKUP(A142,'Species List'!$A:$G,6,FALSE))=0,"",VLOOKUP(A142,'Species List'!$A:$G,6,FALSE))</f>
        <v>#N/A</v>
      </c>
      <c r="H142" s="47" t="e">
        <f>VLOOKUP(A142,'Species List'!$A:$G,7,FALSE)</f>
        <v>#N/A</v>
      </c>
      <c r="J142" s="53"/>
      <c r="K142" s="26" t="e">
        <f>VLOOKUP(J142,'Species List'!$H$1:$J$9,2,FALSE)</f>
        <v>#N/A</v>
      </c>
      <c r="L142" s="26" t="e">
        <f>VLOOKUP(K142,'Species List'!$I$1:$N$8,2,FALSE)</f>
        <v>#N/A</v>
      </c>
      <c r="M142" s="56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53"/>
      <c r="B143" s="47" t="e">
        <f>IF(LEN(VLOOKUP(A143,'Species List'!$A:$G,2,FALSE))=0,"",VLOOKUP(A143,'Species List'!$A:$G,2,FALSE))</f>
        <v>#N/A</v>
      </c>
      <c r="C143" s="47" t="e">
        <f>IF(LEN(VLOOKUP(A143,'Species List'!$A:$G,3,FALSE))=0,"",VLOOKUP(A143,'Species List'!$A:$G,3,FALSE))</f>
        <v>#N/A</v>
      </c>
      <c r="D143" s="55" t="e">
        <f t="shared" si="10"/>
        <v>#N/A</v>
      </c>
      <c r="E143" s="47" t="e">
        <f>IF(LEN(VLOOKUP(A143,'Species List'!$A:$G,4,FALSE))=0,"",VLOOKUP(A143,'Species List'!$A:$G,4,FALSE))</f>
        <v>#N/A</v>
      </c>
      <c r="F143" s="47" t="e">
        <f>IF(LEN(VLOOKUP(A143,'Species List'!$A:$G,5,FALSE))=0,"",VLOOKUP(A143,'Species List'!$A:$G,5,FALSE))</f>
        <v>#N/A</v>
      </c>
      <c r="G143" s="47" t="e">
        <f>IF(LEN(VLOOKUP(A143,'Species List'!$A:$G,6,FALSE))=0,"",VLOOKUP(A143,'Species List'!$A:$G,6,FALSE))</f>
        <v>#N/A</v>
      </c>
      <c r="H143" s="47" t="e">
        <f>VLOOKUP(A143,'Species List'!$A:$G,7,FALSE)</f>
        <v>#N/A</v>
      </c>
      <c r="J143" s="53"/>
      <c r="K143" s="26" t="e">
        <f>VLOOKUP(J143,'Species List'!$H$1:$J$9,2,FALSE)</f>
        <v>#N/A</v>
      </c>
      <c r="L143" s="26" t="e">
        <f>VLOOKUP(K143,'Species List'!$I$1:$N$8,2,FALSE)</f>
        <v>#N/A</v>
      </c>
      <c r="M143" s="56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53"/>
      <c r="B144" s="47" t="e">
        <f>IF(LEN(VLOOKUP(A144,'Species List'!$A:$G,2,FALSE))=0,"",VLOOKUP(A144,'Species List'!$A:$G,2,FALSE))</f>
        <v>#N/A</v>
      </c>
      <c r="C144" s="47" t="e">
        <f>IF(LEN(VLOOKUP(A144,'Species List'!$A:$G,3,FALSE))=0,"",VLOOKUP(A144,'Species List'!$A:$G,3,FALSE))</f>
        <v>#N/A</v>
      </c>
      <c r="D144" s="55" t="e">
        <f t="shared" si="10"/>
        <v>#N/A</v>
      </c>
      <c r="E144" s="47" t="e">
        <f>IF(LEN(VLOOKUP(A144,'Species List'!$A:$G,4,FALSE))=0,"",VLOOKUP(A144,'Species List'!$A:$G,4,FALSE))</f>
        <v>#N/A</v>
      </c>
      <c r="F144" s="47" t="e">
        <f>IF(LEN(VLOOKUP(A144,'Species List'!$A:$G,5,FALSE))=0,"",VLOOKUP(A144,'Species List'!$A:$G,5,FALSE))</f>
        <v>#N/A</v>
      </c>
      <c r="G144" s="47" t="e">
        <f>IF(LEN(VLOOKUP(A144,'Species List'!$A:$G,6,FALSE))=0,"",VLOOKUP(A144,'Species List'!$A:$G,6,FALSE))</f>
        <v>#N/A</v>
      </c>
      <c r="H144" s="47" t="e">
        <f>VLOOKUP(A144,'Species List'!$A:$G,7,FALSE)</f>
        <v>#N/A</v>
      </c>
      <c r="J144" s="53"/>
      <c r="K144" s="26" t="e">
        <f>VLOOKUP(J144,'Species List'!$H$1:$J$9,2,FALSE)</f>
        <v>#N/A</v>
      </c>
      <c r="L144" s="26" t="e">
        <f>VLOOKUP(K144,'Species List'!$I$1:$N$8,2,FALSE)</f>
        <v>#N/A</v>
      </c>
      <c r="M144" s="56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53"/>
      <c r="B145" s="47" t="e">
        <f>IF(LEN(VLOOKUP(A145,'Species List'!$A:$G,2,FALSE))=0,"",VLOOKUP(A145,'Species List'!$A:$G,2,FALSE))</f>
        <v>#N/A</v>
      </c>
      <c r="C145" s="47" t="e">
        <f>IF(LEN(VLOOKUP(A145,'Species List'!$A:$G,3,FALSE))=0,"",VLOOKUP(A145,'Species List'!$A:$G,3,FALSE))</f>
        <v>#N/A</v>
      </c>
      <c r="D145" s="55" t="e">
        <f t="shared" si="10"/>
        <v>#N/A</v>
      </c>
      <c r="E145" s="47" t="e">
        <f>IF(LEN(VLOOKUP(A145,'Species List'!$A:$G,4,FALSE))=0,"",VLOOKUP(A145,'Species List'!$A:$G,4,FALSE))</f>
        <v>#N/A</v>
      </c>
      <c r="F145" s="47" t="e">
        <f>IF(LEN(VLOOKUP(A145,'Species List'!$A:$G,5,FALSE))=0,"",VLOOKUP(A145,'Species List'!$A:$G,5,FALSE))</f>
        <v>#N/A</v>
      </c>
      <c r="G145" s="47" t="e">
        <f>IF(LEN(VLOOKUP(A145,'Species List'!$A:$G,6,FALSE))=0,"",VLOOKUP(A145,'Species List'!$A:$G,6,FALSE))</f>
        <v>#N/A</v>
      </c>
      <c r="H145" s="47" t="e">
        <f>VLOOKUP(A145,'Species List'!$A:$G,7,FALSE)</f>
        <v>#N/A</v>
      </c>
      <c r="J145" s="53"/>
      <c r="K145" s="26" t="e">
        <f>VLOOKUP(J145,'Species List'!$H$1:$J$9,2,FALSE)</f>
        <v>#N/A</v>
      </c>
      <c r="L145" s="26" t="e">
        <f>VLOOKUP(K145,'Species List'!$I$1:$N$8,2,FALSE)</f>
        <v>#N/A</v>
      </c>
      <c r="M145" s="56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53"/>
      <c r="B146" s="47" t="e">
        <f>IF(LEN(VLOOKUP(A146,'Species List'!$A:$G,2,FALSE))=0,"",VLOOKUP(A146,'Species List'!$A:$G,2,FALSE))</f>
        <v>#N/A</v>
      </c>
      <c r="C146" s="47" t="e">
        <f>IF(LEN(VLOOKUP(A146,'Species List'!$A:$G,3,FALSE))=0,"",VLOOKUP(A146,'Species List'!$A:$G,3,FALSE))</f>
        <v>#N/A</v>
      </c>
      <c r="D146" s="55" t="e">
        <f t="shared" si="10"/>
        <v>#N/A</v>
      </c>
      <c r="E146" s="47" t="e">
        <f>IF(LEN(VLOOKUP(A146,'Species List'!$A:$G,4,FALSE))=0,"",VLOOKUP(A146,'Species List'!$A:$G,4,FALSE))</f>
        <v>#N/A</v>
      </c>
      <c r="F146" s="47" t="e">
        <f>IF(LEN(VLOOKUP(A146,'Species List'!$A:$G,5,FALSE))=0,"",VLOOKUP(A146,'Species List'!$A:$G,5,FALSE))</f>
        <v>#N/A</v>
      </c>
      <c r="G146" s="47" t="e">
        <f>IF(LEN(VLOOKUP(A146,'Species List'!$A:$G,6,FALSE))=0,"",VLOOKUP(A146,'Species List'!$A:$G,6,FALSE))</f>
        <v>#N/A</v>
      </c>
      <c r="H146" s="47" t="e">
        <f>VLOOKUP(A146,'Species List'!$A:$G,7,FALSE)</f>
        <v>#N/A</v>
      </c>
      <c r="J146" s="53"/>
      <c r="K146" s="26" t="e">
        <f>VLOOKUP(J146,'Species List'!$H$1:$J$9,2,FALSE)</f>
        <v>#N/A</v>
      </c>
      <c r="L146" s="26" t="e">
        <f>VLOOKUP(K146,'Species List'!$I$1:$N$8,2,FALSE)</f>
        <v>#N/A</v>
      </c>
      <c r="M146" s="56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53"/>
      <c r="B147" s="47" t="e">
        <f>IF(LEN(VLOOKUP(A147,'Species List'!$A:$G,2,FALSE))=0,"",VLOOKUP(A147,'Species List'!$A:$G,2,FALSE))</f>
        <v>#N/A</v>
      </c>
      <c r="C147" s="47" t="e">
        <f>IF(LEN(VLOOKUP(A147,'Species List'!$A:$G,3,FALSE))=0,"",VLOOKUP(A147,'Species List'!$A:$G,3,FALSE))</f>
        <v>#N/A</v>
      </c>
      <c r="D147" s="55" t="e">
        <f t="shared" si="10"/>
        <v>#N/A</v>
      </c>
      <c r="E147" s="47" t="e">
        <f>IF(LEN(VLOOKUP(A147,'Species List'!$A:$G,4,FALSE))=0,"",VLOOKUP(A147,'Species List'!$A:$G,4,FALSE))</f>
        <v>#N/A</v>
      </c>
      <c r="F147" s="47" t="e">
        <f>IF(LEN(VLOOKUP(A147,'Species List'!$A:$G,5,FALSE))=0,"",VLOOKUP(A147,'Species List'!$A:$G,5,FALSE))</f>
        <v>#N/A</v>
      </c>
      <c r="G147" s="47" t="e">
        <f>IF(LEN(VLOOKUP(A147,'Species List'!$A:$G,6,FALSE))=0,"",VLOOKUP(A147,'Species List'!$A:$G,6,FALSE))</f>
        <v>#N/A</v>
      </c>
      <c r="H147" s="47" t="e">
        <f>VLOOKUP(A147,'Species List'!$A:$G,7,FALSE)</f>
        <v>#N/A</v>
      </c>
      <c r="J147" s="53"/>
      <c r="K147" s="26" t="e">
        <f>VLOOKUP(J147,'Species List'!$H$1:$J$9,2,FALSE)</f>
        <v>#N/A</v>
      </c>
      <c r="L147" s="26" t="e">
        <f>VLOOKUP(K147,'Species List'!$I$1:$N$8,2,FALSE)</f>
        <v>#N/A</v>
      </c>
      <c r="M147" s="56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53"/>
      <c r="B148" s="47" t="e">
        <f>IF(LEN(VLOOKUP(A148,'Species List'!$A:$G,2,FALSE))=0,"",VLOOKUP(A148,'Species List'!$A:$G,2,FALSE))</f>
        <v>#N/A</v>
      </c>
      <c r="C148" s="47" t="e">
        <f>IF(LEN(VLOOKUP(A148,'Species List'!$A:$G,3,FALSE))=0,"",VLOOKUP(A148,'Species List'!$A:$G,3,FALSE))</f>
        <v>#N/A</v>
      </c>
      <c r="D148" s="55" t="e">
        <f t="shared" si="10"/>
        <v>#N/A</v>
      </c>
      <c r="E148" s="47" t="e">
        <f>IF(LEN(VLOOKUP(A148,'Species List'!$A:$G,4,FALSE))=0,"",VLOOKUP(A148,'Species List'!$A:$G,4,FALSE))</f>
        <v>#N/A</v>
      </c>
      <c r="F148" s="47" t="e">
        <f>IF(LEN(VLOOKUP(A148,'Species List'!$A:$G,5,FALSE))=0,"",VLOOKUP(A148,'Species List'!$A:$G,5,FALSE))</f>
        <v>#N/A</v>
      </c>
      <c r="G148" s="47" t="e">
        <f>IF(LEN(VLOOKUP(A148,'Species List'!$A:$G,6,FALSE))=0,"",VLOOKUP(A148,'Species List'!$A:$G,6,FALSE))</f>
        <v>#N/A</v>
      </c>
      <c r="H148" s="47" t="e">
        <f>VLOOKUP(A148,'Species List'!$A:$G,7,FALSE)</f>
        <v>#N/A</v>
      </c>
      <c r="J148" s="53"/>
      <c r="K148" s="26" t="e">
        <f>VLOOKUP(J148,'Species List'!$H$1:$J$9,2,FALSE)</f>
        <v>#N/A</v>
      </c>
      <c r="L148" s="26" t="e">
        <f>VLOOKUP(K148,'Species List'!$I$1:$N$8,2,FALSE)</f>
        <v>#N/A</v>
      </c>
      <c r="M148" s="56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53"/>
      <c r="B149" s="47" t="e">
        <f>IF(LEN(VLOOKUP(A149,'Species List'!$A:$G,2,FALSE))=0,"",VLOOKUP(A149,'Species List'!$A:$G,2,FALSE))</f>
        <v>#N/A</v>
      </c>
      <c r="C149" s="47" t="e">
        <f>IF(LEN(VLOOKUP(A149,'Species List'!$A:$G,3,FALSE))=0,"",VLOOKUP(A149,'Species List'!$A:$G,3,FALSE))</f>
        <v>#N/A</v>
      </c>
      <c r="D149" s="55" t="e">
        <f t="shared" si="10"/>
        <v>#N/A</v>
      </c>
      <c r="E149" s="47" t="e">
        <f>IF(LEN(VLOOKUP(A149,'Species List'!$A:$G,4,FALSE))=0,"",VLOOKUP(A149,'Species List'!$A:$G,4,FALSE))</f>
        <v>#N/A</v>
      </c>
      <c r="F149" s="47" t="e">
        <f>IF(LEN(VLOOKUP(A149,'Species List'!$A:$G,5,FALSE))=0,"",VLOOKUP(A149,'Species List'!$A:$G,5,FALSE))</f>
        <v>#N/A</v>
      </c>
      <c r="G149" s="47" t="e">
        <f>IF(LEN(VLOOKUP(A149,'Species List'!$A:$G,6,FALSE))=0,"",VLOOKUP(A149,'Species List'!$A:$G,6,FALSE))</f>
        <v>#N/A</v>
      </c>
      <c r="H149" s="47" t="e">
        <f>VLOOKUP(A149,'Species List'!$A:$G,7,FALSE)</f>
        <v>#N/A</v>
      </c>
      <c r="J149" s="53"/>
      <c r="K149" s="26" t="e">
        <f>VLOOKUP(J149,'Species List'!$H$1:$J$9,2,FALSE)</f>
        <v>#N/A</v>
      </c>
      <c r="L149" s="26" t="e">
        <f>VLOOKUP(K149,'Species List'!$I$1:$N$8,2,FALSE)</f>
        <v>#N/A</v>
      </c>
      <c r="M149" s="56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3.5" customHeight="1" x14ac:dyDescent="0.3">
      <c r="A150" s="54"/>
      <c r="B150" s="49" t="e">
        <f>IF(LEN(VLOOKUP(A150,'Species List'!$A:$G,2,FALSE))=0,"",VLOOKUP(A150,'Species List'!$A:$G,2,FALSE))</f>
        <v>#N/A</v>
      </c>
      <c r="C150" s="49" t="e">
        <f>IF(LEN(VLOOKUP(A150,'Species List'!$A:$G,3,FALSE))=0,"",VLOOKUP(A150,'Species List'!$A:$G,3,FALSE))</f>
        <v>#N/A</v>
      </c>
      <c r="D150" s="55" t="e">
        <f t="shared" si="10"/>
        <v>#N/A</v>
      </c>
      <c r="E150" s="49" t="e">
        <f>IF(LEN(VLOOKUP(A150,'Species List'!$A:$G,4,FALSE))=0,"",VLOOKUP(A150,'Species List'!$A:$G,4,FALSE))</f>
        <v>#N/A</v>
      </c>
      <c r="F150" s="49" t="e">
        <f>IF(LEN(VLOOKUP(A150,'Species List'!$A:$G,5,FALSE))=0,"",VLOOKUP(A150,'Species List'!$A:$G,5,FALSE))</f>
        <v>#N/A</v>
      </c>
      <c r="G150" s="49" t="e">
        <f>IF(LEN(VLOOKUP(A150,'Species List'!$A:$G,6,FALSE))=0,"",VLOOKUP(A150,'Species List'!$A:$G,6,FALSE))</f>
        <v>#N/A</v>
      </c>
      <c r="H150" s="49" t="e">
        <f>VLOOKUP(A150,'Species List'!$A:$G,7,FALSE)</f>
        <v>#N/A</v>
      </c>
      <c r="I150" s="48"/>
      <c r="J150" s="54"/>
      <c r="K150" s="51" t="e">
        <f>VLOOKUP(J150,'Species List'!$H$1:$J$9,2,FALSE)</f>
        <v>#N/A</v>
      </c>
      <c r="L150" s="51" t="e">
        <f>VLOOKUP(K150,'Species List'!$I$1:$N$8,2,FALSE)</f>
        <v>#N/A</v>
      </c>
      <c r="M150" s="56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25" customHeight="1" x14ac:dyDescent="0.3">
      <c r="I151" s="87" t="s">
        <v>5384</v>
      </c>
      <c r="J151" s="88"/>
      <c r="K151" s="89"/>
      <c r="L151" s="50">
        <f>SUMIF(L10:L150,"&gt;=0")</f>
        <v>22</v>
      </c>
      <c r="M151" s="2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90" t="s">
        <v>4837</v>
      </c>
      <c r="B1" s="90"/>
      <c r="C1" s="90"/>
      <c r="D1" s="90"/>
      <c r="E1" s="90"/>
      <c r="F1" s="90"/>
    </row>
    <row r="2" spans="1:6" ht="24" customHeight="1" x14ac:dyDescent="0.5">
      <c r="A2" s="64"/>
      <c r="B2" s="65" t="s">
        <v>5427</v>
      </c>
      <c r="C2" s="65" t="s">
        <v>5423</v>
      </c>
      <c r="D2" s="65" t="s">
        <v>5424</v>
      </c>
      <c r="E2" s="65" t="s">
        <v>5425</v>
      </c>
      <c r="F2" s="65" t="s">
        <v>5426</v>
      </c>
    </row>
    <row r="3" spans="1:6" ht="24" customHeight="1" x14ac:dyDescent="0.35">
      <c r="A3" s="61" t="s">
        <v>4838</v>
      </c>
      <c r="B3" s="66"/>
      <c r="C3" s="66"/>
      <c r="D3" s="66"/>
      <c r="E3" s="66"/>
      <c r="F3" s="67"/>
    </row>
    <row r="4" spans="1:6" ht="18" customHeight="1" x14ac:dyDescent="0.35">
      <c r="A4" s="62" t="s">
        <v>5418</v>
      </c>
      <c r="B4" s="59">
        <f>COUNTIF(Woody!$F$10:$F$149,"Native")</f>
        <v>15</v>
      </c>
      <c r="C4" s="59">
        <f>COUNTIF(Forbs!$F$10:$F$148,"Native")</f>
        <v>23</v>
      </c>
      <c r="D4" s="59">
        <f>COUNTIF(Grasses!$F$10:$F$149,"Native")</f>
        <v>7</v>
      </c>
      <c r="E4" s="59">
        <f>AVERAGE(B4:D4)</f>
        <v>15</v>
      </c>
      <c r="F4" s="59">
        <f>SUM(B4:D4)</f>
        <v>45</v>
      </c>
    </row>
    <row r="5" spans="1:6" ht="18" customHeight="1" x14ac:dyDescent="0.35">
      <c r="A5" s="62" t="s">
        <v>4842</v>
      </c>
      <c r="B5" s="59">
        <f>COUNTIF(Woody!$F10:$F199,"Introduced")</f>
        <v>4</v>
      </c>
      <c r="C5" s="59">
        <f>COUNTIF(Forbs!$F10:$F199,"Introduced")</f>
        <v>7</v>
      </c>
      <c r="D5" s="59">
        <f>COUNTIF(Grasses!$F10:$F199,"Introduced")</f>
        <v>2</v>
      </c>
      <c r="E5" s="59">
        <f t="shared" ref="E5:E6" si="0">AVERAGE(B5:D5)</f>
        <v>4.333333333333333</v>
      </c>
      <c r="F5" s="59">
        <f>SUM(B5:D5)</f>
        <v>13</v>
      </c>
    </row>
    <row r="6" spans="1:6" ht="21" customHeight="1" x14ac:dyDescent="0.5">
      <c r="A6" s="62" t="s">
        <v>5419</v>
      </c>
      <c r="B6" s="59">
        <f>SUM(B4:B5)</f>
        <v>19</v>
      </c>
      <c r="C6" s="59">
        <f>SUM(C4:C5)</f>
        <v>30</v>
      </c>
      <c r="D6" s="59">
        <f>SUM(D4:D5)</f>
        <v>9</v>
      </c>
      <c r="E6" s="59">
        <f t="shared" si="0"/>
        <v>19.333333333333332</v>
      </c>
      <c r="F6" s="59">
        <f>SUM(B6:D6)</f>
        <v>58</v>
      </c>
    </row>
    <row r="7" spans="1:6" ht="18" customHeight="1" x14ac:dyDescent="0.35">
      <c r="A7" s="62" t="s">
        <v>4843</v>
      </c>
      <c r="B7" s="59">
        <f>AVERAGEIF(Woody!D10:D150,"&gt;0")</f>
        <v>3.1333333333333333</v>
      </c>
      <c r="C7" s="59">
        <f>AVERAGEIF(Forbs!D10:D150,"&gt;0")</f>
        <v>3.6363636363636362</v>
      </c>
      <c r="D7" s="59">
        <f>AVERAGEIF(Grasses!D10:D150,"&gt;0")</f>
        <v>4.5714285714285712</v>
      </c>
      <c r="E7" s="59">
        <f>AVERAGE(B7:D7)</f>
        <v>3.7803751803751804</v>
      </c>
      <c r="F7" s="59">
        <f>(SUMIF(Woody!D10:D150,"&gt;0")+SUMIF(Forbs!D10:D150,"&gt;0")+SUMIF(Grasses!D10:D150,"&gt;0"))/(COUNTIF(Woody!D10:D150,"&gt;0")+COUNTIF(Forbs!D10:D150,"&gt;0")+COUNTIF(Grasses!D10:D150,"&gt;0"))</f>
        <v>3.6136363636363638</v>
      </c>
    </row>
    <row r="8" spans="1:6" ht="21" customHeight="1" x14ac:dyDescent="0.5">
      <c r="A8" s="62" t="s">
        <v>5420</v>
      </c>
      <c r="B8" s="59">
        <f>AVERAGEIF(Woody!D10:D150,"&gt;=0")</f>
        <v>2.4736842105263159</v>
      </c>
      <c r="C8" s="59">
        <f>AVERAGEIF(Forbs!D10:D150,"&gt;=0")</f>
        <v>2.6666666666666665</v>
      </c>
      <c r="D8" s="59">
        <f>AVERAGEIF(Grasses!D10:D150,"&gt;=0")</f>
        <v>3.5555555555555554</v>
      </c>
      <c r="E8" s="59">
        <f>AVERAGE(B8:D8)</f>
        <v>2.8986354775828462</v>
      </c>
      <c r="F8" s="59">
        <f>(SUMIF(Woody!D10:D150,"&gt;=0")+SUMIF(Forbs!D10:D150,"&gt;=0")+SUMIF(Grasses!D10:D150,"&gt;=0"))/(COUNTIF(Woody!D10:D150,"&gt;=0")+COUNTIF(Forbs!D10:D150,"&gt;=0")+COUNTIF(Grasses!D10:D150,"&gt;=0"))</f>
        <v>2.7413793103448274</v>
      </c>
    </row>
    <row r="9" spans="1:6" ht="18" customHeight="1" x14ac:dyDescent="0.35">
      <c r="A9" s="62" t="s">
        <v>4836</v>
      </c>
      <c r="B9" s="59">
        <f>SQRT(B4)*B7</f>
        <v>12.135347818116573</v>
      </c>
      <c r="C9" s="59">
        <f>SQRT(C4)*C7</f>
        <v>17.439387357500795</v>
      </c>
      <c r="D9" s="59">
        <f>SQRT(D4)*D7</f>
        <v>12.09486313629527</v>
      </c>
      <c r="E9" s="59">
        <f>SQRT(E4)*E7</f>
        <v>14.641330116008934</v>
      </c>
      <c r="F9" s="59">
        <f>SQRT(F4)*F7</f>
        <v>24.241009665168178</v>
      </c>
    </row>
    <row r="10" spans="1:6" ht="21" customHeight="1" x14ac:dyDescent="0.5">
      <c r="A10" s="62" t="s">
        <v>5421</v>
      </c>
      <c r="B10" s="59">
        <f>SQRT(B6)*B8</f>
        <v>10.782539491916404</v>
      </c>
      <c r="C10" s="59">
        <f>SQRT(C6)*C8</f>
        <v>14.605934866804429</v>
      </c>
      <c r="D10" s="59">
        <f>SQRT(D6)*D8</f>
        <v>10.666666666666666</v>
      </c>
      <c r="E10" s="59">
        <f>SQRT(E6)*E8</f>
        <v>12.745209330702943</v>
      </c>
      <c r="F10" s="59">
        <f>SQRT(F6)*F8</f>
        <v>20.877722824695887</v>
      </c>
    </row>
    <row r="11" spans="1:6" ht="18" customHeight="1" x14ac:dyDescent="0.35">
      <c r="A11" s="62" t="s">
        <v>4844</v>
      </c>
      <c r="B11" s="59">
        <f>SUMIF(Woody!$M$10:$M$150,"&gt;=0")</f>
        <v>242</v>
      </c>
      <c r="C11" s="59">
        <f>SUMIF(Forbs!$M$10:$M$151,"&gt;=0")</f>
        <v>128</v>
      </c>
      <c r="D11" s="59">
        <f>SUMIF(Grasses!$M$10:$M$150,"&gt;=0")</f>
        <v>22</v>
      </c>
      <c r="E11" s="59">
        <f>AVERAGE(B11:D11)</f>
        <v>130.66666666666666</v>
      </c>
      <c r="F11" s="59">
        <f>SUM(B11:D11)</f>
        <v>392</v>
      </c>
    </row>
    <row r="12" spans="1:6" ht="18" customHeight="1" x14ac:dyDescent="0.35">
      <c r="A12" s="62" t="s">
        <v>5385</v>
      </c>
      <c r="B12" s="59">
        <f>SUMIF(Woody!$F$10:$F$150,"Introduced",Woody!$L$10:$L$150)</f>
        <v>7</v>
      </c>
      <c r="C12" s="59">
        <f>SUMIF(Forbs!$F$10:$F$151,"Introduced",Forbs!$L$10:$L$151)</f>
        <v>21</v>
      </c>
      <c r="D12" s="59">
        <f>SUMIF(Grasses!$F$10:$F$150,"Introduced",Grasses!$L$10:$L$150)</f>
        <v>6</v>
      </c>
      <c r="E12" s="59">
        <f>AVERAGE(B12:D12)</f>
        <v>11.333333333333334</v>
      </c>
      <c r="F12" s="59">
        <f>SUM(B12:D12)</f>
        <v>34</v>
      </c>
    </row>
    <row r="13" spans="1:6" ht="18.75" customHeight="1" x14ac:dyDescent="0.35">
      <c r="A13" s="63" t="s">
        <v>4845</v>
      </c>
      <c r="B13" s="60">
        <f>B12/B11</f>
        <v>2.8925619834710745E-2</v>
      </c>
      <c r="C13" s="60">
        <f>C12/C11</f>
        <v>0.1640625</v>
      </c>
      <c r="D13" s="60">
        <f>D12/D11</f>
        <v>0.27272727272727271</v>
      </c>
      <c r="E13" s="60">
        <f>E12/E11</f>
        <v>8.6734693877551033E-2</v>
      </c>
      <c r="F13" s="60">
        <f>F12/F11</f>
        <v>8.673469387755102E-2</v>
      </c>
    </row>
    <row r="14" spans="1:6" ht="18.75" customHeight="1" x14ac:dyDescent="0.35">
      <c r="A14" s="61"/>
      <c r="B14" s="66"/>
      <c r="C14" s="66"/>
      <c r="D14" s="66"/>
      <c r="E14" s="66"/>
      <c r="F14" s="66"/>
    </row>
    <row r="15" spans="1:6" ht="18" customHeight="1" x14ac:dyDescent="0.35">
      <c r="A15" s="62" t="s">
        <v>4839</v>
      </c>
      <c r="B15" s="58">
        <f>SUMIF(Woody!$O$10:$O$150,"&gt;=0")</f>
        <v>3.9235537190082654</v>
      </c>
      <c r="C15" s="58">
        <f>SUMIF(Forbs!$O$10:$O$150,"&gt;=0")</f>
        <v>2.6328125</v>
      </c>
      <c r="D15" s="58">
        <f>SUMIF(Grasses!$O$10:$O$150,"&gt;=0")</f>
        <v>3.3409090909090913</v>
      </c>
      <c r="E15" s="58">
        <f>AVERAGE(B15:D15)</f>
        <v>3.2990917699724522</v>
      </c>
      <c r="F15" s="59">
        <f>SUM(B15:D15)</f>
        <v>9.8972753099173563</v>
      </c>
    </row>
    <row r="16" spans="1:6" ht="18" customHeight="1" x14ac:dyDescent="0.35">
      <c r="A16" s="62"/>
      <c r="B16" s="58"/>
      <c r="C16" s="58"/>
      <c r="D16" s="58"/>
      <c r="E16" s="58"/>
      <c r="F16" s="58"/>
    </row>
    <row r="17" spans="1:6" ht="18" customHeight="1" x14ac:dyDescent="0.35">
      <c r="A17" s="62" t="s">
        <v>4840</v>
      </c>
      <c r="B17" s="58"/>
      <c r="C17" s="58"/>
      <c r="D17" s="58"/>
      <c r="E17" s="58"/>
      <c r="F17" s="58"/>
    </row>
    <row r="18" spans="1:6" ht="18.75" customHeight="1" x14ac:dyDescent="0.35">
      <c r="A18" s="63" t="s">
        <v>4841</v>
      </c>
      <c r="B18" s="68"/>
      <c r="C18" s="68"/>
      <c r="D18" s="68"/>
      <c r="E18" s="68"/>
      <c r="F18" s="68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2023-12-20T19:51:16Z</dcterms:modified>
</cp:coreProperties>
</file>