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b25\OneDrive\Desktop\Assignments\"/>
    </mc:Choice>
  </mc:AlternateContent>
  <xr:revisionPtr revIDLastSave="0" documentId="13_ncr:1_{4DE85EFD-DC7C-4498-B1AD-E7F06268FBE7}" xr6:coauthVersionLast="47" xr6:coauthVersionMax="47" xr10:uidLastSave="{00000000-0000-0000-0000-000000000000}"/>
  <bookViews>
    <workbookView xWindow="-108" yWindow="-108" windowWidth="23256" windowHeight="12456" activeTab="5" xr2:uid="{FA5847D1-71CA-48A0-BE41-C1DEF07E66AF}"/>
  </bookViews>
  <sheets>
    <sheet name="AB" sheetId="1" r:id="rId1"/>
    <sheet name="NUM_ANTS" sheetId="3" r:id="rId2"/>
    <sheet name="EVAP" sheetId="4" r:id="rId3"/>
    <sheet name="ITER" sheetId="5" r:id="rId4"/>
    <sheet name="FLAVOR" sheetId="7" r:id="rId5"/>
    <sheet name="RESUL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9" i="6" l="1"/>
  <c r="S9" i="6"/>
  <c r="R9" i="6"/>
  <c r="N14" i="6"/>
  <c r="G14" i="6"/>
  <c r="F14" i="6"/>
  <c r="M14" i="6"/>
  <c r="L14" i="6"/>
  <c r="L13" i="6"/>
  <c r="G13" i="6"/>
  <c r="F13" i="6"/>
  <c r="N13" i="6"/>
  <c r="M13" i="6"/>
  <c r="N16" i="6"/>
  <c r="M16" i="6"/>
  <c r="L16" i="6"/>
  <c r="N15" i="6"/>
  <c r="M15" i="6"/>
  <c r="L15" i="6"/>
  <c r="G16" i="6"/>
  <c r="F16" i="6"/>
  <c r="G15" i="6"/>
  <c r="F15" i="6"/>
  <c r="N12" i="6"/>
  <c r="M12" i="6"/>
  <c r="G12" i="6"/>
  <c r="F12" i="6"/>
  <c r="M11" i="6"/>
  <c r="M10" i="6"/>
  <c r="L10" i="6"/>
  <c r="J11" i="6"/>
  <c r="J10" i="6"/>
  <c r="J9" i="6"/>
  <c r="K9" i="6" s="1"/>
  <c r="J7" i="6"/>
  <c r="K7" i="6" s="1"/>
  <c r="I7" i="6"/>
  <c r="L11" i="6"/>
  <c r="M7" i="6"/>
  <c r="L7" i="6"/>
  <c r="M9" i="6"/>
  <c r="L9" i="6"/>
  <c r="J8" i="6"/>
  <c r="K8" i="6" s="1"/>
  <c r="M8" i="6"/>
  <c r="N8" i="6" s="1"/>
  <c r="L8" i="6"/>
  <c r="K15" i="7" a="1"/>
  <c r="K15" i="7" s="1"/>
  <c r="H15" i="7" a="1"/>
  <c r="H15" i="7" s="1"/>
  <c r="G75" i="7"/>
  <c r="G7" i="6"/>
  <c r="G11" i="6"/>
  <c r="F11" i="6"/>
  <c r="G10" i="6"/>
  <c r="F10" i="6"/>
  <c r="G9" i="6"/>
  <c r="F9" i="6"/>
  <c r="G8" i="6"/>
  <c r="F8" i="6"/>
  <c r="F7" i="6"/>
  <c r="E9" i="6"/>
  <c r="D9" i="6"/>
  <c r="E8" i="6"/>
  <c r="D8" i="6"/>
  <c r="E7" i="6"/>
  <c r="D7" i="6"/>
  <c r="G75" i="5"/>
  <c r="H45" i="5" a="1"/>
  <c r="H45" i="5" s="1"/>
  <c r="H30" i="5" a="1"/>
  <c r="H30" i="5" s="1"/>
  <c r="H15" i="5" a="1"/>
  <c r="H15" i="5" s="1"/>
  <c r="H61" i="4" a="1"/>
  <c r="H61" i="4" s="1"/>
  <c r="H45" i="4" a="1"/>
  <c r="H45" i="4" s="1"/>
  <c r="H30" i="4" a="1"/>
  <c r="H30" i="4" s="1"/>
  <c r="H15" i="4" a="1"/>
  <c r="H15" i="4" s="1"/>
  <c r="H45" i="1"/>
  <c r="H30" i="1"/>
  <c r="H61" i="3" a="1"/>
  <c r="H61" i="3" s="1"/>
  <c r="H45" i="3" a="1"/>
  <c r="H45" i="3" s="1"/>
  <c r="H30" i="3" a="1"/>
  <c r="H30" i="3" s="1"/>
  <c r="H15" i="3" a="1"/>
  <c r="H15" i="3" s="1"/>
  <c r="H62" i="1" a="1"/>
  <c r="H62" i="1" s="1"/>
  <c r="H46" i="1" a="1"/>
  <c r="H46" i="1" s="1"/>
  <c r="H31" i="1" a="1"/>
  <c r="H31" i="1" s="1"/>
  <c r="H15" i="1" a="1"/>
  <c r="H15" i="1" s="1"/>
  <c r="N9" i="6" l="1"/>
  <c r="H7" i="6" a="1"/>
  <c r="H7" i="6" s="1"/>
  <c r="N10" i="6"/>
  <c r="K10" i="6"/>
  <c r="N7" i="6"/>
  <c r="K11" i="6"/>
  <c r="N11" i="6"/>
  <c r="H61" i="5" a="1"/>
  <c r="H6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<sst xmlns="http://schemas.openxmlformats.org/spreadsheetml/2006/main" count="388" uniqueCount="96">
  <si>
    <t>ANT COLONY PARAMETER TRIALS</t>
  </si>
  <si>
    <t>NUM ANTS = 100</t>
  </si>
  <si>
    <t>EVAP FACTOR = 0.5</t>
  </si>
  <si>
    <t>NUM ITER FOR HALT = 20</t>
  </si>
  <si>
    <t>TIME</t>
  </si>
  <si>
    <t>PATH</t>
  </si>
  <si>
    <t>%GREEDY</t>
  </si>
  <si>
    <t>GREEDY</t>
  </si>
  <si>
    <t>B&amp;B</t>
  </si>
  <si>
    <t>CITY SIZE = 17, SEED = 420</t>
  </si>
  <si>
    <t>1~4</t>
  </si>
  <si>
    <t>1~5</t>
  </si>
  <si>
    <t>1~3</t>
  </si>
  <si>
    <t>1~2</t>
  </si>
  <si>
    <t>1~1</t>
  </si>
  <si>
    <t>(alpha~beta)</t>
  </si>
  <si>
    <t>2~1</t>
  </si>
  <si>
    <t>3~1</t>
  </si>
  <si>
    <t>4~1</t>
  </si>
  <si>
    <t>5~1</t>
  </si>
  <si>
    <t>CITY SIZE = 25, SEED = 69</t>
  </si>
  <si>
    <t>N/A</t>
  </si>
  <si>
    <t>CITY SIZE = 50, SEED = 100</t>
  </si>
  <si>
    <t>1~7</t>
  </si>
  <si>
    <t>CITY SIZE = 75, SEED = 20</t>
  </si>
  <si>
    <t>RESULT</t>
  </si>
  <si>
    <t>ALPHA = 1     BETA = 2</t>
  </si>
  <si>
    <t>TESTING: NUM_ANTS</t>
  </si>
  <si>
    <t>TESTING: ALPHA-BETA</t>
  </si>
  <si>
    <t>ALPHA = 1   BETA = 2</t>
  </si>
  <si>
    <t>(NUM_ANTS)</t>
  </si>
  <si>
    <t>NUM_ANTS = 100</t>
  </si>
  <si>
    <t>TESTING: EVAP_RATE</t>
  </si>
  <si>
    <t>(EVAP_FACTOR)</t>
  </si>
  <si>
    <t>EVAP_FACTOR = 0.5</t>
  </si>
  <si>
    <t>TESTING: NUM ITER FOR HALT</t>
  </si>
  <si>
    <t>EVAP_RATE =  0.5</t>
  </si>
  <si>
    <t>(NUM ITER FOR HALT)</t>
  </si>
  <si>
    <t>NUM ITER FOR HALT = 35</t>
  </si>
  <si>
    <t># Cities</t>
  </si>
  <si>
    <t>Random</t>
  </si>
  <si>
    <t>Greedy</t>
  </si>
  <si>
    <t>Branch &amp; Bound</t>
  </si>
  <si>
    <t>Time (sec)</t>
  </si>
  <si>
    <t>Path Length</t>
  </si>
  <si>
    <t>% of Random</t>
  </si>
  <si>
    <t>% of Greedy</t>
  </si>
  <si>
    <t>Ant System</t>
  </si>
  <si>
    <t>RANDOM 15</t>
  </si>
  <si>
    <t>Time</t>
  </si>
  <si>
    <t>Path</t>
  </si>
  <si>
    <t>RANDOM 30</t>
  </si>
  <si>
    <t>RANDOM 60</t>
  </si>
  <si>
    <t>RANDOM 100</t>
  </si>
  <si>
    <t>RANDOM 200</t>
  </si>
  <si>
    <t>TB</t>
  </si>
  <si>
    <t>inf</t>
  </si>
  <si>
    <t>GREEDY 15</t>
  </si>
  <si>
    <t>GREEDY 30</t>
  </si>
  <si>
    <t>GREEDY 60</t>
  </si>
  <si>
    <t>GREEDY 100</t>
  </si>
  <si>
    <t>GREEDY 200</t>
  </si>
  <si>
    <t>B&amp;B 15</t>
  </si>
  <si>
    <t>B&amp;B 30</t>
  </si>
  <si>
    <t>B&amp;B 60</t>
  </si>
  <si>
    <t>B&amp;B 100</t>
  </si>
  <si>
    <t>B&amp;B 200</t>
  </si>
  <si>
    <t>ANT 15</t>
  </si>
  <si>
    <t>ANT 30</t>
  </si>
  <si>
    <t>ANT 200</t>
  </si>
  <si>
    <t>ANT 100</t>
  </si>
  <si>
    <t>ANT 60</t>
  </si>
  <si>
    <t>TESTING: ANT PERSONALITY</t>
  </si>
  <si>
    <t>WITH</t>
  </si>
  <si>
    <t>WITHOUT</t>
  </si>
  <si>
    <t>CITY #</t>
  </si>
  <si>
    <t>% GREEDY</t>
  </si>
  <si>
    <t>SEED</t>
  </si>
  <si>
    <t>ANT PERSONALITY IS DETRIMENTAL</t>
  </si>
  <si>
    <t>ANT 300</t>
  </si>
  <si>
    <t>GREEDY 300</t>
  </si>
  <si>
    <t>ANT 250</t>
  </si>
  <si>
    <t>*</t>
  </si>
  <si>
    <t>GREEDY 250</t>
  </si>
  <si>
    <t>ANT 40</t>
  </si>
  <si>
    <t>ANT 75</t>
  </si>
  <si>
    <t>GREEDY 40</t>
  </si>
  <si>
    <t>GREEDY 75</t>
  </si>
  <si>
    <t>GREEDY 150</t>
  </si>
  <si>
    <t>ANT 150</t>
  </si>
  <si>
    <t>ANT 220</t>
  </si>
  <si>
    <t>.</t>
  </si>
  <si>
    <t>RANDOM 40</t>
  </si>
  <si>
    <t>[600]</t>
  </si>
  <si>
    <t>Austin Bailey</t>
  </si>
  <si>
    <t>FINAL RESULTS (PRETTY)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</si>
</sst>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/>
    <xf numFmtId="1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954E-18FA-406A-A443-CD3C92E3EA05}">
  <dimension ref="B2:T71"/>
  <sheetViews>
    <sheetView workbookViewId="0">
      <selection activeCell="F4" sqref="F4:H4"/>
    </sheetView>
  </sheetViews>
  <sheetFormatPr defaultRowHeight="14.4" x14ac:dyDescent="0.3"/>
  <sheetData>
    <row r="2" spans="2:20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0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2:20" x14ac:dyDescent="0.3">
      <c r="F4" s="6" t="s">
        <v>94</v>
      </c>
      <c r="G4" s="6"/>
      <c r="H4" s="6"/>
    </row>
    <row r="5" spans="2:20" x14ac:dyDescent="0.3">
      <c r="B5" s="6" t="s">
        <v>28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20" x14ac:dyDescent="0.3"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25</v>
      </c>
      <c r="O6" s="6"/>
      <c r="P6" s="6"/>
      <c r="Q6" s="6"/>
      <c r="R6" s="6"/>
      <c r="S6" s="6"/>
      <c r="T6" s="6"/>
    </row>
    <row r="7" spans="2:20" x14ac:dyDescent="0.3">
      <c r="B7" s="6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N7" s="6" t="s">
        <v>26</v>
      </c>
      <c r="O7" s="6"/>
      <c r="P7" s="6"/>
      <c r="Q7" s="6"/>
      <c r="R7" s="6"/>
      <c r="S7" s="6"/>
      <c r="T7" s="6"/>
    </row>
    <row r="8" spans="2:20" x14ac:dyDescent="0.3"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2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2:20" x14ac:dyDescent="0.3">
      <c r="B11" s="6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3" spans="2:20" x14ac:dyDescent="0.3">
      <c r="F13" t="s">
        <v>4</v>
      </c>
      <c r="G13" t="s">
        <v>5</v>
      </c>
      <c r="H13" t="s">
        <v>6</v>
      </c>
    </row>
    <row r="14" spans="2:20" x14ac:dyDescent="0.3">
      <c r="E14" t="s">
        <v>7</v>
      </c>
      <c r="F14">
        <v>0</v>
      </c>
      <c r="G14">
        <v>15979</v>
      </c>
      <c r="H14">
        <v>1</v>
      </c>
    </row>
    <row r="15" spans="2:20" x14ac:dyDescent="0.3">
      <c r="E15" t="s">
        <v>8</v>
      </c>
      <c r="F15">
        <v>23.984000000000002</v>
      </c>
      <c r="G15">
        <v>10870</v>
      </c>
      <c r="H15" cm="1">
        <f t="array" ref="H15:H24">G15:G24/G14</f>
        <v>0.68026785155516611</v>
      </c>
    </row>
    <row r="16" spans="2:20" x14ac:dyDescent="0.3">
      <c r="E16" s="3" t="s">
        <v>11</v>
      </c>
      <c r="F16">
        <v>0.70099999999999996</v>
      </c>
      <c r="G16">
        <v>11903</v>
      </c>
      <c r="H16">
        <v>0.74491520120157706</v>
      </c>
    </row>
    <row r="17" spans="2:12" x14ac:dyDescent="0.3">
      <c r="E17" s="4" t="s">
        <v>10</v>
      </c>
      <c r="F17">
        <v>0.52402099999999996</v>
      </c>
      <c r="G17">
        <v>11780</v>
      </c>
      <c r="H17">
        <v>0.73721759809750298</v>
      </c>
    </row>
    <row r="18" spans="2:12" x14ac:dyDescent="0.3">
      <c r="E18" s="4" t="s">
        <v>12</v>
      </c>
      <c r="F18">
        <v>0.64799799999999996</v>
      </c>
      <c r="G18">
        <v>11780</v>
      </c>
      <c r="H18">
        <v>0.73721759809750298</v>
      </c>
    </row>
    <row r="19" spans="2:12" x14ac:dyDescent="0.3">
      <c r="C19" t="s">
        <v>15</v>
      </c>
      <c r="E19" s="4" t="s">
        <v>13</v>
      </c>
      <c r="F19">
        <v>0.85448800000000003</v>
      </c>
      <c r="G19">
        <v>11767</v>
      </c>
      <c r="H19">
        <v>0.73640403028975532</v>
      </c>
    </row>
    <row r="20" spans="2:12" x14ac:dyDescent="0.3">
      <c r="E20" s="4" t="s">
        <v>14</v>
      </c>
      <c r="F20">
        <v>1.56168</v>
      </c>
      <c r="G20">
        <v>11590</v>
      </c>
      <c r="H20">
        <v>0.72532699167657555</v>
      </c>
    </row>
    <row r="21" spans="2:12" x14ac:dyDescent="0.3">
      <c r="E21" s="4" t="s">
        <v>16</v>
      </c>
      <c r="F21">
        <v>0.72177500000000006</v>
      </c>
      <c r="G21">
        <v>11590</v>
      </c>
      <c r="H21">
        <v>0.72532699167657555</v>
      </c>
    </row>
    <row r="22" spans="2:12" x14ac:dyDescent="0.3">
      <c r="E22" s="4" t="s">
        <v>17</v>
      </c>
      <c r="F22">
        <v>0.63002000000000002</v>
      </c>
      <c r="G22">
        <v>11858</v>
      </c>
      <c r="H22">
        <v>0.74209900494398895</v>
      </c>
    </row>
    <row r="23" spans="2:12" x14ac:dyDescent="0.3">
      <c r="E23" s="4" t="s">
        <v>18</v>
      </c>
      <c r="F23">
        <v>0.62150499999999997</v>
      </c>
      <c r="G23">
        <v>12757</v>
      </c>
      <c r="H23">
        <v>0.79836034795669319</v>
      </c>
    </row>
    <row r="24" spans="2:12" x14ac:dyDescent="0.3">
      <c r="E24" s="4" t="s">
        <v>19</v>
      </c>
      <c r="F24">
        <v>0.59599000000000002</v>
      </c>
      <c r="G24">
        <v>11858</v>
      </c>
      <c r="H24">
        <v>0.74209900494398895</v>
      </c>
    </row>
    <row r="25" spans="2:12" x14ac:dyDescent="0.3">
      <c r="E25" s="4"/>
    </row>
    <row r="26" spans="2:12" x14ac:dyDescent="0.3">
      <c r="B26" s="6" t="s">
        <v>20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2:12" x14ac:dyDescent="0.3">
      <c r="F28" t="s">
        <v>4</v>
      </c>
      <c r="G28" t="s">
        <v>5</v>
      </c>
      <c r="H28" t="s">
        <v>6</v>
      </c>
    </row>
    <row r="29" spans="2:12" x14ac:dyDescent="0.3">
      <c r="E29" t="s">
        <v>7</v>
      </c>
      <c r="F29">
        <v>5.0039999999999998E-3</v>
      </c>
      <c r="G29">
        <v>13425</v>
      </c>
      <c r="H29">
        <v>1</v>
      </c>
    </row>
    <row r="30" spans="2:12" x14ac:dyDescent="0.3">
      <c r="E30" t="s">
        <v>8</v>
      </c>
      <c r="F30">
        <v>60</v>
      </c>
      <c r="G30">
        <v>12056</v>
      </c>
      <c r="H30">
        <f>G30/G29</f>
        <v>0.89802607076350094</v>
      </c>
    </row>
    <row r="31" spans="2:12" x14ac:dyDescent="0.3">
      <c r="E31" s="3" t="s">
        <v>11</v>
      </c>
      <c r="F31">
        <v>0.93100000000000005</v>
      </c>
      <c r="G31">
        <v>11640</v>
      </c>
      <c r="H31" cm="1">
        <f t="array" ref="H31:H39">G31:G39/G29</f>
        <v>0.86703910614525137</v>
      </c>
    </row>
    <row r="32" spans="2:12" x14ac:dyDescent="0.3">
      <c r="E32" s="4" t="s">
        <v>10</v>
      </c>
      <c r="F32">
        <v>1.3069999999999999</v>
      </c>
      <c r="G32">
        <v>11658</v>
      </c>
      <c r="H32">
        <v>0.86837988826815637</v>
      </c>
    </row>
    <row r="33" spans="2:12" x14ac:dyDescent="0.3">
      <c r="E33" s="4" t="s">
        <v>12</v>
      </c>
      <c r="F33">
        <v>1.3333999999999999</v>
      </c>
      <c r="G33">
        <v>11421</v>
      </c>
      <c r="H33">
        <v>0.85072625698324023</v>
      </c>
    </row>
    <row r="34" spans="2:12" x14ac:dyDescent="0.3">
      <c r="C34" t="s">
        <v>15</v>
      </c>
      <c r="E34" s="4" t="s">
        <v>13</v>
      </c>
      <c r="F34">
        <v>2.5</v>
      </c>
      <c r="G34">
        <v>11295</v>
      </c>
      <c r="H34">
        <v>0.84134078212290497</v>
      </c>
    </row>
    <row r="35" spans="2:12" x14ac:dyDescent="0.3">
      <c r="E35" s="4" t="s">
        <v>14</v>
      </c>
      <c r="F35">
        <v>2.5499999999999998</v>
      </c>
      <c r="G35">
        <v>11377</v>
      </c>
      <c r="H35">
        <v>0.84744878957169456</v>
      </c>
    </row>
    <row r="36" spans="2:12" x14ac:dyDescent="0.3">
      <c r="E36" s="4" t="s">
        <v>16</v>
      </c>
      <c r="F36">
        <v>1.6447000000000001</v>
      </c>
      <c r="G36">
        <v>11932</v>
      </c>
      <c r="H36">
        <v>0.8887895716945996</v>
      </c>
    </row>
    <row r="37" spans="2:12" x14ac:dyDescent="0.3">
      <c r="E37" s="4" t="s">
        <v>17</v>
      </c>
      <c r="F37">
        <v>1.3145</v>
      </c>
      <c r="G37">
        <v>11377</v>
      </c>
      <c r="H37">
        <v>0.84744878957169456</v>
      </c>
    </row>
    <row r="38" spans="2:12" x14ac:dyDescent="0.3">
      <c r="E38" s="4" t="s">
        <v>18</v>
      </c>
      <c r="F38">
        <v>1.383</v>
      </c>
      <c r="G38">
        <v>12078</v>
      </c>
      <c r="H38">
        <v>0.89966480446927377</v>
      </c>
    </row>
    <row r="39" spans="2:12" x14ac:dyDescent="0.3">
      <c r="E39" s="4" t="s">
        <v>19</v>
      </c>
      <c r="F39">
        <v>1.1939900000000001</v>
      </c>
      <c r="G39">
        <v>12208</v>
      </c>
      <c r="H39">
        <v>0.90934823091247674</v>
      </c>
    </row>
    <row r="41" spans="2:12" x14ac:dyDescent="0.3">
      <c r="B41" s="6" t="s">
        <v>22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3" spans="2:12" x14ac:dyDescent="0.3">
      <c r="F43" t="s">
        <v>4</v>
      </c>
      <c r="G43" t="s">
        <v>5</v>
      </c>
      <c r="H43" t="s">
        <v>6</v>
      </c>
    </row>
    <row r="44" spans="2:12" x14ac:dyDescent="0.3">
      <c r="E44" t="s">
        <v>7</v>
      </c>
      <c r="F44">
        <v>8.9980000000000008E-3</v>
      </c>
      <c r="G44">
        <v>25559</v>
      </c>
      <c r="H44">
        <v>1</v>
      </c>
    </row>
    <row r="45" spans="2:12" x14ac:dyDescent="0.3">
      <c r="E45" t="s">
        <v>8</v>
      </c>
      <c r="F45">
        <v>60</v>
      </c>
      <c r="G45">
        <v>19740</v>
      </c>
      <c r="H45">
        <f>G45/G44</f>
        <v>0.77233068586407916</v>
      </c>
    </row>
    <row r="46" spans="2:12" x14ac:dyDescent="0.3">
      <c r="E46" s="3" t="s">
        <v>11</v>
      </c>
      <c r="F46">
        <v>5.9349999999999996</v>
      </c>
      <c r="G46">
        <v>19701</v>
      </c>
      <c r="H46" cm="1">
        <f t="array" ref="H46:H55">G46:G55/G44</f>
        <v>0.77080480456981881</v>
      </c>
    </row>
    <row r="47" spans="2:12" x14ac:dyDescent="0.3">
      <c r="E47" s="4" t="s">
        <v>10</v>
      </c>
      <c r="F47">
        <v>11.887109000000001</v>
      </c>
      <c r="G47">
        <v>19984</v>
      </c>
      <c r="H47">
        <v>0.78187722524355407</v>
      </c>
    </row>
    <row r="48" spans="2:12" x14ac:dyDescent="0.3">
      <c r="E48" s="4" t="s">
        <v>12</v>
      </c>
      <c r="F48">
        <v>8.8905999999999992</v>
      </c>
      <c r="G48">
        <v>20032</v>
      </c>
      <c r="H48">
        <v>0.78375523299033611</v>
      </c>
    </row>
    <row r="49" spans="2:12" x14ac:dyDescent="0.3">
      <c r="C49" t="s">
        <v>15</v>
      </c>
      <c r="E49" s="4" t="s">
        <v>13</v>
      </c>
      <c r="F49">
        <v>12.6069</v>
      </c>
      <c r="G49">
        <v>19867</v>
      </c>
      <c r="H49">
        <v>0.77729958136077315</v>
      </c>
    </row>
    <row r="50" spans="2:12" x14ac:dyDescent="0.3">
      <c r="E50" s="4" t="s">
        <v>14</v>
      </c>
      <c r="F50">
        <v>7.8770800000000003</v>
      </c>
      <c r="G50">
        <v>20695</v>
      </c>
      <c r="H50">
        <v>0.80969521499276187</v>
      </c>
    </row>
    <row r="51" spans="2:12" x14ac:dyDescent="0.3">
      <c r="E51" s="4" t="s">
        <v>16</v>
      </c>
      <c r="F51">
        <v>5.5381</v>
      </c>
      <c r="G51">
        <v>19362</v>
      </c>
      <c r="H51">
        <v>0.7575413748581713</v>
      </c>
    </row>
    <row r="52" spans="2:12" x14ac:dyDescent="0.3">
      <c r="E52" s="4" t="s">
        <v>17</v>
      </c>
      <c r="F52">
        <v>5.5869999999999997</v>
      </c>
      <c r="G52">
        <v>22421</v>
      </c>
      <c r="H52">
        <v>0.87722524355412967</v>
      </c>
    </row>
    <row r="53" spans="2:12" x14ac:dyDescent="0.3">
      <c r="E53" s="4" t="s">
        <v>18</v>
      </c>
      <c r="F53">
        <v>4.9349699999999999</v>
      </c>
      <c r="G53">
        <v>21232</v>
      </c>
      <c r="H53">
        <v>0.830705426659885</v>
      </c>
    </row>
    <row r="54" spans="2:12" x14ac:dyDescent="0.3">
      <c r="E54" s="4" t="s">
        <v>19</v>
      </c>
      <c r="F54">
        <v>5.2911000000000001</v>
      </c>
      <c r="G54">
        <v>21290</v>
      </c>
      <c r="H54">
        <v>0.83297468602057978</v>
      </c>
    </row>
    <row r="55" spans="2:12" x14ac:dyDescent="0.3">
      <c r="E55" s="4" t="s">
        <v>23</v>
      </c>
      <c r="F55">
        <v>5.3289999999999997</v>
      </c>
      <c r="G55">
        <v>20430</v>
      </c>
      <c r="H55">
        <v>0.79932704722406978</v>
      </c>
    </row>
    <row r="57" spans="2:12" x14ac:dyDescent="0.3">
      <c r="B57" s="6" t="s">
        <v>24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9" spans="2:12" x14ac:dyDescent="0.3">
      <c r="F59" t="s">
        <v>4</v>
      </c>
      <c r="G59" t="s">
        <v>5</v>
      </c>
      <c r="H59" t="s">
        <v>6</v>
      </c>
    </row>
    <row r="60" spans="2:12" x14ac:dyDescent="0.3">
      <c r="E60" t="s">
        <v>7</v>
      </c>
      <c r="F60">
        <v>1.7999999999999999E-2</v>
      </c>
      <c r="G60">
        <v>31120</v>
      </c>
      <c r="H60">
        <v>1</v>
      </c>
    </row>
    <row r="61" spans="2:12" x14ac:dyDescent="0.3">
      <c r="E61" t="s">
        <v>8</v>
      </c>
      <c r="F61">
        <v>60</v>
      </c>
      <c r="G61">
        <v>31120</v>
      </c>
      <c r="H61">
        <v>1</v>
      </c>
    </row>
    <row r="62" spans="2:12" x14ac:dyDescent="0.3">
      <c r="E62" s="3" t="s">
        <v>11</v>
      </c>
      <c r="F62">
        <v>19.898</v>
      </c>
      <c r="G62">
        <v>26836</v>
      </c>
      <c r="H62" cm="1">
        <f t="array" ref="H62:H71">G62:G71/G60</f>
        <v>0.86233933161953724</v>
      </c>
    </row>
    <row r="63" spans="2:12" x14ac:dyDescent="0.3">
      <c r="E63" s="4" t="s">
        <v>10</v>
      </c>
      <c r="F63">
        <v>32.884599999999999</v>
      </c>
      <c r="G63">
        <v>26958</v>
      </c>
      <c r="H63">
        <v>0.86625964010282774</v>
      </c>
    </row>
    <row r="64" spans="2:12" x14ac:dyDescent="0.3">
      <c r="E64" s="4" t="s">
        <v>12</v>
      </c>
      <c r="F64">
        <v>29.044</v>
      </c>
      <c r="G64">
        <v>26948</v>
      </c>
      <c r="H64">
        <v>0.86593830334190236</v>
      </c>
    </row>
    <row r="65" spans="3:8" x14ac:dyDescent="0.3">
      <c r="C65" t="s">
        <v>15</v>
      </c>
      <c r="E65" s="4" t="s">
        <v>13</v>
      </c>
      <c r="F65">
        <v>43.025579999999998</v>
      </c>
      <c r="G65">
        <v>26569</v>
      </c>
      <c r="H65">
        <v>0.85375964010282779</v>
      </c>
    </row>
    <row r="66" spans="3:8" x14ac:dyDescent="0.3">
      <c r="E66" s="4" t="s">
        <v>14</v>
      </c>
      <c r="F66">
        <v>23.224599999999999</v>
      </c>
      <c r="G66">
        <v>28718</v>
      </c>
      <c r="H66">
        <v>0.92281491002570692</v>
      </c>
    </row>
    <row r="67" spans="3:8" x14ac:dyDescent="0.3">
      <c r="E67" s="4" t="s">
        <v>16</v>
      </c>
      <c r="F67">
        <v>23.829153999999999</v>
      </c>
      <c r="G67">
        <v>27652</v>
      </c>
      <c r="H67">
        <v>0.88856041131105401</v>
      </c>
    </row>
    <row r="68" spans="3:8" x14ac:dyDescent="0.3">
      <c r="E68" s="4" t="s">
        <v>17</v>
      </c>
      <c r="F68">
        <v>22.060236</v>
      </c>
      <c r="G68">
        <v>28893</v>
      </c>
      <c r="H68">
        <v>0.92843830334190236</v>
      </c>
    </row>
    <row r="69" spans="3:8" x14ac:dyDescent="0.3">
      <c r="E69" s="4" t="s">
        <v>18</v>
      </c>
      <c r="F69">
        <v>17.435465000000001</v>
      </c>
      <c r="G69">
        <v>28624</v>
      </c>
      <c r="H69">
        <v>0.91979434447300767</v>
      </c>
    </row>
    <row r="70" spans="3:8" x14ac:dyDescent="0.3">
      <c r="E70" s="4" t="s">
        <v>19</v>
      </c>
      <c r="F70">
        <v>17.53304</v>
      </c>
      <c r="G70">
        <v>29518</v>
      </c>
      <c r="H70">
        <v>0.94852185089974295</v>
      </c>
    </row>
    <row r="71" spans="3:8" x14ac:dyDescent="0.3">
      <c r="E71" s="4" t="s">
        <v>23</v>
      </c>
      <c r="F71">
        <v>34.046100000000003</v>
      </c>
      <c r="G71">
        <v>27253</v>
      </c>
      <c r="H71">
        <v>0.87573907455012856</v>
      </c>
    </row>
  </sheetData>
  <mergeCells count="12">
    <mergeCell ref="B57:L57"/>
    <mergeCell ref="B2:L3"/>
    <mergeCell ref="B5:L5"/>
    <mergeCell ref="B6:L6"/>
    <mergeCell ref="B7:L7"/>
    <mergeCell ref="B8:L8"/>
    <mergeCell ref="F4:H4"/>
    <mergeCell ref="N6:T6"/>
    <mergeCell ref="N7:T7"/>
    <mergeCell ref="B11:L11"/>
    <mergeCell ref="B26:L26"/>
    <mergeCell ref="B41:L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35E-4F54-423A-9492-F09D326A6A1B}">
  <dimension ref="B2:T71"/>
  <sheetViews>
    <sheetView workbookViewId="0">
      <selection activeCell="F4" sqref="F4:H4"/>
    </sheetView>
  </sheetViews>
  <sheetFormatPr defaultRowHeight="14.4" x14ac:dyDescent="0.3"/>
  <sheetData>
    <row r="2" spans="2:20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0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2:20" x14ac:dyDescent="0.3">
      <c r="F4" s="6" t="s">
        <v>94</v>
      </c>
      <c r="G4" s="6"/>
      <c r="H4" s="6"/>
    </row>
    <row r="5" spans="2:20" x14ac:dyDescent="0.3"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20" x14ac:dyDescent="0.3"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25</v>
      </c>
      <c r="O6" s="6"/>
      <c r="P6" s="6"/>
      <c r="Q6" s="6"/>
      <c r="R6" s="6"/>
      <c r="S6" s="6"/>
      <c r="T6" s="6"/>
    </row>
    <row r="7" spans="2:20" x14ac:dyDescent="0.3">
      <c r="B7" s="6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N7" s="6" t="s">
        <v>31</v>
      </c>
      <c r="O7" s="6"/>
      <c r="P7" s="6"/>
      <c r="Q7" s="6"/>
      <c r="R7" s="6"/>
      <c r="S7" s="6"/>
      <c r="T7" s="6"/>
    </row>
    <row r="8" spans="2:20" x14ac:dyDescent="0.3"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2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2:20" x14ac:dyDescent="0.3">
      <c r="B11" s="6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3" spans="2:20" x14ac:dyDescent="0.3">
      <c r="F13" t="s">
        <v>4</v>
      </c>
      <c r="G13" t="s">
        <v>5</v>
      </c>
      <c r="H13" t="s">
        <v>6</v>
      </c>
    </row>
    <row r="14" spans="2:20" x14ac:dyDescent="0.3">
      <c r="E14" t="s">
        <v>7</v>
      </c>
      <c r="F14">
        <v>2.0200000000000001E-3</v>
      </c>
      <c r="G14">
        <v>14079</v>
      </c>
      <c r="H14">
        <v>1</v>
      </c>
    </row>
    <row r="15" spans="2:20" x14ac:dyDescent="0.3">
      <c r="E15" t="s">
        <v>8</v>
      </c>
      <c r="F15">
        <v>60</v>
      </c>
      <c r="G15">
        <v>12623</v>
      </c>
      <c r="H15" cm="1">
        <f t="array" ref="H15:H24">G15:G24/G14</f>
        <v>0.89658356417359186</v>
      </c>
    </row>
    <row r="16" spans="2:20" x14ac:dyDescent="0.3">
      <c r="E16" s="5">
        <v>5</v>
      </c>
      <c r="F16">
        <v>9.6009999999999998E-2</v>
      </c>
      <c r="G16">
        <v>12050</v>
      </c>
      <c r="H16">
        <v>0.8558846508985013</v>
      </c>
    </row>
    <row r="17" spans="2:12" x14ac:dyDescent="0.3">
      <c r="E17" s="5">
        <v>10</v>
      </c>
      <c r="F17">
        <v>0.149003</v>
      </c>
      <c r="G17">
        <v>11703</v>
      </c>
      <c r="H17">
        <v>0.83123801406349884</v>
      </c>
    </row>
    <row r="18" spans="2:12" x14ac:dyDescent="0.3">
      <c r="E18" s="5">
        <v>20</v>
      </c>
      <c r="F18">
        <v>0.24699599999999999</v>
      </c>
      <c r="G18">
        <v>12218</v>
      </c>
      <c r="H18">
        <v>0.86781731657077921</v>
      </c>
    </row>
    <row r="19" spans="2:12" x14ac:dyDescent="0.3">
      <c r="C19" t="s">
        <v>30</v>
      </c>
      <c r="E19" s="5">
        <v>50</v>
      </c>
      <c r="F19">
        <v>0.84630000000000005</v>
      </c>
      <c r="G19">
        <v>11780</v>
      </c>
      <c r="H19">
        <v>0.83670715249662619</v>
      </c>
    </row>
    <row r="20" spans="2:12" x14ac:dyDescent="0.3">
      <c r="E20" s="5">
        <v>100</v>
      </c>
      <c r="F20">
        <v>1.2949839999999999</v>
      </c>
      <c r="G20">
        <v>11767</v>
      </c>
      <c r="H20">
        <v>0.83578379146246184</v>
      </c>
    </row>
    <row r="21" spans="2:12" x14ac:dyDescent="0.3">
      <c r="E21" s="5">
        <v>250</v>
      </c>
      <c r="F21">
        <v>2.2309800000000002</v>
      </c>
      <c r="G21">
        <v>11703</v>
      </c>
      <c r="H21">
        <v>0.83123801406349884</v>
      </c>
    </row>
    <row r="22" spans="2:12" x14ac:dyDescent="0.3">
      <c r="E22" s="5">
        <v>500</v>
      </c>
      <c r="F22">
        <v>6.5469999999999997</v>
      </c>
      <c r="G22">
        <v>11767</v>
      </c>
      <c r="H22">
        <v>0.83578379146246184</v>
      </c>
    </row>
    <row r="23" spans="2:12" x14ac:dyDescent="0.3">
      <c r="E23" s="5"/>
      <c r="H23">
        <v>0</v>
      </c>
    </row>
    <row r="24" spans="2:12" x14ac:dyDescent="0.3">
      <c r="E24" s="5"/>
      <c r="H24">
        <v>0</v>
      </c>
    </row>
    <row r="25" spans="2:12" x14ac:dyDescent="0.3">
      <c r="E25" s="4"/>
    </row>
    <row r="26" spans="2:12" x14ac:dyDescent="0.3">
      <c r="B26" s="6" t="s">
        <v>20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2:12" x14ac:dyDescent="0.3">
      <c r="F28" t="s">
        <v>4</v>
      </c>
      <c r="G28" t="s">
        <v>5</v>
      </c>
      <c r="H28" t="s">
        <v>6</v>
      </c>
    </row>
    <row r="29" spans="2:12" x14ac:dyDescent="0.3">
      <c r="E29" t="s">
        <v>7</v>
      </c>
      <c r="F29">
        <v>1.9970000000000001E-3</v>
      </c>
      <c r="G29">
        <v>14419</v>
      </c>
      <c r="H29">
        <v>1</v>
      </c>
    </row>
    <row r="30" spans="2:12" x14ac:dyDescent="0.3">
      <c r="E30" t="s">
        <v>8</v>
      </c>
      <c r="F30">
        <v>60</v>
      </c>
      <c r="G30">
        <v>12056</v>
      </c>
      <c r="H30" cm="1">
        <f t="array" ref="H30:H39">G30:G39/G29</f>
        <v>0.83611900964005825</v>
      </c>
    </row>
    <row r="31" spans="2:12" x14ac:dyDescent="0.3">
      <c r="E31" s="5">
        <v>5</v>
      </c>
      <c r="F31">
        <v>0.14799999999999999</v>
      </c>
      <c r="G31">
        <v>13176</v>
      </c>
      <c r="H31">
        <v>0.91379429918857069</v>
      </c>
    </row>
    <row r="32" spans="2:12" x14ac:dyDescent="0.3">
      <c r="E32" s="5">
        <v>10</v>
      </c>
      <c r="F32">
        <v>0.24501600000000001</v>
      </c>
      <c r="G32">
        <v>11611</v>
      </c>
      <c r="H32">
        <v>0.80525695263194397</v>
      </c>
    </row>
    <row r="33" spans="2:12" x14ac:dyDescent="0.3">
      <c r="E33" s="5">
        <v>20</v>
      </c>
      <c r="F33">
        <v>0.52501200000000003</v>
      </c>
      <c r="G33">
        <v>11398</v>
      </c>
      <c r="H33">
        <v>0.79048477703030728</v>
      </c>
    </row>
    <row r="34" spans="2:12" x14ac:dyDescent="0.3">
      <c r="C34" t="s">
        <v>30</v>
      </c>
      <c r="E34" s="5">
        <v>50</v>
      </c>
      <c r="F34">
        <v>2.0863</v>
      </c>
      <c r="G34">
        <v>11295</v>
      </c>
      <c r="H34">
        <v>0.78334142450932798</v>
      </c>
    </row>
    <row r="35" spans="2:12" x14ac:dyDescent="0.3">
      <c r="E35" s="5">
        <v>100</v>
      </c>
      <c r="F35">
        <v>3.8672</v>
      </c>
      <c r="G35">
        <v>11295</v>
      </c>
      <c r="H35">
        <v>0.78334142450932798</v>
      </c>
    </row>
    <row r="36" spans="2:12" x14ac:dyDescent="0.3">
      <c r="E36" s="5">
        <v>250</v>
      </c>
      <c r="F36">
        <v>6.8682999999999996</v>
      </c>
      <c r="G36">
        <v>11295</v>
      </c>
      <c r="H36">
        <v>0.78334142450932798</v>
      </c>
    </row>
    <row r="37" spans="2:12" x14ac:dyDescent="0.3">
      <c r="E37" s="5">
        <v>500</v>
      </c>
      <c r="F37">
        <v>13.757099999999999</v>
      </c>
      <c r="G37">
        <v>11295</v>
      </c>
      <c r="H37">
        <v>0.78334142450932798</v>
      </c>
    </row>
    <row r="38" spans="2:12" x14ac:dyDescent="0.3">
      <c r="E38" s="5"/>
      <c r="H38">
        <v>0</v>
      </c>
    </row>
    <row r="39" spans="2:12" x14ac:dyDescent="0.3">
      <c r="E39" s="5"/>
      <c r="H39">
        <v>0</v>
      </c>
    </row>
    <row r="41" spans="2:12" x14ac:dyDescent="0.3">
      <c r="B41" s="6" t="s">
        <v>22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3" spans="2:12" x14ac:dyDescent="0.3">
      <c r="F43" t="s">
        <v>4</v>
      </c>
      <c r="G43" t="s">
        <v>5</v>
      </c>
      <c r="H43" t="s">
        <v>6</v>
      </c>
    </row>
    <row r="44" spans="2:12" x14ac:dyDescent="0.3">
      <c r="E44" t="s">
        <v>7</v>
      </c>
      <c r="F44">
        <v>1.0019999999999999E-2</v>
      </c>
      <c r="G44">
        <v>25559</v>
      </c>
      <c r="H44">
        <v>1</v>
      </c>
    </row>
    <row r="45" spans="2:12" x14ac:dyDescent="0.3">
      <c r="E45" t="s">
        <v>8</v>
      </c>
      <c r="F45">
        <v>60</v>
      </c>
      <c r="G45">
        <v>20508</v>
      </c>
      <c r="H45" cm="1">
        <f t="array" ref="H45:H54">G45:G54/G44</f>
        <v>0.80237880981259047</v>
      </c>
    </row>
    <row r="46" spans="2:12" x14ac:dyDescent="0.3">
      <c r="E46" s="5">
        <v>5</v>
      </c>
      <c r="F46">
        <v>0.68259999999999998</v>
      </c>
      <c r="G46">
        <v>22791</v>
      </c>
      <c r="H46">
        <v>0.89170155326890721</v>
      </c>
    </row>
    <row r="47" spans="2:12" x14ac:dyDescent="0.3">
      <c r="E47" s="5">
        <v>10</v>
      </c>
      <c r="F47">
        <v>1.46</v>
      </c>
      <c r="G47">
        <v>21667</v>
      </c>
      <c r="H47">
        <v>0.84772487186509649</v>
      </c>
    </row>
    <row r="48" spans="2:12" x14ac:dyDescent="0.3">
      <c r="E48" s="5">
        <v>20</v>
      </c>
      <c r="F48">
        <v>2.15001</v>
      </c>
      <c r="G48">
        <v>20722</v>
      </c>
      <c r="H48">
        <v>0.81075159435032673</v>
      </c>
    </row>
    <row r="49" spans="2:12" x14ac:dyDescent="0.3">
      <c r="C49" t="s">
        <v>30</v>
      </c>
      <c r="E49" s="5">
        <v>50</v>
      </c>
      <c r="F49">
        <v>5.3110099999999996</v>
      </c>
      <c r="G49">
        <v>19675</v>
      </c>
      <c r="H49">
        <v>0.76978755037364532</v>
      </c>
    </row>
    <row r="50" spans="2:12" x14ac:dyDescent="0.3">
      <c r="E50" s="5">
        <v>100</v>
      </c>
      <c r="F50">
        <v>20.325399999999998</v>
      </c>
      <c r="G50">
        <v>19867</v>
      </c>
      <c r="H50">
        <v>0.77729958136077315</v>
      </c>
    </row>
    <row r="51" spans="2:12" x14ac:dyDescent="0.3">
      <c r="E51" s="5">
        <v>250</v>
      </c>
      <c r="F51">
        <v>26.817299999999999</v>
      </c>
      <c r="G51">
        <v>20304</v>
      </c>
      <c r="H51">
        <v>0.79439727688876716</v>
      </c>
    </row>
    <row r="52" spans="2:12" x14ac:dyDescent="0.3">
      <c r="E52" s="5">
        <v>500</v>
      </c>
      <c r="F52">
        <v>60</v>
      </c>
      <c r="G52">
        <v>19600</v>
      </c>
      <c r="H52">
        <v>0.76685316326929853</v>
      </c>
    </row>
    <row r="53" spans="2:12" x14ac:dyDescent="0.3">
      <c r="E53" s="5"/>
      <c r="H53">
        <v>0</v>
      </c>
    </row>
    <row r="54" spans="2:12" x14ac:dyDescent="0.3">
      <c r="E54" s="5"/>
      <c r="H54">
        <v>0</v>
      </c>
    </row>
    <row r="55" spans="2:12" x14ac:dyDescent="0.3">
      <c r="E55" s="4"/>
    </row>
    <row r="57" spans="2:12" x14ac:dyDescent="0.3">
      <c r="B57" s="6" t="s">
        <v>24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9" spans="2:12" x14ac:dyDescent="0.3">
      <c r="F59" t="s">
        <v>4</v>
      </c>
      <c r="G59" t="s">
        <v>5</v>
      </c>
      <c r="H59" t="s">
        <v>6</v>
      </c>
    </row>
    <row r="60" spans="2:12" x14ac:dyDescent="0.3">
      <c r="E60" t="s">
        <v>7</v>
      </c>
      <c r="F60">
        <v>2.6967999999999999E-2</v>
      </c>
      <c r="G60">
        <v>31120</v>
      </c>
      <c r="H60">
        <v>1</v>
      </c>
    </row>
    <row r="61" spans="2:12" x14ac:dyDescent="0.3">
      <c r="E61" t="s">
        <v>8</v>
      </c>
      <c r="F61">
        <v>60</v>
      </c>
      <c r="G61">
        <v>27707</v>
      </c>
      <c r="H61" cm="1">
        <f t="array" ref="H61:H70">G61:G70/G60</f>
        <v>0.89032776349614395</v>
      </c>
    </row>
    <row r="62" spans="2:12" x14ac:dyDescent="0.3">
      <c r="E62" s="5">
        <v>5</v>
      </c>
      <c r="F62">
        <v>1.4121999999999999</v>
      </c>
      <c r="G62">
        <v>31568</v>
      </c>
      <c r="H62">
        <v>1.0143958868894603</v>
      </c>
    </row>
    <row r="63" spans="2:12" x14ac:dyDescent="0.3">
      <c r="E63" s="5">
        <v>10</v>
      </c>
      <c r="F63">
        <v>2.4918999999999998</v>
      </c>
      <c r="G63">
        <v>29543</v>
      </c>
      <c r="H63">
        <v>0.94932519280205652</v>
      </c>
    </row>
    <row r="64" spans="2:12" x14ac:dyDescent="0.3">
      <c r="E64" s="5">
        <v>20</v>
      </c>
      <c r="F64">
        <v>6.3054500000000004</v>
      </c>
      <c r="G64">
        <v>28941</v>
      </c>
      <c r="H64">
        <v>0.92998071979434449</v>
      </c>
    </row>
    <row r="65" spans="3:8" x14ac:dyDescent="0.3">
      <c r="C65" t="s">
        <v>30</v>
      </c>
      <c r="E65" s="5">
        <v>50</v>
      </c>
      <c r="F65">
        <v>11.502800000000001</v>
      </c>
      <c r="G65">
        <v>27712</v>
      </c>
      <c r="H65">
        <v>0.89048843187660665</v>
      </c>
    </row>
    <row r="66" spans="3:8" x14ac:dyDescent="0.3">
      <c r="E66" s="5">
        <v>100</v>
      </c>
      <c r="F66">
        <v>43.643500000000003</v>
      </c>
      <c r="G66">
        <v>26569</v>
      </c>
      <c r="H66">
        <v>0.85375964010282779</v>
      </c>
    </row>
    <row r="67" spans="3:8" x14ac:dyDescent="0.3">
      <c r="E67" s="5">
        <v>250</v>
      </c>
      <c r="F67">
        <v>54.859099999999998</v>
      </c>
      <c r="G67">
        <v>26537</v>
      </c>
      <c r="H67">
        <v>0.85273136246786629</v>
      </c>
    </row>
    <row r="68" spans="3:8" x14ac:dyDescent="0.3">
      <c r="E68" s="5">
        <v>500</v>
      </c>
      <c r="F68">
        <v>61.57</v>
      </c>
      <c r="G68">
        <v>27676</v>
      </c>
      <c r="H68">
        <v>0.88933161953727502</v>
      </c>
    </row>
    <row r="69" spans="3:8" x14ac:dyDescent="0.3">
      <c r="E69" s="5"/>
      <c r="H69">
        <v>0</v>
      </c>
    </row>
    <row r="70" spans="3:8" x14ac:dyDescent="0.3">
      <c r="E70" s="5"/>
      <c r="H70">
        <v>0</v>
      </c>
    </row>
    <row r="71" spans="3:8" x14ac:dyDescent="0.3">
      <c r="E71" s="4"/>
    </row>
  </sheetData>
  <mergeCells count="12">
    <mergeCell ref="B2:L3"/>
    <mergeCell ref="B5:L5"/>
    <mergeCell ref="B6:L6"/>
    <mergeCell ref="N6:T6"/>
    <mergeCell ref="B7:L7"/>
    <mergeCell ref="N7:T7"/>
    <mergeCell ref="F4:H4"/>
    <mergeCell ref="B8:L8"/>
    <mergeCell ref="B11:L11"/>
    <mergeCell ref="B26:L26"/>
    <mergeCell ref="B41:L41"/>
    <mergeCell ref="B57:L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C70E-FDBF-4FAC-A098-16C3E2916110}">
  <dimension ref="B2:T71"/>
  <sheetViews>
    <sheetView zoomScaleNormal="100" workbookViewId="0">
      <selection activeCell="F4" sqref="F4:H4"/>
    </sheetView>
  </sheetViews>
  <sheetFormatPr defaultRowHeight="14.4" x14ac:dyDescent="0.3"/>
  <sheetData>
    <row r="2" spans="2:20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0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2:20" x14ac:dyDescent="0.3">
      <c r="F4" s="6" t="s">
        <v>94</v>
      </c>
      <c r="G4" s="6"/>
      <c r="H4" s="6"/>
    </row>
    <row r="5" spans="2:20" x14ac:dyDescent="0.3">
      <c r="B5" s="6" t="s">
        <v>32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20" x14ac:dyDescent="0.3"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25</v>
      </c>
      <c r="O6" s="6"/>
      <c r="P6" s="6"/>
      <c r="Q6" s="6"/>
      <c r="R6" s="6"/>
      <c r="S6" s="6"/>
      <c r="T6" s="6"/>
    </row>
    <row r="7" spans="2:20" x14ac:dyDescent="0.3">
      <c r="B7" s="6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N7" s="6" t="s">
        <v>34</v>
      </c>
      <c r="O7" s="6"/>
      <c r="P7" s="6"/>
      <c r="Q7" s="6"/>
      <c r="R7" s="6"/>
      <c r="S7" s="6"/>
      <c r="T7" s="6"/>
    </row>
    <row r="8" spans="2:20" x14ac:dyDescent="0.3"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2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2:20" x14ac:dyDescent="0.3">
      <c r="B11" s="6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3" spans="2:20" x14ac:dyDescent="0.3">
      <c r="F13" t="s">
        <v>4</v>
      </c>
      <c r="G13" t="s">
        <v>5</v>
      </c>
      <c r="H13" t="s">
        <v>6</v>
      </c>
    </row>
    <row r="14" spans="2:20" x14ac:dyDescent="0.3">
      <c r="E14" t="s">
        <v>7</v>
      </c>
      <c r="F14">
        <v>2.0200000000000001E-3</v>
      </c>
      <c r="G14">
        <v>14079</v>
      </c>
      <c r="H14">
        <v>1</v>
      </c>
    </row>
    <row r="15" spans="2:20" x14ac:dyDescent="0.3">
      <c r="E15" t="s">
        <v>8</v>
      </c>
      <c r="F15">
        <v>60</v>
      </c>
      <c r="G15">
        <v>12623</v>
      </c>
      <c r="H15" cm="1">
        <f t="array" ref="H15:H24">G15:G24/G14</f>
        <v>0.89658356417359186</v>
      </c>
    </row>
    <row r="16" spans="2:20" x14ac:dyDescent="0.3">
      <c r="E16" s="4">
        <v>0.1</v>
      </c>
      <c r="F16">
        <v>2.0859000000000001</v>
      </c>
      <c r="G16">
        <v>10461</v>
      </c>
      <c r="H16">
        <v>0.74302152141487321</v>
      </c>
    </row>
    <row r="17" spans="2:12" x14ac:dyDescent="0.3">
      <c r="E17" s="4">
        <v>0.2</v>
      </c>
      <c r="F17">
        <v>1.8418000000000001</v>
      </c>
      <c r="G17">
        <v>11767</v>
      </c>
      <c r="H17">
        <v>0.83578379146246184</v>
      </c>
    </row>
    <row r="18" spans="2:12" x14ac:dyDescent="0.3">
      <c r="E18" s="4">
        <v>0.3</v>
      </c>
      <c r="F18">
        <v>1.5670139999999999</v>
      </c>
      <c r="G18">
        <v>11726</v>
      </c>
      <c r="H18">
        <v>0.8328716528162512</v>
      </c>
    </row>
    <row r="19" spans="2:12" x14ac:dyDescent="0.3">
      <c r="C19" t="s">
        <v>33</v>
      </c>
      <c r="E19" s="4">
        <v>0.4</v>
      </c>
      <c r="F19">
        <v>1.5109999999999999</v>
      </c>
      <c r="G19">
        <v>11726</v>
      </c>
      <c r="H19">
        <v>0.8328716528162512</v>
      </c>
    </row>
    <row r="20" spans="2:12" x14ac:dyDescent="0.3">
      <c r="E20" s="4">
        <v>0.5</v>
      </c>
      <c r="F20">
        <v>1.335</v>
      </c>
      <c r="G20">
        <v>11767</v>
      </c>
      <c r="H20">
        <v>0.83578379146246184</v>
      </c>
    </row>
    <row r="21" spans="2:12" x14ac:dyDescent="0.3">
      <c r="E21" s="4">
        <v>0.6</v>
      </c>
      <c r="F21">
        <v>1.202</v>
      </c>
      <c r="G21">
        <v>11767</v>
      </c>
      <c r="H21">
        <v>0.83578379146246184</v>
      </c>
    </row>
    <row r="22" spans="2:12" x14ac:dyDescent="0.3">
      <c r="E22" s="4">
        <v>0.7</v>
      </c>
      <c r="F22">
        <v>1.18</v>
      </c>
      <c r="G22">
        <v>11808</v>
      </c>
      <c r="H22">
        <v>0.83869593010867249</v>
      </c>
    </row>
    <row r="23" spans="2:12" x14ac:dyDescent="0.3">
      <c r="E23" s="4">
        <v>0.8</v>
      </c>
      <c r="F23">
        <v>1.133</v>
      </c>
      <c r="G23">
        <v>11767</v>
      </c>
      <c r="H23">
        <v>0.83578379146246184</v>
      </c>
    </row>
    <row r="24" spans="2:12" x14ac:dyDescent="0.3">
      <c r="E24" s="4">
        <v>0.9</v>
      </c>
      <c r="F24">
        <v>0.82699999999999996</v>
      </c>
      <c r="G24">
        <v>11767</v>
      </c>
      <c r="H24">
        <v>0.83578379146246184</v>
      </c>
    </row>
    <row r="25" spans="2:12" x14ac:dyDescent="0.3">
      <c r="E25" s="4"/>
    </row>
    <row r="26" spans="2:12" x14ac:dyDescent="0.3">
      <c r="B26" s="6" t="s">
        <v>20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2:12" x14ac:dyDescent="0.3">
      <c r="F28" t="s">
        <v>4</v>
      </c>
      <c r="G28" t="s">
        <v>5</v>
      </c>
      <c r="H28" t="s">
        <v>6</v>
      </c>
    </row>
    <row r="29" spans="2:12" x14ac:dyDescent="0.3">
      <c r="E29" t="s">
        <v>7</v>
      </c>
      <c r="F29">
        <v>1.9970000000000001E-3</v>
      </c>
      <c r="G29">
        <v>14419</v>
      </c>
      <c r="H29">
        <v>1</v>
      </c>
    </row>
    <row r="30" spans="2:12" x14ac:dyDescent="0.3">
      <c r="E30" t="s">
        <v>8</v>
      </c>
      <c r="F30">
        <v>60</v>
      </c>
      <c r="G30">
        <v>12056</v>
      </c>
      <c r="H30" cm="1">
        <f t="array" ref="H30:H39">G30:G39/G29</f>
        <v>0.83611900964005825</v>
      </c>
    </row>
    <row r="31" spans="2:12" x14ac:dyDescent="0.3">
      <c r="E31" s="4">
        <v>0.1</v>
      </c>
      <c r="F31">
        <v>2.6930299999999998</v>
      </c>
      <c r="G31">
        <v>12576</v>
      </c>
      <c r="H31">
        <v>0.87218253693043901</v>
      </c>
    </row>
    <row r="32" spans="2:12" x14ac:dyDescent="0.3">
      <c r="E32" s="4">
        <v>0.2</v>
      </c>
      <c r="F32">
        <v>4.3194999999999997</v>
      </c>
      <c r="G32">
        <v>11398</v>
      </c>
      <c r="H32">
        <v>0.79048477703030728</v>
      </c>
    </row>
    <row r="33" spans="2:12" x14ac:dyDescent="0.3">
      <c r="E33" s="4">
        <v>0.3</v>
      </c>
      <c r="F33">
        <v>3.7961299999999998</v>
      </c>
      <c r="G33">
        <v>11398</v>
      </c>
      <c r="H33">
        <v>0.79048477703030728</v>
      </c>
    </row>
    <row r="34" spans="2:12" x14ac:dyDescent="0.3">
      <c r="C34" t="s">
        <v>33</v>
      </c>
      <c r="E34" s="4">
        <v>0.4</v>
      </c>
      <c r="F34">
        <v>2.4729999999999999</v>
      </c>
      <c r="G34">
        <v>11336</v>
      </c>
      <c r="H34">
        <v>0.7861848949303003</v>
      </c>
    </row>
    <row r="35" spans="2:12" x14ac:dyDescent="0.3">
      <c r="E35" s="4">
        <v>0.5</v>
      </c>
      <c r="F35">
        <v>4.0989000000000004</v>
      </c>
      <c r="G35">
        <v>11295</v>
      </c>
      <c r="H35">
        <v>0.78334142450932798</v>
      </c>
    </row>
    <row r="36" spans="2:12" x14ac:dyDescent="0.3">
      <c r="E36" s="4">
        <v>0.6</v>
      </c>
      <c r="F36">
        <v>3.6585000000000001</v>
      </c>
      <c r="G36">
        <v>11295</v>
      </c>
      <c r="H36">
        <v>0.78334142450932798</v>
      </c>
    </row>
    <row r="37" spans="2:12" x14ac:dyDescent="0.3">
      <c r="E37" s="4">
        <v>0.7</v>
      </c>
      <c r="F37">
        <v>2.8721000000000001</v>
      </c>
      <c r="G37">
        <v>11367</v>
      </c>
      <c r="H37">
        <v>0.78833483598030374</v>
      </c>
    </row>
    <row r="38" spans="2:12" x14ac:dyDescent="0.3">
      <c r="E38" s="4">
        <v>0.8</v>
      </c>
      <c r="F38">
        <v>1.8592</v>
      </c>
      <c r="G38">
        <v>11802</v>
      </c>
      <c r="H38">
        <v>0.81850336361744924</v>
      </c>
    </row>
    <row r="39" spans="2:12" x14ac:dyDescent="0.3">
      <c r="E39" s="4">
        <v>0.9</v>
      </c>
      <c r="F39">
        <v>1.6709000000000001</v>
      </c>
      <c r="G39">
        <v>12856</v>
      </c>
      <c r="H39">
        <v>0.89160135931756712</v>
      </c>
    </row>
    <row r="41" spans="2:12" x14ac:dyDescent="0.3">
      <c r="B41" s="6" t="s">
        <v>22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3" spans="2:12" x14ac:dyDescent="0.3">
      <c r="F43" t="s">
        <v>4</v>
      </c>
      <c r="G43" t="s">
        <v>5</v>
      </c>
      <c r="H43" t="s">
        <v>6</v>
      </c>
    </row>
    <row r="44" spans="2:12" x14ac:dyDescent="0.3">
      <c r="E44" t="s">
        <v>7</v>
      </c>
      <c r="F44">
        <v>1.0019999999999999E-2</v>
      </c>
      <c r="G44">
        <v>25559</v>
      </c>
      <c r="H44">
        <v>1</v>
      </c>
    </row>
    <row r="45" spans="2:12" x14ac:dyDescent="0.3">
      <c r="E45" t="s">
        <v>8</v>
      </c>
      <c r="F45">
        <v>60</v>
      </c>
      <c r="G45">
        <v>20508</v>
      </c>
      <c r="H45" cm="1">
        <f t="array" ref="H45:H54">G45:G54/G44</f>
        <v>0.80237880981259047</v>
      </c>
    </row>
    <row r="46" spans="2:12" x14ac:dyDescent="0.3">
      <c r="E46" s="4">
        <v>0.1</v>
      </c>
      <c r="F46">
        <v>5.5872000000000002</v>
      </c>
      <c r="G46">
        <v>27726</v>
      </c>
      <c r="H46">
        <v>1.0847842247349271</v>
      </c>
    </row>
    <row r="47" spans="2:12" x14ac:dyDescent="0.3">
      <c r="E47" s="4">
        <v>0.2</v>
      </c>
      <c r="F47">
        <v>5.5956999999999999</v>
      </c>
      <c r="G47">
        <v>27726</v>
      </c>
      <c r="H47">
        <v>1.0847842247349271</v>
      </c>
    </row>
    <row r="48" spans="2:12" x14ac:dyDescent="0.3">
      <c r="E48" s="4">
        <v>0.3</v>
      </c>
      <c r="F48">
        <v>17.886399999999998</v>
      </c>
      <c r="G48">
        <v>19634</v>
      </c>
      <c r="H48">
        <v>0.76818341875660234</v>
      </c>
    </row>
    <row r="49" spans="2:12" x14ac:dyDescent="0.3">
      <c r="C49" t="s">
        <v>33</v>
      </c>
      <c r="E49" s="4">
        <v>0.4</v>
      </c>
      <c r="F49">
        <v>14.271100000000001</v>
      </c>
      <c r="G49">
        <v>20364</v>
      </c>
      <c r="H49">
        <v>0.79674478657224457</v>
      </c>
    </row>
    <row r="50" spans="2:12" x14ac:dyDescent="0.3">
      <c r="E50" s="4">
        <v>0.5</v>
      </c>
      <c r="F50">
        <v>19.741230000000002</v>
      </c>
      <c r="G50">
        <v>19867</v>
      </c>
      <c r="H50">
        <v>0.77729958136077315</v>
      </c>
    </row>
    <row r="51" spans="2:12" x14ac:dyDescent="0.3">
      <c r="E51" s="4">
        <v>0.6</v>
      </c>
      <c r="F51">
        <v>15.8507</v>
      </c>
      <c r="G51">
        <v>19732</v>
      </c>
      <c r="H51">
        <v>0.77201768457294884</v>
      </c>
    </row>
    <row r="52" spans="2:12" x14ac:dyDescent="0.3">
      <c r="E52" s="4">
        <v>0.7</v>
      </c>
      <c r="F52">
        <v>7.9161999999999999</v>
      </c>
      <c r="G52">
        <v>19729</v>
      </c>
      <c r="H52">
        <v>0.77190030908877494</v>
      </c>
    </row>
    <row r="53" spans="2:12" x14ac:dyDescent="0.3">
      <c r="E53" s="4">
        <v>0.8</v>
      </c>
      <c r="F53">
        <v>10.887</v>
      </c>
      <c r="G53">
        <v>20164</v>
      </c>
      <c r="H53">
        <v>0.78891975429398642</v>
      </c>
    </row>
    <row r="54" spans="2:12" x14ac:dyDescent="0.3">
      <c r="E54" s="4">
        <v>0.9</v>
      </c>
      <c r="F54">
        <v>15.5024</v>
      </c>
      <c r="G54">
        <v>19438</v>
      </c>
      <c r="H54">
        <v>0.76051488712390936</v>
      </c>
    </row>
    <row r="55" spans="2:12" x14ac:dyDescent="0.3">
      <c r="E55" s="4"/>
    </row>
    <row r="57" spans="2:12" x14ac:dyDescent="0.3">
      <c r="B57" s="6" t="s">
        <v>24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9" spans="2:12" x14ac:dyDescent="0.3">
      <c r="F59" t="s">
        <v>4</v>
      </c>
      <c r="G59" t="s">
        <v>5</v>
      </c>
      <c r="H59" t="s">
        <v>6</v>
      </c>
    </row>
    <row r="60" spans="2:12" x14ac:dyDescent="0.3">
      <c r="E60" t="s">
        <v>7</v>
      </c>
      <c r="F60">
        <v>2.6967999999999999E-2</v>
      </c>
      <c r="G60">
        <v>31120</v>
      </c>
      <c r="H60">
        <v>1</v>
      </c>
    </row>
    <row r="61" spans="2:12" x14ac:dyDescent="0.3">
      <c r="E61" t="s">
        <v>8</v>
      </c>
      <c r="F61">
        <v>60</v>
      </c>
      <c r="G61">
        <v>27707</v>
      </c>
      <c r="H61" cm="1">
        <f t="array" ref="H61:H70">G61:G70/G60</f>
        <v>0.89032776349614395</v>
      </c>
    </row>
    <row r="62" spans="2:12" x14ac:dyDescent="0.3">
      <c r="E62" s="4">
        <v>0.1</v>
      </c>
      <c r="F62">
        <v>28.053000000000001</v>
      </c>
      <c r="G62">
        <v>41425</v>
      </c>
      <c r="H62">
        <v>1.331137532133676</v>
      </c>
    </row>
    <row r="63" spans="2:12" x14ac:dyDescent="0.3">
      <c r="E63" s="4">
        <v>0.2</v>
      </c>
      <c r="F63">
        <v>40.764800000000001</v>
      </c>
      <c r="G63">
        <v>27257</v>
      </c>
      <c r="H63">
        <v>0.87586760925449869</v>
      </c>
    </row>
    <row r="64" spans="2:12" x14ac:dyDescent="0.3">
      <c r="E64" s="4">
        <v>0.3</v>
      </c>
      <c r="F64">
        <v>49.956099999999999</v>
      </c>
      <c r="G64">
        <v>25713</v>
      </c>
      <c r="H64">
        <v>0.82625321336760926</v>
      </c>
    </row>
    <row r="65" spans="3:8" x14ac:dyDescent="0.3">
      <c r="C65" t="s">
        <v>33</v>
      </c>
      <c r="E65" s="4">
        <v>0.4</v>
      </c>
      <c r="F65">
        <v>28.146000000000001</v>
      </c>
      <c r="G65">
        <v>26912</v>
      </c>
      <c r="H65">
        <v>0.86478149100257073</v>
      </c>
    </row>
    <row r="66" spans="3:8" x14ac:dyDescent="0.3">
      <c r="E66" s="4">
        <v>0.5</v>
      </c>
      <c r="F66">
        <v>43.170200000000001</v>
      </c>
      <c r="G66">
        <v>26569</v>
      </c>
      <c r="H66">
        <v>0.85375964010282779</v>
      </c>
    </row>
    <row r="67" spans="3:8" x14ac:dyDescent="0.3">
      <c r="E67" s="4">
        <v>0.6</v>
      </c>
      <c r="F67">
        <v>24.980799999999999</v>
      </c>
      <c r="G67">
        <v>26470</v>
      </c>
      <c r="H67">
        <v>0.85057840616966585</v>
      </c>
    </row>
    <row r="68" spans="3:8" x14ac:dyDescent="0.3">
      <c r="E68" s="4">
        <v>0.7</v>
      </c>
      <c r="F68">
        <v>22.0962</v>
      </c>
      <c r="G68">
        <v>26977</v>
      </c>
      <c r="H68">
        <v>0.86687017994858617</v>
      </c>
    </row>
    <row r="69" spans="3:8" x14ac:dyDescent="0.3">
      <c r="E69" s="4">
        <v>0.8</v>
      </c>
      <c r="F69">
        <v>25.520800000000001</v>
      </c>
      <c r="G69">
        <v>27116</v>
      </c>
      <c r="H69">
        <v>0.87133676092544987</v>
      </c>
    </row>
    <row r="70" spans="3:8" x14ac:dyDescent="0.3">
      <c r="E70" s="4">
        <v>0.9</v>
      </c>
      <c r="F70">
        <v>36.617400000000004</v>
      </c>
      <c r="G70">
        <v>27009</v>
      </c>
      <c r="H70">
        <v>0.86789845758354756</v>
      </c>
    </row>
    <row r="71" spans="3:8" x14ac:dyDescent="0.3">
      <c r="E71" s="4"/>
    </row>
  </sheetData>
  <mergeCells count="12">
    <mergeCell ref="B2:L3"/>
    <mergeCell ref="B5:L5"/>
    <mergeCell ref="B6:L6"/>
    <mergeCell ref="N6:T6"/>
    <mergeCell ref="B7:L7"/>
    <mergeCell ref="N7:T7"/>
    <mergeCell ref="F4:H4"/>
    <mergeCell ref="B8:L8"/>
    <mergeCell ref="B11:L11"/>
    <mergeCell ref="B26:L26"/>
    <mergeCell ref="B41:L41"/>
    <mergeCell ref="B57:L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DDD6-5132-4659-8391-47B02F618E37}">
  <dimension ref="B2:T75"/>
  <sheetViews>
    <sheetView zoomScaleNormal="100" workbookViewId="0">
      <selection activeCell="F4" sqref="F4:H4"/>
    </sheetView>
  </sheetViews>
  <sheetFormatPr defaultRowHeight="14.4" x14ac:dyDescent="0.3"/>
  <sheetData>
    <row r="2" spans="2:20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0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2:20" x14ac:dyDescent="0.3">
      <c r="F4" s="6" t="s">
        <v>94</v>
      </c>
      <c r="G4" s="6"/>
      <c r="H4" s="6"/>
    </row>
    <row r="5" spans="2:20" x14ac:dyDescent="0.3">
      <c r="B5" s="6" t="s">
        <v>35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20" x14ac:dyDescent="0.3"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25</v>
      </c>
      <c r="O6" s="6"/>
      <c r="P6" s="6"/>
      <c r="Q6" s="6"/>
      <c r="R6" s="6"/>
      <c r="S6" s="6"/>
      <c r="T6" s="6"/>
    </row>
    <row r="7" spans="2:20" x14ac:dyDescent="0.3">
      <c r="B7" s="6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N7" s="6" t="s">
        <v>38</v>
      </c>
      <c r="O7" s="6"/>
      <c r="P7" s="6"/>
      <c r="Q7" s="6"/>
      <c r="R7" s="6"/>
      <c r="S7" s="6"/>
      <c r="T7" s="6"/>
    </row>
    <row r="8" spans="2:20" x14ac:dyDescent="0.3"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2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2:20" x14ac:dyDescent="0.3">
      <c r="B11" s="6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3" spans="2:20" x14ac:dyDescent="0.3">
      <c r="F13" t="s">
        <v>4</v>
      </c>
      <c r="G13" t="s">
        <v>5</v>
      </c>
      <c r="H13" t="s">
        <v>6</v>
      </c>
    </row>
    <row r="14" spans="2:20" x14ac:dyDescent="0.3">
      <c r="E14" t="s">
        <v>7</v>
      </c>
      <c r="F14">
        <v>2.0200000000000001E-3</v>
      </c>
      <c r="G14">
        <v>14079</v>
      </c>
      <c r="H14">
        <v>1</v>
      </c>
    </row>
    <row r="15" spans="2:20" x14ac:dyDescent="0.3">
      <c r="E15" t="s">
        <v>8</v>
      </c>
      <c r="F15">
        <v>60</v>
      </c>
      <c r="G15">
        <v>12623</v>
      </c>
      <c r="H15" cm="1">
        <f t="array" ref="H15:H24">G15:G24/G14</f>
        <v>0.89658356417359186</v>
      </c>
    </row>
    <row r="16" spans="2:20" x14ac:dyDescent="0.3">
      <c r="E16" s="5">
        <v>5</v>
      </c>
      <c r="F16">
        <v>0.24990000000000001</v>
      </c>
      <c r="G16">
        <v>12427</v>
      </c>
      <c r="H16">
        <v>0.88266212088926765</v>
      </c>
    </row>
    <row r="17" spans="2:12" x14ac:dyDescent="0.3">
      <c r="E17" s="5">
        <v>10</v>
      </c>
      <c r="F17">
        <v>0.40289999999999998</v>
      </c>
      <c r="G17">
        <v>12427</v>
      </c>
      <c r="H17">
        <v>0.88266212088926765</v>
      </c>
    </row>
    <row r="18" spans="2:12" x14ac:dyDescent="0.3">
      <c r="E18" s="5">
        <v>20</v>
      </c>
      <c r="F18">
        <v>1.34</v>
      </c>
      <c r="G18">
        <v>11767</v>
      </c>
      <c r="H18">
        <v>0.83578379146246184</v>
      </c>
    </row>
    <row r="19" spans="2:12" x14ac:dyDescent="0.3">
      <c r="C19" t="s">
        <v>37</v>
      </c>
      <c r="E19" s="5">
        <v>35</v>
      </c>
      <c r="F19">
        <v>1.821</v>
      </c>
      <c r="G19">
        <v>11767</v>
      </c>
      <c r="H19">
        <v>0.83578379146246184</v>
      </c>
    </row>
    <row r="20" spans="2:12" x14ac:dyDescent="0.3">
      <c r="E20" s="5">
        <v>50</v>
      </c>
      <c r="F20">
        <v>2.3062</v>
      </c>
      <c r="G20">
        <v>11767</v>
      </c>
      <c r="H20">
        <v>0.83578379146246184</v>
      </c>
    </row>
    <row r="21" spans="2:12" x14ac:dyDescent="0.3">
      <c r="E21" s="5">
        <v>75</v>
      </c>
      <c r="F21">
        <v>2.7966000000000002</v>
      </c>
      <c r="G21">
        <v>11767</v>
      </c>
      <c r="H21">
        <v>0.83578379146246184</v>
      </c>
    </row>
    <row r="22" spans="2:12" x14ac:dyDescent="0.3">
      <c r="E22" s="5">
        <v>100</v>
      </c>
      <c r="F22">
        <v>3.7850000000000001</v>
      </c>
      <c r="G22">
        <v>11767</v>
      </c>
      <c r="H22">
        <v>0.83578379146246184</v>
      </c>
    </row>
    <row r="23" spans="2:12" x14ac:dyDescent="0.3">
      <c r="E23" s="5">
        <v>200</v>
      </c>
      <c r="F23">
        <v>6.6425999999999998</v>
      </c>
      <c r="G23">
        <v>11767</v>
      </c>
      <c r="H23">
        <v>0.83578379146246184</v>
      </c>
    </row>
    <row r="24" spans="2:12" x14ac:dyDescent="0.3">
      <c r="E24" s="5">
        <v>500</v>
      </c>
      <c r="F24">
        <v>26.374700000000001</v>
      </c>
      <c r="G24">
        <v>11726</v>
      </c>
      <c r="H24">
        <v>0.8328716528162512</v>
      </c>
    </row>
    <row r="25" spans="2:12" x14ac:dyDescent="0.3">
      <c r="E25" s="4"/>
    </row>
    <row r="26" spans="2:12" x14ac:dyDescent="0.3">
      <c r="B26" s="6" t="s">
        <v>20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2:12" x14ac:dyDescent="0.3">
      <c r="F28" t="s">
        <v>4</v>
      </c>
      <c r="G28" t="s">
        <v>5</v>
      </c>
      <c r="H28" t="s">
        <v>6</v>
      </c>
    </row>
    <row r="29" spans="2:12" x14ac:dyDescent="0.3">
      <c r="E29" t="s">
        <v>7</v>
      </c>
      <c r="F29">
        <v>1.9970000000000001E-3</v>
      </c>
      <c r="G29">
        <v>14419</v>
      </c>
      <c r="H29">
        <v>1</v>
      </c>
    </row>
    <row r="30" spans="2:12" x14ac:dyDescent="0.3">
      <c r="E30" t="s">
        <v>8</v>
      </c>
      <c r="F30">
        <v>60</v>
      </c>
      <c r="G30">
        <v>12056</v>
      </c>
      <c r="H30" cm="1">
        <f t="array" ref="H30:H39">G30:G39/G29</f>
        <v>0.83611900964005825</v>
      </c>
    </row>
    <row r="31" spans="2:12" x14ac:dyDescent="0.3">
      <c r="E31" s="5">
        <v>5</v>
      </c>
      <c r="F31">
        <v>1.7130000000000001</v>
      </c>
      <c r="G31">
        <v>11534</v>
      </c>
      <c r="H31">
        <v>0.79991677647548376</v>
      </c>
    </row>
    <row r="32" spans="2:12" x14ac:dyDescent="0.3">
      <c r="E32" s="5">
        <v>10</v>
      </c>
      <c r="F32">
        <v>2.5535999999999999</v>
      </c>
      <c r="G32">
        <v>11398</v>
      </c>
      <c r="H32">
        <v>0.79048477703030728</v>
      </c>
    </row>
    <row r="33" spans="2:12" x14ac:dyDescent="0.3">
      <c r="E33" s="5">
        <v>20</v>
      </c>
      <c r="F33">
        <v>4.1722999999999999</v>
      </c>
      <c r="G33">
        <v>11295</v>
      </c>
      <c r="H33">
        <v>0.78334142450932798</v>
      </c>
    </row>
    <row r="34" spans="2:12" x14ac:dyDescent="0.3">
      <c r="C34" t="s">
        <v>37</v>
      </c>
      <c r="E34" s="5">
        <v>35</v>
      </c>
      <c r="F34">
        <v>3.5880000000000001</v>
      </c>
      <c r="G34">
        <v>12806</v>
      </c>
      <c r="H34">
        <v>0.88813371246272277</v>
      </c>
    </row>
    <row r="35" spans="2:12" x14ac:dyDescent="0.3">
      <c r="E35" s="5">
        <v>50</v>
      </c>
      <c r="F35">
        <v>5.6734999999999998</v>
      </c>
      <c r="G35">
        <v>11295</v>
      </c>
      <c r="H35">
        <v>0.78334142450932798</v>
      </c>
    </row>
    <row r="36" spans="2:12" x14ac:dyDescent="0.3">
      <c r="E36" s="5">
        <v>75</v>
      </c>
      <c r="F36">
        <v>8.7254000000000005</v>
      </c>
      <c r="G36">
        <v>12806</v>
      </c>
      <c r="H36">
        <v>0.88813371246272277</v>
      </c>
    </row>
    <row r="37" spans="2:12" x14ac:dyDescent="0.3">
      <c r="E37" s="5">
        <v>100</v>
      </c>
      <c r="F37">
        <v>8.6928000000000001</v>
      </c>
      <c r="G37">
        <v>11295</v>
      </c>
      <c r="H37">
        <v>0.78334142450932798</v>
      </c>
    </row>
    <row r="38" spans="2:12" x14ac:dyDescent="0.3">
      <c r="E38" s="5">
        <v>200</v>
      </c>
      <c r="F38">
        <v>14.768000000000001</v>
      </c>
      <c r="G38">
        <v>11295</v>
      </c>
      <c r="H38">
        <v>0.78334142450932798</v>
      </c>
    </row>
    <row r="39" spans="2:12" x14ac:dyDescent="0.3">
      <c r="E39" s="5">
        <v>500</v>
      </c>
      <c r="F39">
        <v>31.317</v>
      </c>
      <c r="G39">
        <v>11295</v>
      </c>
      <c r="H39">
        <v>0.78334142450932798</v>
      </c>
    </row>
    <row r="41" spans="2:12" x14ac:dyDescent="0.3">
      <c r="B41" s="6" t="s">
        <v>22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3" spans="2:12" x14ac:dyDescent="0.3">
      <c r="F43" t="s">
        <v>4</v>
      </c>
      <c r="G43" t="s">
        <v>5</v>
      </c>
      <c r="H43" t="s">
        <v>6</v>
      </c>
    </row>
    <row r="44" spans="2:12" x14ac:dyDescent="0.3">
      <c r="E44" t="s">
        <v>7</v>
      </c>
      <c r="F44">
        <v>1.0019999999999999E-2</v>
      </c>
      <c r="G44">
        <v>25559</v>
      </c>
      <c r="H44">
        <v>1</v>
      </c>
    </row>
    <row r="45" spans="2:12" x14ac:dyDescent="0.3">
      <c r="E45" t="s">
        <v>8</v>
      </c>
      <c r="F45">
        <v>60</v>
      </c>
      <c r="G45">
        <v>20508</v>
      </c>
      <c r="H45" cm="1">
        <f t="array" ref="H45:H54">G45:G54/G44</f>
        <v>0.80237880981259047</v>
      </c>
    </row>
    <row r="46" spans="2:12" x14ac:dyDescent="0.3">
      <c r="E46" s="5">
        <v>5</v>
      </c>
      <c r="F46">
        <v>5.6199000000000003</v>
      </c>
      <c r="G46">
        <v>20542</v>
      </c>
      <c r="H46">
        <v>0.80370906529989439</v>
      </c>
    </row>
    <row r="47" spans="2:12" x14ac:dyDescent="0.3">
      <c r="E47" s="5">
        <v>10</v>
      </c>
      <c r="F47">
        <v>6.7519999999999998</v>
      </c>
      <c r="G47">
        <v>20542</v>
      </c>
      <c r="H47">
        <v>0.80370906529989439</v>
      </c>
    </row>
    <row r="48" spans="2:12" x14ac:dyDescent="0.3">
      <c r="E48" s="5">
        <v>20</v>
      </c>
      <c r="F48">
        <v>20.492000000000001</v>
      </c>
      <c r="G48">
        <v>19867</v>
      </c>
      <c r="H48">
        <v>0.77729958136077315</v>
      </c>
    </row>
    <row r="49" spans="2:12" x14ac:dyDescent="0.3">
      <c r="C49" t="s">
        <v>37</v>
      </c>
      <c r="E49" s="5">
        <v>35</v>
      </c>
      <c r="F49">
        <v>23.053599999999999</v>
      </c>
      <c r="G49">
        <v>19867</v>
      </c>
      <c r="H49">
        <v>0.77729958136077315</v>
      </c>
    </row>
    <row r="50" spans="2:12" x14ac:dyDescent="0.3">
      <c r="E50" s="5">
        <v>50</v>
      </c>
      <c r="F50">
        <v>27.248699999999999</v>
      </c>
      <c r="G50">
        <v>19867</v>
      </c>
      <c r="H50">
        <v>0.77729958136077315</v>
      </c>
    </row>
    <row r="51" spans="2:12" x14ac:dyDescent="0.3">
      <c r="E51" s="5">
        <v>75</v>
      </c>
      <c r="F51">
        <v>32.1145</v>
      </c>
      <c r="G51">
        <v>19867</v>
      </c>
      <c r="H51">
        <v>0.77729958136077315</v>
      </c>
    </row>
    <row r="52" spans="2:12" x14ac:dyDescent="0.3">
      <c r="E52" s="5">
        <v>100</v>
      </c>
      <c r="F52">
        <v>60</v>
      </c>
      <c r="G52">
        <v>19128</v>
      </c>
      <c r="H52">
        <v>0.74838608709260923</v>
      </c>
    </row>
    <row r="53" spans="2:12" x14ac:dyDescent="0.3">
      <c r="E53" s="5">
        <v>200</v>
      </c>
      <c r="F53">
        <v>60</v>
      </c>
      <c r="G53">
        <v>19128</v>
      </c>
      <c r="H53">
        <v>0.74838608709260923</v>
      </c>
    </row>
    <row r="54" spans="2:12" x14ac:dyDescent="0.3">
      <c r="E54" s="5">
        <v>500</v>
      </c>
      <c r="F54">
        <v>60</v>
      </c>
      <c r="G54">
        <v>19128</v>
      </c>
      <c r="H54">
        <v>0.74838608709260923</v>
      </c>
    </row>
    <row r="55" spans="2:12" x14ac:dyDescent="0.3">
      <c r="E55" s="4"/>
    </row>
    <row r="57" spans="2:12" x14ac:dyDescent="0.3">
      <c r="B57" s="6" t="s">
        <v>24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9" spans="2:12" x14ac:dyDescent="0.3">
      <c r="F59" t="s">
        <v>4</v>
      </c>
      <c r="G59" t="s">
        <v>5</v>
      </c>
      <c r="H59" t="s">
        <v>6</v>
      </c>
    </row>
    <row r="60" spans="2:12" x14ac:dyDescent="0.3">
      <c r="E60" t="s">
        <v>7</v>
      </c>
      <c r="F60">
        <v>2.6967999999999999E-2</v>
      </c>
      <c r="G60">
        <v>31120</v>
      </c>
      <c r="H60">
        <v>1</v>
      </c>
    </row>
    <row r="61" spans="2:12" x14ac:dyDescent="0.3">
      <c r="E61" t="s">
        <v>8</v>
      </c>
      <c r="F61">
        <v>60</v>
      </c>
      <c r="G61">
        <v>27707</v>
      </c>
      <c r="H61" cm="1">
        <f t="array" ref="H61:H70">G61:G70/G60</f>
        <v>0.89032776349614395</v>
      </c>
    </row>
    <row r="62" spans="2:12" x14ac:dyDescent="0.3">
      <c r="E62" s="5">
        <v>5</v>
      </c>
      <c r="F62">
        <v>3.92</v>
      </c>
      <c r="G62">
        <v>44377</v>
      </c>
      <c r="H62">
        <v>1.4259961439588689</v>
      </c>
    </row>
    <row r="63" spans="2:12" x14ac:dyDescent="0.3">
      <c r="E63" s="5">
        <v>10</v>
      </c>
      <c r="F63">
        <v>17.965</v>
      </c>
      <c r="G63">
        <v>27104</v>
      </c>
      <c r="H63">
        <v>0.87095115681233937</v>
      </c>
    </row>
    <row r="64" spans="2:12" x14ac:dyDescent="0.3">
      <c r="E64" s="5">
        <v>20</v>
      </c>
      <c r="F64">
        <v>42.176699999999997</v>
      </c>
      <c r="G64">
        <v>26569</v>
      </c>
      <c r="H64">
        <v>0.85375964010282779</v>
      </c>
    </row>
    <row r="65" spans="3:8" x14ac:dyDescent="0.3">
      <c r="C65" t="s">
        <v>37</v>
      </c>
      <c r="E65" s="5">
        <v>35</v>
      </c>
      <c r="F65">
        <v>60</v>
      </c>
      <c r="G65">
        <v>26197</v>
      </c>
      <c r="H65">
        <v>0.84180591259640103</v>
      </c>
    </row>
    <row r="66" spans="3:8" x14ac:dyDescent="0.3">
      <c r="E66" s="5">
        <v>50</v>
      </c>
      <c r="F66">
        <v>60</v>
      </c>
      <c r="G66">
        <v>26197</v>
      </c>
      <c r="H66">
        <v>0.84180591259640103</v>
      </c>
    </row>
    <row r="67" spans="3:8" x14ac:dyDescent="0.3">
      <c r="E67" s="5">
        <v>75</v>
      </c>
      <c r="F67">
        <v>60</v>
      </c>
      <c r="G67">
        <v>26197</v>
      </c>
      <c r="H67">
        <v>0.84180591259640103</v>
      </c>
    </row>
    <row r="68" spans="3:8" x14ac:dyDescent="0.3">
      <c r="E68" s="5">
        <v>100</v>
      </c>
      <c r="F68">
        <v>60</v>
      </c>
      <c r="G68">
        <v>26197</v>
      </c>
      <c r="H68">
        <v>0.84180591259640103</v>
      </c>
    </row>
    <row r="69" spans="3:8" x14ac:dyDescent="0.3">
      <c r="E69" s="5">
        <v>200</v>
      </c>
      <c r="F69" t="s">
        <v>21</v>
      </c>
      <c r="G69" t="s">
        <v>21</v>
      </c>
      <c r="H69" t="e">
        <v>#VALUE!</v>
      </c>
    </row>
    <row r="70" spans="3:8" x14ac:dyDescent="0.3">
      <c r="E70" s="5">
        <v>500</v>
      </c>
      <c r="F70" t="s">
        <v>21</v>
      </c>
      <c r="G70" t="s">
        <v>21</v>
      </c>
      <c r="H70" t="e">
        <v>#VALUE!</v>
      </c>
    </row>
    <row r="71" spans="3:8" x14ac:dyDescent="0.3">
      <c r="E71" s="4"/>
    </row>
    <row r="75" spans="3:8" x14ac:dyDescent="0.3">
      <c r="G75">
        <f>25332/31137</f>
        <v>0.81356585412852878</v>
      </c>
    </row>
  </sheetData>
  <mergeCells count="12">
    <mergeCell ref="B2:L3"/>
    <mergeCell ref="B5:L5"/>
    <mergeCell ref="B6:L6"/>
    <mergeCell ref="N6:T6"/>
    <mergeCell ref="B7:L7"/>
    <mergeCell ref="N7:T7"/>
    <mergeCell ref="F4:H4"/>
    <mergeCell ref="B8:L8"/>
    <mergeCell ref="B11:L11"/>
    <mergeCell ref="B26:L26"/>
    <mergeCell ref="B41:L41"/>
    <mergeCell ref="B57:L5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46A0-F8A6-4E5D-9A50-E3EE767FC9A0}">
  <dimension ref="B2:T75"/>
  <sheetViews>
    <sheetView zoomScaleNormal="100" workbookViewId="0">
      <selection activeCell="K11" sqref="K11"/>
    </sheetView>
  </sheetViews>
  <sheetFormatPr defaultRowHeight="14.4" x14ac:dyDescent="0.3"/>
  <cols>
    <col min="8" max="8" width="9.5546875" bestFit="1" customWidth="1"/>
    <col min="9" max="9" width="11.5546875" bestFit="1" customWidth="1"/>
    <col min="11" max="11" width="9.5546875" bestFit="1" customWidth="1"/>
  </cols>
  <sheetData>
    <row r="2" spans="2:20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0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2:20" x14ac:dyDescent="0.3">
      <c r="F4" s="6" t="s">
        <v>94</v>
      </c>
      <c r="G4" s="6"/>
      <c r="H4" s="6"/>
    </row>
    <row r="5" spans="2:20" x14ac:dyDescent="0.3">
      <c r="B5" s="6" t="s">
        <v>72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20" x14ac:dyDescent="0.3"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25</v>
      </c>
      <c r="O6" s="6"/>
      <c r="P6" s="6"/>
      <c r="Q6" s="6"/>
      <c r="R6" s="6"/>
      <c r="S6" s="6"/>
      <c r="T6" s="6"/>
    </row>
    <row r="7" spans="2:20" x14ac:dyDescent="0.3">
      <c r="B7" s="6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N7" s="6" t="s">
        <v>78</v>
      </c>
      <c r="O7" s="6"/>
      <c r="P7" s="6"/>
      <c r="Q7" s="6"/>
      <c r="R7" s="6"/>
      <c r="S7" s="6"/>
      <c r="T7" s="6"/>
    </row>
    <row r="8" spans="2:20" x14ac:dyDescent="0.3"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20" x14ac:dyDescent="0.3">
      <c r="B9" s="6" t="s">
        <v>38</v>
      </c>
      <c r="C9" s="6"/>
      <c r="D9" s="6"/>
      <c r="E9" s="6"/>
      <c r="F9" s="6"/>
      <c r="G9" s="6"/>
      <c r="H9" s="6"/>
      <c r="I9" s="6"/>
      <c r="J9" s="6"/>
      <c r="K9" s="6"/>
      <c r="L9" s="6"/>
      <c r="M9" s="13"/>
    </row>
    <row r="13" spans="2:20" x14ac:dyDescent="0.3">
      <c r="D13" s="6" t="s">
        <v>7</v>
      </c>
      <c r="E13" s="6"/>
      <c r="F13" s="6" t="s">
        <v>74</v>
      </c>
      <c r="G13" s="6"/>
      <c r="H13" s="6"/>
      <c r="I13" s="6" t="s">
        <v>73</v>
      </c>
      <c r="J13" s="6"/>
      <c r="K13" s="6"/>
    </row>
    <row r="14" spans="2:20" x14ac:dyDescent="0.3">
      <c r="B14" t="s">
        <v>77</v>
      </c>
      <c r="C14" t="s">
        <v>75</v>
      </c>
      <c r="D14" t="s">
        <v>4</v>
      </c>
      <c r="E14" t="s">
        <v>5</v>
      </c>
      <c r="F14" t="s">
        <v>4</v>
      </c>
      <c r="G14" t="s">
        <v>5</v>
      </c>
      <c r="H14" t="s">
        <v>76</v>
      </c>
      <c r="I14" t="s">
        <v>4</v>
      </c>
      <c r="J14" t="s">
        <v>5</v>
      </c>
      <c r="K14" t="s">
        <v>76</v>
      </c>
    </row>
    <row r="15" spans="2:20" x14ac:dyDescent="0.3">
      <c r="B15">
        <v>554</v>
      </c>
      <c r="C15">
        <v>5</v>
      </c>
      <c r="D15" s="12">
        <v>0</v>
      </c>
      <c r="E15">
        <v>4290</v>
      </c>
      <c r="F15" s="4">
        <v>0.12198000000000001</v>
      </c>
      <c r="G15">
        <v>3943</v>
      </c>
      <c r="H15" s="4" cm="1">
        <f t="array" ref="H15:H23">G15:G23/E15:E23</f>
        <v>0.91911421911421909</v>
      </c>
      <c r="I15" s="4">
        <v>0.13200200000000001</v>
      </c>
      <c r="J15">
        <v>3943</v>
      </c>
      <c r="K15" s="4" cm="1">
        <f t="array" ref="K15:K23">J15:J23/E15:E23</f>
        <v>0.91911421911421909</v>
      </c>
    </row>
    <row r="16" spans="2:20" x14ac:dyDescent="0.3">
      <c r="B16">
        <v>348</v>
      </c>
      <c r="C16">
        <v>15</v>
      </c>
      <c r="D16" s="12">
        <v>9.990000000000001E-4</v>
      </c>
      <c r="E16">
        <v>14493</v>
      </c>
      <c r="F16" s="4">
        <v>1.4900500000000001</v>
      </c>
      <c r="G16">
        <v>10206</v>
      </c>
      <c r="H16" s="4">
        <v>0.70420202856551439</v>
      </c>
      <c r="I16" s="4">
        <v>1.8313980000000001</v>
      </c>
      <c r="J16">
        <v>10206</v>
      </c>
      <c r="K16" s="4">
        <v>0.70420202856551439</v>
      </c>
    </row>
    <row r="17" spans="2:11" x14ac:dyDescent="0.3">
      <c r="B17">
        <v>566</v>
      </c>
      <c r="C17">
        <v>25</v>
      </c>
      <c r="D17" s="12">
        <v>2E-3</v>
      </c>
      <c r="E17">
        <v>12711</v>
      </c>
      <c r="F17" s="4">
        <v>3.6161270000000001</v>
      </c>
      <c r="G17">
        <v>11679</v>
      </c>
      <c r="H17" s="4">
        <v>0.91881047911257963</v>
      </c>
      <c r="I17" s="4">
        <v>5.9300889999999997</v>
      </c>
      <c r="J17">
        <v>12653</v>
      </c>
      <c r="K17" s="4">
        <v>0.99543702305090076</v>
      </c>
    </row>
    <row r="18" spans="2:11" x14ac:dyDescent="0.3">
      <c r="B18">
        <v>361</v>
      </c>
      <c r="C18">
        <v>50</v>
      </c>
      <c r="D18" s="12">
        <v>8.0070000000000002E-3</v>
      </c>
      <c r="E18">
        <v>24642</v>
      </c>
      <c r="F18" s="4">
        <v>15.394489999999999</v>
      </c>
      <c r="G18">
        <v>19589</v>
      </c>
      <c r="H18" s="4">
        <v>0.79494359224088951</v>
      </c>
      <c r="I18" s="4">
        <v>30.9175</v>
      </c>
      <c r="J18">
        <v>25081</v>
      </c>
      <c r="K18" s="4">
        <v>1.017815112409707</v>
      </c>
    </row>
    <row r="19" spans="2:11" x14ac:dyDescent="0.3">
      <c r="B19">
        <v>172</v>
      </c>
      <c r="C19">
        <v>60</v>
      </c>
      <c r="D19" s="12">
        <v>7.9869999999999993E-3</v>
      </c>
      <c r="E19">
        <v>28380</v>
      </c>
      <c r="F19" s="4">
        <v>27.881575999999999</v>
      </c>
      <c r="G19">
        <v>23255</v>
      </c>
      <c r="H19" s="4">
        <v>0.81941508104298799</v>
      </c>
      <c r="I19" s="4">
        <v>24.0762</v>
      </c>
      <c r="J19">
        <v>27532</v>
      </c>
      <c r="K19" s="4">
        <v>0.97011980267794218</v>
      </c>
    </row>
    <row r="20" spans="2:11" x14ac:dyDescent="0.3">
      <c r="B20">
        <v>482</v>
      </c>
      <c r="C20">
        <v>70</v>
      </c>
      <c r="D20" s="12">
        <v>1.1996E-2</v>
      </c>
      <c r="E20">
        <v>29529</v>
      </c>
      <c r="F20" s="4">
        <v>39.619900000000001</v>
      </c>
      <c r="G20">
        <v>23297</v>
      </c>
      <c r="H20" s="4">
        <v>0.78895323241559145</v>
      </c>
      <c r="I20" s="4">
        <v>47.181604</v>
      </c>
      <c r="J20">
        <v>28999</v>
      </c>
      <c r="K20" s="4">
        <v>0.98205154255139016</v>
      </c>
    </row>
    <row r="21" spans="2:11" x14ac:dyDescent="0.3">
      <c r="B21">
        <v>643</v>
      </c>
      <c r="C21">
        <v>80</v>
      </c>
      <c r="D21" s="12">
        <v>2.4004000000000001E-2</v>
      </c>
      <c r="E21">
        <v>30465</v>
      </c>
      <c r="F21" s="4">
        <v>47.248899999999999</v>
      </c>
      <c r="G21">
        <v>28190</v>
      </c>
      <c r="H21" s="4">
        <v>0.92532414245855898</v>
      </c>
      <c r="I21" s="4">
        <v>68.817239999999998</v>
      </c>
      <c r="J21">
        <v>31955</v>
      </c>
      <c r="K21" s="4">
        <v>1.0489085836205481</v>
      </c>
    </row>
    <row r="22" spans="2:11" x14ac:dyDescent="0.3">
      <c r="B22">
        <v>431</v>
      </c>
      <c r="C22">
        <v>90</v>
      </c>
      <c r="D22" s="12">
        <v>1.7995000000000001E-2</v>
      </c>
      <c r="E22">
        <v>36175</v>
      </c>
      <c r="F22" s="4">
        <v>47.966189999999997</v>
      </c>
      <c r="G22">
        <v>30975</v>
      </c>
      <c r="H22" s="4">
        <v>0.8562543192812716</v>
      </c>
      <c r="I22" s="4">
        <v>47.148091000000001</v>
      </c>
      <c r="J22">
        <v>38556</v>
      </c>
      <c r="K22" s="4">
        <v>1.0658189357290946</v>
      </c>
    </row>
    <row r="23" spans="2:11" x14ac:dyDescent="0.3">
      <c r="B23">
        <v>103</v>
      </c>
      <c r="C23">
        <v>100</v>
      </c>
      <c r="D23" s="12">
        <v>4.6989999999999997E-2</v>
      </c>
      <c r="E23">
        <v>39129</v>
      </c>
      <c r="F23" s="4">
        <v>60.902000000000001</v>
      </c>
      <c r="G23">
        <v>31416</v>
      </c>
      <c r="H23" s="4">
        <v>0.80288277236832017</v>
      </c>
      <c r="I23" s="4">
        <v>107.90300000000001</v>
      </c>
      <c r="J23">
        <v>38185</v>
      </c>
      <c r="K23" s="4">
        <v>0.97587467096015745</v>
      </c>
    </row>
    <row r="24" spans="2:11" x14ac:dyDescent="0.3">
      <c r="I24" s="4"/>
      <c r="K24" s="4"/>
    </row>
    <row r="25" spans="2:11" x14ac:dyDescent="0.3">
      <c r="I25" s="4"/>
    </row>
    <row r="71" spans="5:7" x14ac:dyDescent="0.3">
      <c r="E71" s="4"/>
    </row>
    <row r="75" spans="5:7" x14ac:dyDescent="0.3">
      <c r="G75">
        <f>25332/31137</f>
        <v>0.81356585412852878</v>
      </c>
    </row>
  </sheetData>
  <mergeCells count="12">
    <mergeCell ref="D13:E13"/>
    <mergeCell ref="F13:H13"/>
    <mergeCell ref="I13:K13"/>
    <mergeCell ref="B8:L8"/>
    <mergeCell ref="B9:L9"/>
    <mergeCell ref="B2:L3"/>
    <mergeCell ref="B5:L5"/>
    <mergeCell ref="B6:L6"/>
    <mergeCell ref="N6:T6"/>
    <mergeCell ref="B7:L7"/>
    <mergeCell ref="N7:T7"/>
    <mergeCell ref="F4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B641-5225-4C94-8C8C-C961159C3345}">
  <dimension ref="C2:AD101"/>
  <sheetViews>
    <sheetView tabSelected="1" topLeftCell="G1" zoomScale="70" zoomScaleNormal="70" workbookViewId="0">
      <selection activeCell="T24" sqref="T24"/>
    </sheetView>
  </sheetViews>
  <sheetFormatPr defaultRowHeight="14.4" x14ac:dyDescent="0.3"/>
  <cols>
    <col min="4" max="4" width="11.21875" customWidth="1"/>
    <col min="5" max="5" width="14.109375" customWidth="1"/>
    <col min="6" max="6" width="9.88671875" customWidth="1"/>
    <col min="7" max="7" width="11.88671875" customWidth="1"/>
    <col min="8" max="8" width="13.33203125" customWidth="1"/>
    <col min="9" max="9" width="11" customWidth="1"/>
    <col min="10" max="10" width="14" customWidth="1"/>
    <col min="11" max="11" width="14.44140625" customWidth="1"/>
    <col min="12" max="12" width="10.44140625" customWidth="1"/>
    <col min="13" max="13" width="12" customWidth="1"/>
    <col min="14" max="14" width="12.109375" customWidth="1"/>
    <col min="18" max="19" width="13.33203125" customWidth="1"/>
    <col min="20" max="20" width="12.6640625" customWidth="1"/>
    <col min="21" max="21" width="13.5546875" customWidth="1"/>
    <col min="22" max="22" width="14" customWidth="1"/>
    <col min="23" max="24" width="13.77734375" customWidth="1"/>
    <col min="25" max="25" width="13.21875" customWidth="1"/>
    <col min="26" max="26" width="13.44140625" customWidth="1"/>
    <col min="27" max="27" width="12.109375" customWidth="1"/>
    <col min="28" max="28" width="13.44140625" customWidth="1"/>
  </cols>
  <sheetData>
    <row r="2" spans="3:28" x14ac:dyDescent="0.3">
      <c r="U2" s="17" t="s">
        <v>95</v>
      </c>
      <c r="V2" s="6"/>
      <c r="W2" s="6"/>
      <c r="X2" s="6"/>
    </row>
    <row r="3" spans="3:28" x14ac:dyDescent="0.3">
      <c r="U3" s="6"/>
      <c r="V3" s="6"/>
      <c r="W3" s="6"/>
      <c r="X3" s="6"/>
    </row>
    <row r="5" spans="3:28" x14ac:dyDescent="0.3">
      <c r="D5" s="8" t="s">
        <v>40</v>
      </c>
      <c r="E5" s="9"/>
      <c r="F5" s="8" t="s">
        <v>41</v>
      </c>
      <c r="G5" s="9"/>
      <c r="H5" s="9"/>
      <c r="I5" s="8" t="s">
        <v>42</v>
      </c>
      <c r="J5" s="8"/>
      <c r="K5" s="8"/>
      <c r="L5" s="8" t="s">
        <v>47</v>
      </c>
      <c r="M5" s="8"/>
      <c r="N5" s="8"/>
      <c r="R5" s="8" t="s">
        <v>40</v>
      </c>
      <c r="S5" s="9"/>
      <c r="T5" s="8" t="s">
        <v>41</v>
      </c>
      <c r="U5" s="9"/>
      <c r="V5" s="9"/>
      <c r="W5" s="8" t="s">
        <v>42</v>
      </c>
      <c r="X5" s="8"/>
      <c r="Y5" s="8"/>
      <c r="Z5" s="8" t="s">
        <v>47</v>
      </c>
      <c r="AA5" s="8"/>
      <c r="AB5" s="8"/>
    </row>
    <row r="6" spans="3:28" x14ac:dyDescent="0.3">
      <c r="C6" t="s">
        <v>39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43</v>
      </c>
      <c r="J6" t="s">
        <v>44</v>
      </c>
      <c r="K6" t="s">
        <v>46</v>
      </c>
      <c r="L6" t="s">
        <v>43</v>
      </c>
      <c r="M6" t="s">
        <v>44</v>
      </c>
      <c r="N6" t="s">
        <v>46</v>
      </c>
      <c r="Q6" t="s">
        <v>39</v>
      </c>
      <c r="R6" t="s">
        <v>43</v>
      </c>
      <c r="S6" t="s">
        <v>44</v>
      </c>
      <c r="T6" t="s">
        <v>43</v>
      </c>
      <c r="U6" t="s">
        <v>44</v>
      </c>
      <c r="V6" t="s">
        <v>45</v>
      </c>
      <c r="W6" t="s">
        <v>43</v>
      </c>
      <c r="X6" t="s">
        <v>44</v>
      </c>
      <c r="Y6" t="s">
        <v>46</v>
      </c>
      <c r="Z6" t="s">
        <v>43</v>
      </c>
      <c r="AA6" t="s">
        <v>44</v>
      </c>
      <c r="AB6" t="s">
        <v>46</v>
      </c>
    </row>
    <row r="7" spans="3:28" x14ac:dyDescent="0.3">
      <c r="C7">
        <v>15</v>
      </c>
      <c r="D7" s="11">
        <f>AVERAGE(D22:D26)</f>
        <v>1.4023999999999998E-3</v>
      </c>
      <c r="E7" s="10">
        <f>AVERAGE(E22:E26)</f>
        <v>20997.599999999999</v>
      </c>
      <c r="F7">
        <f>AVERAGE(G22:G26)</f>
        <v>1.6023999999999999E-3</v>
      </c>
      <c r="G7">
        <f>AVERAGE(H22:H26)</f>
        <v>11911.6</v>
      </c>
      <c r="H7" cm="1">
        <f t="array" ref="H7:H11">G7:G11/E7:E11</f>
        <v>0.56728388006248343</v>
      </c>
      <c r="I7">
        <f>AVERAGE(J22:J27)</f>
        <v>27.437132833333333</v>
      </c>
      <c r="J7">
        <f>AVERAGE(K22:K27)</f>
        <v>8913.1666666666661</v>
      </c>
      <c r="K7">
        <f>J7/G7</f>
        <v>0.74827619015637414</v>
      </c>
      <c r="L7">
        <f>AVERAGE(M22:M26)</f>
        <v>1.4701641999999999</v>
      </c>
      <c r="M7">
        <f>AVERAGE(N22:N26)</f>
        <v>9694.4</v>
      </c>
      <c r="N7">
        <f>M7/G7</f>
        <v>0.81386211759965066</v>
      </c>
      <c r="Q7">
        <v>15</v>
      </c>
      <c r="R7" s="4">
        <v>1E-3</v>
      </c>
      <c r="S7" s="10">
        <v>20997.599999999999</v>
      </c>
      <c r="T7" s="4">
        <v>1.6023999999999999E-3</v>
      </c>
      <c r="U7" s="10">
        <v>11911.6</v>
      </c>
      <c r="V7" s="4">
        <v>0.56728388006248343</v>
      </c>
      <c r="W7" s="4">
        <v>27.437132833333333</v>
      </c>
      <c r="X7" s="10">
        <v>8913.1666666666661</v>
      </c>
      <c r="Y7" s="4">
        <v>0.74827619015637414</v>
      </c>
      <c r="Z7" s="4">
        <v>1.4701641999999999</v>
      </c>
      <c r="AA7" s="10">
        <v>9694.4</v>
      </c>
      <c r="AB7" s="4">
        <v>0.81386211759965066</v>
      </c>
    </row>
    <row r="8" spans="3:28" x14ac:dyDescent="0.3">
      <c r="C8">
        <v>30</v>
      </c>
      <c r="D8" s="11">
        <f>AVERAGE(D30:D34)</f>
        <v>9.7412799999999994E-2</v>
      </c>
      <c r="E8" s="10">
        <f>AVERAGE(E30:E34)</f>
        <v>41382.6</v>
      </c>
      <c r="F8">
        <f>AVERAGE(G30:G34)</f>
        <v>4.4121799999999999E-3</v>
      </c>
      <c r="G8">
        <f>AVERAGE(H30:H34)</f>
        <v>18296.2</v>
      </c>
      <c r="H8">
        <v>0.44212301788674468</v>
      </c>
      <c r="I8">
        <v>600</v>
      </c>
      <c r="J8">
        <f>AVERAGE(K30:K35)</f>
        <v>14905.333333333334</v>
      </c>
      <c r="K8">
        <f>J8/G8</f>
        <v>0.81466825533899567</v>
      </c>
      <c r="L8">
        <f>AVERAGE(M30:M34)</f>
        <v>5.3801018000000003</v>
      </c>
      <c r="M8">
        <f>AVERAGE(N30:N34)</f>
        <v>13881.2</v>
      </c>
      <c r="N8">
        <f>M8/G8</f>
        <v>0.75869306194728958</v>
      </c>
      <c r="Q8">
        <v>30</v>
      </c>
      <c r="R8" s="4">
        <v>9.7412799999999994E-2</v>
      </c>
      <c r="S8" s="10">
        <v>41382.6</v>
      </c>
      <c r="T8" s="4">
        <v>4.4121799999999999E-3</v>
      </c>
      <c r="U8" s="10">
        <v>18296.2</v>
      </c>
      <c r="V8" s="4">
        <v>0.44212301788674468</v>
      </c>
      <c r="W8" s="14" t="s">
        <v>93</v>
      </c>
      <c r="X8" s="10">
        <v>14905.333333333334</v>
      </c>
      <c r="Y8" s="4">
        <v>0.81466825533899567</v>
      </c>
      <c r="Z8" s="4">
        <v>5.3801018000000003</v>
      </c>
      <c r="AA8" s="10">
        <v>13881.2</v>
      </c>
      <c r="AB8" s="4">
        <v>0.75869306194728958</v>
      </c>
    </row>
    <row r="9" spans="3:28" x14ac:dyDescent="0.3">
      <c r="C9">
        <v>60</v>
      </c>
      <c r="D9" s="11">
        <f>AVERAGE(D38:D42)</f>
        <v>94.888159999999999</v>
      </c>
      <c r="E9" s="10">
        <f>AVERAGE(E38:E42)</f>
        <v>76124.399999999994</v>
      </c>
      <c r="F9">
        <f>AVERAGE(G38:G42)</f>
        <v>1.53998E-2</v>
      </c>
      <c r="G9">
        <f>AVERAGE(H38:H42)</f>
        <v>28941.200000000001</v>
      </c>
      <c r="H9">
        <v>0.3801829636752474</v>
      </c>
      <c r="I9">
        <v>600</v>
      </c>
      <c r="J9">
        <f>AVERAGE(K38:K42)</f>
        <v>23791.8</v>
      </c>
      <c r="K9">
        <f>J9/G9</f>
        <v>0.82207372189128292</v>
      </c>
      <c r="L9">
        <f>AVERAGE(M38:M42)</f>
        <v>27.102396199999998</v>
      </c>
      <c r="M9">
        <f>AVERAGE(N38:N42)</f>
        <v>23161.200000000001</v>
      </c>
      <c r="N9">
        <f>M9/G9</f>
        <v>0.80028471521567868</v>
      </c>
      <c r="Q9">
        <v>40</v>
      </c>
      <c r="R9" s="4">
        <f>AVERAGE(D62:D66)</f>
        <v>0.94802640000000005</v>
      </c>
      <c r="S9" s="10">
        <f>AVERAGE(E62:E66)</f>
        <v>55027.199999999997</v>
      </c>
      <c r="T9" s="4">
        <v>5.1803999999999999E-3</v>
      </c>
      <c r="U9" s="10">
        <v>20477.2</v>
      </c>
      <c r="V9" s="4">
        <f>U9/S9</f>
        <v>0.37212869271923704</v>
      </c>
      <c r="W9" s="14" t="s">
        <v>55</v>
      </c>
      <c r="X9" s="16" t="s">
        <v>55</v>
      </c>
      <c r="Y9" s="15" t="s">
        <v>55</v>
      </c>
      <c r="Z9" s="4">
        <v>6.3186127999999995</v>
      </c>
      <c r="AA9" s="10">
        <v>16415.8</v>
      </c>
      <c r="AB9" s="4">
        <v>0.80166233664758846</v>
      </c>
    </row>
    <row r="10" spans="3:28" x14ac:dyDescent="0.3">
      <c r="C10">
        <v>100</v>
      </c>
      <c r="D10" t="s">
        <v>55</v>
      </c>
      <c r="E10" t="s">
        <v>55</v>
      </c>
      <c r="F10">
        <f>AVERAGE(G46:G50)</f>
        <v>3.2999799999999996E-2</v>
      </c>
      <c r="G10">
        <f>AVERAGE(H46:H50)</f>
        <v>39060.400000000001</v>
      </c>
      <c r="H10" t="e">
        <v>#VALUE!</v>
      </c>
      <c r="I10">
        <v>600</v>
      </c>
      <c r="J10">
        <f>AVERAGE(K46:K50)</f>
        <v>33612.6</v>
      </c>
      <c r="K10">
        <f>J10/G10</f>
        <v>0.86052882202947223</v>
      </c>
      <c r="L10">
        <f>AVERAGE(M46:M50)</f>
        <v>63.260025199999994</v>
      </c>
      <c r="M10">
        <f>AVERAGE(N46:N50)</f>
        <v>32381.200000000001</v>
      </c>
      <c r="N10">
        <f>M10/G10</f>
        <v>0.82900328721672079</v>
      </c>
      <c r="Q10">
        <v>60</v>
      </c>
      <c r="R10" s="4">
        <v>94.888159999999999</v>
      </c>
      <c r="S10" s="10">
        <v>76124.399999999994</v>
      </c>
      <c r="T10" s="4">
        <v>1.53998E-2</v>
      </c>
      <c r="U10" s="10">
        <v>28941.200000000001</v>
      </c>
      <c r="V10" s="4">
        <v>0.3801829636752474</v>
      </c>
      <c r="W10" s="14" t="s">
        <v>93</v>
      </c>
      <c r="X10" s="10">
        <v>23791.8</v>
      </c>
      <c r="Y10" s="4">
        <v>0.82207372189128292</v>
      </c>
      <c r="Z10" s="4">
        <v>27.102396199999998</v>
      </c>
      <c r="AA10" s="10">
        <v>23161.200000000001</v>
      </c>
      <c r="AB10" s="4">
        <v>0.80028471521567868</v>
      </c>
    </row>
    <row r="11" spans="3:28" x14ac:dyDescent="0.3">
      <c r="C11">
        <v>200</v>
      </c>
      <c r="D11" t="s">
        <v>55</v>
      </c>
      <c r="E11" t="s">
        <v>55</v>
      </c>
      <c r="F11">
        <f>AVERAGE(G54:G58)</f>
        <v>0.1847956</v>
      </c>
      <c r="G11">
        <f>AVERAGE(H54:H58)</f>
        <v>59727.6</v>
      </c>
      <c r="H11" t="e">
        <v>#VALUE!</v>
      </c>
      <c r="I11">
        <v>600</v>
      </c>
      <c r="J11">
        <f>AVERAGE(K54:K58)</f>
        <v>58299.4</v>
      </c>
      <c r="K11">
        <f>J11/G11</f>
        <v>0.9760881066709528</v>
      </c>
      <c r="L11">
        <f>AVERAGE(M54:M58)</f>
        <v>373.78392819999999</v>
      </c>
      <c r="M11">
        <f>AVERAGE(N54:N58)</f>
        <v>49723.8</v>
      </c>
      <c r="N11">
        <f>M11/G11</f>
        <v>0.83250959355473864</v>
      </c>
      <c r="Q11">
        <v>75</v>
      </c>
      <c r="R11" s="14" t="s">
        <v>55</v>
      </c>
      <c r="S11" s="14" t="s">
        <v>55</v>
      </c>
      <c r="T11" s="4">
        <v>1.1964199999999998E-2</v>
      </c>
      <c r="U11" s="10">
        <v>33612.6</v>
      </c>
      <c r="V11" t="s">
        <v>21</v>
      </c>
      <c r="W11" s="14" t="s">
        <v>55</v>
      </c>
      <c r="X11" s="16" t="s">
        <v>55</v>
      </c>
      <c r="Y11" s="15" t="s">
        <v>55</v>
      </c>
      <c r="Z11" s="4">
        <v>27.465394399999997</v>
      </c>
      <c r="AA11" s="10">
        <v>26254.799999999999</v>
      </c>
      <c r="AB11" s="4">
        <v>0.78109994466360833</v>
      </c>
    </row>
    <row r="12" spans="3:28" x14ac:dyDescent="0.3">
      <c r="C12">
        <v>300</v>
      </c>
      <c r="F12">
        <f>AVERAGE(G63:G67)</f>
        <v>0.39302739999999997</v>
      </c>
      <c r="G12">
        <f>AVERAGE(H63:H67)</f>
        <v>76875.199999999997</v>
      </c>
      <c r="L12">
        <v>600</v>
      </c>
      <c r="M12">
        <f>AVERAGE(N63:N67)</f>
        <v>68311.399999999994</v>
      </c>
      <c r="N12">
        <f>M12/G12</f>
        <v>0.88860126542760209</v>
      </c>
      <c r="Q12">
        <v>100</v>
      </c>
      <c r="R12" s="14" t="s">
        <v>55</v>
      </c>
      <c r="S12" s="14" t="s">
        <v>55</v>
      </c>
      <c r="T12" s="4">
        <v>3.2999799999999996E-2</v>
      </c>
      <c r="U12" s="10">
        <v>39060.400000000001</v>
      </c>
      <c r="V12" t="s">
        <v>21</v>
      </c>
      <c r="W12" s="14" t="s">
        <v>93</v>
      </c>
      <c r="X12" s="10">
        <v>33612.6</v>
      </c>
      <c r="Y12" s="4">
        <v>0.86052882202947223</v>
      </c>
      <c r="Z12" s="4">
        <v>63.260025199999994</v>
      </c>
      <c r="AA12" s="10">
        <v>32381.200000000001</v>
      </c>
      <c r="AB12" s="4">
        <v>0.82900328721672079</v>
      </c>
    </row>
    <row r="13" spans="3:28" x14ac:dyDescent="0.3">
      <c r="C13">
        <v>150</v>
      </c>
      <c r="F13">
        <f>AVERAGE(G95:G99)</f>
        <v>3.8000600000000002E-2</v>
      </c>
      <c r="G13">
        <f>AVERAGE(H95:H99)</f>
        <v>48908.6</v>
      </c>
      <c r="L13">
        <f>AVERAGE(M95:M99)</f>
        <v>93.90827019999999</v>
      </c>
      <c r="M13">
        <f>AVERAGE(N95:N99)</f>
        <v>43071.8</v>
      </c>
      <c r="N13">
        <f>M13/G13</f>
        <v>0.88065902520211181</v>
      </c>
      <c r="Q13">
        <v>150</v>
      </c>
      <c r="R13" s="14" t="s">
        <v>55</v>
      </c>
      <c r="S13" s="14" t="s">
        <v>55</v>
      </c>
      <c r="T13" s="4">
        <v>3.8000600000000002E-2</v>
      </c>
      <c r="U13" s="10">
        <v>48908.6</v>
      </c>
      <c r="V13" t="s">
        <v>21</v>
      </c>
      <c r="W13" s="14" t="s">
        <v>55</v>
      </c>
      <c r="X13" s="16" t="s">
        <v>55</v>
      </c>
      <c r="Y13" s="15" t="s">
        <v>55</v>
      </c>
      <c r="Z13" s="4">
        <v>93.90827019999999</v>
      </c>
      <c r="AA13" s="10">
        <v>43071.8</v>
      </c>
      <c r="AB13" s="4">
        <v>0.88065902520211181</v>
      </c>
    </row>
    <row r="14" spans="3:28" x14ac:dyDescent="0.3">
      <c r="C14">
        <v>250</v>
      </c>
      <c r="F14">
        <f>AVERAGE(G71:G75)</f>
        <v>0.11721020000000001</v>
      </c>
      <c r="G14">
        <f>AVERAGE(H71:H75)</f>
        <v>67666.8</v>
      </c>
      <c r="L14">
        <f>AVERAGE(Q71:Q75)</f>
        <v>287.86854059999996</v>
      </c>
      <c r="M14">
        <f>AVERAGE(R71:R75)</f>
        <v>60619.4</v>
      </c>
      <c r="N14">
        <f>M14/G14</f>
        <v>0.89585143674593748</v>
      </c>
      <c r="Q14">
        <v>200</v>
      </c>
      <c r="R14" s="14" t="s">
        <v>55</v>
      </c>
      <c r="S14" s="14" t="s">
        <v>55</v>
      </c>
      <c r="T14" s="4">
        <v>0.1847956</v>
      </c>
      <c r="U14" s="10">
        <v>59727.6</v>
      </c>
      <c r="V14" t="s">
        <v>21</v>
      </c>
      <c r="W14" s="14" t="s">
        <v>93</v>
      </c>
      <c r="X14" s="10">
        <v>58299.4</v>
      </c>
      <c r="Y14" s="4">
        <v>0.9760881066709528</v>
      </c>
      <c r="Z14" s="4">
        <v>373.78392819999999</v>
      </c>
      <c r="AA14" s="10">
        <v>49723.8</v>
      </c>
      <c r="AB14" s="4">
        <v>0.83250959355473864</v>
      </c>
    </row>
    <row r="15" spans="3:28" x14ac:dyDescent="0.3">
      <c r="C15">
        <v>40</v>
      </c>
      <c r="F15">
        <f>AVERAGE(G79:G83)</f>
        <v>5.1803999999999999E-3</v>
      </c>
      <c r="G15">
        <f>AVERAGE(H79:H83)</f>
        <v>20477.2</v>
      </c>
      <c r="L15">
        <f>AVERAGE(M79:M83)</f>
        <v>6.3186127999999995</v>
      </c>
      <c r="M15">
        <f>AVERAGE(N79:N83)</f>
        <v>16415.8</v>
      </c>
      <c r="N15">
        <f>M15/G15</f>
        <v>0.80166233664758846</v>
      </c>
      <c r="Q15">
        <v>250</v>
      </c>
      <c r="R15" s="14" t="s">
        <v>55</v>
      </c>
      <c r="S15" s="14" t="s">
        <v>55</v>
      </c>
      <c r="T15" s="4">
        <v>0.11721020000000001</v>
      </c>
      <c r="U15" s="10">
        <v>67666.8</v>
      </c>
      <c r="V15" t="s">
        <v>21</v>
      </c>
      <c r="W15" s="14" t="s">
        <v>55</v>
      </c>
      <c r="X15" s="14" t="s">
        <v>55</v>
      </c>
      <c r="Y15" s="15" t="s">
        <v>55</v>
      </c>
      <c r="Z15" s="4">
        <v>287.86854059999996</v>
      </c>
      <c r="AA15" s="10">
        <v>60619.4</v>
      </c>
      <c r="AB15" s="4">
        <v>0.89585143674593748</v>
      </c>
    </row>
    <row r="16" spans="3:28" x14ac:dyDescent="0.3">
      <c r="C16">
        <v>75</v>
      </c>
      <c r="F16">
        <f>AVERAGE(G87:G91)</f>
        <v>1.1964199999999998E-2</v>
      </c>
      <c r="G16">
        <f>AVERAGE(H87:H91)</f>
        <v>33612.6</v>
      </c>
      <c r="L16">
        <f>AVERAGE(M87:M91)</f>
        <v>27.465394399999997</v>
      </c>
      <c r="M16">
        <f>AVERAGE(N87:N91)</f>
        <v>26254.799999999999</v>
      </c>
      <c r="N16">
        <f>M16/G16</f>
        <v>0.78109994466360833</v>
      </c>
      <c r="Q16">
        <v>300</v>
      </c>
      <c r="R16" s="14" t="s">
        <v>55</v>
      </c>
      <c r="S16" s="14" t="s">
        <v>55</v>
      </c>
      <c r="T16" s="4">
        <v>0.39302739999999997</v>
      </c>
      <c r="U16" s="10">
        <v>76875.199999999997</v>
      </c>
      <c r="V16" t="s">
        <v>21</v>
      </c>
      <c r="W16" s="14" t="s">
        <v>55</v>
      </c>
      <c r="X16" s="14" t="s">
        <v>55</v>
      </c>
      <c r="Y16" s="15" t="s">
        <v>55</v>
      </c>
      <c r="Z16" s="15" t="s">
        <v>93</v>
      </c>
      <c r="AA16" s="10">
        <v>68311.399999999994</v>
      </c>
      <c r="AB16" s="4">
        <v>0.88860126542760209</v>
      </c>
    </row>
    <row r="20" spans="3:30" x14ac:dyDescent="0.3">
      <c r="D20" s="1" t="s">
        <v>48</v>
      </c>
      <c r="E20" s="1"/>
      <c r="G20" s="2" t="s">
        <v>57</v>
      </c>
      <c r="H20" s="2"/>
      <c r="J20" s="2" t="s">
        <v>62</v>
      </c>
      <c r="K20" s="2"/>
      <c r="M20" s="2" t="s">
        <v>67</v>
      </c>
      <c r="N20" s="2"/>
    </row>
    <row r="21" spans="3:30" x14ac:dyDescent="0.3">
      <c r="D21" t="s">
        <v>49</v>
      </c>
      <c r="E21" t="s">
        <v>50</v>
      </c>
      <c r="G21" t="s">
        <v>49</v>
      </c>
      <c r="H21" t="s">
        <v>50</v>
      </c>
      <c r="J21" t="s">
        <v>49</v>
      </c>
      <c r="K21" t="s">
        <v>50</v>
      </c>
      <c r="M21" t="s">
        <v>49</v>
      </c>
      <c r="N21" t="s">
        <v>50</v>
      </c>
    </row>
    <row r="22" spans="3:30" x14ac:dyDescent="0.3">
      <c r="C22">
        <v>1</v>
      </c>
      <c r="D22">
        <v>3.9899999999999996E-3</v>
      </c>
      <c r="E22">
        <v>21057</v>
      </c>
      <c r="F22">
        <v>1</v>
      </c>
      <c r="G22">
        <v>9.9799999999999997E-4</v>
      </c>
      <c r="H22">
        <v>12267</v>
      </c>
      <c r="I22">
        <v>1</v>
      </c>
      <c r="J22">
        <v>26.965821999999999</v>
      </c>
      <c r="K22">
        <v>7430</v>
      </c>
      <c r="L22">
        <v>1</v>
      </c>
      <c r="M22">
        <v>1.283266</v>
      </c>
      <c r="N22">
        <v>10388</v>
      </c>
    </row>
    <row r="23" spans="3:30" x14ac:dyDescent="0.3">
      <c r="C23">
        <v>2</v>
      </c>
      <c r="D23">
        <v>1.0059999999999999E-3</v>
      </c>
      <c r="E23">
        <v>19869</v>
      </c>
      <c r="F23">
        <v>2</v>
      </c>
      <c r="G23">
        <v>3.0019999999999999E-3</v>
      </c>
      <c r="H23">
        <v>12378</v>
      </c>
      <c r="I23">
        <v>2</v>
      </c>
      <c r="J23">
        <v>9.0182710000000004</v>
      </c>
      <c r="K23">
        <v>9761</v>
      </c>
      <c r="L23">
        <v>2</v>
      </c>
      <c r="M23">
        <v>1.7941830000000001</v>
      </c>
      <c r="N23">
        <v>8693</v>
      </c>
      <c r="Q23" s="2"/>
      <c r="R23" s="2"/>
    </row>
    <row r="24" spans="3:30" x14ac:dyDescent="0.3">
      <c r="C24">
        <v>3</v>
      </c>
      <c r="D24">
        <v>0</v>
      </c>
      <c r="E24">
        <v>23832</v>
      </c>
      <c r="F24">
        <v>3</v>
      </c>
      <c r="G24">
        <v>1E-3</v>
      </c>
      <c r="H24">
        <v>7758</v>
      </c>
      <c r="I24">
        <v>3</v>
      </c>
      <c r="J24">
        <v>1.076179</v>
      </c>
      <c r="K24">
        <v>7942</v>
      </c>
      <c r="L24">
        <v>3</v>
      </c>
      <c r="M24">
        <v>1.281342</v>
      </c>
      <c r="N24">
        <v>10207</v>
      </c>
    </row>
    <row r="25" spans="3:30" x14ac:dyDescent="0.3">
      <c r="C25">
        <v>4</v>
      </c>
      <c r="D25">
        <v>0</v>
      </c>
      <c r="E25">
        <v>18865</v>
      </c>
      <c r="F25">
        <v>4</v>
      </c>
      <c r="G25">
        <v>1.9970000000000001E-3</v>
      </c>
      <c r="H25">
        <v>15837</v>
      </c>
      <c r="I25">
        <v>4</v>
      </c>
      <c r="J25">
        <v>91.417133000000007</v>
      </c>
      <c r="K25">
        <v>11175</v>
      </c>
      <c r="L25">
        <v>4</v>
      </c>
      <c r="M25">
        <v>1.7600169999999999</v>
      </c>
      <c r="N25">
        <v>9251</v>
      </c>
    </row>
    <row r="26" spans="3:30" x14ac:dyDescent="0.3">
      <c r="C26">
        <v>5</v>
      </c>
      <c r="D26">
        <v>2.016E-3</v>
      </c>
      <c r="E26">
        <v>21365</v>
      </c>
      <c r="F26">
        <v>5</v>
      </c>
      <c r="G26">
        <v>1.0150000000000001E-3</v>
      </c>
      <c r="H26">
        <v>11318</v>
      </c>
      <c r="I26">
        <v>5</v>
      </c>
      <c r="J26">
        <v>24.406514000000001</v>
      </c>
      <c r="K26">
        <v>7677</v>
      </c>
      <c r="L26">
        <v>5</v>
      </c>
      <c r="M26">
        <v>1.232013</v>
      </c>
      <c r="N26">
        <v>9933</v>
      </c>
    </row>
    <row r="27" spans="3:30" x14ac:dyDescent="0.3">
      <c r="I27">
        <v>6</v>
      </c>
      <c r="J27">
        <v>11.738878</v>
      </c>
      <c r="K27">
        <v>9494</v>
      </c>
    </row>
    <row r="28" spans="3:30" x14ac:dyDescent="0.3">
      <c r="D28" s="1" t="s">
        <v>51</v>
      </c>
      <c r="E28" s="1"/>
      <c r="G28" s="2" t="s">
        <v>58</v>
      </c>
      <c r="H28" s="2"/>
      <c r="J28" s="2" t="s">
        <v>63</v>
      </c>
      <c r="K28" s="2"/>
      <c r="M28" s="2" t="s">
        <v>68</v>
      </c>
      <c r="N28" s="2"/>
    </row>
    <row r="29" spans="3:30" x14ac:dyDescent="0.3">
      <c r="D29" t="s">
        <v>49</v>
      </c>
      <c r="E29" t="s">
        <v>50</v>
      </c>
      <c r="G29" t="s">
        <v>49</v>
      </c>
      <c r="H29" t="s">
        <v>50</v>
      </c>
      <c r="J29" t="s">
        <v>49</v>
      </c>
      <c r="K29" t="s">
        <v>50</v>
      </c>
      <c r="M29" t="s">
        <v>49</v>
      </c>
      <c r="N29" t="s">
        <v>50</v>
      </c>
      <c r="AD29" t="s">
        <v>91</v>
      </c>
    </row>
    <row r="30" spans="3:30" x14ac:dyDescent="0.3">
      <c r="C30">
        <v>1</v>
      </c>
      <c r="D30">
        <v>1.2997E-2</v>
      </c>
      <c r="E30">
        <v>41062</v>
      </c>
      <c r="F30">
        <v>1</v>
      </c>
      <c r="G30">
        <v>1.0019999999999999E-2</v>
      </c>
      <c r="H30">
        <v>16767</v>
      </c>
      <c r="I30">
        <v>1</v>
      </c>
      <c r="J30">
        <v>600</v>
      </c>
      <c r="K30">
        <v>16578</v>
      </c>
      <c r="L30">
        <v>1</v>
      </c>
      <c r="M30">
        <v>5.019984</v>
      </c>
      <c r="N30">
        <v>14743</v>
      </c>
    </row>
    <row r="31" spans="3:30" x14ac:dyDescent="0.3">
      <c r="C31">
        <v>2</v>
      </c>
      <c r="D31">
        <v>0.14700299999999999</v>
      </c>
      <c r="E31">
        <v>38400</v>
      </c>
      <c r="F31">
        <v>2</v>
      </c>
      <c r="G31">
        <v>1.9999000000000002E-3</v>
      </c>
      <c r="H31">
        <v>16579</v>
      </c>
      <c r="I31">
        <v>2</v>
      </c>
      <c r="J31">
        <v>600</v>
      </c>
      <c r="K31">
        <v>12585</v>
      </c>
      <c r="L31">
        <v>2</v>
      </c>
      <c r="M31">
        <v>5.2720219999999998</v>
      </c>
      <c r="N31">
        <v>14074</v>
      </c>
    </row>
    <row r="32" spans="3:30" x14ac:dyDescent="0.3">
      <c r="C32">
        <v>3</v>
      </c>
      <c r="D32">
        <v>6.3018000000000005E-2</v>
      </c>
      <c r="E32">
        <v>37622</v>
      </c>
      <c r="F32">
        <v>3</v>
      </c>
      <c r="G32">
        <v>2E-3</v>
      </c>
      <c r="H32">
        <v>19669</v>
      </c>
      <c r="I32">
        <v>3</v>
      </c>
      <c r="J32">
        <v>600</v>
      </c>
      <c r="K32">
        <v>12801</v>
      </c>
      <c r="L32">
        <v>3</v>
      </c>
      <c r="M32">
        <v>6.2494630000000004</v>
      </c>
      <c r="N32">
        <v>14201</v>
      </c>
    </row>
    <row r="33" spans="3:14" x14ac:dyDescent="0.3">
      <c r="C33">
        <v>4</v>
      </c>
      <c r="D33">
        <v>0.14104700000000001</v>
      </c>
      <c r="E33">
        <v>39929</v>
      </c>
      <c r="F33">
        <v>4</v>
      </c>
      <c r="G33">
        <v>5.999E-3</v>
      </c>
      <c r="H33">
        <v>18660</v>
      </c>
      <c r="I33">
        <v>4</v>
      </c>
      <c r="J33">
        <v>600</v>
      </c>
      <c r="K33">
        <v>15465</v>
      </c>
      <c r="L33">
        <v>4</v>
      </c>
      <c r="M33">
        <v>4.8322000000000003</v>
      </c>
      <c r="N33">
        <v>12560</v>
      </c>
    </row>
    <row r="34" spans="3:14" x14ac:dyDescent="0.3">
      <c r="C34">
        <v>5</v>
      </c>
      <c r="D34">
        <v>0.122999</v>
      </c>
      <c r="E34">
        <v>49900</v>
      </c>
      <c r="F34">
        <v>5</v>
      </c>
      <c r="G34">
        <v>2.042E-3</v>
      </c>
      <c r="H34">
        <v>19806</v>
      </c>
      <c r="I34">
        <v>5</v>
      </c>
      <c r="J34">
        <v>600</v>
      </c>
      <c r="K34">
        <v>16695</v>
      </c>
      <c r="L34">
        <v>5</v>
      </c>
      <c r="M34">
        <v>5.52684</v>
      </c>
      <c r="N34">
        <v>13828</v>
      </c>
    </row>
    <row r="35" spans="3:14" x14ac:dyDescent="0.3">
      <c r="I35">
        <v>6</v>
      </c>
      <c r="J35">
        <v>600</v>
      </c>
      <c r="K35">
        <v>15308</v>
      </c>
    </row>
    <row r="36" spans="3:14" x14ac:dyDescent="0.3">
      <c r="D36" s="1" t="s">
        <v>52</v>
      </c>
      <c r="E36" s="1"/>
      <c r="G36" s="2" t="s">
        <v>59</v>
      </c>
      <c r="H36" s="2"/>
      <c r="J36" s="2" t="s">
        <v>64</v>
      </c>
      <c r="K36" s="2"/>
      <c r="M36" s="2" t="s">
        <v>71</v>
      </c>
      <c r="N36" s="2"/>
    </row>
    <row r="37" spans="3:14" x14ac:dyDescent="0.3">
      <c r="D37" t="s">
        <v>49</v>
      </c>
      <c r="E37" t="s">
        <v>50</v>
      </c>
      <c r="G37" t="s">
        <v>49</v>
      </c>
      <c r="H37" t="s">
        <v>50</v>
      </c>
      <c r="J37" t="s">
        <v>49</v>
      </c>
      <c r="K37" t="s">
        <v>50</v>
      </c>
      <c r="M37" t="s">
        <v>49</v>
      </c>
      <c r="N37" t="s">
        <v>50</v>
      </c>
    </row>
    <row r="38" spans="3:14" x14ac:dyDescent="0.3">
      <c r="C38">
        <v>1</v>
      </c>
      <c r="D38">
        <v>111.7714</v>
      </c>
      <c r="E38">
        <v>76382</v>
      </c>
      <c r="F38">
        <v>1</v>
      </c>
      <c r="G38">
        <v>8.0190000000000001E-3</v>
      </c>
      <c r="H38">
        <v>26585</v>
      </c>
      <c r="I38">
        <v>1</v>
      </c>
      <c r="J38">
        <v>600</v>
      </c>
      <c r="K38">
        <v>23832</v>
      </c>
      <c r="L38">
        <v>1</v>
      </c>
      <c r="M38">
        <v>37.58764</v>
      </c>
      <c r="N38">
        <v>23311</v>
      </c>
    </row>
    <row r="39" spans="3:14" x14ac:dyDescent="0.3">
      <c r="C39">
        <v>2</v>
      </c>
      <c r="D39">
        <v>159.8631</v>
      </c>
      <c r="E39">
        <v>77909</v>
      </c>
      <c r="F39">
        <v>2</v>
      </c>
      <c r="G39">
        <v>9.9950000000000004E-3</v>
      </c>
      <c r="H39">
        <v>31926</v>
      </c>
      <c r="I39">
        <v>2</v>
      </c>
      <c r="J39">
        <v>600</v>
      </c>
      <c r="K39">
        <v>22911</v>
      </c>
      <c r="L39">
        <v>2</v>
      </c>
      <c r="M39">
        <v>27.818797</v>
      </c>
      <c r="N39">
        <v>23132</v>
      </c>
    </row>
    <row r="40" spans="3:14" x14ac:dyDescent="0.3">
      <c r="C40">
        <v>3</v>
      </c>
      <c r="D40">
        <v>165.82769999999999</v>
      </c>
      <c r="E40">
        <v>76249</v>
      </c>
      <c r="F40">
        <v>3</v>
      </c>
      <c r="G40">
        <v>4.0996999999999999E-2</v>
      </c>
      <c r="H40">
        <v>27082</v>
      </c>
      <c r="I40">
        <v>3</v>
      </c>
      <c r="J40">
        <v>600</v>
      </c>
      <c r="K40">
        <v>26229</v>
      </c>
      <c r="L40">
        <v>3</v>
      </c>
      <c r="M40">
        <v>21.510916000000002</v>
      </c>
      <c r="N40">
        <v>23036</v>
      </c>
    </row>
    <row r="41" spans="3:14" x14ac:dyDescent="0.3">
      <c r="C41">
        <v>4</v>
      </c>
      <c r="D41">
        <v>33.372599999999998</v>
      </c>
      <c r="E41">
        <v>81328</v>
      </c>
      <c r="F41">
        <v>4</v>
      </c>
      <c r="G41">
        <v>8.9829999999999997E-3</v>
      </c>
      <c r="H41">
        <v>30036</v>
      </c>
      <c r="I41">
        <v>4</v>
      </c>
      <c r="J41">
        <v>600</v>
      </c>
      <c r="K41">
        <v>24865</v>
      </c>
      <c r="L41">
        <v>4</v>
      </c>
      <c r="M41">
        <v>21.382881999999999</v>
      </c>
      <c r="N41">
        <v>22649</v>
      </c>
    </row>
    <row r="42" spans="3:14" x14ac:dyDescent="0.3">
      <c r="C42">
        <v>5</v>
      </c>
      <c r="D42">
        <v>3.6059999999999999</v>
      </c>
      <c r="E42">
        <v>68754</v>
      </c>
      <c r="F42">
        <v>5</v>
      </c>
      <c r="G42">
        <v>9.0050000000000009E-3</v>
      </c>
      <c r="H42">
        <v>29077</v>
      </c>
      <c r="I42">
        <v>5</v>
      </c>
      <c r="J42">
        <v>600</v>
      </c>
      <c r="K42">
        <v>21122</v>
      </c>
      <c r="L42">
        <v>5</v>
      </c>
      <c r="M42">
        <v>27.211746000000002</v>
      </c>
      <c r="N42">
        <v>23678</v>
      </c>
    </row>
    <row r="44" spans="3:14" x14ac:dyDescent="0.3">
      <c r="D44" s="1" t="s">
        <v>53</v>
      </c>
      <c r="E44" s="1"/>
      <c r="G44" s="2" t="s">
        <v>60</v>
      </c>
      <c r="H44" s="2"/>
      <c r="J44" s="2" t="s">
        <v>65</v>
      </c>
      <c r="K44" s="2"/>
      <c r="M44" s="2" t="s">
        <v>70</v>
      </c>
      <c r="N44" s="2"/>
    </row>
    <row r="45" spans="3:14" x14ac:dyDescent="0.3">
      <c r="D45" t="s">
        <v>49</v>
      </c>
      <c r="E45" t="s">
        <v>50</v>
      </c>
      <c r="G45" t="s">
        <v>49</v>
      </c>
      <c r="H45" t="s">
        <v>50</v>
      </c>
      <c r="J45" t="s">
        <v>49</v>
      </c>
      <c r="K45" t="s">
        <v>50</v>
      </c>
      <c r="M45" t="s">
        <v>49</v>
      </c>
      <c r="N45" t="s">
        <v>50</v>
      </c>
    </row>
    <row r="46" spans="3:14" x14ac:dyDescent="0.3">
      <c r="C46">
        <v>1</v>
      </c>
      <c r="D46" t="s">
        <v>55</v>
      </c>
      <c r="E46" t="s">
        <v>56</v>
      </c>
      <c r="F46">
        <v>1</v>
      </c>
      <c r="G46">
        <v>2.3016999999999999E-2</v>
      </c>
      <c r="H46">
        <v>39619</v>
      </c>
      <c r="I46">
        <v>1</v>
      </c>
      <c r="J46">
        <v>600</v>
      </c>
      <c r="K46">
        <v>35488</v>
      </c>
      <c r="L46">
        <v>1</v>
      </c>
      <c r="M46">
        <v>63.059587000000001</v>
      </c>
      <c r="N46">
        <v>30769</v>
      </c>
    </row>
    <row r="47" spans="3:14" x14ac:dyDescent="0.3">
      <c r="C47">
        <v>2</v>
      </c>
      <c r="D47" t="s">
        <v>55</v>
      </c>
      <c r="E47" t="s">
        <v>56</v>
      </c>
      <c r="F47">
        <v>2</v>
      </c>
      <c r="G47">
        <v>2.3983999999999998E-2</v>
      </c>
      <c r="H47">
        <v>39621</v>
      </c>
      <c r="I47">
        <v>2</v>
      </c>
      <c r="J47">
        <v>600</v>
      </c>
      <c r="K47">
        <v>33863</v>
      </c>
      <c r="L47">
        <v>2</v>
      </c>
      <c r="M47">
        <v>69.555300000000003</v>
      </c>
      <c r="N47">
        <v>32952</v>
      </c>
    </row>
    <row r="48" spans="3:14" x14ac:dyDescent="0.3">
      <c r="C48">
        <v>3</v>
      </c>
      <c r="D48" t="s">
        <v>55</v>
      </c>
      <c r="E48" t="s">
        <v>56</v>
      </c>
      <c r="F48">
        <v>3</v>
      </c>
      <c r="G48">
        <v>6.5993999999999997E-2</v>
      </c>
      <c r="H48">
        <v>39371</v>
      </c>
      <c r="I48">
        <v>3</v>
      </c>
      <c r="J48">
        <v>600</v>
      </c>
      <c r="K48">
        <v>37428</v>
      </c>
      <c r="L48">
        <v>3</v>
      </c>
      <c r="M48">
        <v>52.854773000000002</v>
      </c>
      <c r="N48">
        <v>33512</v>
      </c>
    </row>
    <row r="49" spans="3:14" x14ac:dyDescent="0.3">
      <c r="C49">
        <v>4</v>
      </c>
      <c r="F49">
        <v>4</v>
      </c>
      <c r="G49">
        <v>2.7005999999999999E-2</v>
      </c>
      <c r="H49">
        <v>38139</v>
      </c>
      <c r="I49">
        <v>4</v>
      </c>
      <c r="J49">
        <v>600</v>
      </c>
      <c r="K49">
        <v>30605</v>
      </c>
      <c r="L49">
        <v>4</v>
      </c>
      <c r="M49">
        <v>61.927446000000003</v>
      </c>
      <c r="N49">
        <v>30124</v>
      </c>
    </row>
    <row r="50" spans="3:14" x14ac:dyDescent="0.3">
      <c r="C50">
        <v>5</v>
      </c>
      <c r="F50">
        <v>5</v>
      </c>
      <c r="G50">
        <v>2.4997999999999999E-2</v>
      </c>
      <c r="H50">
        <v>38552</v>
      </c>
      <c r="I50">
        <v>5</v>
      </c>
      <c r="J50">
        <v>600</v>
      </c>
      <c r="K50">
        <v>30679</v>
      </c>
      <c r="L50">
        <v>5</v>
      </c>
      <c r="M50">
        <v>68.903019999999998</v>
      </c>
      <c r="N50">
        <v>34549</v>
      </c>
    </row>
    <row r="52" spans="3:14" x14ac:dyDescent="0.3">
      <c r="D52" s="1" t="s">
        <v>54</v>
      </c>
      <c r="E52" s="1"/>
      <c r="G52" s="2" t="s">
        <v>61</v>
      </c>
      <c r="H52" s="2"/>
      <c r="J52" s="2" t="s">
        <v>66</v>
      </c>
      <c r="K52" s="2"/>
      <c r="M52" s="2" t="s">
        <v>69</v>
      </c>
      <c r="N52" s="2"/>
    </row>
    <row r="53" spans="3:14" x14ac:dyDescent="0.3">
      <c r="D53" t="s">
        <v>49</v>
      </c>
      <c r="E53" t="s">
        <v>50</v>
      </c>
      <c r="G53" t="s">
        <v>49</v>
      </c>
      <c r="H53" t="s">
        <v>50</v>
      </c>
      <c r="J53" t="s">
        <v>49</v>
      </c>
      <c r="K53" t="s">
        <v>50</v>
      </c>
      <c r="M53" t="s">
        <v>49</v>
      </c>
      <c r="N53" t="s">
        <v>50</v>
      </c>
    </row>
    <row r="54" spans="3:14" x14ac:dyDescent="0.3">
      <c r="C54">
        <v>1</v>
      </c>
      <c r="D54" t="s">
        <v>55</v>
      </c>
      <c r="F54">
        <v>1</v>
      </c>
      <c r="G54">
        <v>8.7981000000000004E-2</v>
      </c>
      <c r="H54">
        <v>57954</v>
      </c>
      <c r="I54">
        <v>1</v>
      </c>
      <c r="J54">
        <v>600</v>
      </c>
      <c r="K54">
        <v>60094</v>
      </c>
      <c r="L54">
        <v>1</v>
      </c>
      <c r="M54">
        <v>266.88342299999999</v>
      </c>
      <c r="N54">
        <v>51202</v>
      </c>
    </row>
    <row r="55" spans="3:14" x14ac:dyDescent="0.3">
      <c r="C55">
        <v>2</v>
      </c>
      <c r="F55">
        <v>2</v>
      </c>
      <c r="G55">
        <v>8.5999000000000006E-2</v>
      </c>
      <c r="H55">
        <v>60570</v>
      </c>
      <c r="I55">
        <v>2</v>
      </c>
      <c r="J55">
        <v>600</v>
      </c>
      <c r="K55">
        <v>56031</v>
      </c>
      <c r="L55">
        <v>2</v>
      </c>
      <c r="M55">
        <v>391.34249999999997</v>
      </c>
      <c r="N55">
        <v>50056</v>
      </c>
    </row>
    <row r="56" spans="3:14" x14ac:dyDescent="0.3">
      <c r="C56">
        <v>3</v>
      </c>
      <c r="F56">
        <v>3</v>
      </c>
      <c r="G56">
        <v>0.388015</v>
      </c>
      <c r="H56">
        <v>59185</v>
      </c>
      <c r="I56">
        <v>3</v>
      </c>
      <c r="J56">
        <v>600</v>
      </c>
      <c r="K56">
        <v>59278</v>
      </c>
      <c r="L56">
        <v>3</v>
      </c>
      <c r="M56">
        <v>416.767605</v>
      </c>
      <c r="N56">
        <v>50618</v>
      </c>
    </row>
    <row r="57" spans="3:14" x14ac:dyDescent="0.3">
      <c r="C57">
        <v>4</v>
      </c>
      <c r="F57">
        <v>4</v>
      </c>
      <c r="G57">
        <v>0.26700000000000002</v>
      </c>
      <c r="H57">
        <v>59003</v>
      </c>
      <c r="I57">
        <v>4</v>
      </c>
      <c r="J57">
        <v>600</v>
      </c>
      <c r="K57">
        <v>57265</v>
      </c>
      <c r="L57">
        <v>4</v>
      </c>
      <c r="M57">
        <v>383.03510199999999</v>
      </c>
      <c r="N57">
        <v>47393</v>
      </c>
    </row>
    <row r="58" spans="3:14" x14ac:dyDescent="0.3">
      <c r="C58">
        <v>5</v>
      </c>
      <c r="F58">
        <v>5</v>
      </c>
      <c r="G58">
        <v>9.4982999999999998E-2</v>
      </c>
      <c r="H58">
        <v>61926</v>
      </c>
      <c r="I58">
        <v>5</v>
      </c>
      <c r="J58">
        <v>600</v>
      </c>
      <c r="K58">
        <v>58829</v>
      </c>
      <c r="L58">
        <v>5</v>
      </c>
      <c r="M58">
        <v>410.89101099999999</v>
      </c>
      <c r="N58">
        <v>49350</v>
      </c>
    </row>
    <row r="59" spans="3:14" x14ac:dyDescent="0.3">
      <c r="M59">
        <v>602.12285899999995</v>
      </c>
      <c r="N59">
        <v>50970</v>
      </c>
    </row>
    <row r="60" spans="3:14" x14ac:dyDescent="0.3">
      <c r="D60" s="2" t="s">
        <v>92</v>
      </c>
      <c r="E60" s="2"/>
    </row>
    <row r="61" spans="3:14" x14ac:dyDescent="0.3">
      <c r="D61" t="s">
        <v>49</v>
      </c>
      <c r="E61" t="s">
        <v>50</v>
      </c>
      <c r="G61" s="2" t="s">
        <v>80</v>
      </c>
      <c r="H61" s="2"/>
      <c r="M61" s="2" t="s">
        <v>79</v>
      </c>
      <c r="N61" s="2"/>
    </row>
    <row r="62" spans="3:14" x14ac:dyDescent="0.3">
      <c r="C62">
        <v>1</v>
      </c>
      <c r="D62">
        <v>0.19686500000000001</v>
      </c>
      <c r="E62">
        <v>50854</v>
      </c>
      <c r="G62" t="s">
        <v>49</v>
      </c>
      <c r="H62" t="s">
        <v>50</v>
      </c>
      <c r="M62" t="s">
        <v>49</v>
      </c>
      <c r="N62" t="s">
        <v>50</v>
      </c>
    </row>
    <row r="63" spans="3:14" x14ac:dyDescent="0.3">
      <c r="C63">
        <v>2</v>
      </c>
      <c r="D63">
        <v>0.95409900000000003</v>
      </c>
      <c r="E63">
        <v>54566</v>
      </c>
      <c r="F63">
        <v>1</v>
      </c>
      <c r="G63">
        <v>0.187996</v>
      </c>
      <c r="H63">
        <v>78078</v>
      </c>
      <c r="L63">
        <v>1</v>
      </c>
      <c r="M63">
        <v>606.08348799999999</v>
      </c>
      <c r="N63">
        <v>67389</v>
      </c>
    </row>
    <row r="64" spans="3:14" x14ac:dyDescent="0.3">
      <c r="C64">
        <v>3</v>
      </c>
      <c r="D64">
        <v>1.0350440000000001</v>
      </c>
      <c r="E64">
        <v>58123</v>
      </c>
      <c r="F64">
        <v>2</v>
      </c>
      <c r="G64">
        <v>0.40001500000000001</v>
      </c>
      <c r="H64">
        <v>75015</v>
      </c>
      <c r="L64">
        <v>2</v>
      </c>
      <c r="M64">
        <v>603.64310999999998</v>
      </c>
      <c r="N64">
        <v>68828</v>
      </c>
    </row>
    <row r="65" spans="3:18" x14ac:dyDescent="0.3">
      <c r="C65">
        <v>4</v>
      </c>
      <c r="D65">
        <v>0.56900499999999998</v>
      </c>
      <c r="E65">
        <v>56666</v>
      </c>
      <c r="F65">
        <v>3</v>
      </c>
      <c r="G65">
        <v>0.24399799999999999</v>
      </c>
      <c r="H65">
        <v>77602</v>
      </c>
      <c r="L65">
        <v>3</v>
      </c>
      <c r="M65">
        <v>601.31786699999998</v>
      </c>
      <c r="N65">
        <v>68684</v>
      </c>
    </row>
    <row r="66" spans="3:18" x14ac:dyDescent="0.3">
      <c r="C66">
        <v>5</v>
      </c>
      <c r="D66">
        <v>1.9851190000000001</v>
      </c>
      <c r="E66">
        <v>54927</v>
      </c>
      <c r="F66">
        <v>4</v>
      </c>
      <c r="G66">
        <v>0.49004900000000001</v>
      </c>
      <c r="H66">
        <v>79481</v>
      </c>
      <c r="L66">
        <v>4</v>
      </c>
      <c r="M66">
        <v>378.00920100000002</v>
      </c>
      <c r="N66">
        <v>68943</v>
      </c>
      <c r="O66" t="s">
        <v>82</v>
      </c>
    </row>
    <row r="67" spans="3:18" x14ac:dyDescent="0.3">
      <c r="F67">
        <v>5</v>
      </c>
      <c r="G67">
        <v>0.64307899999999996</v>
      </c>
      <c r="H67">
        <v>74200</v>
      </c>
      <c r="L67">
        <v>5</v>
      </c>
      <c r="M67">
        <v>605.94404599999996</v>
      </c>
      <c r="N67">
        <v>67713</v>
      </c>
    </row>
    <row r="69" spans="3:18" x14ac:dyDescent="0.3">
      <c r="G69" s="2" t="s">
        <v>83</v>
      </c>
      <c r="H69" s="2"/>
      <c r="M69" s="2" t="s">
        <v>90</v>
      </c>
      <c r="N69" s="2"/>
      <c r="Q69" s="2" t="s">
        <v>81</v>
      </c>
      <c r="R69" s="2"/>
    </row>
    <row r="70" spans="3:18" x14ac:dyDescent="0.3">
      <c r="G70" t="s">
        <v>49</v>
      </c>
      <c r="H70" t="s">
        <v>50</v>
      </c>
      <c r="M70" t="s">
        <v>49</v>
      </c>
      <c r="N70" t="s">
        <v>50</v>
      </c>
      <c r="Q70" t="s">
        <v>49</v>
      </c>
      <c r="R70" t="s">
        <v>50</v>
      </c>
    </row>
    <row r="71" spans="3:18" x14ac:dyDescent="0.3">
      <c r="F71">
        <v>1</v>
      </c>
      <c r="G71">
        <v>8.3016000000000006E-2</v>
      </c>
      <c r="H71">
        <v>69330</v>
      </c>
      <c r="L71">
        <v>1</v>
      </c>
      <c r="M71">
        <v>346.26996500000001</v>
      </c>
      <c r="N71">
        <v>53883</v>
      </c>
      <c r="P71">
        <v>1</v>
      </c>
      <c r="Q71">
        <v>235.531408</v>
      </c>
      <c r="R71">
        <v>62669</v>
      </c>
    </row>
    <row r="72" spans="3:18" x14ac:dyDescent="0.3">
      <c r="F72">
        <v>2</v>
      </c>
      <c r="G72">
        <v>0.16599800000000001</v>
      </c>
      <c r="H72">
        <v>68173</v>
      </c>
      <c r="L72">
        <v>2</v>
      </c>
      <c r="P72">
        <v>2</v>
      </c>
      <c r="Q72">
        <v>242.76183599999999</v>
      </c>
      <c r="R72">
        <v>61902</v>
      </c>
    </row>
    <row r="73" spans="3:18" x14ac:dyDescent="0.3">
      <c r="F73">
        <v>3</v>
      </c>
      <c r="G73">
        <v>0.164994</v>
      </c>
      <c r="H73">
        <v>65188</v>
      </c>
      <c r="L73">
        <v>3</v>
      </c>
      <c r="P73">
        <v>3</v>
      </c>
      <c r="Q73">
        <v>291.91482999999999</v>
      </c>
      <c r="R73">
        <v>58877</v>
      </c>
    </row>
    <row r="74" spans="3:18" x14ac:dyDescent="0.3">
      <c r="F74">
        <v>4</v>
      </c>
      <c r="G74">
        <v>8.7049000000000001E-2</v>
      </c>
      <c r="H74">
        <v>67393</v>
      </c>
      <c r="L74">
        <v>4</v>
      </c>
      <c r="P74">
        <v>4</v>
      </c>
      <c r="Q74">
        <v>315.97137099999998</v>
      </c>
      <c r="R74">
        <v>59606</v>
      </c>
    </row>
    <row r="75" spans="3:18" x14ac:dyDescent="0.3">
      <c r="F75">
        <v>5</v>
      </c>
      <c r="G75">
        <v>8.4994E-2</v>
      </c>
      <c r="H75">
        <v>68250</v>
      </c>
      <c r="L75">
        <v>5</v>
      </c>
      <c r="P75">
        <v>5</v>
      </c>
      <c r="Q75">
        <v>353.16325799999998</v>
      </c>
      <c r="R75">
        <v>60043</v>
      </c>
    </row>
    <row r="77" spans="3:18" x14ac:dyDescent="0.3">
      <c r="G77" s="2" t="s">
        <v>86</v>
      </c>
      <c r="H77" s="2"/>
      <c r="M77" s="2" t="s">
        <v>84</v>
      </c>
      <c r="N77" s="2"/>
    </row>
    <row r="78" spans="3:18" x14ac:dyDescent="0.3">
      <c r="G78" t="s">
        <v>49</v>
      </c>
      <c r="H78" t="s">
        <v>50</v>
      </c>
      <c r="M78" t="s">
        <v>49</v>
      </c>
      <c r="N78" t="s">
        <v>50</v>
      </c>
    </row>
    <row r="79" spans="3:18" x14ac:dyDescent="0.3">
      <c r="F79">
        <v>1</v>
      </c>
      <c r="G79">
        <v>9.9100000000000004E-3</v>
      </c>
      <c r="H79">
        <v>20382</v>
      </c>
      <c r="L79">
        <v>1</v>
      </c>
      <c r="M79">
        <v>4.8416920000000001</v>
      </c>
      <c r="N79">
        <v>17857</v>
      </c>
    </row>
    <row r="80" spans="3:18" x14ac:dyDescent="0.3">
      <c r="F80">
        <v>2</v>
      </c>
      <c r="G80">
        <v>3.9969999999999997E-3</v>
      </c>
      <c r="H80">
        <v>18441</v>
      </c>
      <c r="L80">
        <v>2</v>
      </c>
      <c r="M80">
        <v>5.6871039999999997</v>
      </c>
      <c r="N80">
        <v>16542</v>
      </c>
    </row>
    <row r="81" spans="6:14" x14ac:dyDescent="0.3">
      <c r="F81">
        <v>3</v>
      </c>
      <c r="G81">
        <v>5.9979999999999999E-3</v>
      </c>
      <c r="H81">
        <v>19931</v>
      </c>
      <c r="L81">
        <v>3</v>
      </c>
      <c r="M81">
        <v>7.8182980000000004</v>
      </c>
      <c r="N81">
        <v>15752</v>
      </c>
    </row>
    <row r="82" spans="6:14" x14ac:dyDescent="0.3">
      <c r="F82">
        <v>4</v>
      </c>
      <c r="G82">
        <v>3.0000000000000001E-3</v>
      </c>
      <c r="H82">
        <v>19986</v>
      </c>
      <c r="L82">
        <v>4</v>
      </c>
      <c r="M82">
        <v>7.1367349999999998</v>
      </c>
      <c r="N82">
        <v>16637</v>
      </c>
    </row>
    <row r="83" spans="6:14" x14ac:dyDescent="0.3">
      <c r="F83">
        <v>5</v>
      </c>
      <c r="G83">
        <v>2.9970000000000001E-3</v>
      </c>
      <c r="H83">
        <v>23646</v>
      </c>
      <c r="L83">
        <v>5</v>
      </c>
      <c r="M83">
        <v>6.109235</v>
      </c>
      <c r="N83">
        <v>15291</v>
      </c>
    </row>
    <row r="85" spans="6:14" x14ac:dyDescent="0.3">
      <c r="G85" s="2" t="s">
        <v>87</v>
      </c>
      <c r="H85" s="2"/>
      <c r="M85" s="2" t="s">
        <v>85</v>
      </c>
      <c r="N85" s="2"/>
    </row>
    <row r="86" spans="6:14" x14ac:dyDescent="0.3">
      <c r="G86" t="s">
        <v>49</v>
      </c>
      <c r="H86" t="s">
        <v>50</v>
      </c>
      <c r="M86" t="s">
        <v>49</v>
      </c>
      <c r="N86" t="s">
        <v>50</v>
      </c>
    </row>
    <row r="87" spans="6:14" x14ac:dyDescent="0.3">
      <c r="F87">
        <v>1</v>
      </c>
      <c r="G87">
        <v>9.0080000000000004E-3</v>
      </c>
      <c r="H87">
        <v>32428</v>
      </c>
      <c r="L87">
        <v>1</v>
      </c>
      <c r="M87">
        <v>28.960951000000001</v>
      </c>
      <c r="N87">
        <v>26868</v>
      </c>
    </row>
    <row r="88" spans="6:14" x14ac:dyDescent="0.3">
      <c r="F88">
        <v>2</v>
      </c>
      <c r="G88">
        <v>1.5810000000000001E-2</v>
      </c>
      <c r="H88">
        <v>31231</v>
      </c>
      <c r="L88">
        <v>2</v>
      </c>
      <c r="M88">
        <v>42.079465999999996</v>
      </c>
      <c r="N88">
        <v>25521</v>
      </c>
    </row>
    <row r="89" spans="6:14" x14ac:dyDescent="0.3">
      <c r="F89">
        <v>3</v>
      </c>
      <c r="G89">
        <v>1.6001999999999999E-2</v>
      </c>
      <c r="H89">
        <v>31532</v>
      </c>
      <c r="L89">
        <v>3</v>
      </c>
      <c r="M89">
        <v>18.33333</v>
      </c>
      <c r="N89">
        <v>26564</v>
      </c>
    </row>
    <row r="90" spans="6:14" x14ac:dyDescent="0.3">
      <c r="F90">
        <v>4</v>
      </c>
      <c r="G90">
        <v>1.0002E-2</v>
      </c>
      <c r="H90">
        <v>40576</v>
      </c>
      <c r="L90">
        <v>4</v>
      </c>
      <c r="M90">
        <v>25.189692999999998</v>
      </c>
      <c r="N90">
        <v>26055</v>
      </c>
    </row>
    <row r="91" spans="6:14" x14ac:dyDescent="0.3">
      <c r="F91">
        <v>5</v>
      </c>
      <c r="G91">
        <v>8.9990000000000001E-3</v>
      </c>
      <c r="H91">
        <v>32296</v>
      </c>
      <c r="L91">
        <v>5</v>
      </c>
      <c r="M91">
        <v>22.763532000000001</v>
      </c>
      <c r="N91">
        <v>26266</v>
      </c>
    </row>
    <row r="93" spans="6:14" x14ac:dyDescent="0.3">
      <c r="G93" s="2" t="s">
        <v>88</v>
      </c>
      <c r="H93" s="2"/>
      <c r="M93" s="2" t="s">
        <v>89</v>
      </c>
      <c r="N93" s="2"/>
    </row>
    <row r="94" spans="6:14" x14ac:dyDescent="0.3">
      <c r="G94" t="s">
        <v>49</v>
      </c>
      <c r="H94" t="s">
        <v>50</v>
      </c>
      <c r="M94" t="s">
        <v>49</v>
      </c>
      <c r="N94" t="s">
        <v>50</v>
      </c>
    </row>
    <row r="95" spans="6:14" x14ac:dyDescent="0.3">
      <c r="F95">
        <v>1</v>
      </c>
      <c r="G95">
        <v>3.1005999999999999E-2</v>
      </c>
      <c r="H95">
        <v>48113</v>
      </c>
      <c r="L95">
        <v>1</v>
      </c>
      <c r="M95">
        <v>100.926084</v>
      </c>
      <c r="N95">
        <v>45194</v>
      </c>
    </row>
    <row r="96" spans="6:14" x14ac:dyDescent="0.3">
      <c r="F96">
        <v>2</v>
      </c>
      <c r="G96">
        <v>3.0997E-2</v>
      </c>
      <c r="H96">
        <v>49783</v>
      </c>
      <c r="L96">
        <v>2</v>
      </c>
      <c r="M96">
        <v>76.999043</v>
      </c>
      <c r="N96">
        <v>43094</v>
      </c>
    </row>
    <row r="97" spans="6:14" x14ac:dyDescent="0.3">
      <c r="F97">
        <v>3</v>
      </c>
      <c r="G97">
        <v>6.2993999999999994E-2</v>
      </c>
      <c r="H97">
        <v>47442</v>
      </c>
      <c r="L97">
        <v>3</v>
      </c>
      <c r="M97">
        <v>84.509249999999994</v>
      </c>
      <c r="N97">
        <v>41442</v>
      </c>
    </row>
    <row r="98" spans="6:14" x14ac:dyDescent="0.3">
      <c r="F98">
        <v>4</v>
      </c>
      <c r="G98">
        <v>3.3001000000000003E-2</v>
      </c>
      <c r="H98">
        <v>49487</v>
      </c>
      <c r="L98">
        <v>4</v>
      </c>
      <c r="M98">
        <v>109.414252</v>
      </c>
      <c r="N98">
        <v>43111</v>
      </c>
    </row>
    <row r="99" spans="6:14" x14ac:dyDescent="0.3">
      <c r="F99">
        <v>5</v>
      </c>
      <c r="G99">
        <v>3.2004999999999999E-2</v>
      </c>
      <c r="H99">
        <v>49718</v>
      </c>
      <c r="L99">
        <v>5</v>
      </c>
      <c r="M99">
        <v>97.692722000000003</v>
      </c>
      <c r="N99">
        <v>42518</v>
      </c>
    </row>
    <row r="101" spans="6:14" x14ac:dyDescent="0.3">
      <c r="M101" s="2"/>
      <c r="N101" s="2"/>
    </row>
  </sheetData>
  <mergeCells count="9">
    <mergeCell ref="T5:V5"/>
    <mergeCell ref="W5:Y5"/>
    <mergeCell ref="Z5:AB5"/>
    <mergeCell ref="U2:X3"/>
    <mergeCell ref="D5:E5"/>
    <mergeCell ref="F5:H5"/>
    <mergeCell ref="I5:K5"/>
    <mergeCell ref="L5:N5"/>
    <mergeCell ref="R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</vt:lpstr>
      <vt:lpstr>NUM_ANTS</vt:lpstr>
      <vt:lpstr>EVAP</vt:lpstr>
      <vt:lpstr>ITER</vt:lpstr>
      <vt:lpstr>FLAVOR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Bailey</dc:creator>
  <cp:lastModifiedBy>Austin Bailey</cp:lastModifiedBy>
  <dcterms:created xsi:type="dcterms:W3CDTF">2022-04-04T18:01:38Z</dcterms:created>
  <dcterms:modified xsi:type="dcterms:W3CDTF">2022-04-07T00:22:51Z</dcterms:modified>
</cp:coreProperties>
</file>