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esktop\airlines\financial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B22" i="1"/>
  <c r="D25" i="1"/>
  <c r="D27" i="1" s="1"/>
  <c r="C25" i="1"/>
  <c r="B25" i="1"/>
  <c r="C27" i="1"/>
  <c r="B27" i="1"/>
  <c r="D4" i="1"/>
  <c r="D8" i="1" s="1"/>
  <c r="C4" i="1"/>
  <c r="C8" i="1" s="1"/>
  <c r="B4" i="1"/>
  <c r="B8" i="1" s="1"/>
  <c r="D33" i="1" l="1"/>
  <c r="D29" i="1"/>
  <c r="D31" i="1" s="1"/>
  <c r="B36" i="1"/>
  <c r="B33" i="1"/>
  <c r="B29" i="1"/>
  <c r="B31" i="1" s="1"/>
  <c r="C36" i="1"/>
  <c r="C29" i="1"/>
  <c r="C31" i="1" s="1"/>
  <c r="C33" i="1"/>
  <c r="C37" i="1" l="1"/>
  <c r="C34" i="1"/>
  <c r="C38" i="1" s="1"/>
  <c r="B34" i="1"/>
  <c r="B38" i="1" s="1"/>
  <c r="B37" i="1"/>
  <c r="D34" i="1"/>
  <c r="D38" i="1" s="1"/>
  <c r="D37" i="1"/>
</calcChain>
</file>

<file path=xl/sharedStrings.xml><?xml version="1.0" encoding="utf-8"?>
<sst xmlns="http://schemas.openxmlformats.org/spreadsheetml/2006/main" count="39" uniqueCount="37">
  <si>
    <t>OPERATING INCOME</t>
  </si>
  <si>
    <t>mainline</t>
  </si>
  <si>
    <t>regional</t>
  </si>
  <si>
    <t>cargo</t>
  </si>
  <si>
    <t>other</t>
  </si>
  <si>
    <t>passenger revenue</t>
  </si>
  <si>
    <t>salaries and wages</t>
  </si>
  <si>
    <t>aircraft fuel and fuel taxes</t>
  </si>
  <si>
    <t>regional carriers expense</t>
  </si>
  <si>
    <t>depreciation and amortization</t>
  </si>
  <si>
    <t>landing fees and other rents</t>
  </si>
  <si>
    <t>aircraft rent</t>
  </si>
  <si>
    <t>Operating Expenses</t>
  </si>
  <si>
    <t>Operating Revenue</t>
  </si>
  <si>
    <t>OPERATING EXPENSES</t>
  </si>
  <si>
    <t>NONOPERATING EXPENSES</t>
  </si>
  <si>
    <t>intrest</t>
  </si>
  <si>
    <t>Nonoperating Expenses</t>
  </si>
  <si>
    <t>income before taxes</t>
  </si>
  <si>
    <t>NET INCOME (Profit)</t>
  </si>
  <si>
    <t>OPERATING MARGIN</t>
  </si>
  <si>
    <t>PROFIT MARGIN</t>
  </si>
  <si>
    <t>taxes</t>
  </si>
  <si>
    <t>TAX RATE</t>
  </si>
  <si>
    <t xml:space="preserve"> </t>
  </si>
  <si>
    <t>REVENUE GROWTH</t>
  </si>
  <si>
    <t>N/A</t>
  </si>
  <si>
    <r>
      <t>REVENUE</t>
    </r>
    <r>
      <rPr>
        <sz val="11"/>
        <color theme="1"/>
        <rFont val="Calibri"/>
        <family val="2"/>
        <scheme val="minor"/>
      </rPr>
      <t xml:space="preserve">  ($ in millions)</t>
    </r>
  </si>
  <si>
    <t>notes</t>
  </si>
  <si>
    <t>price of oil has collapsed</t>
  </si>
  <si>
    <t>maintenance materials and repairs</t>
  </si>
  <si>
    <t>special items</t>
  </si>
  <si>
    <t>why did they claim a 3B tax benefit? Look back at previous financial history for answer. Did they lose a bunch of money for one / a couple years?</t>
  </si>
  <si>
    <t>passengers seem to hold steady. Are they lowering ticket prices?</t>
  </si>
  <si>
    <t>hiring more, paying more, or paying their greedy executives??!?</t>
  </si>
  <si>
    <t>selling expenses (marketing, etc)</t>
  </si>
  <si>
    <t>paying no tax, but not growing….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</si>
</sst>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0" fontId="1" fillId="0" borderId="0" xfId="0" applyNumberFormat="1" applyFont="1"/>
    <xf numFmtId="37" fontId="1" fillId="0" borderId="0" xfId="0" applyNumberFormat="1" applyFont="1"/>
    <xf numFmtId="1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F37" sqref="F37"/>
    </sheetView>
  </sheetViews>
  <sheetFormatPr defaultRowHeight="15" x14ac:dyDescent="0.25"/>
  <cols>
    <col min="1" max="1" width="39.28515625" customWidth="1"/>
    <col min="2" max="4" width="12" customWidth="1"/>
    <col min="6" max="6" width="85.7109375" customWidth="1"/>
  </cols>
  <sheetData>
    <row r="1" spans="1:6" x14ac:dyDescent="0.25">
      <c r="A1" s="2" t="s">
        <v>27</v>
      </c>
      <c r="B1" s="2">
        <v>2016</v>
      </c>
      <c r="C1" s="2">
        <v>2015</v>
      </c>
      <c r="D1" s="2">
        <v>2014</v>
      </c>
      <c r="F1" t="s">
        <v>28</v>
      </c>
    </row>
    <row r="2" spans="1:6" x14ac:dyDescent="0.25">
      <c r="A2" t="s">
        <v>1</v>
      </c>
      <c r="B2">
        <v>27909</v>
      </c>
      <c r="C2">
        <v>29037</v>
      </c>
      <c r="D2">
        <v>30802</v>
      </c>
    </row>
    <row r="3" spans="1:6" x14ac:dyDescent="0.25">
      <c r="A3" t="s">
        <v>2</v>
      </c>
      <c r="B3">
        <v>6670</v>
      </c>
      <c r="C3">
        <v>6475</v>
      </c>
      <c r="D3">
        <v>6322</v>
      </c>
    </row>
    <row r="4" spans="1:6" x14ac:dyDescent="0.25">
      <c r="A4" t="s">
        <v>5</v>
      </c>
      <c r="B4">
        <f>B3+B2</f>
        <v>34579</v>
      </c>
      <c r="C4">
        <f t="shared" ref="C4:D4" si="0">C3+C2</f>
        <v>35512</v>
      </c>
      <c r="D4">
        <f t="shared" si="0"/>
        <v>37124</v>
      </c>
      <c r="F4" t="s">
        <v>33</v>
      </c>
    </row>
    <row r="6" spans="1:6" x14ac:dyDescent="0.25">
      <c r="A6" t="s">
        <v>3</v>
      </c>
      <c r="B6">
        <v>700</v>
      </c>
      <c r="C6">
        <v>760</v>
      </c>
      <c r="D6">
        <v>875</v>
      </c>
    </row>
    <row r="7" spans="1:6" x14ac:dyDescent="0.25">
      <c r="A7" t="s">
        <v>4</v>
      </c>
      <c r="B7">
        <v>4901</v>
      </c>
      <c r="C7">
        <v>4718</v>
      </c>
      <c r="D7">
        <v>4651</v>
      </c>
    </row>
    <row r="8" spans="1:6" s="1" customFormat="1" x14ac:dyDescent="0.25">
      <c r="A8" s="1" t="s">
        <v>13</v>
      </c>
      <c r="B8" s="5">
        <f>B4+B6+B7</f>
        <v>40180</v>
      </c>
      <c r="C8" s="5">
        <f t="shared" ref="C8:D8" si="1">C4+C6+C7</f>
        <v>40990</v>
      </c>
      <c r="D8" s="5">
        <f t="shared" si="1"/>
        <v>42650</v>
      </c>
    </row>
    <row r="9" spans="1:6" s="1" customFormat="1" x14ac:dyDescent="0.25"/>
    <row r="11" spans="1:6" x14ac:dyDescent="0.25">
      <c r="A11" s="2" t="s">
        <v>14</v>
      </c>
    </row>
    <row r="12" spans="1:6" x14ac:dyDescent="0.25">
      <c r="A12" t="s">
        <v>7</v>
      </c>
      <c r="B12">
        <v>5071</v>
      </c>
      <c r="C12">
        <v>6226</v>
      </c>
      <c r="D12">
        <v>10592</v>
      </c>
      <c r="F12" t="s">
        <v>29</v>
      </c>
    </row>
    <row r="13" spans="1:6" x14ac:dyDescent="0.25">
      <c r="A13" t="s">
        <v>6</v>
      </c>
      <c r="B13">
        <v>10890</v>
      </c>
      <c r="C13">
        <v>9524</v>
      </c>
      <c r="D13">
        <v>8508</v>
      </c>
      <c r="F13" t="s">
        <v>34</v>
      </c>
    </row>
    <row r="14" spans="1:6" x14ac:dyDescent="0.25">
      <c r="A14" t="s">
        <v>8</v>
      </c>
      <c r="B14">
        <v>6044</v>
      </c>
      <c r="C14">
        <v>5983</v>
      </c>
      <c r="D14">
        <v>6516</v>
      </c>
    </row>
    <row r="15" spans="1:6" x14ac:dyDescent="0.25">
      <c r="A15" t="s">
        <v>30</v>
      </c>
      <c r="B15">
        <v>1834</v>
      </c>
      <c r="C15">
        <v>1889</v>
      </c>
      <c r="D15">
        <v>2051</v>
      </c>
    </row>
    <row r="16" spans="1:6" x14ac:dyDescent="0.25">
      <c r="A16" t="s">
        <v>10</v>
      </c>
      <c r="B16">
        <v>1772</v>
      </c>
      <c r="C16">
        <v>1731</v>
      </c>
      <c r="D16">
        <v>1727</v>
      </c>
    </row>
    <row r="17" spans="1:6" x14ac:dyDescent="0.25">
      <c r="A17" t="s">
        <v>11</v>
      </c>
      <c r="B17">
        <v>1203</v>
      </c>
      <c r="C17">
        <v>1250</v>
      </c>
      <c r="D17">
        <v>1250</v>
      </c>
    </row>
    <row r="18" spans="1:6" x14ac:dyDescent="0.25">
      <c r="A18" t="s">
        <v>35</v>
      </c>
      <c r="B18">
        <v>1323</v>
      </c>
      <c r="C18">
        <v>1394</v>
      </c>
      <c r="D18">
        <v>1544</v>
      </c>
    </row>
    <row r="19" spans="1:6" x14ac:dyDescent="0.25">
      <c r="A19" t="s">
        <v>9</v>
      </c>
      <c r="B19">
        <v>1525</v>
      </c>
      <c r="C19">
        <v>1364</v>
      </c>
      <c r="D19">
        <v>1295</v>
      </c>
    </row>
    <row r="20" spans="1:6" x14ac:dyDescent="0.25">
      <c r="A20" t="s">
        <v>31</v>
      </c>
      <c r="B20">
        <v>709</v>
      </c>
      <c r="C20">
        <v>1051</v>
      </c>
      <c r="D20">
        <v>800</v>
      </c>
    </row>
    <row r="21" spans="1:6" x14ac:dyDescent="0.25">
      <c r="A21" t="s">
        <v>4</v>
      </c>
      <c r="B21">
        <v>4525</v>
      </c>
      <c r="C21">
        <v>4374</v>
      </c>
      <c r="D21">
        <v>4118</v>
      </c>
    </row>
    <row r="22" spans="1:6" s="1" customFormat="1" x14ac:dyDescent="0.25">
      <c r="A22" s="1" t="s">
        <v>12</v>
      </c>
      <c r="B22" s="5">
        <f>SUM(B12:B21)</f>
        <v>34896</v>
      </c>
      <c r="C22" s="5">
        <f>SUM(C12:C21)</f>
        <v>34786</v>
      </c>
      <c r="D22" s="5">
        <f>SUM(D12:D21)</f>
        <v>38401</v>
      </c>
    </row>
    <row r="24" spans="1:6" x14ac:dyDescent="0.25">
      <c r="A24" s="1" t="s">
        <v>15</v>
      </c>
    </row>
    <row r="25" spans="1:6" x14ac:dyDescent="0.25">
      <c r="A25" t="s">
        <v>16</v>
      </c>
      <c r="B25" s="3">
        <f>991-63</f>
        <v>928</v>
      </c>
      <c r="C25" s="3">
        <f>880-39</f>
        <v>841</v>
      </c>
      <c r="D25" s="3">
        <f>887-31</f>
        <v>856</v>
      </c>
    </row>
    <row r="26" spans="1:6" s="3" customFormat="1" x14ac:dyDescent="0.25">
      <c r="A26" s="3" t="s">
        <v>4</v>
      </c>
      <c r="B26" s="3">
        <v>57</v>
      </c>
      <c r="C26" s="3">
        <v>747</v>
      </c>
      <c r="D26" s="3">
        <v>181</v>
      </c>
    </row>
    <row r="27" spans="1:6" s="1" customFormat="1" x14ac:dyDescent="0.25">
      <c r="A27" s="1" t="s">
        <v>17</v>
      </c>
      <c r="B27" s="5">
        <f>B25+B26</f>
        <v>985</v>
      </c>
      <c r="C27" s="5">
        <f t="shared" ref="C27:D27" si="2">C25+C26</f>
        <v>1588</v>
      </c>
      <c r="D27" s="5">
        <f t="shared" si="2"/>
        <v>1037</v>
      </c>
    </row>
    <row r="29" spans="1:6" x14ac:dyDescent="0.25">
      <c r="A29" t="s">
        <v>18</v>
      </c>
      <c r="B29">
        <f>B8-B22-B27</f>
        <v>4299</v>
      </c>
      <c r="C29">
        <f>C8-C22-C27</f>
        <v>4616</v>
      </c>
      <c r="D29">
        <f>D8-D22-D27</f>
        <v>3212</v>
      </c>
    </row>
    <row r="30" spans="1:6" x14ac:dyDescent="0.25">
      <c r="A30" t="s">
        <v>22</v>
      </c>
      <c r="B30">
        <v>1623</v>
      </c>
      <c r="C30">
        <v>-2994</v>
      </c>
      <c r="D30">
        <v>330</v>
      </c>
      <c r="F30" t="s">
        <v>32</v>
      </c>
    </row>
    <row r="31" spans="1:6" s="1" customFormat="1" x14ac:dyDescent="0.25">
      <c r="A31" s="1" t="s">
        <v>23</v>
      </c>
      <c r="B31" s="4">
        <f>B30/B29</f>
        <v>0.37752965806001398</v>
      </c>
      <c r="C31" s="4">
        <f t="shared" ref="C31:D31" si="3">C30/C29</f>
        <v>-0.64861351819757362</v>
      </c>
      <c r="D31" s="4">
        <f t="shared" si="3"/>
        <v>0.10273972602739725</v>
      </c>
    </row>
    <row r="32" spans="1:6" x14ac:dyDescent="0.25">
      <c r="A32" t="s">
        <v>24</v>
      </c>
    </row>
    <row r="33" spans="1:6" s="1" customFormat="1" x14ac:dyDescent="0.25">
      <c r="A33" s="1" t="s">
        <v>0</v>
      </c>
      <c r="B33" s="5">
        <f>B8-B22</f>
        <v>5284</v>
      </c>
      <c r="C33" s="5">
        <f>C8-C22</f>
        <v>6204</v>
      </c>
      <c r="D33" s="5">
        <f>D8-D22</f>
        <v>4249</v>
      </c>
    </row>
    <row r="34" spans="1:6" s="1" customFormat="1" x14ac:dyDescent="0.25">
      <c r="A34" s="1" t="s">
        <v>19</v>
      </c>
      <c r="B34" s="5">
        <f>B33-B27-B31</f>
        <v>4298.6224703419402</v>
      </c>
      <c r="C34" s="5">
        <f t="shared" ref="C34:D34" si="4">C33-C27-C31</f>
        <v>4616.6486135181976</v>
      </c>
      <c r="D34" s="5">
        <f t="shared" si="4"/>
        <v>3211.8972602739727</v>
      </c>
    </row>
    <row r="36" spans="1:6" x14ac:dyDescent="0.25">
      <c r="A36" s="1" t="s">
        <v>25</v>
      </c>
      <c r="B36" s="4">
        <f>B8/C8-1</f>
        <v>-1.9760917296901659E-2</v>
      </c>
      <c r="C36" s="4">
        <f>C8/D8-1</f>
        <v>-3.8921453692848718E-2</v>
      </c>
      <c r="D36" s="6" t="s">
        <v>26</v>
      </c>
      <c r="F36" t="s">
        <v>36</v>
      </c>
    </row>
    <row r="37" spans="1:6" x14ac:dyDescent="0.25">
      <c r="A37" s="1" t="s">
        <v>20</v>
      </c>
      <c r="B37" s="4">
        <f>B33/B8</f>
        <v>0.13150821304131408</v>
      </c>
      <c r="C37" s="4">
        <f>C33/C8</f>
        <v>0.15135398877775066</v>
      </c>
      <c r="D37" s="4">
        <f>D33/D8</f>
        <v>9.9624853458382179E-2</v>
      </c>
    </row>
    <row r="38" spans="1:6" x14ac:dyDescent="0.25">
      <c r="A38" s="1" t="s">
        <v>21</v>
      </c>
      <c r="B38" s="4">
        <f>B34/B8</f>
        <v>0.10698413315933152</v>
      </c>
      <c r="C38" s="4">
        <f>C34/C8</f>
        <v>0.11262865609949251</v>
      </c>
      <c r="D38" s="4">
        <f>D34/D8</f>
        <v>7.5308259326470645E-2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ronny</cp:lastModifiedBy>
  <dcterms:created xsi:type="dcterms:W3CDTF">2017-05-05T10:57:39Z</dcterms:created>
  <dcterms:modified xsi:type="dcterms:W3CDTF">2017-05-05T12:09:00Z</dcterms:modified>
</cp:coreProperties>
</file>