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D\"/>
    </mc:Choice>
  </mc:AlternateContent>
  <bookViews>
    <workbookView xWindow="0" yWindow="0" windowWidth="22005" windowHeight="976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  <c r="D61" i="1" l="1"/>
  <c r="C61" i="1"/>
  <c r="D56" i="1"/>
  <c r="C56" i="1"/>
  <c r="D51" i="1"/>
  <c r="C51" i="1"/>
  <c r="D46" i="1"/>
  <c r="C46" i="1"/>
  <c r="D41" i="1"/>
  <c r="C41" i="1"/>
  <c r="D36" i="1"/>
  <c r="C36" i="1"/>
  <c r="D31" i="1"/>
  <c r="C31" i="1"/>
  <c r="D26" i="1"/>
  <c r="C26" i="1"/>
  <c r="D21" i="1"/>
  <c r="C21" i="1"/>
  <c r="D16" i="1"/>
  <c r="C16" i="1"/>
  <c r="D11" i="1"/>
  <c r="C11" i="1"/>
  <c r="F54" i="1"/>
  <c r="F44" i="1"/>
  <c r="F34" i="1"/>
  <c r="F24" i="1"/>
  <c r="F14" i="1"/>
  <c r="F3" i="1"/>
  <c r="E60" i="1"/>
  <c r="F60" i="1" s="1"/>
  <c r="E59" i="1"/>
  <c r="F59" i="1" s="1"/>
  <c r="E58" i="1"/>
  <c r="F58" i="1" s="1"/>
  <c r="E57" i="1"/>
  <c r="F57" i="1" s="1"/>
  <c r="F61" i="1" s="1"/>
  <c r="E55" i="1"/>
  <c r="F55" i="1" s="1"/>
  <c r="E54" i="1"/>
  <c r="E53" i="1"/>
  <c r="F53" i="1" s="1"/>
  <c r="E52" i="1"/>
  <c r="E56" i="1" s="1"/>
  <c r="E50" i="1"/>
  <c r="F50" i="1" s="1"/>
  <c r="E49" i="1"/>
  <c r="F49" i="1" s="1"/>
  <c r="E48" i="1"/>
  <c r="F48" i="1" s="1"/>
  <c r="E47" i="1"/>
  <c r="F47" i="1" s="1"/>
  <c r="F51" i="1" s="1"/>
  <c r="E45" i="1"/>
  <c r="F45" i="1" s="1"/>
  <c r="E44" i="1"/>
  <c r="E43" i="1"/>
  <c r="F43" i="1" s="1"/>
  <c r="E42" i="1"/>
  <c r="E46" i="1" s="1"/>
  <c r="E40" i="1"/>
  <c r="F40" i="1" s="1"/>
  <c r="E39" i="1"/>
  <c r="F39" i="1" s="1"/>
  <c r="E38" i="1"/>
  <c r="F38" i="1" s="1"/>
  <c r="E37" i="1"/>
  <c r="F37" i="1" s="1"/>
  <c r="F41" i="1" s="1"/>
  <c r="E35" i="1"/>
  <c r="F35" i="1" s="1"/>
  <c r="E34" i="1"/>
  <c r="E33" i="1"/>
  <c r="F33" i="1" s="1"/>
  <c r="E32" i="1"/>
  <c r="E36" i="1" s="1"/>
  <c r="E30" i="1"/>
  <c r="F30" i="1" s="1"/>
  <c r="E29" i="1"/>
  <c r="F29" i="1" s="1"/>
  <c r="E28" i="1"/>
  <c r="F28" i="1" s="1"/>
  <c r="E27" i="1"/>
  <c r="F27" i="1" s="1"/>
  <c r="F31" i="1" s="1"/>
  <c r="E25" i="1"/>
  <c r="F25" i="1" s="1"/>
  <c r="E24" i="1"/>
  <c r="E23" i="1"/>
  <c r="F23" i="1" s="1"/>
  <c r="E22" i="1"/>
  <c r="E26" i="1" s="1"/>
  <c r="E20" i="1"/>
  <c r="F20" i="1" s="1"/>
  <c r="E19" i="1"/>
  <c r="F19" i="1" s="1"/>
  <c r="E18" i="1"/>
  <c r="F18" i="1" s="1"/>
  <c r="E17" i="1"/>
  <c r="F17" i="1" s="1"/>
  <c r="F21" i="1" s="1"/>
  <c r="E15" i="1"/>
  <c r="F15" i="1" s="1"/>
  <c r="E14" i="1"/>
  <c r="E13" i="1"/>
  <c r="F13" i="1" s="1"/>
  <c r="E12" i="1"/>
  <c r="E16" i="1" s="1"/>
  <c r="E10" i="1"/>
  <c r="F10" i="1" s="1"/>
  <c r="E9" i="1"/>
  <c r="F9" i="1" s="1"/>
  <c r="E8" i="1"/>
  <c r="F8" i="1" s="1"/>
  <c r="E7" i="1"/>
  <c r="F7" i="1" s="1"/>
  <c r="E4" i="1"/>
  <c r="F4" i="1" s="1"/>
  <c r="E5" i="1"/>
  <c r="F5" i="1" s="1"/>
  <c r="D6" i="1"/>
  <c r="C6" i="1"/>
  <c r="F2" i="1"/>
  <c r="D65" i="1"/>
  <c r="D64" i="1"/>
  <c r="D63" i="1"/>
  <c r="D62" i="1"/>
  <c r="C65" i="1"/>
  <c r="C64" i="1"/>
  <c r="E64" i="1" s="1"/>
  <c r="C63" i="1"/>
  <c r="E63" i="1" s="1"/>
  <c r="C62" i="1"/>
  <c r="E62" i="1" s="1"/>
  <c r="F11" i="1" l="1"/>
  <c r="F12" i="1"/>
  <c r="F16" i="1" s="1"/>
  <c r="F22" i="1"/>
  <c r="F26" i="1" s="1"/>
  <c r="F32" i="1"/>
  <c r="F36" i="1" s="1"/>
  <c r="F42" i="1"/>
  <c r="F46" i="1" s="1"/>
  <c r="F52" i="1"/>
  <c r="F56" i="1" s="1"/>
  <c r="E11" i="1"/>
  <c r="E21" i="1"/>
  <c r="E31" i="1"/>
  <c r="E41" i="1"/>
  <c r="E51" i="1"/>
  <c r="E61" i="1"/>
  <c r="C66" i="1"/>
  <c r="D66" i="1"/>
  <c r="E65" i="1"/>
  <c r="F65" i="1" s="1"/>
  <c r="F62" i="1"/>
  <c r="F63" i="1"/>
  <c r="F64" i="1"/>
  <c r="F6" i="1"/>
  <c r="E6" i="1"/>
  <c r="E66" i="1" l="1"/>
  <c r="F66" i="1"/>
</calcChain>
</file>

<file path=xl/sharedStrings.xml><?xml version="1.0" encoding="utf-8"?>
<sst xmlns="http://schemas.openxmlformats.org/spreadsheetml/2006/main" count="84" uniqueCount="20">
  <si>
    <t>Grand Total</t>
  </si>
  <si>
    <t>Month</t>
  </si>
  <si>
    <t>Vat %</t>
  </si>
  <si>
    <t>Selling Price</t>
  </si>
  <si>
    <t>Quantity Sold</t>
  </si>
  <si>
    <t>Sales Tax</t>
  </si>
  <si>
    <t>Net Selling Price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</si>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</sst>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&quot;€&quot;"/>
    <numFmt numFmtId="169" formatCode="0.00000"/>
  </numFmts>
  <fonts count="4" x14ac:knownFonts="1">
    <font>
      <sz val="10"/>
      <color rgb="FF000000"/>
      <name val="Times New Roman"/>
      <charset val="204"/>
    </font>
    <font>
      <sz val="8"/>
      <name val="Tahoma"/>
    </font>
    <font>
      <sz val="8"/>
      <color rgb="FF2A2C36"/>
      <name val="Tahoma"/>
      <family val="2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B5B8C5"/>
      </patternFill>
    </fill>
    <fill>
      <patternFill patternType="solid">
        <fgColor rgb="FFEBF1F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169" fontId="0" fillId="0" borderId="0" xfId="0" applyNumberForma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2" applyNumberFormat="1" applyFont="1" applyFill="1" applyBorder="1" applyAlignment="1">
      <alignment horizontal="right" vertical="top" wrapText="1"/>
    </xf>
    <xf numFmtId="1" fontId="1" fillId="0" borderId="1" xfId="1" applyNumberFormat="1" applyFont="1" applyFill="1" applyBorder="1" applyAlignment="1">
      <alignment horizontal="right" vertical="top" wrapText="1"/>
    </xf>
    <xf numFmtId="2" fontId="1" fillId="0" borderId="1" xfId="1" applyNumberFormat="1" applyFont="1" applyFill="1" applyBorder="1" applyAlignment="1">
      <alignment horizontal="right" vertical="top" wrapText="1"/>
    </xf>
    <xf numFmtId="1" fontId="2" fillId="0" borderId="1" xfId="1" applyNumberFormat="1" applyFont="1" applyFill="1" applyBorder="1" applyAlignment="1">
      <alignment horizontal="right" vertical="top" shrinkToFit="1"/>
    </xf>
    <xf numFmtId="0" fontId="1" fillId="2" borderId="1" xfId="0" applyFont="1" applyFill="1" applyBorder="1" applyAlignment="1">
      <alignment horizontal="right" vertical="top" wrapText="1"/>
    </xf>
    <xf numFmtId="164" fontId="1" fillId="3" borderId="1" xfId="2" applyNumberFormat="1" applyFont="1" applyFill="1" applyBorder="1" applyAlignment="1">
      <alignment horizontal="right" vertical="top" wrapText="1"/>
    </xf>
    <xf numFmtId="1" fontId="1" fillId="3" borderId="1" xfId="1" applyNumberFormat="1" applyFont="1" applyFill="1" applyBorder="1" applyAlignment="1">
      <alignment horizontal="right" vertical="top" wrapText="1"/>
    </xf>
    <xf numFmtId="2" fontId="1" fillId="3" borderId="1" xfId="1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1" fontId="1" fillId="3" borderId="1" xfId="2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righ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205" zoomScaleNormal="205" workbookViewId="0">
      <selection activeCell="B69" sqref="B68:B69"/>
    </sheetView>
  </sheetViews>
  <sheetFormatPr defaultRowHeight="12.75" x14ac:dyDescent="0.2"/>
  <cols>
    <col min="1" max="1" width="14.1640625" bestFit="1" customWidth="1"/>
    <col min="2" max="2" width="11.33203125" customWidth="1"/>
    <col min="3" max="3" width="13.83203125" style="1" bestFit="1" customWidth="1"/>
    <col min="4" max="4" width="17.33203125" customWidth="1"/>
    <col min="5" max="5" width="17.1640625" bestFit="1" customWidth="1"/>
    <col min="6" max="6" width="17.33203125" customWidth="1"/>
    <col min="7" max="7" width="15.33203125" style="2" bestFit="1" customWidth="1"/>
    <col min="8" max="8" width="17.5" style="2" bestFit="1" customWidth="1"/>
    <col min="9" max="10" width="9.33203125" style="2"/>
  </cols>
  <sheetData>
    <row r="1" spans="1:6" ht="14.1" customHeight="1" x14ac:dyDescent="0.2">
      <c r="A1" s="3" t="s">
        <v>1</v>
      </c>
      <c r="B1" s="3" t="s">
        <v>2</v>
      </c>
      <c r="C1" s="4" t="s">
        <v>3</v>
      </c>
      <c r="D1" s="4" t="s">
        <v>4</v>
      </c>
      <c r="E1" s="4" t="s">
        <v>6</v>
      </c>
      <c r="F1" s="3" t="s">
        <v>5</v>
      </c>
    </row>
    <row r="2" spans="1:6" ht="14.1" customHeight="1" x14ac:dyDescent="0.2">
      <c r="A2" s="5" t="s">
        <v>7</v>
      </c>
      <c r="B2" s="5">
        <v>0</v>
      </c>
      <c r="C2" s="6">
        <v>65317.13</v>
      </c>
      <c r="D2" s="7">
        <v>13201</v>
      </c>
      <c r="E2" s="8">
        <f>C2/(1+B2/100)</f>
        <v>65317.13</v>
      </c>
      <c r="F2" s="8">
        <f>C2-E2</f>
        <v>0</v>
      </c>
    </row>
    <row r="3" spans="1:6" ht="15" customHeight="1" x14ac:dyDescent="0.2">
      <c r="A3" s="5" t="s">
        <v>7</v>
      </c>
      <c r="B3" s="5">
        <v>13</v>
      </c>
      <c r="C3" s="6">
        <v>7143.75</v>
      </c>
      <c r="D3" s="7">
        <v>6938</v>
      </c>
      <c r="E3" s="8">
        <f>C3/(1+B3/100)</f>
        <v>6321.9026548672573</v>
      </c>
      <c r="F3" s="8">
        <f t="shared" ref="F3:F5" si="0">C3-E3</f>
        <v>821.8473451327427</v>
      </c>
    </row>
    <row r="4" spans="1:6" ht="14.1" customHeight="1" x14ac:dyDescent="0.2">
      <c r="A4" s="5" t="s">
        <v>7</v>
      </c>
      <c r="B4" s="5">
        <v>24</v>
      </c>
      <c r="C4" s="6">
        <v>4566.6000000000004</v>
      </c>
      <c r="D4" s="7">
        <v>4053</v>
      </c>
      <c r="E4" s="8">
        <f t="shared" ref="E4:E5" si="1">C4/(1+B4/100)</f>
        <v>3682.7419354838712</v>
      </c>
      <c r="F4" s="8">
        <f t="shared" si="0"/>
        <v>883.85806451612916</v>
      </c>
    </row>
    <row r="5" spans="1:6" ht="14.1" customHeight="1" x14ac:dyDescent="0.2">
      <c r="A5" s="5" t="s">
        <v>7</v>
      </c>
      <c r="B5" s="5">
        <v>6</v>
      </c>
      <c r="C5" s="6">
        <v>56.9</v>
      </c>
      <c r="D5" s="9">
        <v>87</v>
      </c>
      <c r="E5" s="8">
        <f t="shared" si="1"/>
        <v>53.679245283018865</v>
      </c>
      <c r="F5" s="8">
        <f t="shared" si="0"/>
        <v>3.2207547169811335</v>
      </c>
    </row>
    <row r="6" spans="1:6" ht="14.1" customHeight="1" x14ac:dyDescent="0.2">
      <c r="A6" s="5" t="s">
        <v>7</v>
      </c>
      <c r="B6" s="10" t="s">
        <v>19</v>
      </c>
      <c r="C6" s="11">
        <f>SUM(C2:C5)</f>
        <v>77084.38</v>
      </c>
      <c r="D6" s="12">
        <f>SUM(D2:D5)</f>
        <v>24279</v>
      </c>
      <c r="E6" s="13">
        <f t="shared" ref="E6:F6" si="2">SUM(E2:E5)</f>
        <v>75375.453835634136</v>
      </c>
      <c r="F6" s="13">
        <f t="shared" si="2"/>
        <v>1708.9261643658531</v>
      </c>
    </row>
    <row r="7" spans="1:6" ht="15" customHeight="1" x14ac:dyDescent="0.2">
      <c r="A7" s="16" t="s">
        <v>8</v>
      </c>
      <c r="B7" s="16">
        <v>0</v>
      </c>
      <c r="C7" s="6">
        <v>59279.199999999997</v>
      </c>
      <c r="D7" s="7">
        <v>12377</v>
      </c>
      <c r="E7" s="8">
        <f>C7/(1+B7/100)</f>
        <v>59279.199999999997</v>
      </c>
      <c r="F7" s="8">
        <f>C7-E7</f>
        <v>0</v>
      </c>
    </row>
    <row r="8" spans="1:6" ht="14.1" customHeight="1" x14ac:dyDescent="0.2">
      <c r="A8" s="16" t="s">
        <v>8</v>
      </c>
      <c r="B8" s="16">
        <v>13</v>
      </c>
      <c r="C8" s="6">
        <v>6833.95</v>
      </c>
      <c r="D8" s="7">
        <v>6505</v>
      </c>
      <c r="E8" s="8">
        <f t="shared" ref="E8:E10" si="3">C8/(1+B8/100)</f>
        <v>6047.7433628318586</v>
      </c>
      <c r="F8" s="8">
        <f t="shared" ref="F8:F10" si="4">C8-E8</f>
        <v>786.20663716814124</v>
      </c>
    </row>
    <row r="9" spans="1:6" ht="14.1" customHeight="1" x14ac:dyDescent="0.2">
      <c r="A9" s="16" t="s">
        <v>8</v>
      </c>
      <c r="B9" s="16">
        <v>24</v>
      </c>
      <c r="C9" s="6">
        <v>4105.6000000000004</v>
      </c>
      <c r="D9" s="7">
        <v>3596</v>
      </c>
      <c r="E9" s="8">
        <f t="shared" si="3"/>
        <v>3310.9677419354844</v>
      </c>
      <c r="F9" s="8">
        <f t="shared" si="4"/>
        <v>794.63225806451601</v>
      </c>
    </row>
    <row r="10" spans="1:6" ht="14.1" customHeight="1" x14ac:dyDescent="0.2">
      <c r="A10" s="16" t="s">
        <v>8</v>
      </c>
      <c r="B10" s="16">
        <v>6</v>
      </c>
      <c r="C10" s="6">
        <v>38.299999999999997</v>
      </c>
      <c r="D10" s="9">
        <v>64</v>
      </c>
      <c r="E10" s="8">
        <f t="shared" si="3"/>
        <v>36.132075471698109</v>
      </c>
      <c r="F10" s="8">
        <f t="shared" si="4"/>
        <v>2.1679245283018886</v>
      </c>
    </row>
    <row r="11" spans="1:6" ht="15" customHeight="1" x14ac:dyDescent="0.2">
      <c r="A11" s="16" t="s">
        <v>8</v>
      </c>
      <c r="B11" s="17" t="s">
        <v>19</v>
      </c>
      <c r="C11" s="11">
        <f>SUM(C7:C10)</f>
        <v>70257.05</v>
      </c>
      <c r="D11" s="12">
        <f>SUM(D7:D10)</f>
        <v>22542</v>
      </c>
      <c r="E11" s="13">
        <f t="shared" ref="E11" si="5">SUM(E7:E10)</f>
        <v>68674.043180239038</v>
      </c>
      <c r="F11" s="13">
        <f t="shared" ref="F11" si="6">SUM(F7:F10)</f>
        <v>1583.0068197609592</v>
      </c>
    </row>
    <row r="12" spans="1:6" ht="14.1" customHeight="1" x14ac:dyDescent="0.2">
      <c r="A12" s="5" t="s">
        <v>9</v>
      </c>
      <c r="B12" s="5">
        <v>0</v>
      </c>
      <c r="C12" s="6">
        <v>64061.75</v>
      </c>
      <c r="D12" s="7">
        <v>13573</v>
      </c>
      <c r="E12" s="8">
        <f>C12/(1+B12/100)</f>
        <v>64061.75</v>
      </c>
      <c r="F12" s="8">
        <f>C12-E12</f>
        <v>0</v>
      </c>
    </row>
    <row r="13" spans="1:6" ht="14.1" customHeight="1" x14ac:dyDescent="0.2">
      <c r="A13" s="5" t="s">
        <v>9</v>
      </c>
      <c r="B13" s="5">
        <v>13</v>
      </c>
      <c r="C13" s="6">
        <v>7108.25</v>
      </c>
      <c r="D13" s="7">
        <v>6996</v>
      </c>
      <c r="E13" s="8">
        <f t="shared" ref="E13:E15" si="7">C13/(1+B13/100)</f>
        <v>6290.4867256637172</v>
      </c>
      <c r="F13" s="8">
        <f t="shared" ref="F13:F15" si="8">C13-E13</f>
        <v>817.76327433628285</v>
      </c>
    </row>
    <row r="14" spans="1:6" ht="14.1" customHeight="1" x14ac:dyDescent="0.2">
      <c r="A14" s="5" t="s">
        <v>9</v>
      </c>
      <c r="B14" s="5">
        <v>24</v>
      </c>
      <c r="C14" s="6">
        <v>4298.1000000000004</v>
      </c>
      <c r="D14" s="7">
        <v>3850</v>
      </c>
      <c r="E14" s="8">
        <f t="shared" si="7"/>
        <v>3466.2096774193551</v>
      </c>
      <c r="F14" s="8">
        <f t="shared" si="8"/>
        <v>831.89032258064526</v>
      </c>
    </row>
    <row r="15" spans="1:6" ht="15" customHeight="1" x14ac:dyDescent="0.2">
      <c r="A15" s="5" t="s">
        <v>9</v>
      </c>
      <c r="B15" s="5">
        <v>6</v>
      </c>
      <c r="C15" s="6">
        <v>56.8</v>
      </c>
      <c r="D15" s="9">
        <v>89</v>
      </c>
      <c r="E15" s="8">
        <f t="shared" si="7"/>
        <v>53.584905660377352</v>
      </c>
      <c r="F15" s="8">
        <f t="shared" si="8"/>
        <v>3.2150943396226452</v>
      </c>
    </row>
    <row r="16" spans="1:6" ht="14.1" customHeight="1" x14ac:dyDescent="0.2">
      <c r="A16" s="5" t="s">
        <v>9</v>
      </c>
      <c r="B16" s="10" t="s">
        <v>19</v>
      </c>
      <c r="C16" s="11">
        <f>SUM(C12:C15)</f>
        <v>75524.900000000009</v>
      </c>
      <c r="D16" s="12">
        <f>SUM(D12:D15)</f>
        <v>24508</v>
      </c>
      <c r="E16" s="13">
        <f t="shared" ref="E16" si="9">SUM(E12:E15)</f>
        <v>73872.031308743448</v>
      </c>
      <c r="F16" s="13">
        <f t="shared" ref="F16" si="10">SUM(F12:F15)</f>
        <v>1652.8686912565508</v>
      </c>
    </row>
    <row r="17" spans="1:6" ht="14.1" customHeight="1" x14ac:dyDescent="0.2">
      <c r="A17" s="16" t="s">
        <v>10</v>
      </c>
      <c r="B17" s="16">
        <v>0</v>
      </c>
      <c r="C17" s="6">
        <v>68674.259999999995</v>
      </c>
      <c r="D17" s="7">
        <v>14148</v>
      </c>
      <c r="E17" s="8">
        <f>C17/(1+B17/100)</f>
        <v>68674.259999999995</v>
      </c>
      <c r="F17" s="8">
        <f>C17-E17</f>
        <v>0</v>
      </c>
    </row>
    <row r="18" spans="1:6" ht="14.1" customHeight="1" x14ac:dyDescent="0.2">
      <c r="A18" s="16" t="s">
        <v>10</v>
      </c>
      <c r="B18" s="16">
        <v>13</v>
      </c>
      <c r="C18" s="6">
        <v>9359.65</v>
      </c>
      <c r="D18" s="7">
        <v>8835</v>
      </c>
      <c r="E18" s="8">
        <f t="shared" ref="E18:E20" si="11">C18/(1+B18/100)</f>
        <v>8282.8761061946916</v>
      </c>
      <c r="F18" s="8">
        <f t="shared" ref="F18:F20" si="12">C18-E18</f>
        <v>1076.773893805308</v>
      </c>
    </row>
    <row r="19" spans="1:6" ht="15" customHeight="1" x14ac:dyDescent="0.2">
      <c r="A19" s="16" t="s">
        <v>10</v>
      </c>
      <c r="B19" s="16">
        <v>24</v>
      </c>
      <c r="C19" s="6">
        <v>5515.65</v>
      </c>
      <c r="D19" s="7">
        <v>4632</v>
      </c>
      <c r="E19" s="8">
        <f t="shared" si="11"/>
        <v>4448.1048387096771</v>
      </c>
      <c r="F19" s="8">
        <f t="shared" si="12"/>
        <v>1067.5451612903225</v>
      </c>
    </row>
    <row r="20" spans="1:6" ht="14.1" customHeight="1" x14ac:dyDescent="0.2">
      <c r="A20" s="16" t="s">
        <v>10</v>
      </c>
      <c r="B20" s="16">
        <v>6</v>
      </c>
      <c r="C20" s="6">
        <v>108.8</v>
      </c>
      <c r="D20" s="9">
        <v>157</v>
      </c>
      <c r="E20" s="8">
        <f t="shared" si="11"/>
        <v>102.64150943396226</v>
      </c>
      <c r="F20" s="8">
        <f t="shared" si="12"/>
        <v>6.1584905660377416</v>
      </c>
    </row>
    <row r="21" spans="1:6" ht="14.1" customHeight="1" x14ac:dyDescent="0.2">
      <c r="A21" s="16" t="s">
        <v>10</v>
      </c>
      <c r="B21" s="17" t="s">
        <v>19</v>
      </c>
      <c r="C21" s="11">
        <f>SUM(C17:C20)</f>
        <v>83658.359999999986</v>
      </c>
      <c r="D21" s="12">
        <f>SUM(D17:D20)</f>
        <v>27772</v>
      </c>
      <c r="E21" s="13">
        <f t="shared" ref="E21" si="13">SUM(E17:E20)</f>
        <v>81507.882454338323</v>
      </c>
      <c r="F21" s="13">
        <f t="shared" ref="F21" si="14">SUM(F17:F20)</f>
        <v>2150.4775456616685</v>
      </c>
    </row>
    <row r="22" spans="1:6" ht="14.1" customHeight="1" x14ac:dyDescent="0.2">
      <c r="A22" s="5" t="s">
        <v>11</v>
      </c>
      <c r="B22" s="5">
        <v>0</v>
      </c>
      <c r="C22" s="6">
        <v>73888.3</v>
      </c>
      <c r="D22" s="7">
        <v>14510</v>
      </c>
      <c r="E22" s="8">
        <f>C22/(1+B22/100)</f>
        <v>73888.3</v>
      </c>
      <c r="F22" s="8">
        <f>C22-E22</f>
        <v>0</v>
      </c>
    </row>
    <row r="23" spans="1:6" ht="15" customHeight="1" x14ac:dyDescent="0.2">
      <c r="A23" s="5" t="s">
        <v>11</v>
      </c>
      <c r="B23" s="5">
        <v>13</v>
      </c>
      <c r="C23" s="6">
        <v>10255.5</v>
      </c>
      <c r="D23" s="7">
        <v>8946</v>
      </c>
      <c r="E23" s="8">
        <f t="shared" ref="E23:E25" si="15">C23/(1+B23/100)</f>
        <v>9075.6637168141606</v>
      </c>
      <c r="F23" s="8">
        <f t="shared" ref="F23:F25" si="16">C23-E23</f>
        <v>1179.8362831858394</v>
      </c>
    </row>
    <row r="24" spans="1:6" ht="14.1" customHeight="1" x14ac:dyDescent="0.2">
      <c r="A24" s="5" t="s">
        <v>11</v>
      </c>
      <c r="B24" s="5">
        <v>24</v>
      </c>
      <c r="C24" s="6">
        <v>5369.5</v>
      </c>
      <c r="D24" s="7">
        <v>4519</v>
      </c>
      <c r="E24" s="8">
        <f t="shared" si="15"/>
        <v>4330.2419354838712</v>
      </c>
      <c r="F24" s="8">
        <f t="shared" si="16"/>
        <v>1039.2580645161288</v>
      </c>
    </row>
    <row r="25" spans="1:6" ht="14.1" customHeight="1" x14ac:dyDescent="0.2">
      <c r="A25" s="5" t="s">
        <v>11</v>
      </c>
      <c r="B25" s="5">
        <v>6</v>
      </c>
      <c r="C25" s="6">
        <v>98.8</v>
      </c>
      <c r="D25" s="9">
        <v>142</v>
      </c>
      <c r="E25" s="8">
        <f t="shared" si="15"/>
        <v>93.20754716981132</v>
      </c>
      <c r="F25" s="8">
        <f t="shared" si="16"/>
        <v>5.5924528301886767</v>
      </c>
    </row>
    <row r="26" spans="1:6" ht="14.1" customHeight="1" x14ac:dyDescent="0.2">
      <c r="A26" s="5" t="s">
        <v>11</v>
      </c>
      <c r="B26" s="10" t="s">
        <v>19</v>
      </c>
      <c r="C26" s="11">
        <f>SUM(C22:C25)</f>
        <v>89612.1</v>
      </c>
      <c r="D26" s="12">
        <f>SUM(D22:D25)</f>
        <v>28117</v>
      </c>
      <c r="E26" s="13">
        <f t="shared" ref="E26" si="17">SUM(E22:E25)</f>
        <v>87387.413199467832</v>
      </c>
      <c r="F26" s="13">
        <f t="shared" ref="F26" si="18">SUM(F22:F25)</f>
        <v>2224.6868005321567</v>
      </c>
    </row>
    <row r="27" spans="1:6" ht="15" customHeight="1" x14ac:dyDescent="0.2">
      <c r="A27" s="16" t="s">
        <v>12</v>
      </c>
      <c r="B27" s="16">
        <v>0</v>
      </c>
      <c r="C27" s="6">
        <v>67756.2</v>
      </c>
      <c r="D27" s="7">
        <v>14423</v>
      </c>
      <c r="E27" s="8">
        <f>C27/(1+B27/100)</f>
        <v>67756.2</v>
      </c>
      <c r="F27" s="8">
        <f>C27-E27</f>
        <v>0</v>
      </c>
    </row>
    <row r="28" spans="1:6" ht="14.1" customHeight="1" x14ac:dyDescent="0.2">
      <c r="A28" s="16" t="s">
        <v>12</v>
      </c>
      <c r="B28" s="16">
        <v>13</v>
      </c>
      <c r="C28" s="6">
        <v>10597.2</v>
      </c>
      <c r="D28" s="7">
        <v>9065</v>
      </c>
      <c r="E28" s="8">
        <f t="shared" ref="E28:E30" si="19">C28/(1+B28/100)</f>
        <v>9378.053097345135</v>
      </c>
      <c r="F28" s="8">
        <f t="shared" ref="F28:F30" si="20">C28-E28</f>
        <v>1219.1469026548657</v>
      </c>
    </row>
    <row r="29" spans="1:6" ht="14.25" customHeight="1" x14ac:dyDescent="0.2">
      <c r="A29" s="16" t="s">
        <v>12</v>
      </c>
      <c r="B29" s="16">
        <v>24</v>
      </c>
      <c r="C29" s="6">
        <v>5278.9</v>
      </c>
      <c r="D29" s="7">
        <v>4382</v>
      </c>
      <c r="E29" s="8">
        <f t="shared" si="19"/>
        <v>4257.1774193548381</v>
      </c>
      <c r="F29" s="8">
        <f t="shared" si="20"/>
        <v>1021.7225806451615</v>
      </c>
    </row>
    <row r="30" spans="1:6" ht="14.1" customHeight="1" x14ac:dyDescent="0.2">
      <c r="A30" s="16" t="s">
        <v>12</v>
      </c>
      <c r="B30" s="16">
        <v>6</v>
      </c>
      <c r="C30" s="6">
        <v>59.8</v>
      </c>
      <c r="D30" s="9">
        <v>63</v>
      </c>
      <c r="E30" s="8">
        <f t="shared" si="19"/>
        <v>56.415094339622634</v>
      </c>
      <c r="F30" s="8">
        <f t="shared" si="20"/>
        <v>3.3849056603773633</v>
      </c>
    </row>
    <row r="31" spans="1:6" ht="14.1" customHeight="1" x14ac:dyDescent="0.2">
      <c r="A31" s="16" t="s">
        <v>12</v>
      </c>
      <c r="B31" s="17" t="s">
        <v>19</v>
      </c>
      <c r="C31" s="11">
        <f>SUM(C27:C30)</f>
        <v>83692.099999999991</v>
      </c>
      <c r="D31" s="12">
        <f>SUM(D27:D30)</f>
        <v>27933</v>
      </c>
      <c r="E31" s="13">
        <f t="shared" ref="E31" si="21">SUM(E27:E30)</f>
        <v>81447.845611039593</v>
      </c>
      <c r="F31" s="13">
        <f t="shared" ref="F31" si="22">SUM(F27:F30)</f>
        <v>2244.2543889604044</v>
      </c>
    </row>
    <row r="32" spans="1:6" ht="15" customHeight="1" x14ac:dyDescent="0.2">
      <c r="A32" s="5" t="s">
        <v>13</v>
      </c>
      <c r="B32" s="5">
        <v>0</v>
      </c>
      <c r="C32" s="6">
        <v>72911.16</v>
      </c>
      <c r="D32" s="7">
        <v>15282</v>
      </c>
      <c r="E32" s="8">
        <f>C32/(1+B32/100)</f>
        <v>72911.16</v>
      </c>
      <c r="F32" s="8">
        <f>C32-E32</f>
        <v>0</v>
      </c>
    </row>
    <row r="33" spans="1:6" ht="14.1" customHeight="1" x14ac:dyDescent="0.2">
      <c r="A33" s="5" t="s">
        <v>13</v>
      </c>
      <c r="B33" s="5">
        <v>13</v>
      </c>
      <c r="C33" s="6">
        <v>12933.04</v>
      </c>
      <c r="D33" s="7">
        <v>11011</v>
      </c>
      <c r="E33" s="8">
        <f t="shared" ref="E33:E35" si="23">C33/(1+B33/100)</f>
        <v>11445.168141592922</v>
      </c>
      <c r="F33" s="8">
        <f t="shared" ref="F33:F35" si="24">C33-E33</f>
        <v>1487.8718584070793</v>
      </c>
    </row>
    <row r="34" spans="1:6" ht="14.1" customHeight="1" x14ac:dyDescent="0.2">
      <c r="A34" s="5" t="s">
        <v>13</v>
      </c>
      <c r="B34" s="5">
        <v>24</v>
      </c>
      <c r="C34" s="6">
        <v>6606.6</v>
      </c>
      <c r="D34" s="7">
        <v>5169</v>
      </c>
      <c r="E34" s="8">
        <f t="shared" si="23"/>
        <v>5327.9032258064517</v>
      </c>
      <c r="F34" s="8">
        <f t="shared" si="24"/>
        <v>1278.6967741935487</v>
      </c>
    </row>
    <row r="35" spans="1:6" ht="14.1" customHeight="1" x14ac:dyDescent="0.2">
      <c r="A35" s="5" t="s">
        <v>13</v>
      </c>
      <c r="B35" s="5">
        <v>6</v>
      </c>
      <c r="C35" s="6">
        <v>96.8</v>
      </c>
      <c r="D35" s="9">
        <v>106</v>
      </c>
      <c r="E35" s="8">
        <f t="shared" si="23"/>
        <v>91.320754716981128</v>
      </c>
      <c r="F35" s="8">
        <f t="shared" si="24"/>
        <v>5.4792452830188694</v>
      </c>
    </row>
    <row r="36" spans="1:6" ht="15" customHeight="1" x14ac:dyDescent="0.2">
      <c r="A36" s="5" t="s">
        <v>13</v>
      </c>
      <c r="B36" s="10" t="s">
        <v>19</v>
      </c>
      <c r="C36" s="11">
        <f>SUM(C32:C35)</f>
        <v>92547.60000000002</v>
      </c>
      <c r="D36" s="12">
        <f>SUM(D32:D35)</f>
        <v>31568</v>
      </c>
      <c r="E36" s="13">
        <f t="shared" ref="E36" si="25">SUM(E32:E35)</f>
        <v>89775.552122116365</v>
      </c>
      <c r="F36" s="13">
        <f t="shared" ref="F36" si="26">SUM(F32:F35)</f>
        <v>2772.0478778836468</v>
      </c>
    </row>
    <row r="37" spans="1:6" ht="14.1" customHeight="1" x14ac:dyDescent="0.2">
      <c r="A37" s="16" t="s">
        <v>14</v>
      </c>
      <c r="B37" s="16">
        <v>0</v>
      </c>
      <c r="C37" s="6">
        <v>93860.7</v>
      </c>
      <c r="D37" s="7">
        <v>19169</v>
      </c>
      <c r="E37" s="8">
        <f>C37/(1+B37/100)</f>
        <v>93860.7</v>
      </c>
      <c r="F37" s="8">
        <f>C37-E37</f>
        <v>0</v>
      </c>
    </row>
    <row r="38" spans="1:6" ht="14.1" customHeight="1" x14ac:dyDescent="0.2">
      <c r="A38" s="16" t="s">
        <v>14</v>
      </c>
      <c r="B38" s="16">
        <v>13</v>
      </c>
      <c r="C38" s="6">
        <v>14665.25</v>
      </c>
      <c r="D38" s="7">
        <v>12736</v>
      </c>
      <c r="E38" s="8">
        <f t="shared" ref="E38:E40" si="27">C38/(1+B38/100)</f>
        <v>12978.097345132745</v>
      </c>
      <c r="F38" s="8">
        <f t="shared" ref="F38:F40" si="28">C38-E38</f>
        <v>1687.1526548672555</v>
      </c>
    </row>
    <row r="39" spans="1:6" ht="14.1" customHeight="1" x14ac:dyDescent="0.2">
      <c r="A39" s="16" t="s">
        <v>14</v>
      </c>
      <c r="B39" s="16">
        <v>24</v>
      </c>
      <c r="C39" s="6">
        <v>7684.85</v>
      </c>
      <c r="D39" s="7">
        <v>6350</v>
      </c>
      <c r="E39" s="8">
        <f t="shared" si="27"/>
        <v>6197.4596774193551</v>
      </c>
      <c r="F39" s="8">
        <f t="shared" si="28"/>
        <v>1487.3903225806453</v>
      </c>
    </row>
    <row r="40" spans="1:6" ht="15" customHeight="1" x14ac:dyDescent="0.2">
      <c r="A40" s="16" t="s">
        <v>14</v>
      </c>
      <c r="B40" s="16">
        <v>6</v>
      </c>
      <c r="C40" s="6">
        <v>95</v>
      </c>
      <c r="D40" s="9">
        <v>109</v>
      </c>
      <c r="E40" s="8">
        <f t="shared" si="27"/>
        <v>89.622641509433961</v>
      </c>
      <c r="F40" s="8">
        <f t="shared" si="28"/>
        <v>5.3773584905660385</v>
      </c>
    </row>
    <row r="41" spans="1:6" ht="14.1" customHeight="1" x14ac:dyDescent="0.2">
      <c r="A41" s="16" t="s">
        <v>14</v>
      </c>
      <c r="B41" s="17" t="s">
        <v>19</v>
      </c>
      <c r="C41" s="11">
        <f>SUM(C37:C40)</f>
        <v>116305.8</v>
      </c>
      <c r="D41" s="12">
        <f>SUM(D37:D40)</f>
        <v>38364</v>
      </c>
      <c r="E41" s="13">
        <f t="shared" ref="E41" si="29">SUM(E37:E40)</f>
        <v>113125.87966406152</v>
      </c>
      <c r="F41" s="13">
        <f t="shared" ref="F41" si="30">SUM(F37:F40)</f>
        <v>3179.9203359384669</v>
      </c>
    </row>
    <row r="42" spans="1:6" ht="14.1" customHeight="1" x14ac:dyDescent="0.2">
      <c r="A42" s="5" t="s">
        <v>15</v>
      </c>
      <c r="B42" s="5">
        <v>0</v>
      </c>
      <c r="C42" s="6">
        <v>82701.850000000006</v>
      </c>
      <c r="D42" s="7">
        <v>17051</v>
      </c>
      <c r="E42" s="8">
        <f>C42/(1+B42/100)</f>
        <v>82701.850000000006</v>
      </c>
      <c r="F42" s="8">
        <f>C42-E42</f>
        <v>0</v>
      </c>
    </row>
    <row r="43" spans="1:6" ht="14.1" customHeight="1" x14ac:dyDescent="0.2">
      <c r="A43" s="5" t="s">
        <v>15</v>
      </c>
      <c r="B43" s="5">
        <v>13</v>
      </c>
      <c r="C43" s="6">
        <v>11986.65</v>
      </c>
      <c r="D43" s="7">
        <v>10344</v>
      </c>
      <c r="E43" s="8">
        <f t="shared" ref="E43:E45" si="31">C43/(1+B43/100)</f>
        <v>10607.654867256639</v>
      </c>
      <c r="F43" s="8">
        <f t="shared" ref="F43:F45" si="32">C43-E43</f>
        <v>1378.995132743361</v>
      </c>
    </row>
    <row r="44" spans="1:6" ht="15" customHeight="1" x14ac:dyDescent="0.2">
      <c r="A44" s="5" t="s">
        <v>15</v>
      </c>
      <c r="B44" s="5">
        <v>24</v>
      </c>
      <c r="C44" s="6">
        <v>6699.55</v>
      </c>
      <c r="D44" s="7">
        <v>5471</v>
      </c>
      <c r="E44" s="8">
        <f t="shared" si="31"/>
        <v>5402.8629032258068</v>
      </c>
      <c r="F44" s="8">
        <f t="shared" si="32"/>
        <v>1296.6870967741934</v>
      </c>
    </row>
    <row r="45" spans="1:6" ht="14.1" customHeight="1" x14ac:dyDescent="0.2">
      <c r="A45" s="5" t="s">
        <v>15</v>
      </c>
      <c r="B45" s="5">
        <v>6</v>
      </c>
      <c r="C45" s="6">
        <v>76.900000000000006</v>
      </c>
      <c r="D45" s="9">
        <v>85</v>
      </c>
      <c r="E45" s="8">
        <f t="shared" si="31"/>
        <v>72.547169811320757</v>
      </c>
      <c r="F45" s="8">
        <f t="shared" si="32"/>
        <v>4.3528301886792491</v>
      </c>
    </row>
    <row r="46" spans="1:6" ht="14.1" customHeight="1" x14ac:dyDescent="0.2">
      <c r="A46" s="5" t="s">
        <v>15</v>
      </c>
      <c r="B46" s="10" t="s">
        <v>19</v>
      </c>
      <c r="C46" s="11">
        <f>SUM(C42:C45)</f>
        <v>101464.95</v>
      </c>
      <c r="D46" s="12">
        <f>SUM(D42:D45)</f>
        <v>32951</v>
      </c>
      <c r="E46" s="13">
        <f t="shared" ref="E46" si="33">SUM(E42:E45)</f>
        <v>98784.914940293776</v>
      </c>
      <c r="F46" s="13">
        <f t="shared" ref="F46" si="34">SUM(F42:F45)</f>
        <v>2680.0350597062334</v>
      </c>
    </row>
    <row r="47" spans="1:6" ht="14.1" customHeight="1" x14ac:dyDescent="0.2">
      <c r="A47" s="16" t="s">
        <v>16</v>
      </c>
      <c r="B47" s="16">
        <v>0</v>
      </c>
      <c r="C47" s="6">
        <v>87431.35</v>
      </c>
      <c r="D47" s="7">
        <v>18004</v>
      </c>
      <c r="E47" s="8">
        <f>C47/(1+B47/100)</f>
        <v>87431.35</v>
      </c>
      <c r="F47" s="8">
        <f>C47-E47</f>
        <v>0</v>
      </c>
    </row>
    <row r="48" spans="1:6" ht="15" customHeight="1" x14ac:dyDescent="0.2">
      <c r="A48" s="16" t="s">
        <v>16</v>
      </c>
      <c r="B48" s="16">
        <v>13</v>
      </c>
      <c r="C48" s="6">
        <v>11575.45</v>
      </c>
      <c r="D48" s="7">
        <v>10289</v>
      </c>
      <c r="E48" s="8">
        <f t="shared" ref="E48:E50" si="35">C48/(1+B48/100)</f>
        <v>10243.761061946905</v>
      </c>
      <c r="F48" s="8">
        <f t="shared" ref="F48:F50" si="36">C48-E48</f>
        <v>1331.6889380530956</v>
      </c>
    </row>
    <row r="49" spans="1:6" ht="14.1" customHeight="1" x14ac:dyDescent="0.2">
      <c r="A49" s="16" t="s">
        <v>16</v>
      </c>
      <c r="B49" s="16">
        <v>24</v>
      </c>
      <c r="C49" s="6">
        <v>6796.35</v>
      </c>
      <c r="D49" s="7">
        <v>5797</v>
      </c>
      <c r="E49" s="8">
        <f t="shared" si="35"/>
        <v>5480.927419354839</v>
      </c>
      <c r="F49" s="8">
        <f t="shared" si="36"/>
        <v>1315.4225806451614</v>
      </c>
    </row>
    <row r="50" spans="1:6" ht="14.1" customHeight="1" x14ac:dyDescent="0.2">
      <c r="A50" s="16" t="s">
        <v>16</v>
      </c>
      <c r="B50" s="16">
        <v>6</v>
      </c>
      <c r="C50" s="6">
        <v>65.099999999999994</v>
      </c>
      <c r="D50" s="9">
        <v>79</v>
      </c>
      <c r="E50" s="8">
        <f t="shared" si="35"/>
        <v>61.415094339622634</v>
      </c>
      <c r="F50" s="8">
        <f t="shared" si="36"/>
        <v>3.6849056603773604</v>
      </c>
    </row>
    <row r="51" spans="1:6" ht="14.1" customHeight="1" x14ac:dyDescent="0.2">
      <c r="A51" s="16" t="s">
        <v>16</v>
      </c>
      <c r="B51" s="17" t="s">
        <v>19</v>
      </c>
      <c r="C51" s="11">
        <f>SUM(C47:C50)</f>
        <v>105868.25000000001</v>
      </c>
      <c r="D51" s="12">
        <f>SUM(D47:D50)</f>
        <v>34169</v>
      </c>
      <c r="E51" s="13">
        <f t="shared" ref="E51" si="37">SUM(E47:E50)</f>
        <v>103217.45357564137</v>
      </c>
      <c r="F51" s="13">
        <f t="shared" ref="F51" si="38">SUM(F47:F50)</f>
        <v>2650.7964243586343</v>
      </c>
    </row>
    <row r="52" spans="1:6" ht="15" customHeight="1" x14ac:dyDescent="0.2">
      <c r="A52" s="5" t="s">
        <v>17</v>
      </c>
      <c r="B52" s="5">
        <v>0</v>
      </c>
      <c r="C52" s="6">
        <v>87692.3</v>
      </c>
      <c r="D52" s="7">
        <v>16837</v>
      </c>
      <c r="E52" s="8">
        <f>C52/(1+B52/100)</f>
        <v>87692.3</v>
      </c>
      <c r="F52" s="8">
        <f>C52-E52</f>
        <v>0</v>
      </c>
    </row>
    <row r="53" spans="1:6" ht="14.1" customHeight="1" x14ac:dyDescent="0.2">
      <c r="A53" s="5" t="s">
        <v>17</v>
      </c>
      <c r="B53" s="5">
        <v>13</v>
      </c>
      <c r="C53" s="6">
        <v>9594.2999999999993</v>
      </c>
      <c r="D53" s="7">
        <v>8687</v>
      </c>
      <c r="E53" s="8">
        <f t="shared" ref="E53:E55" si="39">C53/(1+B53/100)</f>
        <v>8490.5309734513285</v>
      </c>
      <c r="F53" s="8">
        <f t="shared" ref="F53:F55" si="40">C53-E53</f>
        <v>1103.7690265486708</v>
      </c>
    </row>
    <row r="54" spans="1:6" ht="14.1" customHeight="1" x14ac:dyDescent="0.2">
      <c r="A54" s="5" t="s">
        <v>17</v>
      </c>
      <c r="B54" s="5">
        <v>24</v>
      </c>
      <c r="C54" s="6">
        <v>6638.95</v>
      </c>
      <c r="D54" s="7">
        <v>5511</v>
      </c>
      <c r="E54" s="8">
        <f t="shared" si="39"/>
        <v>5353.9919354838712</v>
      </c>
      <c r="F54" s="8">
        <f t="shared" si="40"/>
        <v>1284.9580645161286</v>
      </c>
    </row>
    <row r="55" spans="1:6" ht="14.1" customHeight="1" x14ac:dyDescent="0.2">
      <c r="A55" s="5" t="s">
        <v>17</v>
      </c>
      <c r="B55" s="5">
        <v>6</v>
      </c>
      <c r="C55" s="6">
        <v>49.7</v>
      </c>
      <c r="D55" s="9">
        <v>48</v>
      </c>
      <c r="E55" s="8">
        <f t="shared" si="39"/>
        <v>46.886792452830186</v>
      </c>
      <c r="F55" s="8">
        <f t="shared" si="40"/>
        <v>2.8132075471698172</v>
      </c>
    </row>
    <row r="56" spans="1:6" ht="15" customHeight="1" x14ac:dyDescent="0.2">
      <c r="A56" s="5" t="s">
        <v>17</v>
      </c>
      <c r="B56" s="10" t="s">
        <v>19</v>
      </c>
      <c r="C56" s="11">
        <f>SUM(C52:C55)</f>
        <v>103975.25</v>
      </c>
      <c r="D56" s="12">
        <f>SUM(D52:D55)</f>
        <v>31083</v>
      </c>
      <c r="E56" s="13">
        <f t="shared" ref="E56" si="41">SUM(E52:E55)</f>
        <v>101583.70970138803</v>
      </c>
      <c r="F56" s="13">
        <f t="shared" ref="F56" si="42">SUM(F52:F55)</f>
        <v>2391.5402986119693</v>
      </c>
    </row>
    <row r="57" spans="1:6" ht="14.1" customHeight="1" x14ac:dyDescent="0.2">
      <c r="A57" s="16" t="s">
        <v>18</v>
      </c>
      <c r="B57" s="16">
        <v>0</v>
      </c>
      <c r="C57" s="6">
        <v>92214.399999999994</v>
      </c>
      <c r="D57" s="7">
        <v>18618</v>
      </c>
      <c r="E57" s="8">
        <f>C57/(1+B57/100)</f>
        <v>92214.399999999994</v>
      </c>
      <c r="F57" s="8">
        <f>C57-E57</f>
        <v>0</v>
      </c>
    </row>
    <row r="58" spans="1:6" ht="14.1" customHeight="1" x14ac:dyDescent="0.2">
      <c r="A58" s="16" t="s">
        <v>18</v>
      </c>
      <c r="B58" s="16">
        <v>13</v>
      </c>
      <c r="C58" s="6">
        <v>10878.05</v>
      </c>
      <c r="D58" s="7">
        <v>9652</v>
      </c>
      <c r="E58" s="8">
        <f t="shared" ref="E58:E60" si="43">C58/(1+B58/100)</f>
        <v>9626.5929203539818</v>
      </c>
      <c r="F58" s="8">
        <f t="shared" ref="F58:F60" si="44">C58-E58</f>
        <v>1251.4570796460175</v>
      </c>
    </row>
    <row r="59" spans="1:6" ht="14.1" customHeight="1" x14ac:dyDescent="0.2">
      <c r="A59" s="16" t="s">
        <v>18</v>
      </c>
      <c r="B59" s="16">
        <v>24</v>
      </c>
      <c r="C59" s="6">
        <v>6656.55</v>
      </c>
      <c r="D59" s="7">
        <v>5668</v>
      </c>
      <c r="E59" s="8">
        <f t="shared" si="43"/>
        <v>5368.1854838709678</v>
      </c>
      <c r="F59" s="8">
        <f t="shared" si="44"/>
        <v>1288.3645161290324</v>
      </c>
    </row>
    <row r="60" spans="1:6" ht="15" customHeight="1" x14ac:dyDescent="0.2">
      <c r="A60" s="16" t="s">
        <v>18</v>
      </c>
      <c r="B60" s="16">
        <v>6</v>
      </c>
      <c r="C60" s="6">
        <v>72</v>
      </c>
      <c r="D60" s="9">
        <v>59</v>
      </c>
      <c r="E60" s="8">
        <f t="shared" si="43"/>
        <v>67.924528301886795</v>
      </c>
      <c r="F60" s="8">
        <f t="shared" si="44"/>
        <v>4.0754716981132049</v>
      </c>
    </row>
    <row r="61" spans="1:6" ht="14.1" customHeight="1" x14ac:dyDescent="0.2">
      <c r="A61" s="16" t="s">
        <v>18</v>
      </c>
      <c r="B61" s="17" t="s">
        <v>19</v>
      </c>
      <c r="C61" s="11">
        <f>SUM(C57:C60)</f>
        <v>109821</v>
      </c>
      <c r="D61" s="12">
        <f>SUM(D57:D60)</f>
        <v>33997</v>
      </c>
      <c r="E61" s="13">
        <f t="shared" ref="E61" si="45">SUM(E57:E60)</f>
        <v>107277.10293252683</v>
      </c>
      <c r="F61" s="13">
        <f t="shared" ref="F61" si="46">SUM(F57:F60)</f>
        <v>2543.8970674731631</v>
      </c>
    </row>
    <row r="62" spans="1:6" ht="14.1" customHeight="1" x14ac:dyDescent="0.2">
      <c r="A62" s="14" t="s">
        <v>0</v>
      </c>
      <c r="B62" s="5">
        <v>0</v>
      </c>
      <c r="C62" s="11">
        <f>SUMIF($B2:$B61,"0",C2:C61)</f>
        <v>915788.6</v>
      </c>
      <c r="D62" s="15">
        <f>SUMIF($B2:$B61,"0",D2:D61)</f>
        <v>187193</v>
      </c>
      <c r="E62" s="8">
        <f>C62/(1+B62/100)</f>
        <v>915788.6</v>
      </c>
      <c r="F62" s="8">
        <f>C62-E62</f>
        <v>0</v>
      </c>
    </row>
    <row r="63" spans="1:6" ht="14.1" customHeight="1" x14ac:dyDescent="0.2">
      <c r="A63" s="14" t="s">
        <v>0</v>
      </c>
      <c r="B63" s="5">
        <v>13</v>
      </c>
      <c r="C63" s="11">
        <f>SUMIF($B2:$B61,"13",C2:C61)</f>
        <v>122931.04</v>
      </c>
      <c r="D63" s="15">
        <f>SUMIF($B2:$B61,"13",D2:D61)</f>
        <v>110004</v>
      </c>
      <c r="E63" s="8">
        <f t="shared" ref="E63:E65" si="47">C63/(1+B63/100)</f>
        <v>108788.53097345133</v>
      </c>
      <c r="F63" s="8">
        <f t="shared" ref="F63:F65" si="48">C63-E63</f>
        <v>14142.509026548665</v>
      </c>
    </row>
    <row r="64" spans="1:6" ht="14.1" customHeight="1" x14ac:dyDescent="0.2">
      <c r="A64" s="14" t="s">
        <v>0</v>
      </c>
      <c r="B64" s="5">
        <v>24</v>
      </c>
      <c r="C64" s="11">
        <f>SUMIF($B2:$B61,"24",C2:C61)</f>
        <v>70217.2</v>
      </c>
      <c r="D64" s="15">
        <f>SUMIF($B2:$B61,"24",D2:D61)</f>
        <v>58998</v>
      </c>
      <c r="E64" s="8">
        <f t="shared" si="47"/>
        <v>56626.774193548386</v>
      </c>
      <c r="F64" s="8">
        <f t="shared" si="48"/>
        <v>13590.425806451611</v>
      </c>
    </row>
    <row r="65" spans="1:6" ht="14.1" customHeight="1" x14ac:dyDescent="0.2">
      <c r="A65" s="14" t="s">
        <v>0</v>
      </c>
      <c r="B65" s="5">
        <v>6</v>
      </c>
      <c r="C65" s="11">
        <f>SUMIF($B2:$B61,"6",C2:C61)</f>
        <v>874.90000000000009</v>
      </c>
      <c r="D65" s="15">
        <f>SUMIF($B2:$B61,"6",D2:D61)</f>
        <v>1088</v>
      </c>
      <c r="E65" s="8">
        <f t="shared" si="47"/>
        <v>825.37735849056605</v>
      </c>
      <c r="F65" s="8">
        <f t="shared" si="48"/>
        <v>49.522641509434038</v>
      </c>
    </row>
    <row r="66" spans="1:6" ht="14.25" customHeight="1" x14ac:dyDescent="0.2">
      <c r="A66" s="14" t="s">
        <v>0</v>
      </c>
      <c r="B66" s="10" t="s">
        <v>19</v>
      </c>
      <c r="C66" s="11">
        <f>SUM(C62:C65)</f>
        <v>1109811.74</v>
      </c>
      <c r="D66" s="12">
        <f>SUM(D62:D65)</f>
        <v>357283</v>
      </c>
      <c r="E66" s="13">
        <f t="shared" ref="E66" si="49">SUM(E62:E65)</f>
        <v>1082029.2825254903</v>
      </c>
      <c r="F66" s="13">
        <f t="shared" ref="F66" si="50">SUM(F62:F65)</f>
        <v>27782.457474509709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Windows User</cp:lastModifiedBy>
  <dcterms:created xsi:type="dcterms:W3CDTF">2024-12-06T09:05:48Z</dcterms:created>
  <dcterms:modified xsi:type="dcterms:W3CDTF">2024-12-06T12:30:56Z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2023-01-28T00:00:00Z</vt:filetime>
  </property>
  <property fmtid="{D5CDD505-2E9C-101B-9397-08002B2CF9AE}" pid="3" name="Producer">
    <vt:lpwstr>Developer Express Inc. XtraPrinting (tm) v10.1.12</vt:lpwstr>
  </property>
  <property fmtid="{D5CDD505-2E9C-101B-9397-08002B2CF9AE}" pid="4" name="LastSaved">
    <vt:filetime>2023-01-28T00:00:00Z</vt:filetime>
  </property>
</Properties>
</file>