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/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endar" sheetId="1" state="visible" r:id="rId3"/>
  </sheets>
  <definedNames>
    <definedName function="false" hidden="false" name="Calendar10Month" vbProcedure="false">Calendar!$B$155</definedName>
    <definedName function="false" hidden="false" name="Calendar10MonthOption" vbProcedure="false">MATCH(Calendar10Month,Months,0)</definedName>
    <definedName function="false" hidden="false" name="Months" vbProcedure="false">{"January","February","March","April","May","June","July","August","September","October","November","December"}</definedName>
    <definedName function="false" hidden="false" name="Calendar10Year" vbProcedure="false">Calendar!$A$155</definedName>
    <definedName function="false" hidden="false" name="Calendar11Month" vbProcedure="false">#REF!</definedName>
    <definedName function="false" hidden="false" name="Calendar11MonthOption" vbProcedure="false">MATCH(Calendar11Month,Months,0)</definedName>
    <definedName function="false" hidden="false" name="Calendar11Year" vbProcedure="false">#REF!</definedName>
    <definedName function="false" hidden="false" name="Calendar12Month" vbProcedure="false">#REF!</definedName>
    <definedName function="false" hidden="false" name="Calendar12MonthOption" vbProcedure="false">MATCH(Calendar12Month,Months,0)</definedName>
    <definedName function="false" hidden="false" name="Calendar12Year" vbProcedure="false">#REF!</definedName>
    <definedName function="false" hidden="false" name="Calendar1Month" vbProcedure="false">Calendar!$B$2</definedName>
    <definedName function="false" hidden="false" name="Calendar1MonthOption" vbProcedure="false">MATCH(Calendar1Month,Months,0)</definedName>
    <definedName function="false" hidden="false" name="Calendar1Year" vbProcedure="false">Calendar!$A$2</definedName>
    <definedName function="false" hidden="false" name="Calendar2Month" vbProcedure="false">Calendar!$B$19</definedName>
    <definedName function="false" hidden="false" name="Calendar2MonthOption" vbProcedure="false">MATCH(Calendar2Month,Months,0)</definedName>
    <definedName function="false" hidden="false" name="Calendar2Year" vbProcedure="false">Calendar!$A$19</definedName>
    <definedName function="false" hidden="false" name="Calendar3Month" vbProcedure="false">Calendar!$B$36</definedName>
    <definedName function="false" hidden="false" name="Calendar3MonthOption" vbProcedure="false">MATCH(Calendar3Month,Months,0)</definedName>
    <definedName function="false" hidden="false" name="Calendar3Year" vbProcedure="false">Calendar!$A$36</definedName>
    <definedName function="false" hidden="false" name="Calendar4Month" vbProcedure="false">Calendar!$B$53</definedName>
    <definedName function="false" hidden="false" name="Calendar4MonthOption" vbProcedure="false">MATCH(Calendar4Month,Months,0)</definedName>
    <definedName function="false" hidden="false" name="Calendar4Year" vbProcedure="false">Calendar!$A$53</definedName>
    <definedName function="false" hidden="false" name="Calendar5Month" vbProcedure="false">Calendar!$B$70</definedName>
    <definedName function="false" hidden="false" name="Calendar5MonthOption" vbProcedure="false">MATCH(Calendar5Month,Months,0)</definedName>
    <definedName function="false" hidden="false" name="Calendar5Year" vbProcedure="false">Calendar!$A$70</definedName>
    <definedName function="false" hidden="false" name="Calendar6Month" vbProcedure="false">Calendar!$B$87</definedName>
    <definedName function="false" hidden="false" name="Calendar6MonthOption" vbProcedure="false">MATCH(Calendar6Month,Months,0)</definedName>
    <definedName function="false" hidden="false" name="Calendar6Year" vbProcedure="false">Calendar!$A$87</definedName>
    <definedName function="false" hidden="false" name="Calendar7Month" vbProcedure="false">Calendar!$B$104</definedName>
    <definedName function="false" hidden="false" name="Calendar7MonthOption" vbProcedure="false">MATCH(Calendar7Month,Months,0)</definedName>
    <definedName function="false" hidden="false" name="Calendar7Year" vbProcedure="false">Calendar!$A$104</definedName>
    <definedName function="false" hidden="false" name="Calendar8Month" vbProcedure="false">Calendar!$B$121</definedName>
    <definedName function="false" hidden="false" name="Calendar8MonthOption" vbProcedure="false">MATCH(Calendar8Month,Months,0)</definedName>
    <definedName function="false" hidden="false" name="Calendar8Year" vbProcedure="false">Calendar!$A$121</definedName>
    <definedName function="false" hidden="false" name="Calendar9Month" vbProcedure="false">Calendar!$B$138</definedName>
    <definedName function="false" hidden="false" name="Calendar9MonthOption" vbProcedure="false">MATCH(Calendar9Month,Months,0)</definedName>
    <definedName function="false" hidden="false" name="Calendar9Year" vbProcedure="false">Calendar!$A$138</definedName>
    <definedName function="false" hidden="false" name="Days" vbProcedure="false">{0,1,2,3,4,5,6}</definedName>
    <definedName function="false" hidden="false" name="WeekdayOption" vbProcedure="false">MATCH(WeekStart,Weekdays,0)+10</definedName>
    <definedName function="false" hidden="false" name="WeekStart" vbProcedure="false">Calendar!$A$3</definedName>
    <definedName function="false" hidden="false" name="Weekdays" vbProcedure="false">{"Monday","Tuesday","Wednesday","Thursday","Friday","Saturday","Sunday"}</definedName>
    <definedName function="false" hidden="false" name="WeekStartValue" vbProcedure="false">IF(WeekStart="Monday",2,1)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<sst xmlns="http://schemas.openxmlformats.org/spreadsheetml/2006/main" count="34" uniqueCount="29">
  <si>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September</t>
  </si>
  <si>
    <t xml:space="preserve">Monday</t>
  </si>
  <si>
    <t xml:space="preserve">Notes: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</si>
  <si>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
</t>
    </r>
    <r>
      <rPr>
        <b val="true"/>
        <sz val="10"/>
        <color rgb="FF000000"/>
        <rFont val="Century Gothic"/>
        <family val="2"/>
        <charset val="1"/>
      </rPr>
      <t xml:space="preserve">UNIT 1: Software in the Information Society, UNIT 2: The organisational and business context
UNIT 3: Organisational context, codes and standards, UNIT 4: Ethics and values in software engineering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</si>
  <si>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1: Software In Context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5: Software and the law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</si>
  <si>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
</t>
    </r>
    <r>
      <rPr>
        <b val="true"/>
        <sz val="10"/>
        <color rgb="FF000000"/>
        <rFont val="Century Gothic"/>
        <family val="2"/>
        <charset val="1"/>
      </rPr>
      <t xml:space="preserve">UNIT 6: Software Activities, UNIT 7: Software Engineering Processes
UNIT 8: Agile processes</t>
    </r>
  </si>
  <si>
    <t xml:space="preserve">TUTORIAL, 7pm</t>
  </si>
  <si>
    <t xml:space="preserve">Tuesday</t>
  </si>
  <si>
    <t xml:space="preserve">Wednesday</t>
  </si>
  <si>
    <t xml:space="preserve">Thursday</t>
  </si>
  <si>
    <t xml:space="preserve">Friday</t>
  </si>
  <si>
    <t xml:space="preserve">Sunday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</si>
  <si>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9: Managing resources
UNIT 10: Managing uncertainty and risk</t>
    </r>
  </si>
  <si>
    <t xml:space="preserve">TMA 1,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</si>
  <si>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2: Software Engineering Processes</t>
    </r>
    <r>
      <rPr>
        <i val="true"/>
        <sz val="10"/>
        <color rgb="FF000000"/>
        <rFont val="Century Gothic"/>
        <family val="2"/>
        <charset val="1"/>
      </rPr>
      <t xml:space="preserve"> (continued)
</t>
    </r>
    <r>
      <rPr>
        <b val="true"/>
        <sz val="10"/>
        <color rgb="FF000000"/>
        <rFont val="Century Gothic"/>
        <family val="2"/>
        <charset val="1"/>
      </rPr>
      <t xml:space="preserve">UNIT 11: Software Quality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</si>
  <si>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
</t>
    </r>
    <r>
      <rPr>
        <b val="true"/>
        <sz val="10"/>
        <color rgb="FF000000"/>
        <rFont val="Century Gothic"/>
        <family val="2"/>
        <charset val="1"/>
      </rPr>
      <t xml:space="preserve">UNIT 12: Software configuration management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</si>
  <si>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3: Software Evolution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13: Software deployment
UNIT 14: Software maintenance and evolution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</si>
  <si>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
</t>
    </r>
    <r>
      <rPr>
        <b val="true"/>
        <sz val="10"/>
        <color rgb="FF000000"/>
        <rFont val="Century Gothic"/>
        <family val="2"/>
        <charset val="1"/>
      </rPr>
      <t xml:space="preserve">UNIT 15: Scoping the business problem
UNIT 16: Business use cases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</si>
  <si>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17: Investigating the work
UNIT 18: Scenarios for requirements</t>
    </r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</si>
  <si>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19: Understanding the real problem
UNIT 20: Starting the solution</t>
    </r>
  </si>
  <si>
    <t xml:space="preserve">Completed TMA 2 Collaborative Activity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</si>
  <si>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21: Functional and non-functional requirements</t>
    </r>
  </si>
  <si>
    <t xml:space="preserve">TMA 2, 12noon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</si>
  <si>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22: Communicating the requirements, UNIT 23: Fit criteria and rationale
UNIT: 24: Ensuring quality of requirements</t>
    </r>
  </si>
  <si>
    <t xml:space="preserve">Completed TMA 3 Collaborative Activity</t>
  </si>
  <si>
    <r>
      <rPr>
        <b val="true"/>
        <u val="single"/>
        <sz val="10"/>
        <color rgb="FF000000"/>
        <rFont val="Century Gothic"/>
        <family val="2"/>
        <charset val="1"/>
      </rPr>
      <t xml:space="preserve">BLOCK 4: Requirements Engineering</t>
    </r>
    <r>
      <rPr>
        <sz val="10"/>
        <color rgb="FF000000"/>
        <rFont val="Century Gothic"/>
        <family val="2"/>
        <charset val="1"/>
      </rPr>
      <t xml:space="preserve"> </t>
    </r>
    <r>
      <rPr>
        <i val="true"/>
        <sz val="10"/>
        <color rgb="FF000000"/>
        <rFont val="Century Gothic"/>
        <family val="2"/>
        <charset val="1"/>
      </rPr>
      <t xml:space="preserve">(continued)
</t>
    </r>
    <r>
      <rPr>
        <b val="true"/>
        <sz val="10"/>
        <color rgb="FF000000"/>
        <rFont val="Century Gothic"/>
        <family val="2"/>
        <charset val="1"/>
      </rPr>
      <t xml:space="preserve">UNIT 25: Reusing requirements
UNIT:26: Current trends in software engineering</t>
    </r>
  </si>
  <si>
    <t xml:space="preserve">TMA 3, 12noon</t>
  </si>
  <si>
    <t xml:space="preserve">REVISION</t>
  </si>
  <si>
    <t xml:space="preserve">EXAM WEEK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</si>
</sst>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"/>
    <numFmt numFmtId="166" formatCode="General"/>
  </numFmts>
  <fonts count="31">
    <font>
      <sz val="11"/>
      <name val="Century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theme="1"/>
      <name val="Century Gothic"/>
      <family val="2"/>
      <charset val="1"/>
    </font>
    <font>
      <sz val="11"/>
      <color theme="1"/>
      <name val="Century Gothic"/>
      <family val="2"/>
      <charset val="1"/>
    </font>
    <font>
      <sz val="11"/>
      <color theme="1" tint="0.15"/>
      <name val="Century Gothic"/>
      <family val="2"/>
      <charset val="1"/>
    </font>
    <font>
      <b val="true"/>
      <sz val="28"/>
      <color theme="0"/>
      <name val="Century Gothic"/>
      <family val="2"/>
      <charset val="1"/>
    </font>
    <font>
      <b val="true"/>
      <sz val="40"/>
      <color rgb="FF000000"/>
      <name val="Century Gothic"/>
      <family val="2"/>
      <charset val="1"/>
    </font>
    <font>
      <sz val="40"/>
      <color rgb="FF000000"/>
      <name val="Century Gothic"/>
      <family val="2"/>
      <charset val="1"/>
    </font>
    <font>
      <sz val="36"/>
      <color theme="4" tint="-0.25"/>
      <name val="Century Gothic"/>
      <family val="2"/>
      <charset val="1"/>
    </font>
    <font>
      <sz val="36"/>
      <color rgb="FF000000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theme="0"/>
      <name val="Century Gothic"/>
      <family val="2"/>
      <charset val="1"/>
    </font>
    <font>
      <sz val="12"/>
      <color theme="1" tint="0.15"/>
      <name val="Century Gothic"/>
      <family val="2"/>
      <charset val="1"/>
    </font>
    <font>
      <sz val="10"/>
      <color rgb="FF000000"/>
      <name val="Century Gothic"/>
      <family val="2"/>
      <charset val="1"/>
    </font>
    <font>
      <sz val="10"/>
      <color theme="6" tint="-0.5"/>
      <name val="Century Gothic"/>
      <family val="2"/>
      <charset val="1"/>
    </font>
    <font>
      <sz val="12"/>
      <color rgb="FF000000"/>
      <name val="Century Gothic"/>
      <family val="2"/>
      <charset val="1"/>
    </font>
    <font>
      <sz val="16"/>
      <color theme="1" tint="0.15"/>
      <name val="Century Gothic"/>
      <family val="2"/>
      <charset val="1"/>
    </font>
    <font>
      <sz val="10"/>
      <color theme="1" tint="0.15"/>
      <name val="Century Gothic"/>
      <family val="2"/>
      <charset val="1"/>
    </font>
    <font>
      <sz val="11"/>
      <color rgb="FF000000"/>
      <name val="Trebuchet MS"/>
      <family val="2"/>
      <charset val="1"/>
    </font>
    <font>
      <sz val="10"/>
      <color theme="5" tint="-0.5"/>
      <name val="Century Gothic"/>
      <family val="2"/>
      <charset val="1"/>
    </font>
    <font>
      <b val="true"/>
      <u val="single"/>
      <sz val="10"/>
      <color rgb="FF000000"/>
      <name val="Century Gothic"/>
      <family val="2"/>
      <charset val="1"/>
    </font>
    <font>
      <b val="true"/>
      <sz val="10"/>
      <color rgb="FF000000"/>
      <name val="Century Gothic"/>
      <family val="2"/>
      <charset val="1"/>
    </font>
    <font>
      <i val="true"/>
      <sz val="10"/>
      <color rgb="FF000000"/>
      <name val="Century Gothic"/>
      <family val="2"/>
      <charset val="1"/>
    </font>
    <font>
      <b val="true"/>
      <sz val="10"/>
      <color rgb="FFFF0000"/>
      <name val="Century Gothic"/>
      <family val="2"/>
      <charset val="1"/>
    </font>
    <font>
      <b val="true"/>
      <sz val="10"/>
      <color rgb="FFFF4000"/>
      <name val="Century Gothic"/>
      <family val="2"/>
      <charset val="1"/>
    </font>
    <font>
      <b val="true"/>
      <sz val="10"/>
      <color rgb="FFC9211E"/>
      <name val="Century Gothic"/>
      <family val="2"/>
      <charset val="1"/>
    </font>
    <font>
      <b val="true"/>
      <sz val="20"/>
      <color rgb="FFFF4000"/>
      <name val="Century Gothic"/>
      <family val="2"/>
      <charset val="1"/>
    </font>
    <font>
      <sz val="11"/>
      <color theme="1" tint="0.15"/>
      <name val="Trebuchet MS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theme="4" tint="-0.25"/>
        <bgColor rgb="FF333399"/>
      </patternFill>
    </fill>
    <fill>
      <patternFill patternType="solid">
        <fgColor theme="7" tint="-0.5"/>
        <bgColor rgb="FF4C6B14"/>
      </patternFill>
    </fill>
    <fill>
      <patternFill patternType="solid">
        <fgColor rgb="FFDEE6EF"/>
        <bgColor rgb="FFE5F1FF"/>
      </patternFill>
    </fill>
    <fill>
      <patternFill patternType="solid">
        <fgColor rgb="FFFFFFFF"/>
        <bgColor rgb="FFE5F1FF"/>
      </patternFill>
    </fill>
    <fill>
      <patternFill patternType="solid">
        <fgColor rgb="FFD4FD86"/>
        <bgColor rgb="FFDDFFA3"/>
      </patternFill>
    </fill>
    <fill>
      <patternFill patternType="solid">
        <fgColor rgb="FFB6FAA2"/>
        <bgColor rgb="FFBAFFB2"/>
      </patternFill>
    </fill>
    <fill>
      <patternFill patternType="solid">
        <fgColor rgb="FFB1FCFC"/>
        <bgColor rgb="FFAFFFF0"/>
      </patternFill>
    </fill>
    <fill>
      <patternFill patternType="solid">
        <fgColor rgb="FFABEAFF"/>
        <bgColor rgb="FFB1FCFC"/>
      </patternFill>
    </fill>
    <fill>
      <patternFill patternType="solid">
        <fgColor rgb="FFB9D0FF"/>
        <bgColor rgb="FFABEAFF"/>
      </patternFill>
    </fill>
    <fill>
      <patternFill patternType="solid">
        <fgColor rgb="FFE8C7FF"/>
        <bgColor rgb="FFFFD2FD"/>
      </patternFill>
    </fill>
    <fill>
      <patternFill patternType="solid">
        <fgColor rgb="FFFFB5F6"/>
        <bgColor rgb="FFE8C7FF"/>
      </patternFill>
    </fill>
    <fill>
      <patternFill patternType="solid">
        <fgColor rgb="FFFFDCB6"/>
        <bgColor rgb="FFFFF6B6"/>
      </patternFill>
    </fill>
    <fill>
      <patternFill patternType="solid">
        <fgColor rgb="FFFFF6B6"/>
        <bgColor rgb="FFF2FFB6"/>
      </patternFill>
    </fill>
    <fill>
      <patternFill patternType="solid">
        <fgColor rgb="FFF2FFB6"/>
        <bgColor rgb="FFFFF6B6"/>
      </patternFill>
    </fill>
    <fill>
      <patternFill patternType="solid">
        <fgColor rgb="FFDDFFA3"/>
        <bgColor rgb="FFD4FD86"/>
      </patternFill>
    </fill>
    <fill>
      <patternFill patternType="solid">
        <fgColor rgb="FFBAFFB2"/>
        <bgColor rgb="FFB6FAA2"/>
      </patternFill>
    </fill>
    <fill>
      <patternFill patternType="solid">
        <fgColor rgb="FFAFFFF0"/>
        <bgColor rgb="FFB1FCFC"/>
      </patternFill>
    </fill>
    <fill>
      <patternFill patternType="solid">
        <fgColor rgb="FFFFFF00"/>
        <bgColor rgb="FFD4FD86"/>
      </patternFill>
    </fill>
    <fill>
      <patternFill patternType="solid">
        <fgColor rgb="FFFFD2FD"/>
        <bgColor rgb="FFE8C7FF"/>
      </patternFill>
    </fill>
    <fill>
      <patternFill patternType="solid">
        <fgColor theme="5" tint="0.7999"/>
        <bgColor rgb="FFDEE6EF"/>
      </patternFill>
    </fill>
  </fills>
  <borders count="21">
    <border diagonalUp="false" diagonalDown="false">
      <left/>
      <right/>
      <top/>
      <bottom/>
      <diagonal/>
    </border>
    <border diagonalUp="false" diagonalDown="false">
      <left/>
      <right style="thin">
        <color theme="0" tint="-0.15"/>
      </right>
      <top style="thin">
        <color theme="0" tint="-0.15"/>
      </top>
      <bottom/>
      <diagonal/>
    </border>
    <border diagonalUp="false" diagonalDown="false">
      <left/>
      <right style="thin">
        <color theme="0" tint="-0.15"/>
      </right>
      <top/>
      <bottom/>
      <diagonal/>
    </border>
    <border diagonalUp="false" diagonalDown="false">
      <left style="thin">
        <color theme="0" tint="-0.15"/>
      </left>
      <right/>
      <top style="thin">
        <color theme="0" tint="-0.15"/>
      </top>
      <bottom/>
      <diagonal/>
    </border>
    <border diagonalUp="false" diagonalDown="false">
      <left/>
      <right style="thick">
        <color theme="0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 style="thin">
        <color theme="6" tint="-0.5"/>
      </top>
      <bottom/>
      <diagonal/>
    </border>
    <border diagonalUp="false" diagonalDown="false">
      <left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/>
      <right style="thin">
        <color theme="6" tint="-0.5"/>
      </right>
      <top/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/>
      <diagonal/>
    </border>
    <border diagonalUp="false" diagonalDown="false">
      <left/>
      <right style="thin">
        <color theme="6" tint="-0.5"/>
      </right>
      <top/>
      <bottom/>
      <diagonal/>
    </border>
    <border diagonalUp="false" diagonalDown="false">
      <left style="thin"/>
      <right style="thin">
        <color theme="6" tint="-0.5"/>
      </right>
      <top style="thin">
        <color theme="6" tint="-0.5"/>
      </top>
      <bottom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>
        <color theme="6" tint="-0.5"/>
      </bottom>
      <diagonal/>
    </border>
    <border diagonalUp="false" diagonalDown="false">
      <left style="thin"/>
      <right style="thin">
        <color theme="6" tint="-0.5"/>
      </right>
      <top/>
      <bottom style="thin"/>
      <diagonal/>
    </border>
    <border diagonalUp="false" diagonalDown="false">
      <left style="thin">
        <color theme="6" tint="-0.5"/>
      </left>
      <right style="thin">
        <color theme="6" tint="-0.5"/>
      </right>
      <top/>
      <bottom style="thin"/>
      <diagonal/>
    </border>
    <border diagonalUp="false" diagonalDown="false">
      <left style="thin">
        <color theme="5" tint="-0.5"/>
      </left>
      <right style="thin">
        <color theme="5" tint="-0.5"/>
      </right>
      <top style="thin">
        <color theme="5" tint="-0.5"/>
      </top>
      <bottom/>
      <diagonal/>
    </border>
    <border diagonalUp="false" diagonalDown="false">
      <left/>
      <right style="thin">
        <color theme="5" tint="-0.5"/>
      </right>
      <top style="thin">
        <color theme="5" tint="-0.5"/>
      </top>
      <bottom/>
      <diagonal/>
    </border>
    <border diagonalUp="false" diagonalDown="false">
      <left style="thin">
        <color theme="5" tint="-0.5"/>
      </left>
      <right style="thin">
        <color theme="5" tint="-0.5"/>
      </right>
      <top/>
      <bottom style="thin">
        <color theme="5" tint="-0.5"/>
      </bottom>
      <diagonal/>
    </border>
    <border diagonalUp="false" diagonalDown="false">
      <left/>
      <right style="thin">
        <color theme="5" tint="-0.5"/>
      </right>
      <top/>
      <bottom style="thin">
        <color theme="5" tint="-0.5"/>
      </bottom>
      <diagonal/>
    </border>
    <border diagonalUp="false" diagonalDown="false">
      <left style="thin">
        <color theme="5" tint="-0.5"/>
      </left>
      <right style="thin">
        <color theme="5" tint="-0.5"/>
      </right>
      <top/>
      <bottom/>
      <diagonal/>
    </border>
    <border diagonalUp="false" diagonalDown="false">
      <left/>
      <right style="thin">
        <color theme="5" tint="-0.5"/>
      </right>
      <top/>
      <bottom/>
      <diagonal/>
    </border>
    <border diagonalUp="false" diagonalDown="false">
      <left/>
      <right style="thin">
        <color theme="6" tint="-0.5"/>
      </right>
      <top/>
      <bottom style="thin">
        <color theme="6" tint="-0.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center" textRotation="0" wrapText="false" indent="1" shrinkToFit="false"/>
    </xf>
    <xf numFmtId="165" fontId="5" fillId="0" borderId="2" applyFont="true" applyBorder="true" applyAlignment="true" applyProtection="false">
      <alignment horizontal="left" vertical="top" textRotation="0" wrapText="false" indent="1" shrinkToFit="false"/>
    </xf>
    <xf numFmtId="164" fontId="5" fillId="0" borderId="0" applyFont="true" applyBorder="true" applyAlignment="true" applyProtection="false">
      <alignment horizontal="left" vertical="top" textRotation="0" wrapText="false" indent="1" shrinkToFit="false"/>
    </xf>
    <xf numFmtId="164" fontId="0" fillId="0" borderId="3" applyFont="true" applyBorder="true" applyAlignment="true" applyProtection="false">
      <alignment horizontal="left" vertical="center" textRotation="0" wrapText="false" indent="1" shrinkToFit="false"/>
    </xf>
    <xf numFmtId="164" fontId="7" fillId="2" borderId="0" applyFont="true" applyBorder="false" applyAlignment="true" applyProtection="false">
      <alignment horizontal="center" vertical="bottom" textRotation="0" wrapText="false" indent="0" shrinkToFit="false"/>
    </xf>
    <xf numFmtId="164" fontId="10" fillId="0" borderId="0" applyFont="true" applyBorder="true" applyAlignment="true" applyProtection="false">
      <alignment horizontal="left" vertical="bottom" textRotation="0" wrapText="false" indent="3" shrinkToFit="false"/>
    </xf>
    <xf numFmtId="164" fontId="14" fillId="3" borderId="4" applyFont="true" applyBorder="true" applyAlignment="true" applyProtection="false">
      <alignment horizontal="left" vertical="center" textRotation="0" wrapText="false" indent="1" shrinkToFit="false"/>
    </xf>
    <xf numFmtId="164" fontId="14" fillId="2" borderId="4" applyFont="true" applyBorder="true" applyAlignment="true" applyProtection="false">
      <alignment horizontal="left" vertical="bottom" textRotation="0" wrapText="false" indent="1" shrinkToFit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4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0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4" borderId="6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8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9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0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4" borderId="5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9" fillId="0" borderId="0" xf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2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13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13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2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21" fillId="4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9" fillId="4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3" fillId="4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4" borderId="14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4" borderId="1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2" fillId="0" borderId="0" xfId="0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4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8" fillId="4" borderId="19" xfId="23" applyFont="true" applyBorder="true" applyAlignment="true" applyProtection="true">
      <alignment horizontal="left" vertical="bottom" textRotation="0" wrapText="true" indent="1" shrinkToFit="false"/>
      <protection locked="true" hidden="false"/>
    </xf>
    <xf numFmtId="164" fontId="16" fillId="4" borderId="17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4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18" fillId="4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8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0" xfId="25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5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5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5" borderId="0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5" borderId="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6" borderId="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6" borderId="6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5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23" fillId="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6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6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6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6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7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7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7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7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8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8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23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8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8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6" fillId="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8" fillId="5" borderId="8" xfId="23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5" borderId="11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5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16" fillId="5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21" fillId="5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21" fillId="5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5" fontId="13" fillId="8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8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9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8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8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3" fillId="9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9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9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5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9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5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6" fillId="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0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5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3" fillId="10" borderId="17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0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0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0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5" borderId="14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5" borderId="1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8" fillId="5" borderId="19" xfId="23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5" borderId="17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8" fillId="5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18" fillId="5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5" fontId="13" fillId="11" borderId="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1" borderId="6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1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1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1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1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2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2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2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2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2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3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3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3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3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3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4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4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4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4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4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5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7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23" fillId="15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5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3" fillId="15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5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6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16" borderId="0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15" borderId="14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5" borderId="1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6" borderId="1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5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5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6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5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5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6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8" fillId="16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6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6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6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7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7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16" fillId="17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7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7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4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5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8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8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6" fillId="18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18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5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8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5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9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9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9" fillId="19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19" borderId="11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9" borderId="20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19" borderId="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9" borderId="14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9" borderId="15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19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19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6" fillId="19" borderId="11" xfId="21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13" fillId="19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19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20" borderId="1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29" fillId="20" borderId="1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20" borderId="1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20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6" fillId="20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5" fontId="13" fillId="4" borderId="8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3" fillId="4" borderId="9" xfId="2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8" fillId="4" borderId="8" xfId="23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16" fillId="4" borderId="11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2" fillId="21" borderId="16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2" fillId="21" borderId="17" xfId="21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22" fillId="21" borderId="17" xfId="22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15" fillId="21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15" fillId="21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30" fillId="0" borderId="0" xfId="21" applyFont="true" applyBorder="true" applyAlignment="true" applyProtection="true">
      <alignment horizontal="left" vertical="top" textRotation="0" wrapText="false" indent="1" shrinkToFit="false"/>
      <protection locked="true" hidden="false"/>
    </xf>
    <xf numFmtId="164" fontId="30" fillId="0" borderId="0" xfId="22" applyFont="true" applyBorder="false" applyAlignment="true" applyProtection="true">
      <alignment horizontal="left" vertical="top" textRotation="0" wrapText="fals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y" xfId="20"/>
    <cellStyle name="Day Detail" xfId="21"/>
    <cellStyle name="Notes" xfId="22"/>
    <cellStyle name="Notes Header" xfId="23"/>
    <cellStyle name="Excel Built-in Title" xfId="24"/>
    <cellStyle name="Excel Built-in Heading 1" xfId="25"/>
    <cellStyle name="Excel Built-in Heading 2" xfId="26"/>
    <cellStyle name="Excel Built-in Heading 3" xfId="27"/>
  </cellStyles>
  <dxfs count="10"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747474"/>
      </font>
    </dxf>
    <dxf>
      <font>
        <b val="0"/>
        <i val="0"/>
        <color rgb="FF4C6B14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4C6B14"/>
      <rgbColor rgb="FF000080"/>
      <rgbColor rgb="FF7C5F1E"/>
      <rgbColor rgb="FF800080"/>
      <rgbColor rgb="FF008080"/>
      <rgbColor rgb="FFD9D9D9"/>
      <rgbColor rgb="FF747474"/>
      <rgbColor rgb="FFDEE6EF"/>
      <rgbColor rgb="FF993366"/>
      <rgbColor rgb="FFFFF6B6"/>
      <rgbColor rgb="FFB1FCFC"/>
      <rgbColor rgb="FF660066"/>
      <rgbColor rgb="FFFFD2FD"/>
      <rgbColor rgb="FF035BBB"/>
      <rgbColor rgb="FFB9D0FF"/>
      <rgbColor rgb="FF000080"/>
      <rgbColor rgb="FFFF00FF"/>
      <rgbColor rgb="FFD4FD86"/>
      <rgbColor rgb="FF00FFFF"/>
      <rgbColor rgb="FF800080"/>
      <rgbColor rgb="FF800000"/>
      <rgbColor rgb="FF008080"/>
      <rgbColor rgb="FF0000FF"/>
      <rgbColor rgb="FF00CCFF"/>
      <rgbColor rgb="FFAFFFF0"/>
      <rgbColor rgb="FFBAFFB2"/>
      <rgbColor rgb="FFF2FFB6"/>
      <rgbColor rgb="FFABEAFF"/>
      <rgbColor rgb="FFFFB5F6"/>
      <rgbColor rgb="FFE8C7FF"/>
      <rgbColor rgb="FFFFDCB6"/>
      <rgbColor rgb="FF3366FF"/>
      <rgbColor rgb="FF33CCCC"/>
      <rgbColor rgb="FFB6FAA2"/>
      <rgbColor rgb="FFDDFFA3"/>
      <rgbColor rgb="FFFF9900"/>
      <rgbColor rgb="FFFF4000"/>
      <rgbColor rgb="FF666699"/>
      <rgbColor rgb="FFE5F1FF"/>
      <rgbColor rgb="FF002B99"/>
      <rgbColor rgb="FF339966"/>
      <rgbColor rgb="FF003300"/>
      <rgbColor rgb="FF333300"/>
      <rgbColor rgb="FFC9211E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132">
      <a:dk1>
        <a:srgbClr val="000000"/>
      </a:dk1>
      <a:lt1>
        <a:srgbClr val="ffffff"/>
      </a:lt1>
      <a:dk2>
        <a:srgbClr val="775f55"/>
      </a:dk2>
      <a:lt2>
        <a:srgbClr val="ebddc3"/>
      </a:lt2>
      <a:accent1>
        <a:srgbClr val="003acc"/>
      </a:accent1>
      <a:accent2>
        <a:srgbClr val="7fbbfd"/>
      </a:accent2>
      <a:accent3>
        <a:srgbClr val="98d529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30">
      <a:majorFont>
        <a:latin typeface="Century Gothic" pitchFamily="0" charset="1"/>
        <a:ea typeface=""/>
        <a:cs typeface=""/>
      </a:majorFont>
      <a:minorFont>
        <a:latin typeface="Century Gothic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1"/>
  <sheetViews>
    <sheetView showFormulas="false" showGridLines="false" showRowColHeaders="true" showZeros="true" rightToLeft="false" tabSelected="true" showOutlineSymbols="true" defaultGridColor="true" view="normal" topLeftCell="A104" colorId="64" zoomScale="100" zoomScaleNormal="100" zoomScalePageLayoutView="100" workbookViewId="0">
      <selection pane="topLeft" activeCell="A76" activeCellId="0" sqref="A76"/>
    </sheetView>
  </sheetViews>
  <sheetFormatPr defaultColWidth="8.8984375" defaultRowHeight="13.8" zeroHeight="false" outlineLevelRow="0" outlineLevelCol="0"/>
  <cols>
    <col collapsed="false" customWidth="true" hidden="false" outlineLevel="0" max="7" min="1" style="1" width="18.9"/>
    <col collapsed="false" customWidth="false" hidden="false" outlineLevel="0" max="16382" min="8" style="1" width="8.9"/>
    <col collapsed="false" customWidth="true" hidden="false" outlineLevel="0" max="16384" min="16383" style="1" width="10.16"/>
  </cols>
  <sheetData>
    <row r="1" customFormat="false" ht="9" hidden="false" customHeight="true" outlineLevel="0" collapsed="false"/>
    <row r="2" customFormat="false" ht="93" hidden="true" customHeight="true" outlineLevel="0" collapsed="false">
      <c r="A2" s="2" t="n">
        <f aca="true">YEAR(TODAY())</f>
        <v>2024</v>
      </c>
      <c r="B2" s="3" t="s">
        <v>0</v>
      </c>
      <c r="C2" s="3"/>
      <c r="D2" s="4"/>
      <c r="E2" s="5"/>
      <c r="F2" s="5"/>
      <c r="G2" s="5"/>
    </row>
    <row r="3" customFormat="false" ht="27.75" hidden="true" customHeight="true" outlineLevel="0" collapsed="false">
      <c r="A3" s="6" t="s">
        <v>1</v>
      </c>
      <c r="B3" s="7" t="str">
        <f aca="false">(TEXT(B5,"dddd"))</f>
        <v>Tuesday</v>
      </c>
      <c r="C3" s="6" t="str">
        <f aca="false">TEXT(C5,"dddd")</f>
        <v>Wednesday</v>
      </c>
      <c r="D3" s="7" t="str">
        <f aca="false">TEXT(D5,"dddd")</f>
        <v>Thursday</v>
      </c>
      <c r="E3" s="6" t="str">
        <f aca="false">TEXT(E5,"dddd")</f>
        <v>Friday</v>
      </c>
      <c r="F3" s="7" t="str">
        <f aca="false">TEXT(F5,"dddd")</f>
        <v>Saturday</v>
      </c>
      <c r="G3" s="6" t="str">
        <f aca="false">(TEXT(G5,"dddd"))</f>
        <v>Sunday</v>
      </c>
      <c r="H3" s="8"/>
    </row>
    <row r="4" customFormat="false" ht="10.5" hidden="true" customHeight="true" outlineLevel="0" collapsed="false">
      <c r="A4" s="9"/>
      <c r="B4" s="10"/>
      <c r="C4" s="9"/>
      <c r="D4" s="10"/>
      <c r="E4" s="9"/>
      <c r="F4" s="10"/>
      <c r="G4" s="9"/>
      <c r="H4" s="8"/>
    </row>
    <row r="5" customFormat="false" ht="24" hidden="true" customHeight="true" outlineLevel="0" collapsed="false">
      <c r="A5" s="11" t="n">
        <f aca="false" t="array" ref="A5:G5">Days+1+DATE(Calendar1Year,Calendar1MonthOption,1)-WEEKDAY(DATE(Calendar1Year,Calendar1MonthOption,1),WeekdayOption)</f>
        <v>45530</v>
      </c>
      <c r="B5" s="11" t="n">
        <v>45531</v>
      </c>
      <c r="C5" s="11" t="n">
        <v>45532</v>
      </c>
      <c r="D5" s="11" t="n">
        <v>45533</v>
      </c>
      <c r="E5" s="11" t="n">
        <v>45534</v>
      </c>
      <c r="F5" s="11" t="n">
        <v>45535</v>
      </c>
      <c r="G5" s="12" t="n">
        <v>45536</v>
      </c>
      <c r="H5" s="13"/>
    </row>
    <row r="6" customFormat="false" ht="51" hidden="true" customHeight="true" outlineLevel="0" collapsed="false">
      <c r="A6" s="14"/>
      <c r="B6" s="15"/>
      <c r="C6" s="15"/>
      <c r="D6" s="15"/>
      <c r="E6" s="15"/>
      <c r="F6" s="15"/>
      <c r="G6" s="16"/>
      <c r="H6" s="17"/>
    </row>
    <row r="7" customFormat="false" ht="24" hidden="true" customHeight="true" outlineLevel="0" collapsed="false">
      <c r="A7" s="18" t="n">
        <f aca="false" t="array" ref="A7:G7">Days+8+DATE(Calendar1Year,Calendar1MonthOption,1)-WEEKDAY(DATE(Calendar1Year,Calendar1MonthOption,1),WeekdayOption)</f>
        <v>45537</v>
      </c>
      <c r="B7" s="11" t="n">
        <v>45538</v>
      </c>
      <c r="C7" s="11" t="n">
        <v>45539</v>
      </c>
      <c r="D7" s="11" t="n">
        <v>45540</v>
      </c>
      <c r="E7" s="11" t="n">
        <v>45541</v>
      </c>
      <c r="F7" s="11" t="n">
        <v>45542</v>
      </c>
      <c r="G7" s="12" t="n">
        <v>45543</v>
      </c>
      <c r="H7" s="13"/>
    </row>
    <row r="8" customFormat="false" ht="51" hidden="true" customHeight="true" outlineLevel="0" collapsed="false">
      <c r="A8" s="14"/>
      <c r="B8" s="15"/>
      <c r="C8" s="15"/>
      <c r="D8" s="15"/>
      <c r="E8" s="15"/>
      <c r="F8" s="15"/>
      <c r="G8" s="16"/>
      <c r="H8" s="17"/>
    </row>
    <row r="9" customFormat="false" ht="24" hidden="true" customHeight="true" outlineLevel="0" collapsed="false">
      <c r="A9" s="18" t="n">
        <f aca="false" t="array" ref="A9:G9">Days+15+DATE(Calendar1Year,Calendar1MonthOption,1)-WEEKDAY(DATE(Calendar1Year,Calendar1MonthOption,1),WeekdayOption)</f>
        <v>45544</v>
      </c>
      <c r="B9" s="11" t="n">
        <v>45545</v>
      </c>
      <c r="C9" s="11" t="n">
        <v>45546</v>
      </c>
      <c r="D9" s="11" t="n">
        <v>45547</v>
      </c>
      <c r="E9" s="11" t="n">
        <v>45548</v>
      </c>
      <c r="F9" s="11" t="n">
        <v>45549</v>
      </c>
      <c r="G9" s="12" t="n">
        <v>45550</v>
      </c>
      <c r="H9" s="13"/>
    </row>
    <row r="10" customFormat="false" ht="51" hidden="true" customHeight="true" outlineLevel="0" collapsed="false">
      <c r="A10" s="14"/>
      <c r="B10" s="15"/>
      <c r="C10" s="15"/>
      <c r="D10" s="15"/>
      <c r="E10" s="15"/>
      <c r="F10" s="15"/>
      <c r="G10" s="16"/>
      <c r="H10" s="17"/>
    </row>
    <row r="11" customFormat="false" ht="24" hidden="true" customHeight="true" outlineLevel="0" collapsed="false">
      <c r="A11" s="18" t="n">
        <f aca="false" t="array" ref="A11:G11">Days+22+DATE(Calendar1Year,Calendar1MonthOption,1)-WEEKDAY(DATE(Calendar1Year,Calendar1MonthOption,1),WeekdayOption)</f>
        <v>45551</v>
      </c>
      <c r="B11" s="11" t="n">
        <v>45552</v>
      </c>
      <c r="C11" s="11" t="n">
        <v>45553</v>
      </c>
      <c r="D11" s="11" t="n">
        <v>45554</v>
      </c>
      <c r="E11" s="11" t="n">
        <v>45555</v>
      </c>
      <c r="F11" s="11" t="n">
        <v>45556</v>
      </c>
      <c r="G11" s="12" t="n">
        <v>45557</v>
      </c>
      <c r="H11" s="13"/>
    </row>
    <row r="12" customFormat="false" ht="51" hidden="true" customHeight="true" outlineLevel="0" collapsed="false">
      <c r="A12" s="14"/>
      <c r="B12" s="15"/>
      <c r="C12" s="15"/>
      <c r="D12" s="15"/>
      <c r="E12" s="15"/>
      <c r="F12" s="15"/>
      <c r="G12" s="16"/>
      <c r="H12" s="17"/>
    </row>
    <row r="13" customFormat="false" ht="24" hidden="true" customHeight="true" outlineLevel="0" collapsed="false">
      <c r="A13" s="18" t="n">
        <f aca="false" t="array" ref="A13:G13">Days+29+DATE(Calendar1Year,Calendar1MonthOption,1)-WEEKDAY(DATE(Calendar1Year,Calendar1MonthOption,1),WeekdayOption)</f>
        <v>45558</v>
      </c>
      <c r="B13" s="11" t="n">
        <v>45559</v>
      </c>
      <c r="C13" s="11" t="n">
        <v>45560</v>
      </c>
      <c r="D13" s="11" t="n">
        <v>45561</v>
      </c>
      <c r="E13" s="11" t="n">
        <v>45562</v>
      </c>
      <c r="F13" s="11" t="n">
        <v>45563</v>
      </c>
      <c r="G13" s="11" t="n">
        <v>45564</v>
      </c>
      <c r="H13" s="13"/>
    </row>
    <row r="14" customFormat="false" ht="51" hidden="true" customHeight="true" outlineLevel="0" collapsed="false">
      <c r="A14" s="14"/>
      <c r="B14" s="15"/>
      <c r="C14" s="19"/>
      <c r="D14" s="19"/>
      <c r="E14" s="19"/>
      <c r="F14" s="19"/>
      <c r="G14" s="16"/>
      <c r="H14" s="17"/>
    </row>
    <row r="15" customFormat="false" ht="24" hidden="true" customHeight="true" outlineLevel="0" collapsed="false">
      <c r="A15" s="11" t="n">
        <f aca="false" t="array" ref="A15:B15">Days+36+DATE(Calendar1Year,Calendar1MonthOption,1)-WEEKDAY(DATE(Calendar1Year,Calendar1MonthOption,1),WeekdayOption)</f>
        <v>45565</v>
      </c>
      <c r="B15" s="11" t="n">
        <v>45566</v>
      </c>
      <c r="C15" s="20" t="s">
        <v>2</v>
      </c>
      <c r="D15" s="20"/>
      <c r="E15" s="20"/>
      <c r="F15" s="20"/>
      <c r="G15" s="20"/>
      <c r="H15" s="21"/>
    </row>
    <row r="16" customFormat="false" ht="51" hidden="true" customHeight="true" outlineLevel="0" collapsed="false">
      <c r="A16" s="22"/>
      <c r="B16" s="23"/>
      <c r="C16" s="24"/>
      <c r="D16" s="24"/>
      <c r="E16" s="24"/>
      <c r="F16" s="24"/>
      <c r="G16" s="24"/>
      <c r="H16" s="17"/>
    </row>
    <row r="17" customFormat="false" ht="10.5" hidden="true" customHeight="true" outlineLevel="0" collapsed="false">
      <c r="A17" s="25"/>
      <c r="B17" s="25"/>
      <c r="C17" s="26"/>
      <c r="D17" s="26"/>
      <c r="E17" s="26"/>
      <c r="F17" s="26"/>
      <c r="G17" s="26"/>
      <c r="H17" s="27"/>
    </row>
    <row r="18" customFormat="false" ht="9" hidden="true" customHeight="true" outlineLevel="0" collapsed="false">
      <c r="A18" s="28"/>
      <c r="B18" s="28"/>
      <c r="C18" s="29"/>
      <c r="D18" s="29"/>
      <c r="E18" s="29"/>
      <c r="F18" s="29"/>
      <c r="G18" s="29"/>
    </row>
    <row r="19" customFormat="false" ht="93" hidden="true" customHeight="true" outlineLevel="0" collapsed="false">
      <c r="A19" s="2" t="n">
        <f aca="false">YEAR(DATE(Calendar1Year,Calendar1MonthOption+1,1))</f>
        <v>2024</v>
      </c>
      <c r="B19" s="30" t="str">
        <f aca="false">TEXT(DATE(Calendar1Year,Calendar1MonthOption+1,1),"mmmm")</f>
        <v>October</v>
      </c>
      <c r="C19" s="30"/>
      <c r="D19" s="4"/>
      <c r="E19" s="5"/>
      <c r="F19" s="5"/>
      <c r="G19" s="5"/>
    </row>
    <row r="20" customFormat="false" ht="27.75" hidden="true" customHeight="true" outlineLevel="0" collapsed="false">
      <c r="A20" s="31" t="str">
        <f aca="false">TEXT(A22,"dddd")</f>
        <v>Monday</v>
      </c>
      <c r="B20" s="32" t="str">
        <f aca="false">TEXT(B22,"dddd")</f>
        <v>Tuesday</v>
      </c>
      <c r="C20" s="31" t="str">
        <f aca="false">TEXT(C22,"dddd")</f>
        <v>Wednesday</v>
      </c>
      <c r="D20" s="32" t="str">
        <f aca="false">TEXT(D22,"dddd")</f>
        <v>Thursday</v>
      </c>
      <c r="E20" s="31" t="str">
        <f aca="false">TEXT(E22,"dddd")</f>
        <v>Friday</v>
      </c>
      <c r="F20" s="32" t="str">
        <f aca="false">TEXT(F22,"dddd")</f>
        <v>Saturday</v>
      </c>
      <c r="G20" s="31" t="str">
        <f aca="false">TEXT(G22,"dddd")</f>
        <v>Sunday</v>
      </c>
      <c r="H20" s="8"/>
    </row>
    <row r="21" customFormat="false" ht="10.5" hidden="true" customHeight="true" outlineLevel="0" collapsed="false">
      <c r="A21" s="31"/>
      <c r="B21" s="32"/>
      <c r="C21" s="31"/>
      <c r="D21" s="32"/>
      <c r="E21" s="31"/>
      <c r="F21" s="32"/>
      <c r="G21" s="31"/>
      <c r="H21" s="8"/>
    </row>
    <row r="22" customFormat="false" ht="24" hidden="true" customHeight="true" outlineLevel="0" collapsed="false">
      <c r="A22" s="33" t="n">
        <f aca="false" t="array" ref="A22:G22">Days+1+DATE(Calendar2Year,Calendar2MonthOption,1)-WEEKDAY(DATE(Calendar2Year,Calendar2MonthOption,1),WeekdayOption)</f>
        <v>45565</v>
      </c>
      <c r="B22" s="34" t="n">
        <v>45566</v>
      </c>
      <c r="C22" s="34" t="n">
        <v>45567</v>
      </c>
      <c r="D22" s="34" t="n">
        <v>45568</v>
      </c>
      <c r="E22" s="34" t="n">
        <v>45569</v>
      </c>
      <c r="F22" s="34" t="n">
        <v>45570</v>
      </c>
      <c r="G22" s="34" t="n">
        <v>45571</v>
      </c>
      <c r="H22" s="21"/>
    </row>
    <row r="23" customFormat="false" ht="51" hidden="true" customHeight="true" outlineLevel="0" collapsed="false">
      <c r="A23" s="35"/>
      <c r="B23" s="36"/>
      <c r="C23" s="36"/>
      <c r="D23" s="36"/>
      <c r="E23" s="36"/>
      <c r="F23" s="36"/>
      <c r="G23" s="36"/>
      <c r="H23" s="37"/>
    </row>
    <row r="24" customFormat="false" ht="24" hidden="true" customHeight="true" outlineLevel="0" collapsed="false">
      <c r="A24" s="38" t="n">
        <f aca="false" t="array" ref="A24:G24">Days+8+DATE(Calendar2Year,Calendar2MonthOption,1)-WEEKDAY(DATE(Calendar2Year,Calendar2MonthOption,1),WeekdayOption)</f>
        <v>45572</v>
      </c>
      <c r="B24" s="39" t="n">
        <v>45573</v>
      </c>
      <c r="C24" s="39" t="n">
        <v>45574</v>
      </c>
      <c r="D24" s="39" t="n">
        <v>45575</v>
      </c>
      <c r="E24" s="39" t="n">
        <v>45576</v>
      </c>
      <c r="F24" s="39" t="n">
        <v>45577</v>
      </c>
      <c r="G24" s="39" t="n">
        <v>45578</v>
      </c>
      <c r="H24" s="21"/>
    </row>
    <row r="25" customFormat="false" ht="51" hidden="true" customHeight="true" outlineLevel="0" collapsed="false">
      <c r="A25" s="35"/>
      <c r="B25" s="36"/>
      <c r="C25" s="36"/>
      <c r="D25" s="36"/>
      <c r="E25" s="36"/>
      <c r="F25" s="36"/>
      <c r="G25" s="36"/>
      <c r="H25" s="37"/>
    </row>
    <row r="26" customFormat="false" ht="24" hidden="true" customHeight="true" outlineLevel="0" collapsed="false">
      <c r="A26" s="38" t="n">
        <f aca="false" t="array" ref="A26:G26">Days+15+DATE(Calendar2Year,Calendar2MonthOption,1)-WEEKDAY(DATE(Calendar2Year,Calendar2MonthOption,1),WeekdayOption)</f>
        <v>45579</v>
      </c>
      <c r="B26" s="39" t="n">
        <v>45580</v>
      </c>
      <c r="C26" s="39" t="n">
        <v>45581</v>
      </c>
      <c r="D26" s="39" t="n">
        <v>45582</v>
      </c>
      <c r="E26" s="39" t="n">
        <v>45583</v>
      </c>
      <c r="F26" s="39" t="n">
        <v>45584</v>
      </c>
      <c r="G26" s="39" t="n">
        <v>45585</v>
      </c>
      <c r="H26" s="21"/>
    </row>
    <row r="27" customFormat="false" ht="51" hidden="true" customHeight="true" outlineLevel="0" collapsed="false">
      <c r="A27" s="35"/>
      <c r="B27" s="36"/>
      <c r="C27" s="36"/>
      <c r="D27" s="36"/>
      <c r="E27" s="36"/>
      <c r="F27" s="36"/>
      <c r="G27" s="36"/>
      <c r="H27" s="37"/>
    </row>
    <row r="28" customFormat="false" ht="24" hidden="true" customHeight="true" outlineLevel="0" collapsed="false">
      <c r="A28" s="38" t="n">
        <f aca="false" t="array" ref="A28:G28">Days+22+DATE(Calendar2Year,Calendar2MonthOption,1)-WEEKDAY(DATE(Calendar2Year,Calendar2MonthOption,1),WeekdayOption)</f>
        <v>45586</v>
      </c>
      <c r="B28" s="39" t="n">
        <v>45587</v>
      </c>
      <c r="C28" s="39" t="n">
        <v>45588</v>
      </c>
      <c r="D28" s="39" t="n">
        <v>45589</v>
      </c>
      <c r="E28" s="39" t="n">
        <v>45590</v>
      </c>
      <c r="F28" s="39" t="n">
        <v>45591</v>
      </c>
      <c r="G28" s="39" t="n">
        <v>45592</v>
      </c>
      <c r="H28" s="21"/>
    </row>
    <row r="29" customFormat="false" ht="51" hidden="true" customHeight="true" outlineLevel="0" collapsed="false">
      <c r="A29" s="35"/>
      <c r="B29" s="36"/>
      <c r="C29" s="36"/>
      <c r="D29" s="36"/>
      <c r="E29" s="36"/>
      <c r="F29" s="36"/>
      <c r="G29" s="36"/>
      <c r="H29" s="37"/>
    </row>
    <row r="30" customFormat="false" ht="24" hidden="true" customHeight="true" outlineLevel="0" collapsed="false">
      <c r="A30" s="38" t="n">
        <f aca="false" t="array" ref="A30:G30">Days+29+DATE(Calendar2Year,Calendar2MonthOption,1)-WEEKDAY(DATE(Calendar2Year,Calendar2MonthOption,1),WeekdayOption)</f>
        <v>45593</v>
      </c>
      <c r="B30" s="39" t="n">
        <v>45594</v>
      </c>
      <c r="C30" s="39" t="n">
        <v>45595</v>
      </c>
      <c r="D30" s="39" t="n">
        <v>45596</v>
      </c>
      <c r="E30" s="39" t="n">
        <v>45597</v>
      </c>
      <c r="F30" s="39" t="n">
        <v>45598</v>
      </c>
      <c r="G30" s="39" t="n">
        <v>45599</v>
      </c>
      <c r="H30" s="21"/>
    </row>
    <row r="31" customFormat="false" ht="51" hidden="true" customHeight="true" outlineLevel="0" collapsed="false">
      <c r="A31" s="35"/>
      <c r="B31" s="36"/>
      <c r="C31" s="36"/>
      <c r="D31" s="36"/>
      <c r="E31" s="36"/>
      <c r="F31" s="36"/>
      <c r="G31" s="36"/>
      <c r="H31" s="37"/>
    </row>
    <row r="32" customFormat="false" ht="24" hidden="true" customHeight="true" outlineLevel="0" collapsed="false">
      <c r="A32" s="38" t="n">
        <f aca="false" t="array" ref="A32:B32">Days+36+DATE(Calendar2Year,Calendar2MonthOption,1)-WEEKDAY(DATE(Calendar2Year,Calendar2MonthOption,1),WeekdayOption)</f>
        <v>45600</v>
      </c>
      <c r="B32" s="39" t="n">
        <v>45601</v>
      </c>
      <c r="C32" s="40" t="s">
        <v>2</v>
      </c>
      <c r="D32" s="40"/>
      <c r="E32" s="40"/>
      <c r="F32" s="40"/>
      <c r="G32" s="40"/>
      <c r="H32" s="21"/>
    </row>
    <row r="33" customFormat="false" ht="51" hidden="true" customHeight="true" outlineLevel="0" collapsed="false">
      <c r="A33" s="35"/>
      <c r="B33" s="36"/>
      <c r="C33" s="41"/>
      <c r="D33" s="41"/>
      <c r="E33" s="41"/>
      <c r="F33" s="41"/>
      <c r="G33" s="41"/>
      <c r="H33" s="37"/>
    </row>
    <row r="34" s="27" customFormat="true" ht="10.5" hidden="true" customHeight="true" outlineLevel="0" collapsed="false">
      <c r="A34" s="42"/>
      <c r="B34" s="42"/>
      <c r="C34" s="43"/>
      <c r="D34" s="43"/>
      <c r="E34" s="43"/>
      <c r="F34" s="43"/>
      <c r="G34" s="43"/>
    </row>
    <row r="35" customFormat="false" ht="9" hidden="true" customHeight="true" outlineLevel="0" collapsed="false">
      <c r="A35" s="28"/>
      <c r="B35" s="28"/>
      <c r="C35" s="29"/>
      <c r="D35" s="29"/>
      <c r="E35" s="29"/>
      <c r="F35" s="29"/>
      <c r="G35" s="29"/>
    </row>
    <row r="36" customFormat="false" ht="93" hidden="false" customHeight="true" outlineLevel="0" collapsed="false">
      <c r="A36" s="44" t="n">
        <v>2023</v>
      </c>
      <c r="B36" s="45" t="str">
        <f aca="false">TEXT(DATE(Calendar2Year,Calendar2MonthOption+1,1),"mmmm")</f>
        <v>November</v>
      </c>
      <c r="C36" s="45"/>
      <c r="D36" s="46"/>
      <c r="E36" s="47"/>
      <c r="F36" s="47"/>
      <c r="G36" s="47"/>
    </row>
    <row r="37" s="8" customFormat="true" ht="27.75" hidden="false" customHeight="true" outlineLevel="0" collapsed="false">
      <c r="A37" s="48" t="str">
        <f aca="false">TEXT(A39,"dddd")</f>
        <v>Monday</v>
      </c>
      <c r="B37" s="49" t="str">
        <f aca="false">TEXT(B39,"dddd")</f>
        <v>Tuesday</v>
      </c>
      <c r="C37" s="48" t="str">
        <f aca="false">TEXT(C39,"dddd")</f>
        <v>Wednesday</v>
      </c>
      <c r="D37" s="49" t="str">
        <f aca="false">TEXT(D39,"dddd")</f>
        <v>Thursday</v>
      </c>
      <c r="E37" s="48" t="str">
        <f aca="false">TEXT(E39,"dddd")</f>
        <v>Friday</v>
      </c>
      <c r="F37" s="49" t="str">
        <f aca="false">TEXT(F39,"dddd")</f>
        <v>Saturday</v>
      </c>
      <c r="G37" s="48" t="str">
        <f aca="false">TEXT(G39,"dddd")</f>
        <v>Sunday</v>
      </c>
    </row>
    <row r="38" s="8" customFormat="true" ht="10.5" hidden="false" customHeight="true" outlineLevel="0" collapsed="false">
      <c r="A38" s="50"/>
      <c r="B38" s="51"/>
      <c r="C38" s="50"/>
      <c r="D38" s="51"/>
      <c r="E38" s="50"/>
      <c r="F38" s="51"/>
      <c r="G38" s="50"/>
    </row>
    <row r="39" s="13" customFormat="true" ht="24" hidden="false" customHeight="true" outlineLevel="0" collapsed="false">
      <c r="A39" s="52" t="n">
        <f aca="false" t="array" ref="A39:G39">Days+1+DATE(Calendar3Year,Calendar3MonthOption,1)-WEEKDAY(DATE(Calendar3Year,Calendar3MonthOption,1),WeekdayOption)</f>
        <v>45229</v>
      </c>
      <c r="B39" s="52" t="n">
        <v>45230</v>
      </c>
      <c r="C39" s="53" t="n">
        <v>45231</v>
      </c>
      <c r="D39" s="53" t="n">
        <v>45232</v>
      </c>
      <c r="E39" s="53" t="n">
        <v>45233</v>
      </c>
      <c r="F39" s="53" t="n">
        <v>45234</v>
      </c>
      <c r="G39" s="54" t="n">
        <v>45235</v>
      </c>
    </row>
    <row r="40" s="17" customFormat="true" ht="51" hidden="false" customHeight="true" outlineLevel="0" collapsed="false">
      <c r="A40" s="55"/>
      <c r="B40" s="55"/>
      <c r="C40" s="56" t="s">
        <v>3</v>
      </c>
      <c r="D40" s="56"/>
      <c r="E40" s="56"/>
      <c r="F40" s="56"/>
      <c r="G40" s="56"/>
    </row>
    <row r="41" s="13" customFormat="true" ht="24" hidden="false" customHeight="true" outlineLevel="0" collapsed="false">
      <c r="A41" s="53" t="n">
        <f aca="false" t="array" ref="A41:G41">Days+8+DATE(Calendar3Year,Calendar3MonthOption,1)-WEEKDAY(DATE(Calendar3Year,Calendar3MonthOption,1),WeekdayOption)</f>
        <v>45236</v>
      </c>
      <c r="B41" s="53" t="n">
        <v>45237</v>
      </c>
      <c r="C41" s="57" t="n">
        <v>45238</v>
      </c>
      <c r="D41" s="57" t="n">
        <v>45239</v>
      </c>
      <c r="E41" s="57" t="n">
        <v>45240</v>
      </c>
      <c r="F41" s="57" t="n">
        <v>45241</v>
      </c>
      <c r="G41" s="58" t="n">
        <v>45242</v>
      </c>
    </row>
    <row r="42" s="17" customFormat="true" ht="51" hidden="false" customHeight="true" outlineLevel="0" collapsed="false">
      <c r="A42" s="59"/>
      <c r="B42" s="59"/>
      <c r="C42" s="59"/>
      <c r="D42" s="59"/>
      <c r="E42" s="59"/>
      <c r="F42" s="59"/>
      <c r="G42" s="60"/>
    </row>
    <row r="43" s="13" customFormat="true" ht="24" hidden="false" customHeight="true" outlineLevel="0" collapsed="false">
      <c r="A43" s="57" t="n">
        <f aca="false" t="array" ref="A43:G43">Days+15+DATE(Calendar3Year,Calendar3MonthOption,1)-WEEKDAY(DATE(Calendar3Year,Calendar3MonthOption,1),WeekdayOption)</f>
        <v>45243</v>
      </c>
      <c r="B43" s="57" t="n">
        <v>45244</v>
      </c>
      <c r="C43" s="61" t="n">
        <v>45245</v>
      </c>
      <c r="D43" s="61" t="n">
        <v>45246</v>
      </c>
      <c r="E43" s="61" t="n">
        <v>45247</v>
      </c>
      <c r="F43" s="61" t="n">
        <v>45248</v>
      </c>
      <c r="G43" s="62" t="n">
        <v>45249</v>
      </c>
    </row>
    <row r="44" s="17" customFormat="true" ht="51" hidden="false" customHeight="true" outlineLevel="0" collapsed="false">
      <c r="A44" s="59"/>
      <c r="B44" s="59"/>
      <c r="C44" s="63" t="s">
        <v>4</v>
      </c>
      <c r="D44" s="63"/>
      <c r="E44" s="64"/>
      <c r="F44" s="64"/>
      <c r="G44" s="65"/>
    </row>
    <row r="45" s="13" customFormat="true" ht="24" hidden="false" customHeight="true" outlineLevel="0" collapsed="false">
      <c r="A45" s="61" t="n">
        <f aca="false" t="array" ref="A45:G45">Days+22+DATE(Calendar3Year,Calendar3MonthOption,1)-WEEKDAY(DATE(Calendar3Year,Calendar3MonthOption,1),WeekdayOption)</f>
        <v>45250</v>
      </c>
      <c r="B45" s="61" t="n">
        <v>45251</v>
      </c>
      <c r="C45" s="66" t="n">
        <v>45252</v>
      </c>
      <c r="D45" s="66" t="n">
        <v>45253</v>
      </c>
      <c r="E45" s="66" t="n">
        <v>45254</v>
      </c>
      <c r="F45" s="66" t="n">
        <v>45255</v>
      </c>
      <c r="G45" s="67" t="n">
        <v>45256</v>
      </c>
    </row>
    <row r="46" s="17" customFormat="true" ht="51" hidden="false" customHeight="true" outlineLevel="0" collapsed="false">
      <c r="A46" s="64"/>
      <c r="B46" s="64"/>
      <c r="C46" s="68" t="s">
        <v>5</v>
      </c>
      <c r="D46" s="68"/>
      <c r="E46" s="68"/>
      <c r="F46" s="69"/>
      <c r="G46" s="70"/>
    </row>
    <row r="47" s="13" customFormat="true" ht="24" hidden="false" customHeight="true" outlineLevel="0" collapsed="false">
      <c r="A47" s="66" t="n">
        <f aca="false" t="array" ref="A47:G47">Days+29+DATE(Calendar3Year,Calendar3MonthOption,1)-WEEKDAY(DATE(Calendar3Year,Calendar3MonthOption,1),WeekdayOption)</f>
        <v>45257</v>
      </c>
      <c r="B47" s="66" t="n">
        <v>45258</v>
      </c>
      <c r="C47" s="66" t="n">
        <v>45259</v>
      </c>
      <c r="D47" s="66" t="n">
        <v>45260</v>
      </c>
      <c r="E47" s="66" t="n">
        <v>45261</v>
      </c>
      <c r="F47" s="66" t="n">
        <v>45262</v>
      </c>
      <c r="G47" s="66" t="n">
        <v>45263</v>
      </c>
    </row>
    <row r="48" s="17" customFormat="true" ht="51" hidden="false" customHeight="true" outlineLevel="0" collapsed="false">
      <c r="A48" s="69"/>
      <c r="B48" s="69"/>
      <c r="C48" s="69"/>
      <c r="D48" s="71" t="s">
        <v>6</v>
      </c>
      <c r="E48" s="69"/>
      <c r="F48" s="69"/>
      <c r="G48" s="70"/>
    </row>
    <row r="49" s="13" customFormat="true" ht="24" hidden="false" customHeight="true" outlineLevel="0" collapsed="false">
      <c r="A49" s="66" t="n">
        <f aca="false" t="array" ref="A49:G49">Days+36+DATE(Calendar3Year,Calendar3MonthOption,1)-WEEKDAY(DATE(Calendar3Year,Calendar3MonthOption,1),WeekdayOption)</f>
        <v>45264</v>
      </c>
      <c r="B49" s="66" t="n">
        <v>45265</v>
      </c>
      <c r="C49" s="72" t="n">
        <v>45266</v>
      </c>
      <c r="D49" s="72" t="n">
        <v>45267</v>
      </c>
      <c r="E49" s="72" t="n">
        <v>45268</v>
      </c>
      <c r="F49" s="72" t="n">
        <v>45269</v>
      </c>
      <c r="G49" s="72" t="n">
        <v>45270</v>
      </c>
    </row>
    <row r="50" s="17" customFormat="true" ht="51" hidden="false" customHeight="true" outlineLevel="0" collapsed="false">
      <c r="A50" s="69"/>
      <c r="B50" s="69"/>
      <c r="C50" s="73"/>
      <c r="D50" s="73"/>
      <c r="E50" s="73"/>
      <c r="F50" s="73"/>
      <c r="G50" s="73"/>
    </row>
    <row r="51" s="27" customFormat="true" ht="10.5" hidden="false" customHeight="true" outlineLevel="0" collapsed="false">
      <c r="A51" s="74"/>
      <c r="B51" s="74"/>
      <c r="C51" s="75"/>
      <c r="D51" s="75"/>
      <c r="E51" s="75"/>
      <c r="F51" s="75"/>
      <c r="G51" s="75"/>
    </row>
    <row r="52" customFormat="false" ht="9" hidden="false" customHeight="true" outlineLevel="0" collapsed="false">
      <c r="A52" s="76"/>
      <c r="B52" s="76"/>
      <c r="C52" s="77"/>
      <c r="D52" s="77"/>
      <c r="E52" s="77"/>
      <c r="F52" s="77"/>
      <c r="G52" s="77"/>
    </row>
    <row r="53" customFormat="false" ht="93" hidden="false" customHeight="true" outlineLevel="0" collapsed="false">
      <c r="A53" s="44" t="n">
        <f aca="false">YEAR(DATE(Calendar3Year,Calendar3MonthOption+1,1))</f>
        <v>2023</v>
      </c>
      <c r="B53" s="45" t="str">
        <f aca="false">TEXT(DATE(Calendar3Year,Calendar3MonthOption+1,1),"mmmm")</f>
        <v>December</v>
      </c>
      <c r="C53" s="45"/>
      <c r="D53" s="46"/>
      <c r="E53" s="47"/>
      <c r="F53" s="47"/>
      <c r="G53" s="47"/>
    </row>
    <row r="54" s="8" customFormat="true" ht="27.75" hidden="false" customHeight="true" outlineLevel="0" collapsed="false">
      <c r="A54" s="48" t="s">
        <v>1</v>
      </c>
      <c r="B54" s="49" t="s">
        <v>7</v>
      </c>
      <c r="C54" s="48" t="s">
        <v>8</v>
      </c>
      <c r="D54" s="49" t="s">
        <v>9</v>
      </c>
      <c r="E54" s="48" t="s">
        <v>10</v>
      </c>
      <c r="F54" s="49" t="str">
        <f aca="false">TEXT(F56,"dddd")</f>
        <v>Saturday</v>
      </c>
      <c r="G54" s="48" t="s">
        <v>11</v>
      </c>
    </row>
    <row r="55" s="8" customFormat="true" ht="10.5" hidden="false" customHeight="true" outlineLevel="0" collapsed="false">
      <c r="A55" s="48"/>
      <c r="B55" s="49"/>
      <c r="C55" s="48"/>
      <c r="D55" s="49"/>
      <c r="E55" s="48"/>
      <c r="F55" s="49"/>
      <c r="G55" s="48"/>
    </row>
    <row r="56" s="8" customFormat="true" ht="24" hidden="true" customHeight="true" outlineLevel="0" collapsed="false">
      <c r="A56" s="33"/>
      <c r="B56" s="34"/>
      <c r="C56" s="34"/>
      <c r="D56" s="34"/>
      <c r="E56" s="34"/>
      <c r="F56" s="34"/>
      <c r="G56" s="34"/>
      <c r="H56" s="21"/>
      <c r="I56" s="21"/>
      <c r="J56" s="21"/>
    </row>
    <row r="57" s="8" customFormat="true" ht="51" hidden="true" customHeight="true" outlineLevel="0" collapsed="false">
      <c r="A57" s="35"/>
      <c r="B57" s="36"/>
      <c r="C57" s="36"/>
      <c r="D57" s="36"/>
      <c r="E57" s="36"/>
      <c r="F57" s="36"/>
      <c r="G57" s="36"/>
      <c r="H57" s="37"/>
      <c r="I57" s="37"/>
      <c r="J57" s="37"/>
    </row>
    <row r="58" s="21" customFormat="true" ht="24" hidden="false" customHeight="true" outlineLevel="0" collapsed="false">
      <c r="A58" s="78" t="n">
        <f aca="false" t="array" ref="A58:G58">Days+8+DATE(Calendar4Year,Calendar4MonthOption,1)-WEEKDAY(DATE(Calendar4Year,Calendar4MonthOption,1),WeekdayOption)</f>
        <v>45264</v>
      </c>
      <c r="B58" s="79" t="n">
        <v>45265</v>
      </c>
      <c r="C58" s="80" t="n">
        <v>45266</v>
      </c>
      <c r="D58" s="80" t="n">
        <v>45267</v>
      </c>
      <c r="E58" s="80" t="n">
        <v>45268</v>
      </c>
      <c r="F58" s="80" t="n">
        <v>45269</v>
      </c>
      <c r="G58" s="80" t="n">
        <v>45270</v>
      </c>
    </row>
    <row r="59" s="37" customFormat="true" ht="51" hidden="false" customHeight="true" outlineLevel="0" collapsed="false">
      <c r="A59" s="81"/>
      <c r="B59" s="82"/>
      <c r="C59" s="83" t="s">
        <v>12</v>
      </c>
      <c r="D59" s="83"/>
      <c r="E59" s="83"/>
      <c r="F59" s="84"/>
      <c r="G59" s="84"/>
    </row>
    <row r="60" s="21" customFormat="true" ht="24" hidden="false" customHeight="true" outlineLevel="0" collapsed="false">
      <c r="A60" s="85" t="n">
        <f aca="false" t="array" ref="A60:G60">Days+15+DATE(Calendar4Year,Calendar4MonthOption,1)-WEEKDAY(DATE(Calendar4Year,Calendar4MonthOption,1),WeekdayOption)</f>
        <v>45271</v>
      </c>
      <c r="B60" s="80" t="n">
        <v>45272</v>
      </c>
      <c r="C60" s="86" t="n">
        <v>45273</v>
      </c>
      <c r="D60" s="86" t="n">
        <v>45274</v>
      </c>
      <c r="E60" s="86" t="n">
        <v>45275</v>
      </c>
      <c r="F60" s="86" t="n">
        <v>45276</v>
      </c>
      <c r="G60" s="86" t="n">
        <v>45277</v>
      </c>
    </row>
    <row r="61" s="37" customFormat="true" ht="51" hidden="false" customHeight="true" outlineLevel="0" collapsed="false">
      <c r="A61" s="87"/>
      <c r="B61" s="84"/>
      <c r="C61" s="88"/>
      <c r="D61" s="89" t="s">
        <v>13</v>
      </c>
      <c r="E61" s="88"/>
      <c r="F61" s="88"/>
      <c r="G61" s="88"/>
    </row>
    <row r="62" s="21" customFormat="true" ht="24" hidden="false" customHeight="true" outlineLevel="0" collapsed="false">
      <c r="A62" s="90" t="n">
        <f aca="false" t="array" ref="A62:G62">Days+22+DATE(Calendar4Year,Calendar4MonthOption,1)-WEEKDAY(DATE(Calendar4Year,Calendar4MonthOption,1),WeekdayOption)</f>
        <v>45278</v>
      </c>
      <c r="B62" s="86" t="n">
        <v>45279</v>
      </c>
      <c r="C62" s="91" t="n">
        <v>45280</v>
      </c>
      <c r="D62" s="91" t="n">
        <v>45281</v>
      </c>
      <c r="E62" s="91" t="n">
        <v>45282</v>
      </c>
      <c r="F62" s="91" t="n">
        <v>45283</v>
      </c>
      <c r="G62" s="91" t="n">
        <v>45284</v>
      </c>
    </row>
    <row r="63" s="37" customFormat="true" ht="51" hidden="false" customHeight="true" outlineLevel="0" collapsed="false">
      <c r="A63" s="92"/>
      <c r="B63" s="88"/>
      <c r="C63" s="93" t="s">
        <v>14</v>
      </c>
      <c r="D63" s="93"/>
      <c r="E63" s="93"/>
      <c r="F63" s="94"/>
      <c r="G63" s="94"/>
    </row>
    <row r="64" s="21" customFormat="true" ht="24" hidden="false" customHeight="true" outlineLevel="0" collapsed="false">
      <c r="A64" s="95" t="n">
        <f aca="false" t="array" ref="A64:G64">Days+29+DATE(Calendar4Year,Calendar4MonthOption,1)-WEEKDAY(DATE(Calendar4Year,Calendar4MonthOption,1),WeekdayOption)</f>
        <v>45285</v>
      </c>
      <c r="B64" s="91" t="n">
        <v>45286</v>
      </c>
      <c r="C64" s="86" t="n">
        <v>45287</v>
      </c>
      <c r="D64" s="86" t="n">
        <v>45288</v>
      </c>
      <c r="E64" s="86" t="n">
        <v>45289</v>
      </c>
      <c r="F64" s="86" t="n">
        <v>45290</v>
      </c>
      <c r="G64" s="86" t="n">
        <v>45291</v>
      </c>
    </row>
    <row r="65" s="37" customFormat="true" ht="51" hidden="false" customHeight="true" outlineLevel="0" collapsed="false">
      <c r="A65" s="96"/>
      <c r="B65" s="94"/>
      <c r="C65" s="88"/>
      <c r="D65" s="88"/>
      <c r="E65" s="88"/>
      <c r="F65" s="88"/>
      <c r="G65" s="88"/>
    </row>
    <row r="66" s="21" customFormat="true" ht="24" hidden="false" customHeight="true" outlineLevel="0" collapsed="false">
      <c r="A66" s="97" t="n">
        <f aca="false" t="array" ref="A66:G66">Days+36+DATE(Calendar4Year,Calendar4MonthOption,1)-WEEKDAY(DATE(Calendar4Year,Calendar4MonthOption,1),WeekdayOption)</f>
        <v>45292</v>
      </c>
      <c r="B66" s="98" t="n">
        <v>45293</v>
      </c>
      <c r="C66" s="99" t="n">
        <v>45294</v>
      </c>
      <c r="D66" s="99" t="n">
        <v>45295</v>
      </c>
      <c r="E66" s="99" t="n">
        <v>45296</v>
      </c>
      <c r="F66" s="99" t="n">
        <v>45297</v>
      </c>
      <c r="G66" s="99" t="n">
        <v>45298</v>
      </c>
    </row>
    <row r="67" s="37" customFormat="true" ht="51" hidden="false" customHeight="true" outlineLevel="0" collapsed="false">
      <c r="A67" s="92"/>
      <c r="B67" s="88"/>
      <c r="C67" s="100"/>
      <c r="D67" s="100"/>
      <c r="E67" s="100"/>
      <c r="F67" s="100"/>
      <c r="G67" s="100"/>
    </row>
    <row r="68" s="27" customFormat="true" ht="10.5" hidden="false" customHeight="true" outlineLevel="0" collapsed="false">
      <c r="A68" s="101"/>
      <c r="B68" s="101"/>
      <c r="C68" s="102"/>
      <c r="D68" s="102"/>
      <c r="E68" s="102"/>
      <c r="F68" s="102"/>
      <c r="G68" s="102"/>
    </row>
    <row r="69" customFormat="false" ht="9" hidden="false" customHeight="true" outlineLevel="0" collapsed="false">
      <c r="A69" s="76"/>
      <c r="B69" s="76"/>
      <c r="C69" s="77"/>
      <c r="D69" s="77"/>
      <c r="E69" s="77"/>
      <c r="F69" s="77"/>
      <c r="G69" s="77"/>
    </row>
    <row r="70" customFormat="false" ht="93" hidden="false" customHeight="true" outlineLevel="0" collapsed="false">
      <c r="A70" s="44" t="n">
        <f aca="false">YEAR(DATE(Calendar4Year,Calendar4MonthOption+1,1))</f>
        <v>2024</v>
      </c>
      <c r="B70" s="45" t="str">
        <f aca="false">TEXT(DATE(Calendar4Year,Calendar4MonthOption+1,1),"mmmm")</f>
        <v>January</v>
      </c>
      <c r="C70" s="45"/>
      <c r="D70" s="46"/>
      <c r="E70" s="47"/>
      <c r="F70" s="47"/>
      <c r="G70" s="47"/>
    </row>
    <row r="71" s="8" customFormat="true" ht="27.75" hidden="false" customHeight="true" outlineLevel="0" collapsed="false">
      <c r="A71" s="48" t="str">
        <f aca="false">TEXT(A73,"dddd")</f>
        <v>Monday</v>
      </c>
      <c r="B71" s="49" t="str">
        <f aca="false">TEXT(B73,"dddd")</f>
        <v>Tuesday</v>
      </c>
      <c r="C71" s="48" t="str">
        <f aca="false">TEXT(C73,"dddd")</f>
        <v>Wednesday</v>
      </c>
      <c r="D71" s="49" t="str">
        <f aca="false">TEXT(D73,"dddd")</f>
        <v>Thursday</v>
      </c>
      <c r="E71" s="48" t="str">
        <f aca="false">TEXT(E73,"dddd")</f>
        <v>Friday</v>
      </c>
      <c r="F71" s="49" t="str">
        <f aca="false">TEXT(F73,"dddd")</f>
        <v>Saturday</v>
      </c>
      <c r="G71" s="48" t="str">
        <f aca="false">TEXT(G73,"dddd")</f>
        <v>Sunday</v>
      </c>
    </row>
    <row r="72" s="8" customFormat="true" ht="10.5" hidden="false" customHeight="true" outlineLevel="0" collapsed="false">
      <c r="A72" s="48"/>
      <c r="B72" s="49"/>
      <c r="C72" s="48"/>
      <c r="D72" s="49"/>
      <c r="E72" s="48"/>
      <c r="F72" s="49"/>
      <c r="G72" s="48"/>
    </row>
    <row r="73" s="21" customFormat="true" ht="24" hidden="false" customHeight="true" outlineLevel="0" collapsed="false">
      <c r="A73" s="52" t="n">
        <f aca="false" t="array" ref="A73:G73">Days+1+DATE(Calendar5Year,Calendar5MonthOption,1)-WEEKDAY(DATE(Calendar5Year,Calendar5MonthOption,1),WeekdayOption)</f>
        <v>45292</v>
      </c>
      <c r="B73" s="52" t="n">
        <v>45293</v>
      </c>
      <c r="C73" s="103" t="n">
        <v>45294</v>
      </c>
      <c r="D73" s="103" t="n">
        <v>45295</v>
      </c>
      <c r="E73" s="103" t="n">
        <v>45296</v>
      </c>
      <c r="F73" s="103" t="n">
        <v>45297</v>
      </c>
      <c r="G73" s="104" t="n">
        <v>45298</v>
      </c>
    </row>
    <row r="74" s="17" customFormat="true" ht="51" hidden="false" customHeight="true" outlineLevel="0" collapsed="false">
      <c r="A74" s="55"/>
      <c r="B74" s="55"/>
      <c r="C74" s="105" t="s">
        <v>15</v>
      </c>
      <c r="D74" s="105"/>
      <c r="E74" s="105"/>
      <c r="F74" s="106"/>
      <c r="G74" s="107"/>
    </row>
    <row r="75" s="21" customFormat="true" ht="24" hidden="false" customHeight="true" outlineLevel="0" collapsed="false">
      <c r="A75" s="108" t="n">
        <f aca="false" t="array" ref="A75:G75">Days+8+DATE(Calendar5Year,Calendar5MonthOption,1)-WEEKDAY(DATE(Calendar5Year,Calendar5MonthOption,1),WeekdayOption)</f>
        <v>45299</v>
      </c>
      <c r="B75" s="108" t="n">
        <v>45300</v>
      </c>
      <c r="C75" s="109" t="n">
        <v>45301</v>
      </c>
      <c r="D75" s="109" t="n">
        <v>45302</v>
      </c>
      <c r="E75" s="109" t="n">
        <v>45303</v>
      </c>
      <c r="F75" s="109" t="n">
        <v>45304</v>
      </c>
      <c r="G75" s="110" t="n">
        <v>45305</v>
      </c>
    </row>
    <row r="76" s="17" customFormat="true" ht="51" hidden="false" customHeight="true" outlineLevel="0" collapsed="false">
      <c r="A76" s="106"/>
      <c r="B76" s="106"/>
      <c r="C76" s="111" t="s">
        <v>16</v>
      </c>
      <c r="D76" s="111"/>
      <c r="E76" s="111"/>
      <c r="F76" s="112"/>
      <c r="G76" s="113"/>
    </row>
    <row r="77" s="21" customFormat="true" ht="24" hidden="false" customHeight="true" outlineLevel="0" collapsed="false">
      <c r="A77" s="109" t="n">
        <f aca="false" t="array" ref="A77:G77">Days+15+DATE(Calendar5Year,Calendar5MonthOption,1)-WEEKDAY(DATE(Calendar5Year,Calendar5MonthOption,1),WeekdayOption)</f>
        <v>45306</v>
      </c>
      <c r="B77" s="109" t="n">
        <v>45307</v>
      </c>
      <c r="C77" s="114" t="n">
        <v>45308</v>
      </c>
      <c r="D77" s="114" t="n">
        <v>45309</v>
      </c>
      <c r="E77" s="114" t="n">
        <v>45310</v>
      </c>
      <c r="F77" s="114" t="n">
        <v>45311</v>
      </c>
      <c r="G77" s="115" t="n">
        <v>45312</v>
      </c>
    </row>
    <row r="78" s="17" customFormat="true" ht="51" hidden="false" customHeight="true" outlineLevel="0" collapsed="false">
      <c r="A78" s="112"/>
      <c r="B78" s="112"/>
      <c r="C78" s="116" t="s">
        <v>17</v>
      </c>
      <c r="D78" s="116"/>
      <c r="E78" s="117"/>
      <c r="F78" s="117"/>
      <c r="G78" s="118"/>
    </row>
    <row r="79" s="21" customFormat="true" ht="24" hidden="false" customHeight="true" outlineLevel="0" collapsed="false">
      <c r="A79" s="114" t="n">
        <f aca="false" t="array" ref="A79:G79">Days+22+DATE(Calendar5Year,Calendar5MonthOption,1)-WEEKDAY(DATE(Calendar5Year,Calendar5MonthOption,1),WeekdayOption)</f>
        <v>45313</v>
      </c>
      <c r="B79" s="114" t="n">
        <v>45314</v>
      </c>
      <c r="C79" s="119" t="n">
        <v>45315</v>
      </c>
      <c r="D79" s="119" t="n">
        <v>45316</v>
      </c>
      <c r="E79" s="119" t="n">
        <v>45317</v>
      </c>
      <c r="F79" s="119" t="n">
        <v>45318</v>
      </c>
      <c r="G79" s="120" t="n">
        <v>45319</v>
      </c>
    </row>
    <row r="80" s="17" customFormat="true" ht="51" hidden="false" customHeight="true" outlineLevel="0" collapsed="false">
      <c r="A80" s="117"/>
      <c r="B80" s="117"/>
      <c r="C80" s="121" t="s">
        <v>18</v>
      </c>
      <c r="D80" s="121"/>
      <c r="E80" s="121"/>
      <c r="F80" s="122"/>
      <c r="G80" s="123"/>
    </row>
    <row r="81" s="21" customFormat="true" ht="24" hidden="false" customHeight="true" outlineLevel="0" collapsed="false">
      <c r="A81" s="119" t="n">
        <f aca="false" t="array" ref="A81:G81">Days+29+DATE(Calendar5Year,Calendar5MonthOption,1)-WEEKDAY(DATE(Calendar5Year,Calendar5MonthOption,1),WeekdayOption)</f>
        <v>45320</v>
      </c>
      <c r="B81" s="119" t="n">
        <v>45321</v>
      </c>
      <c r="C81" s="124" t="n">
        <v>45322</v>
      </c>
      <c r="D81" s="124" t="n">
        <v>45323</v>
      </c>
      <c r="E81" s="124" t="n">
        <v>45324</v>
      </c>
      <c r="F81" s="124" t="n">
        <v>45325</v>
      </c>
      <c r="G81" s="124" t="n">
        <v>45326</v>
      </c>
    </row>
    <row r="82" s="17" customFormat="true" ht="51" hidden="false" customHeight="true" outlineLevel="0" collapsed="false">
      <c r="A82" s="122"/>
      <c r="B82" s="122"/>
      <c r="C82" s="125"/>
      <c r="D82" s="126" t="s">
        <v>6</v>
      </c>
      <c r="E82" s="127" t="s">
        <v>19</v>
      </c>
      <c r="F82" s="127"/>
      <c r="G82" s="127"/>
    </row>
    <row r="83" s="21" customFormat="true" ht="24" hidden="false" customHeight="true" outlineLevel="0" collapsed="false">
      <c r="A83" s="124" t="n">
        <f aca="false" t="array" ref="A83:G83">Days+36+DATE(Calendar5Year,Calendar5MonthOption,1)-WEEKDAY(DATE(Calendar5Year,Calendar5MonthOption,1),WeekdayOption)</f>
        <v>45327</v>
      </c>
      <c r="B83" s="124" t="n">
        <v>45328</v>
      </c>
      <c r="C83" s="72" t="n">
        <v>45329</v>
      </c>
      <c r="D83" s="72" t="n">
        <v>45330</v>
      </c>
      <c r="E83" s="72" t="n">
        <v>45331</v>
      </c>
      <c r="F83" s="72" t="n">
        <v>45332</v>
      </c>
      <c r="G83" s="72" t="n">
        <v>45333</v>
      </c>
    </row>
    <row r="84" s="17" customFormat="true" ht="51" hidden="false" customHeight="true" outlineLevel="0" collapsed="false">
      <c r="A84" s="128"/>
      <c r="B84" s="128"/>
      <c r="C84" s="73"/>
      <c r="D84" s="73"/>
      <c r="E84" s="73"/>
      <c r="F84" s="73"/>
      <c r="G84" s="73"/>
    </row>
    <row r="85" s="27" customFormat="true" ht="10.5" hidden="false" customHeight="true" outlineLevel="0" collapsed="false">
      <c r="A85" s="101"/>
      <c r="B85" s="101"/>
      <c r="C85" s="102"/>
      <c r="D85" s="102"/>
      <c r="E85" s="102"/>
      <c r="F85" s="102"/>
      <c r="G85" s="102"/>
    </row>
    <row r="86" customFormat="false" ht="9" hidden="false" customHeight="true" outlineLevel="0" collapsed="false">
      <c r="A86" s="76"/>
      <c r="B86" s="76"/>
      <c r="C86" s="77"/>
      <c r="D86" s="77"/>
      <c r="E86" s="77"/>
      <c r="F86" s="77"/>
      <c r="G86" s="77"/>
    </row>
    <row r="87" customFormat="false" ht="93" hidden="false" customHeight="true" outlineLevel="0" collapsed="false">
      <c r="A87" s="44" t="n">
        <f aca="false">YEAR(DATE(Calendar5Year,Calendar5MonthOption+1,1))</f>
        <v>2024</v>
      </c>
      <c r="B87" s="45" t="str">
        <f aca="false">TEXT(DATE(Calendar5Year,Calendar5MonthOption+1,1),"mmmm")</f>
        <v>February</v>
      </c>
      <c r="C87" s="45"/>
      <c r="D87" s="46"/>
      <c r="E87" s="47"/>
      <c r="F87" s="47"/>
      <c r="G87" s="47"/>
    </row>
    <row r="88" s="8" customFormat="true" ht="27.75" hidden="false" customHeight="true" outlineLevel="0" collapsed="false">
      <c r="A88" s="48" t="str">
        <f aca="false">TEXT(A90,"dddd")</f>
        <v>Monday</v>
      </c>
      <c r="B88" s="49" t="str">
        <f aca="false">TEXT(B90,"dddd")</f>
        <v>Tuesday</v>
      </c>
      <c r="C88" s="48" t="str">
        <f aca="false">TEXT(C90,"dddd")</f>
        <v>Wednesday</v>
      </c>
      <c r="D88" s="49" t="str">
        <f aca="false">TEXT(D90,"dddd")</f>
        <v>Thursday</v>
      </c>
      <c r="E88" s="48" t="str">
        <f aca="false">TEXT(E90,"dddd")</f>
        <v>Friday</v>
      </c>
      <c r="F88" s="49" t="str">
        <f aca="false">TEXT(F90,"dddd")</f>
        <v>Saturday</v>
      </c>
      <c r="G88" s="48" t="str">
        <f aca="false">TEXT(G90,"dddd")</f>
        <v>Sunday</v>
      </c>
    </row>
    <row r="89" s="8" customFormat="true" ht="10.5" hidden="false" customHeight="true" outlineLevel="0" collapsed="false">
      <c r="A89" s="129"/>
      <c r="B89" s="130"/>
      <c r="C89" s="131"/>
      <c r="D89" s="132"/>
      <c r="E89" s="131"/>
      <c r="F89" s="132"/>
      <c r="G89" s="131"/>
    </row>
    <row r="90" s="21" customFormat="true" ht="24" hidden="true" customHeight="true" outlineLevel="0" collapsed="false">
      <c r="A90" s="133" t="n">
        <f aca="false" t="array" ref="A90:G90">Days+1+DATE(Calendar6Year,Calendar6MonthOption,1)-WEEKDAY(DATE(Calendar6Year,Calendar6MonthOption,1),WeekdayOption)</f>
        <v>45320</v>
      </c>
      <c r="B90" s="134" t="n">
        <v>45321</v>
      </c>
      <c r="C90" s="135" t="n">
        <v>45322</v>
      </c>
      <c r="D90" s="135" t="n">
        <v>45323</v>
      </c>
      <c r="E90" s="135" t="n">
        <v>45324</v>
      </c>
      <c r="F90" s="135" t="n">
        <v>45325</v>
      </c>
      <c r="G90" s="135" t="n">
        <v>45326</v>
      </c>
    </row>
    <row r="91" s="37" customFormat="true" ht="51" hidden="true" customHeight="true" outlineLevel="0" collapsed="false">
      <c r="A91" s="136"/>
      <c r="B91" s="137"/>
      <c r="C91" s="138"/>
      <c r="D91" s="138"/>
      <c r="E91" s="138"/>
      <c r="F91" s="138"/>
      <c r="G91" s="138"/>
    </row>
    <row r="92" s="21" customFormat="true" ht="24" hidden="false" customHeight="true" outlineLevel="0" collapsed="false">
      <c r="A92" s="139" t="n">
        <f aca="false" t="array" ref="A92:G92">Days+8+DATE(Calendar6Year,Calendar6MonthOption,1)-WEEKDAY(DATE(Calendar6Year,Calendar6MonthOption,1),WeekdayOption)</f>
        <v>45327</v>
      </c>
      <c r="B92" s="140" t="n">
        <v>45328</v>
      </c>
      <c r="C92" s="141" t="n">
        <v>45329</v>
      </c>
      <c r="D92" s="141" t="n">
        <v>45330</v>
      </c>
      <c r="E92" s="141" t="n">
        <v>45331</v>
      </c>
      <c r="F92" s="141" t="n">
        <v>45332</v>
      </c>
      <c r="G92" s="141" t="n">
        <v>45333</v>
      </c>
    </row>
    <row r="93" s="37" customFormat="true" ht="51" hidden="false" customHeight="true" outlineLevel="0" collapsed="false">
      <c r="A93" s="136"/>
      <c r="B93" s="137"/>
      <c r="C93" s="138"/>
      <c r="D93" s="142" t="s">
        <v>20</v>
      </c>
      <c r="E93" s="143" t="s">
        <v>21</v>
      </c>
      <c r="F93" s="143"/>
      <c r="G93" s="143"/>
    </row>
    <row r="94" s="21" customFormat="true" ht="24" hidden="false" customHeight="true" outlineLevel="0" collapsed="false">
      <c r="A94" s="144" t="n">
        <f aca="false" t="array" ref="A94:G94">Days+15+DATE(Calendar6Year,Calendar6MonthOption,1)-WEEKDAY(DATE(Calendar6Year,Calendar6MonthOption,1),WeekdayOption)</f>
        <v>45334</v>
      </c>
      <c r="B94" s="141" t="n">
        <v>45335</v>
      </c>
      <c r="C94" s="86" t="n">
        <v>45336</v>
      </c>
      <c r="D94" s="86" t="n">
        <v>45337</v>
      </c>
      <c r="E94" s="86" t="n">
        <v>45338</v>
      </c>
      <c r="F94" s="86" t="n">
        <v>45339</v>
      </c>
      <c r="G94" s="86" t="n">
        <v>45340</v>
      </c>
    </row>
    <row r="95" s="37" customFormat="true" ht="51" hidden="false" customHeight="true" outlineLevel="0" collapsed="false">
      <c r="A95" s="145"/>
      <c r="B95" s="138"/>
      <c r="C95" s="88"/>
      <c r="D95" s="89" t="s">
        <v>22</v>
      </c>
      <c r="E95" s="88"/>
      <c r="F95" s="88"/>
      <c r="G95" s="88"/>
    </row>
    <row r="96" s="21" customFormat="true" ht="24" hidden="false" customHeight="true" outlineLevel="0" collapsed="false">
      <c r="A96" s="90" t="n">
        <f aca="false" t="array" ref="A96:G96">Days+22+DATE(Calendar6Year,Calendar6MonthOption,1)-WEEKDAY(DATE(Calendar6Year,Calendar6MonthOption,1),WeekdayOption)</f>
        <v>45341</v>
      </c>
      <c r="B96" s="86" t="n">
        <v>45342</v>
      </c>
      <c r="C96" s="146" t="n">
        <v>45343</v>
      </c>
      <c r="D96" s="146" t="n">
        <v>45344</v>
      </c>
      <c r="E96" s="146" t="n">
        <v>45345</v>
      </c>
      <c r="F96" s="146" t="n">
        <v>45346</v>
      </c>
      <c r="G96" s="146" t="n">
        <v>45347</v>
      </c>
    </row>
    <row r="97" s="37" customFormat="true" ht="51" hidden="false" customHeight="true" outlineLevel="0" collapsed="false">
      <c r="A97" s="92"/>
      <c r="B97" s="88"/>
      <c r="C97" s="147" t="s">
        <v>23</v>
      </c>
      <c r="D97" s="147"/>
      <c r="E97" s="147"/>
      <c r="F97" s="147"/>
      <c r="G97" s="148"/>
    </row>
    <row r="98" s="21" customFormat="true" ht="24" hidden="false" customHeight="true" outlineLevel="0" collapsed="false">
      <c r="A98" s="149" t="n">
        <f aca="false" t="array" ref="A98:G98">Days+29+DATE(Calendar6Year,Calendar6MonthOption,1)-WEEKDAY(DATE(Calendar6Year,Calendar6MonthOption,1),WeekdayOption)</f>
        <v>45348</v>
      </c>
      <c r="B98" s="146" t="n">
        <v>45349</v>
      </c>
      <c r="C98" s="86" t="n">
        <v>45350</v>
      </c>
      <c r="D98" s="86" t="n">
        <v>45351</v>
      </c>
      <c r="E98" s="98" t="n">
        <v>45352</v>
      </c>
      <c r="F98" s="98" t="n">
        <v>45353</v>
      </c>
      <c r="G98" s="98" t="n">
        <v>45354</v>
      </c>
    </row>
    <row r="99" s="37" customFormat="true" ht="51" hidden="false" customHeight="true" outlineLevel="0" collapsed="false">
      <c r="A99" s="150"/>
      <c r="B99" s="148"/>
      <c r="C99" s="88"/>
      <c r="D99" s="89" t="s">
        <v>6</v>
      </c>
      <c r="E99" s="88"/>
      <c r="F99" s="88"/>
      <c r="G99" s="88"/>
    </row>
    <row r="100" s="21" customFormat="true" ht="24" hidden="false" customHeight="true" outlineLevel="0" collapsed="false">
      <c r="A100" s="97" t="n">
        <f aca="false" t="array" ref="A100:G100">Days+36+DATE(Calendar6Year,Calendar6MonthOption,1)-WEEKDAY(DATE(Calendar6Year,Calendar6MonthOption,1),WeekdayOption)</f>
        <v>45355</v>
      </c>
      <c r="B100" s="98" t="n">
        <v>45356</v>
      </c>
      <c r="C100" s="99" t="n">
        <v>45357</v>
      </c>
      <c r="D100" s="99" t="n">
        <v>45358</v>
      </c>
      <c r="E100" s="99" t="n">
        <v>45359</v>
      </c>
      <c r="F100" s="99" t="n">
        <v>45360</v>
      </c>
      <c r="G100" s="99" t="n">
        <v>45361</v>
      </c>
    </row>
    <row r="101" s="37" customFormat="true" ht="51" hidden="false" customHeight="true" outlineLevel="0" collapsed="false">
      <c r="A101" s="92"/>
      <c r="B101" s="88"/>
      <c r="C101" s="100"/>
      <c r="D101" s="100"/>
      <c r="E101" s="100"/>
      <c r="F101" s="100"/>
      <c r="G101" s="100"/>
    </row>
    <row r="102" s="27" customFormat="true" ht="10.5" hidden="false" customHeight="true" outlineLevel="0" collapsed="false">
      <c r="A102" s="101"/>
      <c r="B102" s="101"/>
      <c r="C102" s="102"/>
      <c r="D102" s="102"/>
      <c r="E102" s="102"/>
      <c r="F102" s="102"/>
      <c r="G102" s="102"/>
    </row>
    <row r="103" customFormat="false" ht="9" hidden="false" customHeight="true" outlineLevel="0" collapsed="false">
      <c r="A103" s="76"/>
      <c r="B103" s="76"/>
      <c r="C103" s="77"/>
      <c r="D103" s="77"/>
      <c r="E103" s="77"/>
      <c r="F103" s="77"/>
      <c r="G103" s="77"/>
    </row>
    <row r="104" customFormat="false" ht="93" hidden="false" customHeight="true" outlineLevel="0" collapsed="false">
      <c r="A104" s="44" t="n">
        <f aca="false">YEAR(DATE(Calendar6Year,Calendar6MonthOption+1,1))</f>
        <v>2024</v>
      </c>
      <c r="B104" s="45" t="str">
        <f aca="false">TEXT(DATE(Calendar6Year,Calendar6MonthOption+1,1),"mmmm")</f>
        <v>March</v>
      </c>
      <c r="C104" s="45"/>
      <c r="D104" s="46"/>
      <c r="E104" s="47"/>
      <c r="F104" s="47"/>
      <c r="G104" s="47"/>
    </row>
    <row r="105" s="8" customFormat="true" ht="27.75" hidden="false" customHeight="true" outlineLevel="0" collapsed="false">
      <c r="A105" s="48" t="str">
        <f aca="false">TEXT(A107,"dddd")</f>
        <v>Monday</v>
      </c>
      <c r="B105" s="49" t="str">
        <f aca="false">TEXT(B107,"dddd")</f>
        <v>Tuesday</v>
      </c>
      <c r="C105" s="48" t="str">
        <f aca="false">TEXT(C107,"dddd")</f>
        <v>Wednesday</v>
      </c>
      <c r="D105" s="49" t="str">
        <f aca="false">TEXT(D107,"dddd")</f>
        <v>Thursday</v>
      </c>
      <c r="E105" s="48" t="str">
        <f aca="false">TEXT(E107,"dddd")</f>
        <v>Friday</v>
      </c>
      <c r="F105" s="49" t="str">
        <f aca="false">TEXT(F107,"dddd")</f>
        <v>Saturday</v>
      </c>
      <c r="G105" s="48" t="str">
        <f aca="false">TEXT(G107,"dddd")</f>
        <v>Sunday</v>
      </c>
    </row>
    <row r="106" s="8" customFormat="true" ht="10.5" hidden="false" customHeight="true" outlineLevel="0" collapsed="false">
      <c r="A106" s="48"/>
      <c r="B106" s="49"/>
      <c r="C106" s="48"/>
      <c r="D106" s="49"/>
      <c r="E106" s="48"/>
      <c r="F106" s="49"/>
      <c r="G106" s="48"/>
    </row>
    <row r="107" s="21" customFormat="true" ht="23.25" hidden="true" customHeight="true" outlineLevel="0" collapsed="false">
      <c r="A107" s="11" t="n">
        <f aca="false" t="array" ref="A107:G107">Days+1+DATE(Calendar7Year,Calendar7MonthOption,1)-WEEKDAY(DATE(Calendar7Year,Calendar7MonthOption,1),WeekdayOption)</f>
        <v>45348</v>
      </c>
      <c r="B107" s="11" t="n">
        <v>45349</v>
      </c>
      <c r="C107" s="11" t="n">
        <v>45350</v>
      </c>
      <c r="D107" s="11" t="n">
        <v>45351</v>
      </c>
      <c r="E107" s="11" t="n">
        <v>45352</v>
      </c>
      <c r="F107" s="11" t="n">
        <v>45353</v>
      </c>
      <c r="G107" s="12" t="n">
        <v>45354</v>
      </c>
    </row>
    <row r="108" s="17" customFormat="true" ht="51" hidden="true" customHeight="true" outlineLevel="0" collapsed="false">
      <c r="A108" s="19"/>
      <c r="B108" s="19"/>
      <c r="C108" s="19"/>
      <c r="D108" s="19"/>
      <c r="E108" s="19"/>
      <c r="F108" s="19"/>
      <c r="G108" s="151"/>
    </row>
    <row r="109" s="21" customFormat="true" ht="24" hidden="false" customHeight="true" outlineLevel="0" collapsed="false">
      <c r="A109" s="152" t="n">
        <f aca="false" t="array" ref="A109:G109">Days+8+DATE(Calendar7Year,Calendar7MonthOption,1)-WEEKDAY(DATE(Calendar7Year,Calendar7MonthOption,1),WeekdayOption)</f>
        <v>45355</v>
      </c>
      <c r="B109" s="152" t="n">
        <v>45356</v>
      </c>
      <c r="C109" s="153" t="n">
        <v>45357</v>
      </c>
      <c r="D109" s="153" t="n">
        <v>45358</v>
      </c>
      <c r="E109" s="153" t="n">
        <v>45359</v>
      </c>
      <c r="F109" s="153" t="n">
        <v>45360</v>
      </c>
      <c r="G109" s="154" t="n">
        <v>45361</v>
      </c>
    </row>
    <row r="110" s="17" customFormat="true" ht="51" hidden="false" customHeight="true" outlineLevel="0" collapsed="false">
      <c r="A110" s="55"/>
      <c r="B110" s="55"/>
      <c r="C110" s="155"/>
      <c r="D110" s="156" t="s">
        <v>24</v>
      </c>
      <c r="E110" s="157" t="s">
        <v>25</v>
      </c>
      <c r="F110" s="157"/>
      <c r="G110" s="157"/>
    </row>
    <row r="111" s="21" customFormat="true" ht="24" hidden="false" customHeight="true" outlineLevel="0" collapsed="false">
      <c r="A111" s="153" t="n">
        <f aca="false" t="array" ref="A111:G111">Days+15+DATE(Calendar7Year,Calendar7MonthOption,1)-WEEKDAY(DATE(Calendar7Year,Calendar7MonthOption,1),WeekdayOption)</f>
        <v>45362</v>
      </c>
      <c r="B111" s="153" t="n">
        <v>45363</v>
      </c>
      <c r="C111" s="152" t="n">
        <v>45364</v>
      </c>
      <c r="D111" s="152" t="n">
        <v>45365</v>
      </c>
      <c r="E111" s="152" t="n">
        <v>45366</v>
      </c>
      <c r="F111" s="152" t="n">
        <v>45367</v>
      </c>
      <c r="G111" s="158" t="n">
        <v>45368</v>
      </c>
    </row>
    <row r="112" s="17" customFormat="true" ht="51" hidden="false" customHeight="true" outlineLevel="0" collapsed="false">
      <c r="A112" s="159"/>
      <c r="B112" s="159"/>
      <c r="C112" s="55"/>
      <c r="D112" s="89" t="s">
        <v>26</v>
      </c>
      <c r="E112" s="55"/>
      <c r="F112" s="55"/>
      <c r="G112" s="160"/>
    </row>
    <row r="113" s="21" customFormat="true" ht="24" hidden="false" customHeight="true" outlineLevel="0" collapsed="false">
      <c r="A113" s="152" t="n">
        <f aca="false" t="array" ref="A113:G113">Days+22+DATE(Calendar7Year,Calendar7MonthOption,1)-WEEKDAY(DATE(Calendar7Year,Calendar7MonthOption,1),WeekdayOption)</f>
        <v>45369</v>
      </c>
      <c r="B113" s="152" t="n">
        <v>45370</v>
      </c>
      <c r="C113" s="161" t="n">
        <v>45371</v>
      </c>
      <c r="D113" s="161" t="n">
        <v>45372</v>
      </c>
      <c r="E113" s="161" t="n">
        <v>45373</v>
      </c>
      <c r="F113" s="161" t="n">
        <v>45374</v>
      </c>
      <c r="G113" s="162" t="n">
        <v>45375</v>
      </c>
    </row>
    <row r="114" s="17" customFormat="true" ht="51" hidden="false" customHeight="true" outlineLevel="0" collapsed="false">
      <c r="A114" s="55"/>
      <c r="B114" s="55"/>
      <c r="C114" s="163" t="s">
        <v>27</v>
      </c>
      <c r="D114" s="163"/>
      <c r="E114" s="163"/>
      <c r="F114" s="163"/>
      <c r="G114" s="163"/>
    </row>
    <row r="115" s="21" customFormat="true" ht="24" hidden="false" customHeight="true" outlineLevel="0" collapsed="false">
      <c r="A115" s="161" t="n">
        <f aca="false" t="array" ref="A115:G115">Days+29+DATE(Calendar7Year,Calendar7MonthOption,1)-WEEKDAY(DATE(Calendar7Year,Calendar7MonthOption,1),WeekdayOption)</f>
        <v>45376</v>
      </c>
      <c r="B115" s="161" t="n">
        <v>45377</v>
      </c>
      <c r="C115" s="161" t="n">
        <v>45378</v>
      </c>
      <c r="D115" s="161" t="n">
        <v>45379</v>
      </c>
      <c r="E115" s="161" t="n">
        <v>45380</v>
      </c>
      <c r="F115" s="161" t="n">
        <v>45381</v>
      </c>
      <c r="G115" s="162" t="n">
        <v>45382</v>
      </c>
    </row>
    <row r="116" s="17" customFormat="true" ht="51" hidden="false" customHeight="true" outlineLevel="0" collapsed="false">
      <c r="A116" s="164"/>
      <c r="B116" s="164"/>
      <c r="C116" s="164"/>
      <c r="D116" s="164"/>
      <c r="E116" s="164"/>
      <c r="F116" s="164"/>
      <c r="G116" s="165"/>
    </row>
    <row r="117" s="21" customFormat="true" ht="24" hidden="false" customHeight="true" outlineLevel="0" collapsed="false">
      <c r="A117" s="166" t="n">
        <f aca="false" t="array" ref="A117:G117">Days+36+DATE(Calendar7Year,Calendar7MonthOption,1)-WEEKDAY(DATE(Calendar7Year,Calendar7MonthOption,1),WeekdayOption)</f>
        <v>45383</v>
      </c>
      <c r="B117" s="166" t="n">
        <v>45384</v>
      </c>
      <c r="C117" s="72" t="n">
        <v>45385</v>
      </c>
      <c r="D117" s="72" t="n">
        <v>45386</v>
      </c>
      <c r="E117" s="72" t="n">
        <v>45387</v>
      </c>
      <c r="F117" s="72" t="n">
        <v>45388</v>
      </c>
      <c r="G117" s="72" t="n">
        <v>45389</v>
      </c>
    </row>
    <row r="118" s="17" customFormat="true" ht="51" hidden="false" customHeight="true" outlineLevel="0" collapsed="false">
      <c r="A118" s="164"/>
      <c r="B118" s="164"/>
      <c r="C118" s="73"/>
      <c r="D118" s="73"/>
      <c r="E118" s="73"/>
      <c r="F118" s="73"/>
      <c r="G118" s="73"/>
    </row>
    <row r="119" s="27" customFormat="true" ht="10.5" hidden="false" customHeight="true" outlineLevel="0" collapsed="false">
      <c r="A119" s="101"/>
      <c r="B119" s="101"/>
      <c r="C119" s="102"/>
      <c r="D119" s="102"/>
      <c r="E119" s="102"/>
      <c r="F119" s="102"/>
      <c r="G119" s="102"/>
    </row>
    <row r="120" customFormat="false" ht="9" hidden="false" customHeight="true" outlineLevel="0" collapsed="false">
      <c r="A120" s="76"/>
      <c r="B120" s="76"/>
      <c r="C120" s="77"/>
      <c r="D120" s="77"/>
      <c r="E120" s="77"/>
      <c r="F120" s="77"/>
      <c r="G120" s="77"/>
    </row>
    <row r="121" customFormat="false" ht="93" hidden="false" customHeight="true" outlineLevel="0" collapsed="false">
      <c r="A121" s="44" t="n">
        <f aca="false">YEAR(DATE(Calendar7Year,Calendar7MonthOption+1,1))</f>
        <v>2024</v>
      </c>
      <c r="B121" s="45" t="str">
        <f aca="false">TEXT(DATE(Calendar7Year,Calendar7MonthOption+1,1),"mmmm")</f>
        <v>April</v>
      </c>
      <c r="C121" s="45"/>
      <c r="D121" s="46"/>
      <c r="E121" s="47"/>
      <c r="F121" s="47"/>
      <c r="G121" s="47"/>
    </row>
    <row r="122" s="8" customFormat="true" ht="27.75" hidden="false" customHeight="true" outlineLevel="0" collapsed="false">
      <c r="A122" s="48" t="str">
        <f aca="false">TEXT(A124,"dddd")</f>
        <v>Monday</v>
      </c>
      <c r="B122" s="49" t="str">
        <f aca="false">TEXT(B124,"dddd")</f>
        <v>Tuesday</v>
      </c>
      <c r="C122" s="48" t="str">
        <f aca="false">TEXT(C124,"dddd")</f>
        <v>Wednesday</v>
      </c>
      <c r="D122" s="49" t="str">
        <f aca="false">TEXT(D124,"dddd")</f>
        <v>Thursday</v>
      </c>
      <c r="E122" s="48" t="str">
        <f aca="false">TEXT(E124,"dddd")</f>
        <v>Friday</v>
      </c>
      <c r="F122" s="49" t="str">
        <f aca="false">TEXT(F124,"dddd")</f>
        <v>Saturday</v>
      </c>
      <c r="G122" s="48" t="str">
        <f aca="false">TEXT(G124,"dddd")</f>
        <v>Sunday</v>
      </c>
    </row>
    <row r="123" s="8" customFormat="true" ht="10.5" hidden="false" customHeight="true" outlineLevel="0" collapsed="false">
      <c r="A123" s="48"/>
      <c r="B123" s="49"/>
      <c r="C123" s="48"/>
      <c r="D123" s="49"/>
      <c r="E123" s="48"/>
      <c r="F123" s="49"/>
      <c r="G123" s="48"/>
    </row>
    <row r="124" s="21" customFormat="true" ht="24" hidden="false" customHeight="true" outlineLevel="0" collapsed="false">
      <c r="A124" s="167" t="n">
        <f aca="false" t="array" ref="A124:G124">Days+1+DATE(Calendar8Year,Calendar8MonthOption,1)-WEEKDAY(DATE(Calendar8Year,Calendar8MonthOption,1),WeekdayOption)</f>
        <v>45383</v>
      </c>
      <c r="B124" s="168" t="n">
        <v>45384</v>
      </c>
      <c r="C124" s="168" t="n">
        <v>45385</v>
      </c>
      <c r="D124" s="168" t="n">
        <v>45386</v>
      </c>
      <c r="E124" s="168" t="n">
        <v>45387</v>
      </c>
      <c r="F124" s="168" t="n">
        <v>45388</v>
      </c>
      <c r="G124" s="168" t="n">
        <v>45389</v>
      </c>
    </row>
    <row r="125" s="37" customFormat="true" ht="51" hidden="false" customHeight="true" outlineLevel="0" collapsed="false">
      <c r="A125" s="169"/>
      <c r="B125" s="170"/>
      <c r="C125" s="170"/>
      <c r="D125" s="171" t="s">
        <v>6</v>
      </c>
      <c r="E125" s="170"/>
      <c r="F125" s="170"/>
      <c r="G125" s="170"/>
    </row>
    <row r="126" s="21" customFormat="true" ht="24" hidden="false" customHeight="true" outlineLevel="0" collapsed="false">
      <c r="A126" s="172" t="n">
        <f aca="false" t="array" ref="A126:G126">Days+8+DATE(Calendar8Year,Calendar8MonthOption,1)-WEEKDAY(DATE(Calendar8Year,Calendar8MonthOption,1),WeekdayOption)</f>
        <v>45390</v>
      </c>
      <c r="B126" s="173" t="n">
        <v>45391</v>
      </c>
      <c r="C126" s="173" t="n">
        <v>45392</v>
      </c>
      <c r="D126" s="173" t="n">
        <v>45393</v>
      </c>
      <c r="E126" s="173" t="n">
        <v>45394</v>
      </c>
      <c r="F126" s="173" t="n">
        <v>45395</v>
      </c>
      <c r="G126" s="173" t="n">
        <v>45396</v>
      </c>
    </row>
    <row r="127" s="37" customFormat="true" ht="51" hidden="false" customHeight="true" outlineLevel="0" collapsed="false">
      <c r="A127" s="169"/>
      <c r="B127" s="170"/>
      <c r="C127" s="170"/>
      <c r="D127" s="170"/>
      <c r="E127" s="170"/>
      <c r="F127" s="170"/>
      <c r="G127" s="170"/>
    </row>
    <row r="128" s="21" customFormat="true" ht="24" hidden="false" customHeight="true" outlineLevel="0" collapsed="false">
      <c r="A128" s="172" t="n">
        <f aca="false" t="array" ref="A128:G128">Days+15+DATE(Calendar8Year,Calendar8MonthOption,1)-WEEKDAY(DATE(Calendar8Year,Calendar8MonthOption,1),WeekdayOption)</f>
        <v>45397</v>
      </c>
      <c r="B128" s="173" t="n">
        <v>45398</v>
      </c>
      <c r="C128" s="174" t="n">
        <v>45399</v>
      </c>
      <c r="D128" s="174" t="n">
        <v>45400</v>
      </c>
      <c r="E128" s="174" t="n">
        <v>45401</v>
      </c>
      <c r="F128" s="174" t="n">
        <v>45402</v>
      </c>
      <c r="G128" s="174" t="n">
        <v>45403</v>
      </c>
    </row>
    <row r="129" s="37" customFormat="true" ht="51" hidden="false" customHeight="true" outlineLevel="0" collapsed="false">
      <c r="A129" s="169"/>
      <c r="B129" s="170"/>
      <c r="C129" s="175" t="s">
        <v>28</v>
      </c>
      <c r="D129" s="175"/>
      <c r="E129" s="175"/>
      <c r="F129" s="175"/>
      <c r="G129" s="175"/>
    </row>
    <row r="130" s="21" customFormat="true" ht="24" hidden="false" customHeight="true" outlineLevel="0" collapsed="false">
      <c r="A130" s="176" t="n">
        <f aca="false" t="array" ref="A130:G130">Days+22+DATE(Calendar8Year,Calendar8MonthOption,1)-WEEKDAY(DATE(Calendar8Year,Calendar8MonthOption,1),WeekdayOption)</f>
        <v>45404</v>
      </c>
      <c r="B130" s="174" t="n">
        <v>45405</v>
      </c>
      <c r="C130" s="86" t="n">
        <v>45406</v>
      </c>
      <c r="D130" s="86" t="n">
        <v>45407</v>
      </c>
      <c r="E130" s="86" t="n">
        <v>45408</v>
      </c>
      <c r="F130" s="86" t="n">
        <v>45409</v>
      </c>
      <c r="G130" s="86" t="n">
        <v>45410</v>
      </c>
    </row>
    <row r="131" s="37" customFormat="true" ht="51" hidden="false" customHeight="true" outlineLevel="0" collapsed="false">
      <c r="A131" s="177"/>
      <c r="B131" s="178"/>
      <c r="C131" s="88"/>
      <c r="D131" s="88"/>
      <c r="E131" s="88"/>
      <c r="F131" s="88"/>
      <c r="G131" s="88"/>
    </row>
    <row r="132" s="21" customFormat="true" ht="24" hidden="false" customHeight="true" outlineLevel="0" collapsed="false">
      <c r="A132" s="90" t="n">
        <f aca="false" t="array" ref="A132:G132">Days+29+DATE(Calendar8Year,Calendar8MonthOption,1)-WEEKDAY(DATE(Calendar8Year,Calendar8MonthOption,1),WeekdayOption)</f>
        <v>45411</v>
      </c>
      <c r="B132" s="86" t="n">
        <v>45412</v>
      </c>
      <c r="C132" s="86" t="n">
        <v>45413</v>
      </c>
      <c r="D132" s="86" t="n">
        <v>45414</v>
      </c>
      <c r="E132" s="86" t="n">
        <v>45415</v>
      </c>
      <c r="F132" s="86" t="n">
        <v>45416</v>
      </c>
      <c r="G132" s="86" t="n">
        <v>45417</v>
      </c>
    </row>
    <row r="133" s="37" customFormat="true" ht="51" hidden="false" customHeight="true" outlineLevel="0" collapsed="false">
      <c r="A133" s="92"/>
      <c r="B133" s="88"/>
      <c r="C133" s="88"/>
      <c r="D133" s="88"/>
      <c r="E133" s="88"/>
      <c r="F133" s="88"/>
      <c r="G133" s="88"/>
    </row>
    <row r="134" s="21" customFormat="true" ht="24" hidden="false" customHeight="true" outlineLevel="0" collapsed="false">
      <c r="A134" s="97" t="n">
        <f aca="false" t="array" ref="A134:G134">Days+36+DATE(Calendar8Year,Calendar8MonthOption,1)-WEEKDAY(DATE(Calendar8Year,Calendar8MonthOption,1),WeekdayOption)</f>
        <v>45418</v>
      </c>
      <c r="B134" s="86" t="n">
        <v>45419</v>
      </c>
      <c r="C134" s="99" t="n">
        <v>45420</v>
      </c>
      <c r="D134" s="99" t="n">
        <v>45421</v>
      </c>
      <c r="E134" s="99" t="n">
        <v>45422</v>
      </c>
      <c r="F134" s="99" t="n">
        <v>45423</v>
      </c>
      <c r="G134" s="99" t="n">
        <v>45424</v>
      </c>
    </row>
    <row r="135" s="37" customFormat="true" ht="51" hidden="false" customHeight="true" outlineLevel="0" collapsed="false">
      <c r="A135" s="92"/>
      <c r="B135" s="88"/>
      <c r="C135" s="100"/>
      <c r="D135" s="100"/>
      <c r="E135" s="100"/>
      <c r="F135" s="100"/>
      <c r="G135" s="100"/>
    </row>
    <row r="136" s="27" customFormat="true" ht="10.5" hidden="false" customHeight="true" outlineLevel="0" collapsed="false">
      <c r="A136" s="101"/>
      <c r="B136" s="101"/>
      <c r="C136" s="102"/>
      <c r="D136" s="102"/>
      <c r="E136" s="102"/>
      <c r="F136" s="102"/>
      <c r="G136" s="102"/>
    </row>
    <row r="137" customFormat="false" ht="9" hidden="true" customHeight="true" outlineLevel="0" collapsed="false">
      <c r="A137" s="28"/>
      <c r="B137" s="28"/>
      <c r="C137" s="29"/>
      <c r="D137" s="29"/>
      <c r="E137" s="29"/>
      <c r="F137" s="29"/>
      <c r="G137" s="29"/>
    </row>
    <row r="138" customFormat="false" ht="93" hidden="true" customHeight="true" outlineLevel="0" collapsed="false">
      <c r="A138" s="2" t="n">
        <f aca="false">YEAR(DATE(Calendar8Year,Calendar8MonthOption+1,1))</f>
        <v>2024</v>
      </c>
      <c r="B138" s="30" t="str">
        <f aca="false">TEXT(DATE(Calendar8Year,Calendar8MonthOption+1,1),"mmmm")</f>
        <v>May</v>
      </c>
      <c r="C138" s="30"/>
      <c r="D138" s="4"/>
      <c r="E138" s="5"/>
      <c r="F138" s="5"/>
      <c r="G138" s="5"/>
    </row>
    <row r="139" s="8" customFormat="true" ht="27.75" hidden="true" customHeight="true" outlineLevel="0" collapsed="false">
      <c r="A139" s="31" t="str">
        <f aca="false">TEXT(A141,"dddd")</f>
        <v>Monday</v>
      </c>
      <c r="B139" s="32" t="str">
        <f aca="false">TEXT(B141,"dddd")</f>
        <v>Tuesday</v>
      </c>
      <c r="C139" s="31" t="str">
        <f aca="false">TEXT(C141,"dddd")</f>
        <v>Wednesday</v>
      </c>
      <c r="D139" s="32" t="str">
        <f aca="false">TEXT(D141,"dddd")</f>
        <v>Thursday</v>
      </c>
      <c r="E139" s="31" t="str">
        <f aca="false">TEXT(E141,"dddd")</f>
        <v>Friday</v>
      </c>
      <c r="F139" s="32" t="str">
        <f aca="false">TEXT(F141,"dddd")</f>
        <v>Saturday</v>
      </c>
      <c r="G139" s="31" t="str">
        <f aca="false">TEXT(G141,"dddd")</f>
        <v>Sunday</v>
      </c>
    </row>
    <row r="140" s="8" customFormat="true" ht="10.5" hidden="true" customHeight="true" outlineLevel="0" collapsed="false">
      <c r="A140" s="31"/>
      <c r="B140" s="32"/>
      <c r="C140" s="31"/>
      <c r="D140" s="32"/>
      <c r="E140" s="31"/>
      <c r="F140" s="32"/>
      <c r="G140" s="31"/>
    </row>
    <row r="141" s="21" customFormat="true" ht="24" hidden="true" customHeight="true" outlineLevel="0" collapsed="false">
      <c r="A141" s="11" t="n">
        <f aca="false" t="array" ref="A141:G141">Days+1+DATE(Calendar9Year,Calendar9MonthOption,1)-WEEKDAY(DATE(Calendar9Year,Calendar9MonthOption,1),WeekdayOption)</f>
        <v>45411</v>
      </c>
      <c r="B141" s="11" t="n">
        <v>45412</v>
      </c>
      <c r="C141" s="11" t="n">
        <v>45413</v>
      </c>
      <c r="D141" s="11" t="n">
        <v>45414</v>
      </c>
      <c r="E141" s="11" t="n">
        <v>45415</v>
      </c>
      <c r="F141" s="11" t="n">
        <v>45416</v>
      </c>
      <c r="G141" s="12" t="n">
        <v>45417</v>
      </c>
    </row>
    <row r="142" s="17" customFormat="true" ht="51" hidden="true" customHeight="true" outlineLevel="0" collapsed="false">
      <c r="A142" s="19"/>
      <c r="B142" s="19"/>
      <c r="C142" s="19"/>
      <c r="D142" s="19"/>
      <c r="E142" s="19"/>
      <c r="F142" s="19"/>
      <c r="G142" s="151"/>
    </row>
    <row r="143" s="21" customFormat="true" ht="24" hidden="true" customHeight="true" outlineLevel="0" collapsed="false">
      <c r="A143" s="179" t="n">
        <f aca="false" t="array" ref="A143:G143">Days+8+DATE(Calendar9Year,Calendar9MonthOption,1)-WEEKDAY(DATE(Calendar9Year,Calendar9MonthOption,1),WeekdayOption)</f>
        <v>45418</v>
      </c>
      <c r="B143" s="179" t="n">
        <v>45419</v>
      </c>
      <c r="C143" s="179" t="n">
        <v>45420</v>
      </c>
      <c r="D143" s="179" t="n">
        <v>45421</v>
      </c>
      <c r="E143" s="179" t="n">
        <v>45422</v>
      </c>
      <c r="F143" s="179" t="n">
        <v>45423</v>
      </c>
      <c r="G143" s="180" t="n">
        <v>45424</v>
      </c>
    </row>
    <row r="144" s="17" customFormat="true" ht="51" hidden="true" customHeight="true" outlineLevel="0" collapsed="false">
      <c r="A144" s="19"/>
      <c r="B144" s="19"/>
      <c r="C144" s="19"/>
      <c r="D144" s="19"/>
      <c r="E144" s="19"/>
      <c r="F144" s="19"/>
      <c r="G144" s="151"/>
    </row>
    <row r="145" s="21" customFormat="true" ht="24" hidden="true" customHeight="true" outlineLevel="0" collapsed="false">
      <c r="A145" s="179" t="n">
        <f aca="false" t="array" ref="A145:G145">Days+15+DATE(Calendar9Year,Calendar9MonthOption,1)-WEEKDAY(DATE(Calendar9Year,Calendar9MonthOption,1),WeekdayOption)</f>
        <v>45425</v>
      </c>
      <c r="B145" s="179" t="n">
        <v>45426</v>
      </c>
      <c r="C145" s="179" t="n">
        <v>45427</v>
      </c>
      <c r="D145" s="179" t="n">
        <v>45428</v>
      </c>
      <c r="E145" s="179" t="n">
        <v>45429</v>
      </c>
      <c r="F145" s="179" t="n">
        <v>45430</v>
      </c>
      <c r="G145" s="180" t="n">
        <v>45431</v>
      </c>
    </row>
    <row r="146" s="17" customFormat="true" ht="51" hidden="true" customHeight="true" outlineLevel="0" collapsed="false">
      <c r="A146" s="19"/>
      <c r="B146" s="19"/>
      <c r="C146" s="19"/>
      <c r="D146" s="19"/>
      <c r="E146" s="19"/>
      <c r="F146" s="19"/>
      <c r="G146" s="151"/>
    </row>
    <row r="147" s="21" customFormat="true" ht="24" hidden="true" customHeight="true" outlineLevel="0" collapsed="false">
      <c r="A147" s="179" t="n">
        <f aca="false" t="array" ref="A147:G147">Days+22+DATE(Calendar9Year,Calendar9MonthOption,1)-WEEKDAY(DATE(Calendar9Year,Calendar9MonthOption,1),WeekdayOption)</f>
        <v>45432</v>
      </c>
      <c r="B147" s="179" t="n">
        <v>45433</v>
      </c>
      <c r="C147" s="179" t="n">
        <v>45434</v>
      </c>
      <c r="D147" s="179" t="n">
        <v>45435</v>
      </c>
      <c r="E147" s="179" t="n">
        <v>45436</v>
      </c>
      <c r="F147" s="179" t="n">
        <v>45437</v>
      </c>
      <c r="G147" s="180" t="n">
        <v>45438</v>
      </c>
    </row>
    <row r="148" s="17" customFormat="true" ht="51" hidden="true" customHeight="true" outlineLevel="0" collapsed="false">
      <c r="A148" s="19"/>
      <c r="B148" s="19"/>
      <c r="C148" s="19"/>
      <c r="D148" s="19"/>
      <c r="E148" s="19"/>
      <c r="F148" s="19"/>
      <c r="G148" s="151"/>
    </row>
    <row r="149" s="21" customFormat="true" ht="24" hidden="true" customHeight="true" outlineLevel="0" collapsed="false">
      <c r="A149" s="179" t="n">
        <f aca="false" t="array" ref="A149:G149">Days+29+DATE(Calendar9Year,Calendar9MonthOption,1)-WEEKDAY(DATE(Calendar9Year,Calendar9MonthOption,1),WeekdayOption)</f>
        <v>45439</v>
      </c>
      <c r="B149" s="179" t="n">
        <v>45440</v>
      </c>
      <c r="C149" s="179" t="n">
        <v>45441</v>
      </c>
      <c r="D149" s="179" t="n">
        <v>45442</v>
      </c>
      <c r="E149" s="179" t="n">
        <v>45443</v>
      </c>
      <c r="F149" s="11" t="n">
        <v>45444</v>
      </c>
      <c r="G149" s="11" t="n">
        <v>45445</v>
      </c>
    </row>
    <row r="150" s="17" customFormat="true" ht="51" hidden="true" customHeight="true" outlineLevel="0" collapsed="false">
      <c r="A150" s="19"/>
      <c r="B150" s="19"/>
      <c r="C150" s="19"/>
      <c r="D150" s="19"/>
      <c r="E150" s="19"/>
      <c r="F150" s="19"/>
      <c r="G150" s="151"/>
    </row>
    <row r="151" s="21" customFormat="true" ht="24" hidden="true" customHeight="true" outlineLevel="0" collapsed="false">
      <c r="A151" s="11" t="n">
        <f aca="false" t="array" ref="A151:G151">Days+36+DATE(Calendar9Year,Calendar9MonthOption,1)-WEEKDAY(DATE(Calendar9Year,Calendar9MonthOption,1),WeekdayOption)</f>
        <v>45446</v>
      </c>
      <c r="B151" s="11" t="n">
        <v>45447</v>
      </c>
      <c r="C151" s="181" t="n">
        <v>45448</v>
      </c>
      <c r="D151" s="181" t="n">
        <v>45449</v>
      </c>
      <c r="E151" s="181" t="n">
        <v>45450</v>
      </c>
      <c r="F151" s="181" t="n">
        <v>45451</v>
      </c>
      <c r="G151" s="181" t="n">
        <v>45452</v>
      </c>
    </row>
    <row r="152" s="17" customFormat="true" ht="51" hidden="true" customHeight="true" outlineLevel="0" collapsed="false">
      <c r="A152" s="19"/>
      <c r="B152" s="19"/>
      <c r="C152" s="182"/>
      <c r="D152" s="182"/>
      <c r="E152" s="182"/>
      <c r="F152" s="182"/>
      <c r="G152" s="182"/>
    </row>
    <row r="153" s="27" customFormat="true" ht="10.5" hidden="true" customHeight="true" outlineLevel="0" collapsed="false">
      <c r="A153" s="42"/>
      <c r="B153" s="42"/>
      <c r="C153" s="43"/>
      <c r="D153" s="43"/>
      <c r="E153" s="43"/>
      <c r="F153" s="43"/>
      <c r="G153" s="43"/>
    </row>
    <row r="154" customFormat="false" ht="9" hidden="true" customHeight="true" outlineLevel="0" collapsed="false">
      <c r="A154" s="28"/>
      <c r="B154" s="28"/>
      <c r="C154" s="29"/>
      <c r="D154" s="29"/>
      <c r="E154" s="29"/>
      <c r="F154" s="29"/>
      <c r="G154" s="29"/>
    </row>
    <row r="155" customFormat="false" ht="93" hidden="true" customHeight="true" outlineLevel="0" collapsed="false">
      <c r="A155" s="2" t="n">
        <f aca="false">YEAR(DATE(Calendar9Year,Calendar9MonthOption+1,1))</f>
        <v>2024</v>
      </c>
      <c r="B155" s="30" t="str">
        <f aca="false">TEXT(DATE(Calendar9Year,Calendar9MonthOption+1,1),"mmmm")</f>
        <v>June</v>
      </c>
      <c r="C155" s="30"/>
      <c r="D155" s="4"/>
      <c r="E155" s="5"/>
      <c r="F155" s="5"/>
      <c r="G155" s="5"/>
    </row>
    <row r="156" s="8" customFormat="true" ht="27.75" hidden="true" customHeight="true" outlineLevel="0" collapsed="false">
      <c r="A156" s="31" t="str">
        <f aca="false">TEXT(A158,"dddd")</f>
        <v>Monday</v>
      </c>
      <c r="B156" s="32" t="str">
        <f aca="false">TEXT(B158,"dddd")</f>
        <v>Tuesday</v>
      </c>
      <c r="C156" s="31" t="str">
        <f aca="false">TEXT(C158,"dddd")</f>
        <v>Wednesday</v>
      </c>
      <c r="D156" s="32" t="str">
        <f aca="false">TEXT(D158,"dddd")</f>
        <v>Thursday</v>
      </c>
      <c r="E156" s="31" t="str">
        <f aca="false">TEXT(E158,"dddd")</f>
        <v>Friday</v>
      </c>
      <c r="F156" s="32" t="str">
        <f aca="false">TEXT(F158,"dddd")</f>
        <v>Saturday</v>
      </c>
      <c r="G156" s="31" t="str">
        <f aca="false">TEXT(G158,"dddd")</f>
        <v>Sunday</v>
      </c>
    </row>
    <row r="157" s="8" customFormat="true" ht="10.5" hidden="true" customHeight="true" outlineLevel="0" collapsed="false">
      <c r="A157" s="31"/>
      <c r="B157" s="32"/>
      <c r="C157" s="31"/>
      <c r="D157" s="32"/>
      <c r="E157" s="31"/>
      <c r="F157" s="32"/>
      <c r="G157" s="31"/>
    </row>
    <row r="158" s="21" customFormat="true" ht="24" hidden="true" customHeight="true" outlineLevel="0" collapsed="false">
      <c r="A158" s="33" t="n">
        <f aca="false" t="array" ref="A158:G158">Days+1+DATE(Calendar10Year,Calendar10MonthOption,1)-WEEKDAY(DATE(Calendar10Year,Calendar10MonthOption,1),WeekdayOption)</f>
        <v>45439</v>
      </c>
      <c r="B158" s="34" t="n">
        <v>45440</v>
      </c>
      <c r="C158" s="34" t="n">
        <v>45441</v>
      </c>
      <c r="D158" s="34" t="n">
        <v>45442</v>
      </c>
      <c r="E158" s="34" t="n">
        <v>45443</v>
      </c>
      <c r="F158" s="34" t="n">
        <v>45444</v>
      </c>
      <c r="G158" s="34" t="n">
        <v>45445</v>
      </c>
    </row>
    <row r="159" s="37" customFormat="true" ht="51" hidden="true" customHeight="true" outlineLevel="0" collapsed="false">
      <c r="A159" s="35"/>
      <c r="B159" s="36"/>
      <c r="C159" s="36"/>
      <c r="D159" s="36"/>
      <c r="E159" s="36"/>
      <c r="F159" s="36"/>
      <c r="G159" s="36"/>
    </row>
    <row r="160" s="21" customFormat="true" ht="24" hidden="true" customHeight="true" outlineLevel="0" collapsed="false">
      <c r="A160" s="38" t="n">
        <f aca="false" t="array" ref="A160:G160">Days+8+DATE(Calendar10Year,Calendar10MonthOption,1)-WEEKDAY(DATE(Calendar10Year,Calendar10MonthOption,1),WeekdayOption)</f>
        <v>45446</v>
      </c>
      <c r="B160" s="39" t="n">
        <v>45447</v>
      </c>
      <c r="C160" s="39" t="n">
        <v>45448</v>
      </c>
      <c r="D160" s="39" t="n">
        <v>45449</v>
      </c>
      <c r="E160" s="39" t="n">
        <v>45450</v>
      </c>
      <c r="F160" s="39" t="n">
        <v>45451</v>
      </c>
      <c r="G160" s="39" t="n">
        <v>45452</v>
      </c>
    </row>
    <row r="161" s="37" customFormat="true" ht="51" hidden="true" customHeight="true" outlineLevel="0" collapsed="false">
      <c r="A161" s="35"/>
      <c r="B161" s="36"/>
      <c r="C161" s="36"/>
      <c r="D161" s="36"/>
      <c r="E161" s="36"/>
      <c r="F161" s="36"/>
      <c r="G161" s="36"/>
    </row>
    <row r="162" s="21" customFormat="true" ht="24" hidden="true" customHeight="true" outlineLevel="0" collapsed="false">
      <c r="A162" s="38" t="n">
        <f aca="false" t="array" ref="A162:G162">Days+15+DATE(Calendar10Year,Calendar10MonthOption,1)-WEEKDAY(DATE(Calendar10Year,Calendar10MonthOption,1),WeekdayOption)</f>
        <v>45453</v>
      </c>
      <c r="B162" s="39" t="n">
        <v>45454</v>
      </c>
      <c r="C162" s="39" t="n">
        <v>45455</v>
      </c>
      <c r="D162" s="39" t="n">
        <v>45456</v>
      </c>
      <c r="E162" s="39" t="n">
        <v>45457</v>
      </c>
      <c r="F162" s="39" t="n">
        <v>45458</v>
      </c>
      <c r="G162" s="39" t="n">
        <v>45459</v>
      </c>
    </row>
    <row r="163" s="37" customFormat="true" ht="51" hidden="true" customHeight="true" outlineLevel="0" collapsed="false">
      <c r="A163" s="35"/>
      <c r="B163" s="36"/>
      <c r="C163" s="36"/>
      <c r="D163" s="36"/>
      <c r="E163" s="36"/>
      <c r="F163" s="36"/>
      <c r="G163" s="36"/>
    </row>
    <row r="164" s="21" customFormat="true" ht="24.75" hidden="true" customHeight="true" outlineLevel="0" collapsed="false">
      <c r="A164" s="38" t="n">
        <f aca="false" t="array" ref="A164:G164">Days+22+DATE(Calendar10Year,Calendar10MonthOption,1)-WEEKDAY(DATE(Calendar10Year,Calendar10MonthOption,1),WeekdayOption)</f>
        <v>45460</v>
      </c>
      <c r="B164" s="39" t="n">
        <v>45461</v>
      </c>
      <c r="C164" s="39" t="n">
        <v>45462</v>
      </c>
      <c r="D164" s="39" t="n">
        <v>45463</v>
      </c>
      <c r="E164" s="39" t="n">
        <v>45464</v>
      </c>
      <c r="F164" s="39" t="n">
        <v>45465</v>
      </c>
      <c r="G164" s="39" t="n">
        <v>45466</v>
      </c>
    </row>
    <row r="165" s="37" customFormat="true" ht="51" hidden="true" customHeight="true" outlineLevel="0" collapsed="false">
      <c r="A165" s="35"/>
      <c r="B165" s="36"/>
      <c r="C165" s="36"/>
      <c r="D165" s="36"/>
      <c r="E165" s="36"/>
      <c r="F165" s="36"/>
      <c r="G165" s="36"/>
    </row>
    <row r="166" s="21" customFormat="true" ht="24" hidden="true" customHeight="true" outlineLevel="0" collapsed="false">
      <c r="A166" s="38" t="n">
        <f aca="false" t="array" ref="A166:G166">Days+29+DATE(Calendar10Year,Calendar10MonthOption,1)-WEEKDAY(DATE(Calendar10Year,Calendar10MonthOption,1),WeekdayOption)</f>
        <v>45467</v>
      </c>
      <c r="B166" s="39" t="n">
        <v>45468</v>
      </c>
      <c r="C166" s="39" t="n">
        <v>45469</v>
      </c>
      <c r="D166" s="39" t="n">
        <v>45470</v>
      </c>
      <c r="E166" s="39" t="n">
        <v>45471</v>
      </c>
      <c r="F166" s="39" t="n">
        <v>45472</v>
      </c>
      <c r="G166" s="39" t="n">
        <v>45473</v>
      </c>
    </row>
    <row r="167" s="37" customFormat="true" ht="51" hidden="true" customHeight="true" outlineLevel="0" collapsed="false">
      <c r="A167" s="35"/>
      <c r="B167" s="36"/>
      <c r="C167" s="36"/>
      <c r="D167" s="36"/>
      <c r="E167" s="36"/>
      <c r="F167" s="36"/>
      <c r="G167" s="36"/>
    </row>
    <row r="168" s="21" customFormat="true" ht="24" hidden="true" customHeight="true" outlineLevel="0" collapsed="false">
      <c r="A168" s="33" t="n">
        <f aca="false" t="array" ref="A168:G168">Days+36+DATE(Calendar10Year,Calendar10MonthOption,1)-WEEKDAY(DATE(Calendar10Year,Calendar10MonthOption,1),WeekdayOption)</f>
        <v>45474</v>
      </c>
      <c r="B168" s="34" t="n">
        <v>45475</v>
      </c>
      <c r="C168" s="40" t="n">
        <v>45476</v>
      </c>
      <c r="D168" s="40" t="n">
        <v>45477</v>
      </c>
      <c r="E168" s="40" t="n">
        <v>45478</v>
      </c>
      <c r="F168" s="40" t="n">
        <v>45479</v>
      </c>
      <c r="G168" s="40" t="n">
        <v>45480</v>
      </c>
    </row>
    <row r="169" s="37" customFormat="true" ht="51" hidden="true" customHeight="true" outlineLevel="0" collapsed="false">
      <c r="A169" s="183"/>
      <c r="B169" s="184"/>
      <c r="C169" s="185"/>
      <c r="D169" s="185"/>
      <c r="E169" s="185"/>
      <c r="F169" s="185"/>
      <c r="G169" s="185"/>
    </row>
    <row r="170" s="27" customFormat="true" ht="10.5" hidden="true" customHeight="true" outlineLevel="0" collapsed="false">
      <c r="A170" s="186"/>
      <c r="B170" s="186"/>
      <c r="C170" s="187"/>
      <c r="D170" s="187"/>
      <c r="E170" s="187"/>
      <c r="F170" s="187"/>
      <c r="G170" s="187"/>
    </row>
    <row r="171" customFormat="false" ht="9" hidden="false" customHeight="true" outlineLevel="0" collapsed="false">
      <c r="A171" s="188"/>
      <c r="B171" s="188"/>
      <c r="C171" s="189"/>
      <c r="D171" s="189"/>
      <c r="E171" s="189"/>
      <c r="F171" s="189"/>
      <c r="G171" s="189"/>
    </row>
  </sheetData>
  <mergeCells count="36">
    <mergeCell ref="B2:C2"/>
    <mergeCell ref="C15:G15"/>
    <mergeCell ref="C16:G16"/>
    <mergeCell ref="C32:G32"/>
    <mergeCell ref="C33:G33"/>
    <mergeCell ref="C40:G40"/>
    <mergeCell ref="C44:D44"/>
    <mergeCell ref="C46:E46"/>
    <mergeCell ref="C49:G49"/>
    <mergeCell ref="C50:G50"/>
    <mergeCell ref="C59:E59"/>
    <mergeCell ref="C63:E63"/>
    <mergeCell ref="C66:G66"/>
    <mergeCell ref="C67:G67"/>
    <mergeCell ref="C74:E74"/>
    <mergeCell ref="C76:E76"/>
    <mergeCell ref="C78:D78"/>
    <mergeCell ref="C80:E80"/>
    <mergeCell ref="E82:G82"/>
    <mergeCell ref="C83:G83"/>
    <mergeCell ref="C84:G84"/>
    <mergeCell ref="E93:G93"/>
    <mergeCell ref="C97:F97"/>
    <mergeCell ref="C100:G100"/>
    <mergeCell ref="C101:G101"/>
    <mergeCell ref="E110:G110"/>
    <mergeCell ref="C114:G114"/>
    <mergeCell ref="C117:G117"/>
    <mergeCell ref="C118:G118"/>
    <mergeCell ref="C129:G129"/>
    <mergeCell ref="C134:G134"/>
    <mergeCell ref="C135:G135"/>
    <mergeCell ref="C151:G151"/>
    <mergeCell ref="C152:G152"/>
    <mergeCell ref="C168:G168"/>
    <mergeCell ref="C169:G169"/>
  </mergeCells>
  <conditionalFormatting sqref="A160:G160 A162:G162 A164:G164 A166:G166 A158:G158 A168:B168">
    <cfRule type="expression" priority="2" aboveAverage="0" equalAverage="0" bottom="0" percent="0" rank="0" text="" dxfId="0">
      <formula>MONTH(A158)&lt;&gt;Calendar10MonthOption</formula>
    </cfRule>
  </conditionalFormatting>
  <conditionalFormatting sqref="A143:G143 A145:G145 A147:G147 A141:G141 A149:G149 A151:B151">
    <cfRule type="expression" priority="3" aboveAverage="0" equalAverage="0" bottom="0" percent="0" rank="0" text="" dxfId="1">
      <formula>MONTH(A141)&lt;&gt;Calendar9MonthOption</formula>
    </cfRule>
  </conditionalFormatting>
  <conditionalFormatting sqref="A124:G124 A126:G126 A128:G128 A130:G130 A134:B134 A132:G132">
    <cfRule type="expression" priority="4" aboveAverage="0" equalAverage="0" bottom="0" percent="0" rank="0" text="" dxfId="2">
      <formula>MONTH(A124)&lt;&gt;Calendar8MonthOption</formula>
    </cfRule>
  </conditionalFormatting>
  <conditionalFormatting sqref="A109:G109 A111:G111 A113:G113 A115:G115 A107:G107 A117:B117">
    <cfRule type="expression" priority="5" aboveAverage="0" equalAverage="0" bottom="0" percent="0" rank="0" text="" dxfId="3">
      <formula>MONTH(A107)&lt;&gt;Calendar7MonthOption</formula>
    </cfRule>
  </conditionalFormatting>
  <conditionalFormatting sqref="A92:G92 A94:G94 A96:G96 A90:G90 A98:G98 A100:B100">
    <cfRule type="expression" priority="6" aboveAverage="0" equalAverage="0" bottom="0" percent="0" rank="0" text="" dxfId="4">
      <formula>MONTH(A90)&lt;&gt;Calendar6MonthOption</formula>
    </cfRule>
  </conditionalFormatting>
  <conditionalFormatting sqref="A73:G73 A75:G75 A77:G77 A79:G79 A83:B83 A81:G81">
    <cfRule type="expression" priority="7" aboveAverage="0" equalAverage="0" bottom="0" percent="0" rank="0" text="" dxfId="5">
      <formula>MONTH(A73)&lt;&gt;Calendar5MonthOption</formula>
    </cfRule>
  </conditionalFormatting>
  <conditionalFormatting sqref="A58:G58 A60:G60 A62:G62 A64:G64 A66:B66 A56:G56">
    <cfRule type="expression" priority="8" aboveAverage="0" equalAverage="0" bottom="0" percent="0" rank="0" text="" dxfId="6">
      <formula>MONTH(A56)&lt;&gt;Calendar4MonthOption</formula>
    </cfRule>
  </conditionalFormatting>
  <conditionalFormatting sqref="A43:G43 A45:G45 A39:G39 A41:G41 A49:B49 A47:G47">
    <cfRule type="expression" priority="9" aboveAverage="0" equalAverage="0" bottom="0" percent="0" rank="0" text="" dxfId="7">
      <formula>MONTH(A39)&lt;&gt;Calendar3MonthOption</formula>
    </cfRule>
  </conditionalFormatting>
  <conditionalFormatting sqref="A24:G24 A26:G26 A28:G28 A30:G30 A32:B32 A22:G22">
    <cfRule type="expression" priority="10" aboveAverage="0" equalAverage="0" bottom="0" percent="0" rank="0" text="" dxfId="8">
      <formula>MONTH(A22)&lt;&gt;Calendar2MonthOption</formula>
    </cfRule>
  </conditionalFormatting>
  <conditionalFormatting sqref="A7:G7 A9:G9 A11:G11 A5:G5 A13:G13 A15:B15">
    <cfRule type="expression" priority="11" aboveAverage="0" equalAverage="0" bottom="0" percent="0" rank="0" text="" dxfId="9">
      <formula>MONTH(A5)&lt;&gt;Calendar1MonthOption</formula>
    </cfRule>
  </conditionalFormatting>
  <dataValidations count="9">
    <dataValidation allowBlank="true" error="Select the week start day from the list. Select CANCEL,press ALT+DOWN ARROW for options, then DOWN ARROW and ENTER to make selection" errorStyle="warning" operator="between" prompt="Select the week start day in this cell. Press ALT+DOWN ARROW to open the drop-down list, then ENTER to make the selection. The calendar will update automatically" showDropDown="false" showErrorMessage="true" showInputMessage="true" sqref="A3" type="list">
      <formula1>"Sunday,Monday,Tuesday,Wednesday,Thursday,Friday,Saturday"</formula1>
      <formula2>0</formula2>
    </dataValidation>
    <dataValidation allowBlank="true" errorStyle="stop" operator="between" prompt="Enter year in this cell" showDropDown="false" showErrorMessage="true" showInputMessage="true" sqref="A2" type="none">
      <formula1>0</formula1>
      <formula2>0</formula2>
    </dataValidation>
    <dataValidation allowBlank="true" errorStyle="stop" operator="between" prompt="Automatically determined weekday. To change weekdays, select a new week start day in cell B3." showDropDown="false" showErrorMessage="false" showInputMessage="true" sqref="B3:G3 A20:G20 A37:G37 A54:G54 A71:G71 A88:G88 A105:G105 A122:G122 A139:G139 A156:G156" type="none">
      <formula1>0</formula1>
      <formula2>0</formula2>
    </dataValidation>
    <dataValidation allowBlank="true" errorStyle="stop" operator="between" showDropDown="false" showErrorMessage="false" showInputMessage="true" sqref="A5" type="none">
      <formula1>0</formula1>
      <formula2>0</formula2>
    </dataValidation>
    <dataValidation allowBlank="true" errorStyle="stop" operator="between" prompt="Enter daily notes here" showDropDown="false" showErrorMessage="false" showInputMessage="true" sqref="A6" type="none">
      <formula1>0</formula1>
      <formula2>0</formula2>
    </dataValidation>
    <dataValidation allowBlank="true" errorStyle="stop" operator="between" prompt="Enter monthly Notes in cell below" showDropDown="false" showErrorMessage="false" showInputMessage="true" sqref="C15:G15" type="none">
      <formula1>0</formula1>
      <formula2>0</formula2>
    </dataValidation>
    <dataValidation allowBlank="true" errorStyle="stop" operator="between" prompt="Enter monthly Notes in this cell" showDropDown="false" showErrorMessage="false" showInputMessage="true" sqref="C16:G16" type="none">
      <formula1>0</formula1>
      <formula2>0</formula2>
    </dataValidation>
    <dataValidation allowBlank="true" errorStyle="stop" operator="between" prompt="Calendar year is automatically updated based on the year selected in cell B2" showDropDown="false" showErrorMessage="false" showInputMessage="true" sqref="A19 A36 A53 A70 A87 A104 A121 A138 A155" type="none">
      <formula1>0</formula1>
      <formula2>0</formula2>
    </dataValidation>
    <dataValidation allowBlank="true" errorStyle="stop" operator="between" prompt="Calendar month is automatically updated based on the month selected in cell C2" showDropDown="false" showErrorMessage="false" showInputMessage="true" sqref="B19 B36 B53 B70 B87 B104 B121 B138 B155" type="none">
      <formula1>0</formula1>
      <formula2>0</formula2>
    </dataValidation>
  </dataValidations>
  <printOptions headings="false" gridLines="false" gridLinesSet="true" horizontalCentered="true" verticalCentered="false"/>
  <pageMargins left="0.25" right="0.25" top="0.5" bottom="0.3" header="0.511811023622047" footer="0.511811023622047"/>
  <pageSetup paperSize="1" scale="9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10" manualBreakCount="10">
    <brk id="17" man="true" max="16383" min="0"/>
    <brk id="34" man="true" max="16383" min="0"/>
    <brk id="51" man="true" max="16383" min="0"/>
    <brk id="68" man="true" max="16383" min="0"/>
    <brk id="85" man="true" max="16383" min="0"/>
    <brk id="102" man="true" max="16383" min="0"/>
    <brk id="119" man="true" max="16383" min="0"/>
    <brk id="136" man="true" max="16383" min="0"/>
    <brk id="153" man="true" max="16383" min="0"/>
    <brk id="170" man="true" max="16383" min="0"/>
  </rowBreaks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TM34053033</Template>
  <TotalTime>110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2023-08-19T11:39:37Z</dcterms:created>
  <dc:creator/>
  <dc:description/>
  <dc:language>en-GB</dc:language>
  <cp:lastModifiedBy/>
  <dcterms:modified xsi:type="dcterms:W3CDTF">2024-02-28T12:30:12Z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