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pedroasc/Documents/"/>
    </mc:Choice>
  </mc:AlternateContent>
  <bookViews>
    <workbookView xWindow="0" yWindow="460" windowWidth="28800" windowHeight="16060" tabRatio="500"/>
  </bookViews>
  <sheets>
    <sheet name="Variables" sheetId="2" r:id="rId1"/>
    <sheet name="Coins" sheetId="1" r:id="rId2"/>
    <sheet name="Earnings" sheetId="3" r:id="rId3"/>
    <sheet name="Contributor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F4" i="1"/>
  <c r="F5" i="1"/>
  <c r="B3" i="3"/>
  <c r="L4" i="1"/>
  <c r="L5" i="1"/>
  <c r="C3" i="3"/>
  <c r="R4" i="1"/>
  <c r="R5" i="1"/>
  <c r="D3" i="3"/>
  <c r="X4" i="1"/>
  <c r="X5" i="1"/>
  <c r="E3" i="3"/>
  <c r="AD4" i="1"/>
  <c r="AD5" i="1"/>
  <c r="F3" i="3"/>
  <c r="AJ4" i="1"/>
  <c r="AJ5" i="1"/>
  <c r="G3" i="3"/>
  <c r="H3" i="3"/>
  <c r="F6" i="1"/>
  <c r="B4" i="3"/>
  <c r="L6" i="1"/>
  <c r="C4" i="3"/>
  <c r="R6" i="1"/>
  <c r="D4" i="3"/>
  <c r="X6" i="1"/>
  <c r="E4" i="3"/>
  <c r="AD6" i="1"/>
  <c r="F4" i="3"/>
  <c r="AJ6" i="1"/>
  <c r="G4" i="3"/>
  <c r="H4" i="3"/>
  <c r="F7" i="1"/>
  <c r="B5" i="3"/>
  <c r="L7" i="1"/>
  <c r="C5" i="3"/>
  <c r="R7" i="1"/>
  <c r="D5" i="3"/>
  <c r="X7" i="1"/>
  <c r="E5" i="3"/>
  <c r="AD7" i="1"/>
  <c r="F5" i="3"/>
  <c r="AJ7" i="1"/>
  <c r="G5" i="3"/>
  <c r="H5" i="3"/>
  <c r="F8" i="1"/>
  <c r="B6" i="3"/>
  <c r="L8" i="1"/>
  <c r="C6" i="3"/>
  <c r="R8" i="1"/>
  <c r="D6" i="3"/>
  <c r="X8" i="1"/>
  <c r="E6" i="3"/>
  <c r="AD8" i="1"/>
  <c r="F6" i="3"/>
  <c r="AJ8" i="1"/>
  <c r="G6" i="3"/>
  <c r="H6" i="3"/>
  <c r="F9" i="1"/>
  <c r="B7" i="3"/>
  <c r="L9" i="1"/>
  <c r="C7" i="3"/>
  <c r="R9" i="1"/>
  <c r="D7" i="3"/>
  <c r="X9" i="1"/>
  <c r="E7" i="3"/>
  <c r="AD9" i="1"/>
  <c r="F7" i="3"/>
  <c r="AJ9" i="1"/>
  <c r="G7" i="3"/>
  <c r="H7" i="3"/>
  <c r="F10" i="1"/>
  <c r="B8" i="3"/>
  <c r="L10" i="1"/>
  <c r="C8" i="3"/>
  <c r="R10" i="1"/>
  <c r="D8" i="3"/>
  <c r="X10" i="1"/>
  <c r="E8" i="3"/>
  <c r="AD10" i="1"/>
  <c r="F8" i="3"/>
  <c r="AJ10" i="1"/>
  <c r="G8" i="3"/>
  <c r="H8" i="3"/>
  <c r="F11" i="1"/>
  <c r="B9" i="3"/>
  <c r="L11" i="1"/>
  <c r="C9" i="3"/>
  <c r="R11" i="1"/>
  <c r="D9" i="3"/>
  <c r="X11" i="1"/>
  <c r="E9" i="3"/>
  <c r="AD11" i="1"/>
  <c r="F9" i="3"/>
  <c r="AJ11" i="1"/>
  <c r="G9" i="3"/>
  <c r="H9" i="3"/>
  <c r="F12" i="1"/>
  <c r="B10" i="3"/>
  <c r="L12" i="1"/>
  <c r="C10" i="3"/>
  <c r="R12" i="1"/>
  <c r="D10" i="3"/>
  <c r="X12" i="1"/>
  <c r="E10" i="3"/>
  <c r="AD12" i="1"/>
  <c r="F10" i="3"/>
  <c r="AJ12" i="1"/>
  <c r="G10" i="3"/>
  <c r="H10" i="3"/>
  <c r="F13" i="1"/>
  <c r="B11" i="3"/>
  <c r="L13" i="1"/>
  <c r="C11" i="3"/>
  <c r="R13" i="1"/>
  <c r="D11" i="3"/>
  <c r="X13" i="1"/>
  <c r="E11" i="3"/>
  <c r="AD13" i="1"/>
  <c r="F11" i="3"/>
  <c r="AJ13" i="1"/>
  <c r="G11" i="3"/>
  <c r="H11" i="3"/>
  <c r="F14" i="1"/>
  <c r="B12" i="3"/>
  <c r="L14" i="1"/>
  <c r="C12" i="3"/>
  <c r="R14" i="1"/>
  <c r="D12" i="3"/>
  <c r="X14" i="1"/>
  <c r="E12" i="3"/>
  <c r="AD14" i="1"/>
  <c r="F12" i="3"/>
  <c r="AJ14" i="1"/>
  <c r="G12" i="3"/>
  <c r="H12" i="3"/>
  <c r="F15" i="1"/>
  <c r="B13" i="3"/>
  <c r="L15" i="1"/>
  <c r="C13" i="3"/>
  <c r="R15" i="1"/>
  <c r="D13" i="3"/>
  <c r="X15" i="1"/>
  <c r="E13" i="3"/>
  <c r="AD15" i="1"/>
  <c r="F13" i="3"/>
  <c r="AJ15" i="1"/>
  <c r="G13" i="3"/>
  <c r="H13" i="3"/>
  <c r="F16" i="1"/>
  <c r="B14" i="3"/>
  <c r="L16" i="1"/>
  <c r="C14" i="3"/>
  <c r="R16" i="1"/>
  <c r="D14" i="3"/>
  <c r="X16" i="1"/>
  <c r="E14" i="3"/>
  <c r="AD16" i="1"/>
  <c r="F14" i="3"/>
  <c r="AJ16" i="1"/>
  <c r="G14" i="3"/>
  <c r="H14" i="3"/>
  <c r="F17" i="1"/>
  <c r="B15" i="3"/>
  <c r="L17" i="1"/>
  <c r="C15" i="3"/>
  <c r="R17" i="1"/>
  <c r="D15" i="3"/>
  <c r="X17" i="1"/>
  <c r="E15" i="3"/>
  <c r="AD17" i="1"/>
  <c r="F15" i="3"/>
  <c r="AJ17" i="1"/>
  <c r="G15" i="3"/>
  <c r="H15" i="3"/>
  <c r="F18" i="1"/>
  <c r="B16" i="3"/>
  <c r="L18" i="1"/>
  <c r="C16" i="3"/>
  <c r="R18" i="1"/>
  <c r="D16" i="3"/>
  <c r="X18" i="1"/>
  <c r="E16" i="3"/>
  <c r="AD18" i="1"/>
  <c r="F16" i="3"/>
  <c r="AJ18" i="1"/>
  <c r="G16" i="3"/>
  <c r="H16" i="3"/>
  <c r="F19" i="1"/>
  <c r="B17" i="3"/>
  <c r="L19" i="1"/>
  <c r="C17" i="3"/>
  <c r="R19" i="1"/>
  <c r="D17" i="3"/>
  <c r="X19" i="1"/>
  <c r="E17" i="3"/>
  <c r="AD19" i="1"/>
  <c r="F17" i="3"/>
  <c r="AJ19" i="1"/>
  <c r="G17" i="3"/>
  <c r="H17" i="3"/>
  <c r="F20" i="1"/>
  <c r="B18" i="3"/>
  <c r="L20" i="1"/>
  <c r="C18" i="3"/>
  <c r="R20" i="1"/>
  <c r="D18" i="3"/>
  <c r="X20" i="1"/>
  <c r="E18" i="3"/>
  <c r="AD20" i="1"/>
  <c r="F18" i="3"/>
  <c r="AJ20" i="1"/>
  <c r="G18" i="3"/>
  <c r="H18" i="3"/>
  <c r="F21" i="1"/>
  <c r="B19" i="3"/>
  <c r="L21" i="1"/>
  <c r="C19" i="3"/>
  <c r="R21" i="1"/>
  <c r="D19" i="3"/>
  <c r="X21" i="1"/>
  <c r="E19" i="3"/>
  <c r="AD21" i="1"/>
  <c r="F19" i="3"/>
  <c r="AJ21" i="1"/>
  <c r="G19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B2" i="3"/>
  <c r="C2" i="3"/>
  <c r="D2" i="3"/>
  <c r="E2" i="3"/>
  <c r="F2" i="3"/>
  <c r="G2" i="3"/>
  <c r="H2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E4" i="1"/>
</calcChain>
</file>

<file path=xl/sharedStrings.xml><?xml version="1.0" encoding="utf-8"?>
<sst xmlns="http://schemas.openxmlformats.org/spreadsheetml/2006/main" count="238" uniqueCount="28">
  <si>
    <t>Dia</t>
  </si>
  <si>
    <t>Open</t>
  </si>
  <si>
    <t>Close</t>
  </si>
  <si>
    <t>BTC</t>
  </si>
  <si>
    <t>Difference</t>
  </si>
  <si>
    <t>BCH (BitcoinCash)</t>
  </si>
  <si>
    <t>BTC (BitCoin)</t>
  </si>
  <si>
    <t>ETH (Ethereum)</t>
  </si>
  <si>
    <t>XRP (Ripple)</t>
  </si>
  <si>
    <t>LTC (Litecoin)</t>
  </si>
  <si>
    <t>IOTA (Miota)</t>
  </si>
  <si>
    <t>BCH</t>
  </si>
  <si>
    <t>ETH</t>
  </si>
  <si>
    <t>LTC</t>
  </si>
  <si>
    <t>IOTA</t>
  </si>
  <si>
    <t>Day</t>
  </si>
  <si>
    <t>Coin</t>
  </si>
  <si>
    <t>Total Value</t>
  </si>
  <si>
    <t>XRP</t>
  </si>
  <si>
    <t>TOTAL</t>
  </si>
  <si>
    <t>Initial Investment</t>
  </si>
  <si>
    <t>Investiment per Coin</t>
  </si>
  <si>
    <t>Crypto Investment - December 2017</t>
  </si>
  <si>
    <t># Change the value on the left</t>
  </si>
  <si>
    <t>macw0rm</t>
  </si>
  <si>
    <t>Version</t>
  </si>
  <si>
    <t>Contributor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</si>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</sst>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USD]\ * #,##0.00_);_([$USD]\ * \(#,##0.00\);_([$USD]\ * &quot;-&quot;??_);_(@_)"/>
    <numFmt numFmtId="165" formatCode="[$USD]\ #,##0.00"/>
  </numFmts>
  <fonts count="6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/>
    </xf>
    <xf numFmtId="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4" fontId="0" fillId="7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Border="1"/>
    <xf numFmtId="0" fontId="0" fillId="8" borderId="0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4" fontId="0" fillId="2" borderId="4" xfId="0" applyNumberFormat="1" applyFill="1" applyBorder="1"/>
    <xf numFmtId="4" fontId="0" fillId="2" borderId="6" xfId="0" applyNumberFormat="1" applyFill="1" applyBorder="1"/>
    <xf numFmtId="4" fontId="0" fillId="2" borderId="0" xfId="0" applyNumberFormat="1" applyFill="1" applyBorder="1"/>
    <xf numFmtId="4" fontId="0" fillId="2" borderId="2" xfId="0" applyNumberFormat="1" applyFill="1" applyBorder="1"/>
    <xf numFmtId="4" fontId="0" fillId="9" borderId="4" xfId="0" applyNumberFormat="1" applyFill="1" applyBorder="1"/>
    <xf numFmtId="4" fontId="0" fillId="9" borderId="6" xfId="0" applyNumberFormat="1" applyFill="1" applyBorder="1"/>
    <xf numFmtId="4" fontId="0" fillId="9" borderId="0" xfId="0" applyNumberFormat="1" applyFill="1" applyBorder="1"/>
    <xf numFmtId="4" fontId="0" fillId="9" borderId="2" xfId="0" applyNumberFormat="1" applyFill="1" applyBorder="1"/>
    <xf numFmtId="4" fontId="0" fillId="3" borderId="4" xfId="0" applyNumberFormat="1" applyFill="1" applyBorder="1"/>
    <xf numFmtId="4" fontId="0" fillId="3" borderId="6" xfId="0" applyNumberFormat="1" applyFill="1" applyBorder="1"/>
    <xf numFmtId="4" fontId="0" fillId="3" borderId="0" xfId="0" applyNumberFormat="1" applyFill="1" applyBorder="1"/>
    <xf numFmtId="4" fontId="0" fillId="3" borderId="2" xfId="0" applyNumberFormat="1" applyFill="1" applyBorder="1"/>
    <xf numFmtId="4" fontId="0" fillId="10" borderId="4" xfId="0" applyNumberFormat="1" applyFill="1" applyBorder="1"/>
    <xf numFmtId="4" fontId="0" fillId="10" borderId="6" xfId="0" applyNumberFormat="1" applyFill="1" applyBorder="1"/>
    <xf numFmtId="4" fontId="0" fillId="10" borderId="0" xfId="0" applyNumberFormat="1" applyFill="1" applyBorder="1"/>
    <xf numFmtId="4" fontId="0" fillId="10" borderId="2" xfId="0" applyNumberFormat="1" applyFill="1" applyBorder="1"/>
    <xf numFmtId="4" fontId="0" fillId="4" borderId="4" xfId="0" applyNumberFormat="1" applyFill="1" applyBorder="1"/>
    <xf numFmtId="4" fontId="0" fillId="4" borderId="6" xfId="0" applyNumberFormat="1" applyFill="1" applyBorder="1"/>
    <xf numFmtId="4" fontId="0" fillId="4" borderId="0" xfId="0" applyNumberFormat="1" applyFill="1" applyBorder="1"/>
    <xf numFmtId="4" fontId="0" fillId="4" borderId="2" xfId="0" applyNumberFormat="1" applyFill="1" applyBorder="1"/>
    <xf numFmtId="4" fontId="0" fillId="11" borderId="4" xfId="0" applyNumberFormat="1" applyFill="1" applyBorder="1"/>
    <xf numFmtId="4" fontId="0" fillId="11" borderId="6" xfId="0" applyNumberFormat="1" applyFill="1" applyBorder="1"/>
    <xf numFmtId="4" fontId="0" fillId="11" borderId="0" xfId="0" applyNumberFormat="1" applyFill="1" applyBorder="1"/>
    <xf numFmtId="4" fontId="0" fillId="11" borderId="2" xfId="0" applyNumberFormat="1" applyFill="1" applyBorder="1"/>
    <xf numFmtId="4" fontId="0" fillId="12" borderId="4" xfId="0" applyNumberFormat="1" applyFill="1" applyBorder="1"/>
    <xf numFmtId="4" fontId="0" fillId="12" borderId="6" xfId="0" applyNumberFormat="1" applyFill="1" applyBorder="1"/>
    <xf numFmtId="4" fontId="0" fillId="12" borderId="0" xfId="0" applyNumberFormat="1" applyFill="1" applyBorder="1"/>
    <xf numFmtId="4" fontId="0" fillId="12" borderId="2" xfId="0" applyNumberFormat="1" applyFill="1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13" borderId="7" xfId="0" applyFont="1" applyFill="1" applyBorder="1"/>
    <xf numFmtId="0" fontId="5" fillId="0" borderId="7" xfId="0" applyFont="1" applyBorder="1"/>
    <xf numFmtId="0" fontId="5" fillId="0" borderId="1" xfId="0" applyFont="1" applyBorder="1"/>
    <xf numFmtId="0" fontId="5" fillId="11" borderId="7" xfId="0" applyFont="1" applyFill="1" applyBorder="1"/>
    <xf numFmtId="0" fontId="5" fillId="0" borderId="8" xfId="0" applyFont="1" applyBorder="1"/>
    <xf numFmtId="4" fontId="5" fillId="13" borderId="7" xfId="0" applyNumberFormat="1" applyFont="1" applyFill="1" applyBorder="1"/>
    <xf numFmtId="2" fontId="5" fillId="11" borderId="7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C1" sqref="C1"/>
    </sheetView>
  </sheetViews>
  <sheetFormatPr baseColWidth="10" defaultRowHeight="31" x14ac:dyDescent="0.35"/>
  <cols>
    <col min="1" max="1" width="35.33203125" style="84" bestFit="1" customWidth="1"/>
    <col min="2" max="2" width="23.33203125" style="84" bestFit="1" customWidth="1"/>
    <col min="3" max="3" width="46.1640625" style="84" bestFit="1" customWidth="1"/>
    <col min="4" max="16384" width="10.83203125" style="84"/>
  </cols>
  <sheetData>
    <row r="1" spans="1:16" x14ac:dyDescent="0.35">
      <c r="A1" s="82" t="s">
        <v>20</v>
      </c>
      <c r="B1" s="87">
        <v>5000</v>
      </c>
      <c r="C1" s="83" t="s">
        <v>23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</row>
    <row r="2" spans="1:16" x14ac:dyDescent="0.3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</row>
    <row r="3" spans="1:16" x14ac:dyDescent="0.35">
      <c r="A3" s="85" t="s">
        <v>21</v>
      </c>
      <c r="B3" s="88">
        <f>B1/6</f>
        <v>833.33333333333337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</row>
    <row r="4" spans="1:16" x14ac:dyDescent="0.35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</row>
    <row r="5" spans="1:16" x14ac:dyDescent="0.35">
      <c r="A5" s="83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</row>
    <row r="6" spans="1:16" x14ac:dyDescent="0.3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</row>
    <row r="7" spans="1:16" x14ac:dyDescent="0.35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</row>
    <row r="8" spans="1:16" x14ac:dyDescent="0.35">
      <c r="A8" s="83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</row>
    <row r="9" spans="1:16" x14ac:dyDescent="0.35">
      <c r="A9" s="83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</row>
    <row r="10" spans="1:16" x14ac:dyDescent="0.35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</row>
    <row r="11" spans="1:16" x14ac:dyDescent="0.35">
      <c r="A11" s="83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</row>
    <row r="12" spans="1:16" x14ac:dyDescent="0.35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</row>
    <row r="13" spans="1:16" x14ac:dyDescent="0.35">
      <c r="A13" s="83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</row>
    <row r="14" spans="1:16" x14ac:dyDescent="0.35">
      <c r="A14" s="83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</row>
    <row r="15" spans="1:16" x14ac:dyDescent="0.35">
      <c r="A15" s="83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</row>
    <row r="16" spans="1:16" x14ac:dyDescent="0.35">
      <c r="A16" s="83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</row>
    <row r="17" spans="1:16" x14ac:dyDescent="0.35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</row>
    <row r="18" spans="1:16" x14ac:dyDescent="0.35">
      <c r="A18" s="83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</row>
    <row r="19" spans="1:16" x14ac:dyDescent="0.35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</row>
    <row r="20" spans="1:16" x14ac:dyDescent="0.35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</row>
    <row r="21" spans="1:16" x14ac:dyDescent="0.35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</row>
    <row r="22" spans="1:16" x14ac:dyDescent="0.35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</row>
    <row r="23" spans="1:16" x14ac:dyDescent="0.35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</row>
    <row r="24" spans="1:16" x14ac:dyDescent="0.35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</row>
    <row r="25" spans="1:16" x14ac:dyDescent="0.35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</row>
    <row r="26" spans="1:16" x14ac:dyDescent="0.35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</row>
    <row r="27" spans="1:16" x14ac:dyDescent="0.35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</row>
    <row r="28" spans="1:16" x14ac:dyDescent="0.35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</row>
    <row r="29" spans="1:16" x14ac:dyDescent="0.35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</row>
    <row r="30" spans="1:16" x14ac:dyDescent="0.35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</row>
    <row r="31" spans="1:16" x14ac:dyDescent="0.35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</row>
    <row r="32" spans="1:16" x14ac:dyDescent="0.35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</row>
    <row r="33" spans="1:16" x14ac:dyDescent="0.35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</row>
    <row r="34" spans="1:16" x14ac:dyDescent="0.35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</row>
    <row r="35" spans="1:16" x14ac:dyDescent="0.35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"/>
  <sheetViews>
    <sheetView workbookViewId="0">
      <selection activeCell="D5" sqref="D5"/>
    </sheetView>
  </sheetViews>
  <sheetFormatPr baseColWidth="10" defaultRowHeight="16" x14ac:dyDescent="0.2"/>
  <cols>
    <col min="1" max="1" width="11.6640625" bestFit="1" customWidth="1"/>
    <col min="2" max="2" width="10.83203125" style="3"/>
    <col min="3" max="5" width="14.33203125" bestFit="1" customWidth="1"/>
    <col min="6" max="6" width="11.1640625" bestFit="1" customWidth="1"/>
    <col min="7" max="7" width="15.6640625" bestFit="1" customWidth="1"/>
    <col min="9" max="9" width="12" style="1" bestFit="1" customWidth="1"/>
    <col min="10" max="10" width="12" bestFit="1" customWidth="1"/>
    <col min="12" max="12" width="10.83203125" style="1"/>
    <col min="13" max="13" width="14" bestFit="1" customWidth="1"/>
    <col min="18" max="18" width="10.83203125" style="1"/>
    <col min="24" max="24" width="10.83203125" style="1"/>
    <col min="25" max="25" width="12" bestFit="1" customWidth="1"/>
    <col min="36" max="36" width="10.83203125" style="1"/>
  </cols>
  <sheetData>
    <row r="1" spans="1:36" ht="16" customHeight="1" x14ac:dyDescent="0.2">
      <c r="A1" s="72" t="s">
        <v>22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</row>
    <row r="2" spans="1:36" ht="16" customHeight="1" x14ac:dyDescent="0.2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</row>
    <row r="3" spans="1:36" s="2" customFormat="1" x14ac:dyDescent="0.2">
      <c r="A3" s="4" t="s">
        <v>16</v>
      </c>
      <c r="B3" s="38" t="s">
        <v>15</v>
      </c>
      <c r="C3" s="4" t="s">
        <v>1</v>
      </c>
      <c r="D3" s="4" t="s">
        <v>2</v>
      </c>
      <c r="E3" s="4" t="s">
        <v>4</v>
      </c>
      <c r="F3" s="4" t="s">
        <v>17</v>
      </c>
      <c r="G3" s="9" t="s">
        <v>16</v>
      </c>
      <c r="H3" s="9" t="s">
        <v>15</v>
      </c>
      <c r="I3" s="10" t="s">
        <v>1</v>
      </c>
      <c r="J3" s="9" t="s">
        <v>2</v>
      </c>
      <c r="K3" s="9" t="s">
        <v>4</v>
      </c>
      <c r="L3" s="10" t="s">
        <v>17</v>
      </c>
      <c r="M3" s="15" t="s">
        <v>16</v>
      </c>
      <c r="N3" s="15" t="s">
        <v>0</v>
      </c>
      <c r="O3" s="16" t="s">
        <v>1</v>
      </c>
      <c r="P3" s="15" t="s">
        <v>2</v>
      </c>
      <c r="Q3" s="15" t="s">
        <v>4</v>
      </c>
      <c r="R3" s="16" t="s">
        <v>17</v>
      </c>
      <c r="S3" s="21" t="s">
        <v>16</v>
      </c>
      <c r="T3" s="21" t="s">
        <v>15</v>
      </c>
      <c r="U3" s="23" t="s">
        <v>1</v>
      </c>
      <c r="V3" s="21" t="s">
        <v>2</v>
      </c>
      <c r="W3" s="21" t="s">
        <v>4</v>
      </c>
      <c r="X3" s="23" t="s">
        <v>17</v>
      </c>
      <c r="Y3" s="26" t="s">
        <v>16</v>
      </c>
      <c r="Z3" s="26" t="s">
        <v>15</v>
      </c>
      <c r="AA3" s="27" t="s">
        <v>1</v>
      </c>
      <c r="AB3" s="26" t="s">
        <v>2</v>
      </c>
      <c r="AC3" s="26" t="s">
        <v>4</v>
      </c>
      <c r="AD3" s="27" t="s">
        <v>17</v>
      </c>
      <c r="AE3" s="32" t="s">
        <v>16</v>
      </c>
      <c r="AF3" s="32" t="s">
        <v>15</v>
      </c>
      <c r="AG3" s="33" t="s">
        <v>1</v>
      </c>
      <c r="AH3" s="32" t="s">
        <v>2</v>
      </c>
      <c r="AI3" s="32" t="s">
        <v>4</v>
      </c>
      <c r="AJ3" s="33" t="s">
        <v>17</v>
      </c>
    </row>
    <row r="4" spans="1:36" x14ac:dyDescent="0.2">
      <c r="A4" s="5" t="s">
        <v>6</v>
      </c>
      <c r="B4" s="5">
        <v>1</v>
      </c>
      <c r="C4" s="6">
        <v>10198.6</v>
      </c>
      <c r="D4" s="6">
        <v>10975.6</v>
      </c>
      <c r="E4" s="7">
        <f>(D4-C4)/D4</f>
        <v>7.079339626079667E-2</v>
      </c>
      <c r="F4" s="8">
        <f>(Variables!B3*Coins!E4)+Variables!B3</f>
        <v>892.32783021733064</v>
      </c>
      <c r="G4" s="11" t="s">
        <v>5</v>
      </c>
      <c r="H4" s="11">
        <v>1</v>
      </c>
      <c r="I4" s="12">
        <v>1381.81</v>
      </c>
      <c r="J4" s="12">
        <v>1462.68</v>
      </c>
      <c r="K4" s="13">
        <f>(J4-I4)/J4</f>
        <v>5.5288921705362835E-2</v>
      </c>
      <c r="L4" s="14">
        <f>(Variables!B3*Coins!K4)+Variables!B3</f>
        <v>879.40743475446902</v>
      </c>
      <c r="M4" s="17" t="s">
        <v>7</v>
      </c>
      <c r="N4" s="17">
        <v>1</v>
      </c>
      <c r="O4" s="18">
        <v>445.21</v>
      </c>
      <c r="P4" s="18">
        <v>466.54</v>
      </c>
      <c r="Q4" s="19">
        <f>(P4-O4)/P4</f>
        <v>4.5719552449950789E-2</v>
      </c>
      <c r="R4" s="20">
        <f>(Variables!B3*Coins!Q4)+Variables!B3</f>
        <v>871.43296037495907</v>
      </c>
      <c r="S4" s="22" t="s">
        <v>8</v>
      </c>
      <c r="T4" s="22">
        <v>1</v>
      </c>
      <c r="U4" s="22">
        <v>0.25035200000000002</v>
      </c>
      <c r="V4" s="22">
        <v>0.25569900000000001</v>
      </c>
      <c r="W4" s="24">
        <f>(V4-U4)/V4</f>
        <v>2.091130587135652E-2</v>
      </c>
      <c r="X4" s="25">
        <f>(Variables!B3*Coins!W4)+Variables!B3</f>
        <v>850.75942155946382</v>
      </c>
      <c r="Y4" s="28" t="s">
        <v>9</v>
      </c>
      <c r="Z4" s="28">
        <v>1</v>
      </c>
      <c r="AA4" s="29">
        <v>88</v>
      </c>
      <c r="AB4" s="29">
        <v>99</v>
      </c>
      <c r="AC4" s="30">
        <f>(AB4-AA4)/AB4</f>
        <v>0.1111111111111111</v>
      </c>
      <c r="AD4" s="31">
        <f>(Variables!B3*Coins!AC4)+Variables!B3</f>
        <v>925.92592592592598</v>
      </c>
      <c r="AE4" s="34" t="s">
        <v>10</v>
      </c>
      <c r="AF4" s="34">
        <v>1</v>
      </c>
      <c r="AG4" s="35">
        <v>1.31</v>
      </c>
      <c r="AH4" s="35">
        <v>1.45</v>
      </c>
      <c r="AI4" s="36">
        <f>(AH4-AG4)/AH4</f>
        <v>9.6551724137930964E-2</v>
      </c>
      <c r="AJ4" s="37">
        <f>(Variables!B3*Coins!AI4)+Variables!B3</f>
        <v>913.79310344827582</v>
      </c>
    </row>
    <row r="5" spans="1:36" x14ac:dyDescent="0.2">
      <c r="A5" s="5" t="s">
        <v>6</v>
      </c>
      <c r="B5" s="5">
        <v>2</v>
      </c>
      <c r="C5" s="6">
        <v>10978.3</v>
      </c>
      <c r="D5" s="6">
        <v>11074.6</v>
      </c>
      <c r="E5" s="7">
        <f>(D5-C5)/D5</f>
        <v>8.6955736550305279E-3</v>
      </c>
      <c r="F5" s="8">
        <f>(F4*E5)+F4</f>
        <v>900.08713258941907</v>
      </c>
      <c r="G5" s="11" t="s">
        <v>5</v>
      </c>
      <c r="H5" s="11">
        <v>2</v>
      </c>
      <c r="I5" s="12">
        <v>1462.06</v>
      </c>
      <c r="J5" s="12">
        <v>1434.98</v>
      </c>
      <c r="K5" s="13">
        <f t="shared" ref="K5:K21" si="0">(J5-I5)/J5</f>
        <v>-1.8871343154608377E-2</v>
      </c>
      <c r="L5" s="14">
        <f>(L4*K5)+L4</f>
        <v>862.8118352805036</v>
      </c>
      <c r="M5" s="17" t="s">
        <v>7</v>
      </c>
      <c r="N5" s="17">
        <v>2</v>
      </c>
      <c r="O5" s="18">
        <v>466.85</v>
      </c>
      <c r="P5" s="18">
        <v>463.45</v>
      </c>
      <c r="Q5" s="19">
        <f t="shared" ref="Q5:Q21" si="1">(P5-O5)/P5</f>
        <v>-7.3362822310929637E-3</v>
      </c>
      <c r="R5" s="20">
        <f>(R4*Q5)+R4</f>
        <v>865.03988223217152</v>
      </c>
      <c r="S5" s="22" t="s">
        <v>8</v>
      </c>
      <c r="T5" s="22">
        <v>2</v>
      </c>
      <c r="U5" s="22">
        <v>0.25565599999999999</v>
      </c>
      <c r="V5" s="22">
        <v>0.255492</v>
      </c>
      <c r="W5" s="24">
        <f t="shared" ref="W5:W21" si="2">(V5-U5)/V5</f>
        <v>-6.4189876786747719E-4</v>
      </c>
      <c r="X5" s="25">
        <f>(X4*W5)+X4</f>
        <v>850.21332013501319</v>
      </c>
      <c r="Y5" s="28" t="s">
        <v>9</v>
      </c>
      <c r="Z5" s="28">
        <v>2</v>
      </c>
      <c r="AA5" s="29">
        <v>98.94</v>
      </c>
      <c r="AB5" s="29">
        <v>100.28</v>
      </c>
      <c r="AC5" s="30">
        <f t="shared" ref="AC5:AC21" si="3">(AB5-AA5)/AB5</f>
        <v>1.3362584762664572E-2</v>
      </c>
      <c r="AD5" s="31">
        <f>(AD4*AC5)+AD4</f>
        <v>938.29868959505984</v>
      </c>
      <c r="AE5" s="34" t="s">
        <v>10</v>
      </c>
      <c r="AF5" s="34">
        <v>2</v>
      </c>
      <c r="AG5" s="35">
        <v>1.42</v>
      </c>
      <c r="AH5" s="35">
        <v>1.44</v>
      </c>
      <c r="AI5" s="36">
        <f t="shared" ref="AI5:AI21" si="4">(AH5-AG5)/AH5</f>
        <v>1.3888888888888902E-2</v>
      </c>
      <c r="AJ5" s="37">
        <f>(AJ4*AI5)+AJ4</f>
        <v>926.4846743295019</v>
      </c>
    </row>
    <row r="6" spans="1:36" x14ac:dyDescent="0.2">
      <c r="A6" s="5" t="s">
        <v>6</v>
      </c>
      <c r="B6" s="5">
        <v>3</v>
      </c>
      <c r="C6" s="6">
        <v>11082.7</v>
      </c>
      <c r="D6" s="6">
        <v>11323.2</v>
      </c>
      <c r="E6" s="7">
        <f t="shared" ref="E6:E21" si="5">(D6-C6)/D6</f>
        <v>2.1239578917620461E-2</v>
      </c>
      <c r="F6" s="8">
        <f t="shared" ref="F6:F21" si="6">(F5*E6)+F5</f>
        <v>919.20460427478679</v>
      </c>
      <c r="G6" s="11" t="s">
        <v>5</v>
      </c>
      <c r="H6" s="11">
        <v>3</v>
      </c>
      <c r="I6" s="12">
        <v>1435.36</v>
      </c>
      <c r="J6" s="12">
        <v>1559.93</v>
      </c>
      <c r="K6" s="13">
        <f t="shared" si="0"/>
        <v>7.985614739122919E-2</v>
      </c>
      <c r="L6" s="14">
        <f t="shared" ref="L6:L21" si="7">(L5*K6)+L5</f>
        <v>931.71266436956046</v>
      </c>
      <c r="M6" s="17" t="s">
        <v>7</v>
      </c>
      <c r="N6" s="17">
        <v>3</v>
      </c>
      <c r="O6" s="18">
        <v>463.7</v>
      </c>
      <c r="P6" s="18">
        <v>465.85</v>
      </c>
      <c r="Q6" s="19">
        <f t="shared" si="1"/>
        <v>4.6152194912526222E-3</v>
      </c>
      <c r="R6" s="20">
        <f t="shared" ref="R6:R21" si="8">(R5*Q6)+R5</f>
        <v>869.03223115736034</v>
      </c>
      <c r="S6" s="22" t="s">
        <v>8</v>
      </c>
      <c r="T6" s="22">
        <v>3</v>
      </c>
      <c r="U6" s="22">
        <v>0.25552999999999998</v>
      </c>
      <c r="V6" s="22">
        <v>0.252558</v>
      </c>
      <c r="W6" s="24">
        <f t="shared" si="2"/>
        <v>-1.1767593978412779E-2</v>
      </c>
      <c r="X6" s="25">
        <f t="shared" ref="X6:X21" si="9">(X5*W6)+X5</f>
        <v>840.20835498862607</v>
      </c>
      <c r="Y6" s="28" t="s">
        <v>9</v>
      </c>
      <c r="Z6" s="28">
        <v>3</v>
      </c>
      <c r="AA6" s="29">
        <v>100.19</v>
      </c>
      <c r="AB6" s="29">
        <v>101.26</v>
      </c>
      <c r="AC6" s="30">
        <f t="shared" si="3"/>
        <v>1.0566857594311745E-2</v>
      </c>
      <c r="AD6" s="31">
        <f t="shared" ref="AD6:AD21" si="10">(AD5*AC6)+AD5</f>
        <v>948.2135582289402</v>
      </c>
      <c r="AE6" s="34" t="s">
        <v>10</v>
      </c>
      <c r="AF6" s="34">
        <v>3</v>
      </c>
      <c r="AG6" s="35">
        <v>1.44</v>
      </c>
      <c r="AH6" s="35">
        <v>1.88</v>
      </c>
      <c r="AI6" s="36">
        <f t="shared" si="4"/>
        <v>0.23404255319148934</v>
      </c>
      <c r="AJ6" s="37">
        <f t="shared" ref="AJ6:AJ21" si="11">(AJ5*AI6)+AJ5</f>
        <v>1143.3215130023641</v>
      </c>
    </row>
    <row r="7" spans="1:36" x14ac:dyDescent="0.2">
      <c r="A7" s="5" t="s">
        <v>6</v>
      </c>
      <c r="B7" s="5">
        <v>4</v>
      </c>
      <c r="C7" s="6">
        <v>11315.4</v>
      </c>
      <c r="D7" s="6">
        <v>11657.2</v>
      </c>
      <c r="E7" s="7">
        <f t="shared" si="5"/>
        <v>2.9320934701300577E-2</v>
      </c>
      <c r="F7" s="8">
        <f t="shared" si="6"/>
        <v>946.1565424538627</v>
      </c>
      <c r="G7" s="11" t="s">
        <v>5</v>
      </c>
      <c r="H7" s="11">
        <v>4</v>
      </c>
      <c r="I7" s="12">
        <v>1560.16</v>
      </c>
      <c r="J7" s="12">
        <v>1576.92</v>
      </c>
      <c r="K7" s="13">
        <f t="shared" si="0"/>
        <v>1.0628313421099352E-2</v>
      </c>
      <c r="L7" s="14">
        <f t="shared" si="7"/>
        <v>941.61519858488771</v>
      </c>
      <c r="M7" s="17" t="s">
        <v>7</v>
      </c>
      <c r="N7" s="17">
        <v>4</v>
      </c>
      <c r="O7" s="18">
        <v>466.05</v>
      </c>
      <c r="P7" s="18">
        <v>470.2</v>
      </c>
      <c r="Q7" s="19">
        <f t="shared" si="1"/>
        <v>8.8260314759676245E-3</v>
      </c>
      <c r="R7" s="20">
        <f t="shared" si="8"/>
        <v>876.70233698318555</v>
      </c>
      <c r="S7" s="22" t="s">
        <v>8</v>
      </c>
      <c r="T7" s="22">
        <v>4</v>
      </c>
      <c r="U7" s="22">
        <v>0.252919</v>
      </c>
      <c r="V7" s="22">
        <v>0.25357099999999999</v>
      </c>
      <c r="W7" s="24">
        <f t="shared" si="2"/>
        <v>2.5712719514454961E-3</v>
      </c>
      <c r="X7" s="25">
        <f t="shared" si="9"/>
        <v>842.36875916517852</v>
      </c>
      <c r="Y7" s="28" t="s">
        <v>9</v>
      </c>
      <c r="Z7" s="28">
        <v>4</v>
      </c>
      <c r="AA7" s="29">
        <v>101.4</v>
      </c>
      <c r="AB7" s="29">
        <v>104.24</v>
      </c>
      <c r="AC7" s="30">
        <f t="shared" si="3"/>
        <v>2.724481964696843E-2</v>
      </c>
      <c r="AD7" s="31">
        <f t="shared" si="10"/>
        <v>974.04746560969784</v>
      </c>
      <c r="AE7" s="34" t="s">
        <v>10</v>
      </c>
      <c r="AF7" s="34">
        <v>4</v>
      </c>
      <c r="AG7" s="35">
        <v>1.89</v>
      </c>
      <c r="AH7" s="35">
        <v>2.76</v>
      </c>
      <c r="AI7" s="36">
        <f t="shared" si="4"/>
        <v>0.31521739130434778</v>
      </c>
      <c r="AJ7" s="37">
        <f t="shared" si="11"/>
        <v>1503.7163377531092</v>
      </c>
    </row>
    <row r="8" spans="1:36" x14ac:dyDescent="0.2">
      <c r="A8" s="5" t="s">
        <v>6</v>
      </c>
      <c r="B8" s="5">
        <v>5</v>
      </c>
      <c r="C8" s="6">
        <v>11685.7</v>
      </c>
      <c r="D8" s="6">
        <v>11916.7</v>
      </c>
      <c r="E8" s="7">
        <f t="shared" si="5"/>
        <v>1.9384561162066678E-2</v>
      </c>
      <c r="F8" s="8">
        <f t="shared" si="6"/>
        <v>964.49737181994919</v>
      </c>
      <c r="G8" s="11" t="s">
        <v>5</v>
      </c>
      <c r="H8" s="11">
        <v>5</v>
      </c>
      <c r="I8" s="12">
        <v>1580.16</v>
      </c>
      <c r="J8" s="12">
        <v>1501.85</v>
      </c>
      <c r="K8" s="13">
        <f t="shared" si="0"/>
        <v>-5.2142357758764309E-2</v>
      </c>
      <c r="L8" s="14">
        <f t="shared" si="7"/>
        <v>892.51716202918465</v>
      </c>
      <c r="M8" s="17" t="s">
        <v>7</v>
      </c>
      <c r="N8" s="17">
        <v>5</v>
      </c>
      <c r="O8" s="18">
        <v>470.29</v>
      </c>
      <c r="P8" s="18">
        <v>463.28</v>
      </c>
      <c r="Q8" s="19">
        <f t="shared" si="1"/>
        <v>-1.5131238128129961E-2</v>
      </c>
      <c r="R8" s="20">
        <f t="shared" si="8"/>
        <v>863.43674515480495</v>
      </c>
      <c r="S8" s="22" t="s">
        <v>8</v>
      </c>
      <c r="T8" s="22">
        <v>5</v>
      </c>
      <c r="U8" s="22">
        <v>0.25359799999999999</v>
      </c>
      <c r="V8" s="22">
        <v>0.24610099999999999</v>
      </c>
      <c r="W8" s="24">
        <f t="shared" si="2"/>
        <v>-3.0463102547328147E-2</v>
      </c>
      <c r="X8" s="25">
        <f t="shared" si="9"/>
        <v>816.70759327206406</v>
      </c>
      <c r="Y8" s="28" t="s">
        <v>9</v>
      </c>
      <c r="Z8" s="28">
        <v>5</v>
      </c>
      <c r="AA8" s="29">
        <v>104.28</v>
      </c>
      <c r="AB8" s="29">
        <v>102.4</v>
      </c>
      <c r="AC8" s="30">
        <f t="shared" si="3"/>
        <v>-1.8359374999999956E-2</v>
      </c>
      <c r="AD8" s="31">
        <f t="shared" si="10"/>
        <v>956.16456292076987</v>
      </c>
      <c r="AE8" s="34" t="s">
        <v>10</v>
      </c>
      <c r="AF8" s="34">
        <v>5</v>
      </c>
      <c r="AG8" s="35">
        <v>2.8</v>
      </c>
      <c r="AH8" s="35">
        <v>3.84</v>
      </c>
      <c r="AI8" s="36">
        <f t="shared" si="4"/>
        <v>0.27083333333333337</v>
      </c>
      <c r="AJ8" s="37">
        <f t="shared" si="11"/>
        <v>1910.9728458945763</v>
      </c>
    </row>
    <row r="9" spans="1:36" x14ac:dyDescent="0.2">
      <c r="A9" s="5" t="s">
        <v>6</v>
      </c>
      <c r="B9" s="5">
        <v>6</v>
      </c>
      <c r="C9" s="6">
        <v>11923.4</v>
      </c>
      <c r="D9" s="6">
        <v>14291.5</v>
      </c>
      <c r="E9" s="7">
        <f t="shared" si="5"/>
        <v>0.16569989154392473</v>
      </c>
      <c r="F9" s="8">
        <f t="shared" si="6"/>
        <v>1124.3144817249151</v>
      </c>
      <c r="G9" s="11" t="s">
        <v>5</v>
      </c>
      <c r="H9" s="11">
        <v>6</v>
      </c>
      <c r="I9" s="12">
        <v>1498.49</v>
      </c>
      <c r="J9" s="12">
        <v>1430.1</v>
      </c>
      <c r="K9" s="13">
        <f t="shared" si="0"/>
        <v>-4.7821830641213973E-2</v>
      </c>
      <c r="L9" s="14">
        <f t="shared" si="7"/>
        <v>849.835357462248</v>
      </c>
      <c r="M9" s="17" t="s">
        <v>7</v>
      </c>
      <c r="N9" s="17">
        <v>6</v>
      </c>
      <c r="O9" s="18">
        <v>462.6</v>
      </c>
      <c r="P9" s="18">
        <v>428.59</v>
      </c>
      <c r="Q9" s="19">
        <f t="shared" si="1"/>
        <v>-7.9353228026785627E-2</v>
      </c>
      <c r="R9" s="20">
        <f t="shared" si="8"/>
        <v>794.92025222983011</v>
      </c>
      <c r="S9" s="22" t="s">
        <v>8</v>
      </c>
      <c r="T9" s="22">
        <v>6</v>
      </c>
      <c r="U9" s="22">
        <v>0.245416</v>
      </c>
      <c r="V9" s="22">
        <v>0.232544</v>
      </c>
      <c r="W9" s="24">
        <f t="shared" si="2"/>
        <v>-5.5352965460299962E-2</v>
      </c>
      <c r="X9" s="25">
        <f t="shared" si="9"/>
        <v>771.50040607051073</v>
      </c>
      <c r="Y9" s="28" t="s">
        <v>9</v>
      </c>
      <c r="Z9" s="28">
        <v>6</v>
      </c>
      <c r="AA9" s="29">
        <v>102.48</v>
      </c>
      <c r="AB9" s="29">
        <v>100.35</v>
      </c>
      <c r="AC9" s="30">
        <f t="shared" si="3"/>
        <v>-2.1225710014947781E-2</v>
      </c>
      <c r="AD9" s="31">
        <f t="shared" si="10"/>
        <v>935.86929118164426</v>
      </c>
      <c r="AE9" s="34" t="s">
        <v>10</v>
      </c>
      <c r="AF9" s="34">
        <v>6</v>
      </c>
      <c r="AG9" s="35">
        <v>3.81</v>
      </c>
      <c r="AH9" s="35">
        <v>4.3600000000000003</v>
      </c>
      <c r="AI9" s="36">
        <f t="shared" si="4"/>
        <v>0.12614678899082574</v>
      </c>
      <c r="AJ9" s="37">
        <f t="shared" si="11"/>
        <v>2152.0359342528373</v>
      </c>
    </row>
    <row r="10" spans="1:36" x14ac:dyDescent="0.2">
      <c r="A10" s="5" t="s">
        <v>6</v>
      </c>
      <c r="B10" s="5">
        <v>7</v>
      </c>
      <c r="C10" s="6">
        <v>14266.1</v>
      </c>
      <c r="D10" s="6">
        <v>17899.7</v>
      </c>
      <c r="E10" s="7">
        <f t="shared" si="5"/>
        <v>0.20299781560584815</v>
      </c>
      <c r="F10" s="8">
        <f t="shared" si="6"/>
        <v>1352.5478655690943</v>
      </c>
      <c r="G10" s="11" t="s">
        <v>5</v>
      </c>
      <c r="H10" s="11">
        <v>7</v>
      </c>
      <c r="I10" s="12">
        <v>1430.71</v>
      </c>
      <c r="J10" s="12">
        <v>1330.93</v>
      </c>
      <c r="K10" s="13">
        <f t="shared" si="0"/>
        <v>-7.4970133665932817E-2</v>
      </c>
      <c r="L10" s="14">
        <f t="shared" si="7"/>
        <v>786.12308711926744</v>
      </c>
      <c r="M10" s="17" t="s">
        <v>7</v>
      </c>
      <c r="N10" s="17">
        <v>7</v>
      </c>
      <c r="O10" s="18">
        <v>426.37</v>
      </c>
      <c r="P10" s="18">
        <v>434.41</v>
      </c>
      <c r="Q10" s="19">
        <f t="shared" si="1"/>
        <v>1.8507861237080224E-2</v>
      </c>
      <c r="R10" s="20">
        <f t="shared" si="8"/>
        <v>809.63252595264464</v>
      </c>
      <c r="S10" s="22" t="s">
        <v>8</v>
      </c>
      <c r="T10" s="22">
        <v>7</v>
      </c>
      <c r="U10" s="22">
        <v>0.232623</v>
      </c>
      <c r="V10" s="22">
        <v>0.22282299999999999</v>
      </c>
      <c r="W10" s="24">
        <f t="shared" si="2"/>
        <v>-4.3981097103979405E-2</v>
      </c>
      <c r="X10" s="25">
        <f t="shared" si="9"/>
        <v>737.56897179536406</v>
      </c>
      <c r="Y10" s="28" t="s">
        <v>9</v>
      </c>
      <c r="Z10" s="28">
        <v>7</v>
      </c>
      <c r="AA10" s="29">
        <v>99.98</v>
      </c>
      <c r="AB10" s="29">
        <v>98.29</v>
      </c>
      <c r="AC10" s="30">
        <f t="shared" si="3"/>
        <v>-1.7194017702716426E-2</v>
      </c>
      <c r="AD10" s="31">
        <f t="shared" si="10"/>
        <v>919.77793802163842</v>
      </c>
      <c r="AE10" s="34" t="s">
        <v>10</v>
      </c>
      <c r="AF10" s="34">
        <v>7</v>
      </c>
      <c r="AG10" s="35">
        <v>4.47</v>
      </c>
      <c r="AH10" s="35">
        <v>4.1399999999999997</v>
      </c>
      <c r="AI10" s="36">
        <f t="shared" si="4"/>
        <v>-7.9710144927536253E-2</v>
      </c>
      <c r="AJ10" s="37">
        <f t="shared" si="11"/>
        <v>1980.4968380442776</v>
      </c>
    </row>
    <row r="11" spans="1:36" x14ac:dyDescent="0.2">
      <c r="A11" s="5" t="s">
        <v>6</v>
      </c>
      <c r="B11" s="5">
        <v>8</v>
      </c>
      <c r="C11" s="6">
        <v>17802.900000000001</v>
      </c>
      <c r="D11" s="6">
        <v>16569.400000000001</v>
      </c>
      <c r="E11" s="7">
        <f t="shared" si="5"/>
        <v>-7.4444457856047891E-2</v>
      </c>
      <c r="F11" s="8">
        <f t="shared" si="6"/>
        <v>1251.8581729924483</v>
      </c>
      <c r="G11" s="11" t="s">
        <v>5</v>
      </c>
      <c r="H11" s="11">
        <v>8</v>
      </c>
      <c r="I11" s="12">
        <v>1329.16</v>
      </c>
      <c r="J11" s="12">
        <v>1464.13</v>
      </c>
      <c r="K11" s="13">
        <f t="shared" si="0"/>
        <v>9.2184437174294642E-2</v>
      </c>
      <c r="L11" s="14">
        <f t="shared" si="7"/>
        <v>858.59140145507604</v>
      </c>
      <c r="M11" s="17" t="s">
        <v>7</v>
      </c>
      <c r="N11" s="17">
        <v>8</v>
      </c>
      <c r="O11" s="18">
        <v>434.99</v>
      </c>
      <c r="P11" s="18">
        <v>456.03</v>
      </c>
      <c r="Q11" s="19">
        <f t="shared" si="1"/>
        <v>4.6137315527487149E-2</v>
      </c>
      <c r="R11" s="20">
        <f t="shared" si="8"/>
        <v>846.98679726383818</v>
      </c>
      <c r="S11" s="22" t="s">
        <v>8</v>
      </c>
      <c r="T11" s="22">
        <v>8</v>
      </c>
      <c r="U11" s="22">
        <v>0.223636</v>
      </c>
      <c r="V11" s="22">
        <v>0.25212499999999999</v>
      </c>
      <c r="W11" s="24">
        <f t="shared" si="2"/>
        <v>0.11299553792761523</v>
      </c>
      <c r="X11" s="25">
        <f t="shared" si="9"/>
        <v>820.91097452209931</v>
      </c>
      <c r="Y11" s="28" t="s">
        <v>9</v>
      </c>
      <c r="Z11" s="28">
        <v>8</v>
      </c>
      <c r="AA11" s="29">
        <v>98.33</v>
      </c>
      <c r="AB11" s="29">
        <v>124.85</v>
      </c>
      <c r="AC11" s="30">
        <f t="shared" si="3"/>
        <v>0.21241489787745294</v>
      </c>
      <c r="AD11" s="31">
        <f t="shared" si="10"/>
        <v>1115.152474796439</v>
      </c>
      <c r="AE11" s="34" t="s">
        <v>10</v>
      </c>
      <c r="AF11" s="34">
        <v>8</v>
      </c>
      <c r="AG11" s="35">
        <v>4.1399999999999997</v>
      </c>
      <c r="AH11" s="35">
        <v>5.01</v>
      </c>
      <c r="AI11" s="36">
        <f t="shared" si="4"/>
        <v>0.17365269461077848</v>
      </c>
      <c r="AJ11" s="37">
        <f t="shared" si="11"/>
        <v>2324.4154506387931</v>
      </c>
    </row>
    <row r="12" spans="1:36" x14ac:dyDescent="0.2">
      <c r="A12" s="5" t="s">
        <v>6</v>
      </c>
      <c r="B12" s="5">
        <v>9</v>
      </c>
      <c r="C12" s="6">
        <v>16523.3</v>
      </c>
      <c r="D12" s="6">
        <v>15178.2</v>
      </c>
      <c r="E12" s="7">
        <f t="shared" si="5"/>
        <v>-8.8620521537468105E-2</v>
      </c>
      <c r="F12" s="8">
        <f t="shared" si="6"/>
        <v>1140.9178488109155</v>
      </c>
      <c r="G12" s="11" t="s">
        <v>5</v>
      </c>
      <c r="H12" s="11">
        <v>9</v>
      </c>
      <c r="I12" s="12">
        <v>1464.63</v>
      </c>
      <c r="J12" s="12">
        <v>1410.06</v>
      </c>
      <c r="K12" s="13">
        <f t="shared" si="0"/>
        <v>-3.8700480830603068E-2</v>
      </c>
      <c r="L12" s="14">
        <f t="shared" si="7"/>
        <v>825.36350138174328</v>
      </c>
      <c r="M12" s="17" t="s">
        <v>7</v>
      </c>
      <c r="N12" s="17">
        <v>9</v>
      </c>
      <c r="O12" s="18">
        <v>457.34</v>
      </c>
      <c r="P12" s="18">
        <v>473.5</v>
      </c>
      <c r="Q12" s="19">
        <f t="shared" si="1"/>
        <v>3.412882787750797E-2</v>
      </c>
      <c r="R12" s="20">
        <f t="shared" si="8"/>
        <v>875.89346388217746</v>
      </c>
      <c r="S12" s="22" t="s">
        <v>8</v>
      </c>
      <c r="T12" s="22">
        <v>9</v>
      </c>
      <c r="U12" s="22">
        <v>0.252162</v>
      </c>
      <c r="V12" s="22">
        <v>0.24470800000000001</v>
      </c>
      <c r="W12" s="24">
        <f t="shared" si="2"/>
        <v>-3.0460794089281873E-2</v>
      </c>
      <c r="X12" s="25">
        <f t="shared" si="9"/>
        <v>795.90537436154989</v>
      </c>
      <c r="Y12" s="28" t="s">
        <v>9</v>
      </c>
      <c r="Z12" s="28">
        <v>9</v>
      </c>
      <c r="AA12" s="29">
        <v>127.48</v>
      </c>
      <c r="AB12" s="29">
        <v>155.24</v>
      </c>
      <c r="AC12" s="30">
        <f t="shared" si="3"/>
        <v>0.17881989178046898</v>
      </c>
      <c r="AD12" s="31">
        <f t="shared" si="10"/>
        <v>1314.5639196582604</v>
      </c>
      <c r="AE12" s="34" t="s">
        <v>10</v>
      </c>
      <c r="AF12" s="34">
        <v>9</v>
      </c>
      <c r="AG12" s="35">
        <v>5.05</v>
      </c>
      <c r="AH12" s="35">
        <v>4.68</v>
      </c>
      <c r="AI12" s="36">
        <f t="shared" si="4"/>
        <v>-7.9059829059829084E-2</v>
      </c>
      <c r="AJ12" s="37">
        <f t="shared" si="11"/>
        <v>2140.6475624472646</v>
      </c>
    </row>
    <row r="13" spans="1:36" x14ac:dyDescent="0.2">
      <c r="A13" s="5" t="s">
        <v>6</v>
      </c>
      <c r="B13" s="5">
        <v>10</v>
      </c>
      <c r="C13" s="6">
        <v>15168.4</v>
      </c>
      <c r="D13" s="6">
        <v>15455.4</v>
      </c>
      <c r="E13" s="7">
        <f t="shared" si="5"/>
        <v>1.8569561447778771E-2</v>
      </c>
      <c r="F13" s="8">
        <f t="shared" si="6"/>
        <v>1162.1041929112773</v>
      </c>
      <c r="G13" s="11" t="s">
        <v>5</v>
      </c>
      <c r="H13" s="11">
        <v>10</v>
      </c>
      <c r="I13" s="12">
        <v>1411.84</v>
      </c>
      <c r="J13" s="12">
        <v>1323.07</v>
      </c>
      <c r="K13" s="13">
        <f t="shared" si="0"/>
        <v>-6.7093955724186916E-2</v>
      </c>
      <c r="L13" s="14">
        <f t="shared" si="7"/>
        <v>769.98659916367671</v>
      </c>
      <c r="M13" s="17" t="s">
        <v>7</v>
      </c>
      <c r="N13" s="17">
        <v>10</v>
      </c>
      <c r="O13" s="18">
        <v>472.79</v>
      </c>
      <c r="P13" s="18">
        <v>441.72</v>
      </c>
      <c r="Q13" s="19">
        <f t="shared" si="1"/>
        <v>-7.0338676084397339E-2</v>
      </c>
      <c r="R13" s="20">
        <f t="shared" si="8"/>
        <v>814.2842772417282</v>
      </c>
      <c r="S13" s="22" t="s">
        <v>8</v>
      </c>
      <c r="T13" s="22">
        <v>10</v>
      </c>
      <c r="U13" s="22">
        <v>0.24554799999999999</v>
      </c>
      <c r="V13" s="22">
        <v>0.23733299999999999</v>
      </c>
      <c r="W13" s="24">
        <f t="shared" si="2"/>
        <v>-3.4613812659849245E-2</v>
      </c>
      <c r="X13" s="25">
        <f t="shared" si="9"/>
        <v>768.35605483843199</v>
      </c>
      <c r="Y13" s="28" t="s">
        <v>9</v>
      </c>
      <c r="Z13" s="28">
        <v>10</v>
      </c>
      <c r="AA13" s="29">
        <v>155.63</v>
      </c>
      <c r="AB13" s="29">
        <v>148.66</v>
      </c>
      <c r="AC13" s="30">
        <f t="shared" si="3"/>
        <v>-4.6885510561011701E-2</v>
      </c>
      <c r="AD13" s="31">
        <f t="shared" si="10"/>
        <v>1252.929919119998</v>
      </c>
      <c r="AE13" s="34" t="s">
        <v>10</v>
      </c>
      <c r="AF13" s="34">
        <v>10</v>
      </c>
      <c r="AG13" s="35">
        <v>4.66</v>
      </c>
      <c r="AH13" s="35">
        <v>4.13</v>
      </c>
      <c r="AI13" s="36">
        <f t="shared" si="4"/>
        <v>-0.12832929782082331</v>
      </c>
      <c r="AJ13" s="37">
        <f t="shared" si="11"/>
        <v>1865.9397638765502</v>
      </c>
    </row>
    <row r="14" spans="1:36" x14ac:dyDescent="0.2">
      <c r="A14" s="5" t="s">
        <v>6</v>
      </c>
      <c r="B14" s="5">
        <v>11</v>
      </c>
      <c r="C14" s="6">
        <v>15427.4</v>
      </c>
      <c r="D14" s="6">
        <v>16936.8</v>
      </c>
      <c r="E14" s="7">
        <f t="shared" si="5"/>
        <v>8.9119550328279229E-2</v>
      </c>
      <c r="F14" s="8">
        <f t="shared" si="6"/>
        <v>1265.6703960181383</v>
      </c>
      <c r="G14" s="11" t="s">
        <v>5</v>
      </c>
      <c r="H14" s="11">
        <v>11</v>
      </c>
      <c r="I14" s="12">
        <v>1320</v>
      </c>
      <c r="J14" s="12">
        <v>1423.38</v>
      </c>
      <c r="K14" s="13">
        <f t="shared" si="0"/>
        <v>7.2629937191754909E-2</v>
      </c>
      <c r="L14" s="14">
        <f t="shared" si="7"/>
        <v>825.91067749942749</v>
      </c>
      <c r="M14" s="17" t="s">
        <v>7</v>
      </c>
      <c r="N14" s="17">
        <v>11</v>
      </c>
      <c r="O14" s="18">
        <v>440.36</v>
      </c>
      <c r="P14" s="18">
        <v>515.14</v>
      </c>
      <c r="Q14" s="19">
        <f t="shared" si="1"/>
        <v>0.14516442132235893</v>
      </c>
      <c r="R14" s="20">
        <f t="shared" si="8"/>
        <v>932.48938313941892</v>
      </c>
      <c r="S14" s="22" t="s">
        <v>8</v>
      </c>
      <c r="T14" s="22">
        <v>11</v>
      </c>
      <c r="U14" s="22">
        <v>0.23657400000000001</v>
      </c>
      <c r="V14" s="22">
        <v>0.251691</v>
      </c>
      <c r="W14" s="24">
        <f t="shared" si="2"/>
        <v>6.0061742374578321E-2</v>
      </c>
      <c r="X14" s="25">
        <f t="shared" si="9"/>
        <v>814.5048582560853</v>
      </c>
      <c r="Y14" s="28" t="s">
        <v>9</v>
      </c>
      <c r="Z14" s="28">
        <v>11</v>
      </c>
      <c r="AA14" s="29">
        <v>148.26</v>
      </c>
      <c r="AB14" s="29">
        <v>214.2</v>
      </c>
      <c r="AC14" s="30">
        <f t="shared" si="3"/>
        <v>0.30784313725490198</v>
      </c>
      <c r="AD14" s="31">
        <f t="shared" si="10"/>
        <v>1638.6357961824287</v>
      </c>
      <c r="AE14" s="34" t="s">
        <v>10</v>
      </c>
      <c r="AF14" s="34">
        <v>11</v>
      </c>
      <c r="AG14" s="35">
        <v>4.1399999999999997</v>
      </c>
      <c r="AH14" s="35">
        <v>4.2699999999999996</v>
      </c>
      <c r="AI14" s="36">
        <f t="shared" si="4"/>
        <v>3.0444964871194358E-2</v>
      </c>
      <c r="AJ14" s="37">
        <f t="shared" si="11"/>
        <v>1922.7482344395364</v>
      </c>
    </row>
    <row r="15" spans="1:36" x14ac:dyDescent="0.2">
      <c r="A15" s="5" t="s">
        <v>6</v>
      </c>
      <c r="B15" s="5">
        <v>12</v>
      </c>
      <c r="C15" s="6">
        <v>16919.8</v>
      </c>
      <c r="D15" s="6">
        <v>17415.400000000001</v>
      </c>
      <c r="E15" s="7">
        <f t="shared" si="5"/>
        <v>2.8457572033947089E-2</v>
      </c>
      <c r="F15" s="8">
        <f t="shared" si="6"/>
        <v>1301.6883024840588</v>
      </c>
      <c r="G15" s="11" t="s">
        <v>5</v>
      </c>
      <c r="H15" s="11">
        <v>12</v>
      </c>
      <c r="I15" s="12">
        <v>1427.38</v>
      </c>
      <c r="J15" s="12">
        <v>1615.03</v>
      </c>
      <c r="K15" s="13">
        <f t="shared" si="0"/>
        <v>0.116189792140084</v>
      </c>
      <c r="L15" s="14">
        <f t="shared" si="7"/>
        <v>921.87306744436194</v>
      </c>
      <c r="M15" s="17" t="s">
        <v>7</v>
      </c>
      <c r="N15" s="17">
        <v>12</v>
      </c>
      <c r="O15" s="18">
        <v>522.29</v>
      </c>
      <c r="P15" s="18">
        <v>651.42999999999995</v>
      </c>
      <c r="Q15" s="19">
        <f t="shared" si="1"/>
        <v>0.19824079333159356</v>
      </c>
      <c r="R15" s="20">
        <f t="shared" si="8"/>
        <v>1117.3468182262657</v>
      </c>
      <c r="S15" s="22" t="s">
        <v>8</v>
      </c>
      <c r="T15" s="22">
        <v>12</v>
      </c>
      <c r="U15" s="22">
        <v>0.25225799999999998</v>
      </c>
      <c r="V15" s="22">
        <v>0.37354100000000001</v>
      </c>
      <c r="W15" s="24">
        <f t="shared" si="2"/>
        <v>0.32468457277782098</v>
      </c>
      <c r="X15" s="25">
        <f t="shared" si="9"/>
        <v>1078.962020184422</v>
      </c>
      <c r="Y15" s="28" t="s">
        <v>9</v>
      </c>
      <c r="Z15" s="28">
        <v>12</v>
      </c>
      <c r="AA15" s="29">
        <v>212.46</v>
      </c>
      <c r="AB15" s="29">
        <v>316.16000000000003</v>
      </c>
      <c r="AC15" s="30">
        <f t="shared" si="3"/>
        <v>0.32799848178137653</v>
      </c>
      <c r="AD15" s="31">
        <f t="shared" si="10"/>
        <v>2176.1058495228826</v>
      </c>
      <c r="AE15" s="34" t="s">
        <v>10</v>
      </c>
      <c r="AF15" s="34">
        <v>12</v>
      </c>
      <c r="AG15" s="35">
        <v>4.26</v>
      </c>
      <c r="AH15" s="35">
        <v>4.72</v>
      </c>
      <c r="AI15" s="36">
        <f t="shared" si="4"/>
        <v>9.7457627118644072E-2</v>
      </c>
      <c r="AJ15" s="37">
        <f t="shared" si="11"/>
        <v>2110.1347149145759</v>
      </c>
    </row>
    <row r="16" spans="1:36" x14ac:dyDescent="0.2">
      <c r="A16" s="5" t="s">
        <v>6</v>
      </c>
      <c r="B16" s="5">
        <v>13</v>
      </c>
      <c r="C16" s="6">
        <v>17500</v>
      </c>
      <c r="D16" s="6">
        <v>16408.2</v>
      </c>
      <c r="E16" s="7">
        <f t="shared" si="5"/>
        <v>-6.6539900781316608E-2</v>
      </c>
      <c r="F16" s="8">
        <f t="shared" si="6"/>
        <v>1215.0740919885691</v>
      </c>
      <c r="G16" s="11" t="s">
        <v>5</v>
      </c>
      <c r="H16" s="11">
        <v>13</v>
      </c>
      <c r="I16" s="12">
        <v>1616.99</v>
      </c>
      <c r="J16" s="12">
        <v>1607.65</v>
      </c>
      <c r="K16" s="13">
        <f t="shared" si="0"/>
        <v>-5.8097222654184171E-3</v>
      </c>
      <c r="L16" s="14">
        <f t="shared" si="7"/>
        <v>916.51724095854081</v>
      </c>
      <c r="M16" s="17" t="s">
        <v>7</v>
      </c>
      <c r="N16" s="17">
        <v>13</v>
      </c>
      <c r="O16" s="18">
        <v>644.91</v>
      </c>
      <c r="P16" s="18">
        <v>702.77</v>
      </c>
      <c r="Q16" s="19">
        <f t="shared" si="1"/>
        <v>8.2331345959560043E-2</v>
      </c>
      <c r="R16" s="20">
        <f t="shared" si="8"/>
        <v>1209.339485674466</v>
      </c>
      <c r="S16" s="22" t="s">
        <v>8</v>
      </c>
      <c r="T16" s="22">
        <v>13</v>
      </c>
      <c r="U16" s="22">
        <v>0.37268899999999999</v>
      </c>
      <c r="V16" s="22">
        <v>0.47106300000000001</v>
      </c>
      <c r="W16" s="24">
        <f t="shared" si="2"/>
        <v>0.20883406253515988</v>
      </c>
      <c r="X16" s="25">
        <f t="shared" si="9"/>
        <v>1304.2860421806781</v>
      </c>
      <c r="Y16" s="28" t="s">
        <v>9</v>
      </c>
      <c r="Z16" s="28">
        <v>13</v>
      </c>
      <c r="AA16" s="29">
        <v>315.36</v>
      </c>
      <c r="AB16" s="29">
        <v>302.60000000000002</v>
      </c>
      <c r="AC16" s="30">
        <f t="shared" si="3"/>
        <v>-4.2167878387309947E-2</v>
      </c>
      <c r="AD16" s="31">
        <f t="shared" si="10"/>
        <v>2084.3440827022878</v>
      </c>
      <c r="AE16" s="34" t="s">
        <v>10</v>
      </c>
      <c r="AF16" s="34">
        <v>13</v>
      </c>
      <c r="AG16" s="35">
        <v>4.72</v>
      </c>
      <c r="AH16" s="35">
        <v>4.09</v>
      </c>
      <c r="AI16" s="36">
        <f t="shared" si="4"/>
        <v>-0.15403422982885084</v>
      </c>
      <c r="AJ16" s="37">
        <f t="shared" si="11"/>
        <v>1785.1017392675874</v>
      </c>
    </row>
    <row r="17" spans="1:36" x14ac:dyDescent="0.2">
      <c r="A17" s="5" t="s">
        <v>6</v>
      </c>
      <c r="B17" s="5">
        <v>14</v>
      </c>
      <c r="C17" s="6">
        <v>16384.599999999999</v>
      </c>
      <c r="D17" s="6">
        <v>16564</v>
      </c>
      <c r="E17" s="7">
        <f t="shared" si="5"/>
        <v>1.0830717218063357E-2</v>
      </c>
      <c r="F17" s="8">
        <f t="shared" si="6"/>
        <v>1228.2342158778924</v>
      </c>
      <c r="G17" s="11" t="s">
        <v>5</v>
      </c>
      <c r="H17" s="11">
        <v>14</v>
      </c>
      <c r="I17" s="12">
        <v>1600.67</v>
      </c>
      <c r="J17" s="12">
        <v>1966.14</v>
      </c>
      <c r="K17" s="13">
        <f t="shared" si="0"/>
        <v>0.18588198195448952</v>
      </c>
      <c r="L17" s="14">
        <f t="shared" si="7"/>
        <v>1086.8812822033749</v>
      </c>
      <c r="M17" s="17" t="s">
        <v>7</v>
      </c>
      <c r="N17" s="17">
        <v>14</v>
      </c>
      <c r="O17" s="18">
        <v>700.59</v>
      </c>
      <c r="P17" s="18">
        <v>695.82</v>
      </c>
      <c r="Q17" s="19">
        <f t="shared" si="1"/>
        <v>-6.855221177890807E-3</v>
      </c>
      <c r="R17" s="20">
        <f t="shared" si="8"/>
        <v>1201.0491960210109</v>
      </c>
      <c r="S17" s="22" t="s">
        <v>8</v>
      </c>
      <c r="T17" s="22">
        <v>14</v>
      </c>
      <c r="U17" s="22">
        <v>0.47064800000000001</v>
      </c>
      <c r="V17" s="22">
        <v>0.864263</v>
      </c>
      <c r="W17" s="24">
        <f t="shared" si="2"/>
        <v>0.45543428331422264</v>
      </c>
      <c r="X17" s="25">
        <f t="shared" si="9"/>
        <v>1898.3026210379792</v>
      </c>
      <c r="Y17" s="28" t="s">
        <v>9</v>
      </c>
      <c r="Z17" s="28">
        <v>14</v>
      </c>
      <c r="AA17" s="29">
        <v>301.2</v>
      </c>
      <c r="AB17" s="29">
        <v>279.33</v>
      </c>
      <c r="AC17" s="30">
        <f t="shared" si="3"/>
        <v>-7.8294490387713481E-2</v>
      </c>
      <c r="AD17" s="31">
        <f t="shared" si="10"/>
        <v>1921.1514249544659</v>
      </c>
      <c r="AE17" s="34" t="s">
        <v>10</v>
      </c>
      <c r="AF17" s="34">
        <v>14</v>
      </c>
      <c r="AG17" s="35">
        <v>4.0599999999999996</v>
      </c>
      <c r="AH17" s="35">
        <v>3.78</v>
      </c>
      <c r="AI17" s="36">
        <f t="shared" si="4"/>
        <v>-7.4074074074074028E-2</v>
      </c>
      <c r="AJ17" s="37">
        <f t="shared" si="11"/>
        <v>1652.8719808033218</v>
      </c>
    </row>
    <row r="18" spans="1:36" x14ac:dyDescent="0.2">
      <c r="A18" s="5" t="s">
        <v>6</v>
      </c>
      <c r="B18" s="5">
        <v>15</v>
      </c>
      <c r="C18" s="6">
        <v>16601.3</v>
      </c>
      <c r="D18" s="6">
        <v>17706.900000000001</v>
      </c>
      <c r="E18" s="7">
        <f t="shared" si="5"/>
        <v>6.2438936233897638E-2</v>
      </c>
      <c r="F18" s="8">
        <f t="shared" si="6"/>
        <v>1304.9238537633835</v>
      </c>
      <c r="G18" s="11" t="s">
        <v>5</v>
      </c>
      <c r="H18" s="11">
        <v>15</v>
      </c>
      <c r="I18" s="12">
        <v>1974.66</v>
      </c>
      <c r="J18" s="12">
        <v>1815.43</v>
      </c>
      <c r="K18" s="13">
        <f t="shared" si="0"/>
        <v>-8.7709247946767446E-2</v>
      </c>
      <c r="L18" s="14">
        <f t="shared" si="7"/>
        <v>991.55174233389857</v>
      </c>
      <c r="M18" s="17" t="s">
        <v>7</v>
      </c>
      <c r="N18" s="17">
        <v>15</v>
      </c>
      <c r="O18" s="18">
        <v>696.38</v>
      </c>
      <c r="P18" s="18">
        <v>684.45</v>
      </c>
      <c r="Q18" s="19">
        <f t="shared" si="1"/>
        <v>-1.7430053327489151E-2</v>
      </c>
      <c r="R18" s="20">
        <f t="shared" si="8"/>
        <v>1180.1148444854266</v>
      </c>
      <c r="S18" s="22" t="s">
        <v>8</v>
      </c>
      <c r="T18" s="22">
        <v>15</v>
      </c>
      <c r="U18" s="22">
        <v>0.86175999999999997</v>
      </c>
      <c r="V18" s="22">
        <v>0.75618099999999999</v>
      </c>
      <c r="W18" s="24">
        <f t="shared" si="2"/>
        <v>-0.1396213340456848</v>
      </c>
      <c r="X18" s="25">
        <f t="shared" si="9"/>
        <v>1633.2590766662365</v>
      </c>
      <c r="Y18" s="28" t="s">
        <v>9</v>
      </c>
      <c r="Z18" s="28">
        <v>15</v>
      </c>
      <c r="AA18" s="29">
        <v>280.97000000000003</v>
      </c>
      <c r="AB18" s="29">
        <v>299.77999999999997</v>
      </c>
      <c r="AC18" s="30">
        <f t="shared" si="3"/>
        <v>6.2746013743411655E-2</v>
      </c>
      <c r="AD18" s="31">
        <f t="shared" si="10"/>
        <v>2041.6960186678336</v>
      </c>
      <c r="AE18" s="34" t="s">
        <v>10</v>
      </c>
      <c r="AF18" s="34">
        <v>15</v>
      </c>
      <c r="AG18" s="35">
        <v>3.77</v>
      </c>
      <c r="AH18" s="35">
        <v>3.9</v>
      </c>
      <c r="AI18" s="36">
        <f t="shared" si="4"/>
        <v>3.3333333333333305E-2</v>
      </c>
      <c r="AJ18" s="37">
        <f t="shared" si="11"/>
        <v>1707.9677134967658</v>
      </c>
    </row>
    <row r="19" spans="1:36" x14ac:dyDescent="0.2">
      <c r="A19" s="5" t="s">
        <v>6</v>
      </c>
      <c r="B19" s="5">
        <v>16</v>
      </c>
      <c r="C19" s="6">
        <v>17760.3</v>
      </c>
      <c r="D19" s="6">
        <v>19497.400000000001</v>
      </c>
      <c r="E19" s="7">
        <f t="shared" si="5"/>
        <v>8.9093930472781094E-2</v>
      </c>
      <c r="F19" s="8">
        <f t="shared" si="6"/>
        <v>1421.1846488628519</v>
      </c>
      <c r="G19" s="11" t="s">
        <v>5</v>
      </c>
      <c r="H19" s="11">
        <v>16</v>
      </c>
      <c r="I19" s="12">
        <v>1824.85</v>
      </c>
      <c r="J19" s="12">
        <v>1801.88</v>
      </c>
      <c r="K19" s="13">
        <f t="shared" si="0"/>
        <v>-1.2747796745621128E-2</v>
      </c>
      <c r="L19" s="14">
        <f t="shared" si="7"/>
        <v>978.91164225985949</v>
      </c>
      <c r="M19" s="17" t="s">
        <v>7</v>
      </c>
      <c r="N19" s="17">
        <v>16</v>
      </c>
      <c r="O19" s="18">
        <v>686.19</v>
      </c>
      <c r="P19" s="18">
        <v>696.21</v>
      </c>
      <c r="Q19" s="19">
        <f t="shared" si="1"/>
        <v>1.4392209247209867E-2</v>
      </c>
      <c r="R19" s="20">
        <f t="shared" si="8"/>
        <v>1197.0993042629993</v>
      </c>
      <c r="S19" s="22" t="s">
        <v>8</v>
      </c>
      <c r="T19" s="22">
        <v>16</v>
      </c>
      <c r="U19" s="22">
        <v>0.75549299999999997</v>
      </c>
      <c r="V19" s="22">
        <v>0.75864200000000004</v>
      </c>
      <c r="W19" s="24">
        <f t="shared" si="2"/>
        <v>4.1508379446432812E-3</v>
      </c>
      <c r="X19" s="25">
        <f t="shared" si="9"/>
        <v>1640.0384704150958</v>
      </c>
      <c r="Y19" s="28" t="s">
        <v>9</v>
      </c>
      <c r="Z19" s="28">
        <v>16</v>
      </c>
      <c r="AA19" s="29">
        <v>299.33999999999997</v>
      </c>
      <c r="AB19" s="29">
        <v>298.97000000000003</v>
      </c>
      <c r="AC19" s="30">
        <f t="shared" si="3"/>
        <v>-1.2375823661235164E-3</v>
      </c>
      <c r="AD19" s="31">
        <f t="shared" si="10"/>
        <v>2039.1692516781457</v>
      </c>
      <c r="AE19" s="34" t="s">
        <v>10</v>
      </c>
      <c r="AF19" s="34">
        <v>16</v>
      </c>
      <c r="AG19" s="35">
        <v>3.91</v>
      </c>
      <c r="AH19" s="35">
        <v>3.63</v>
      </c>
      <c r="AI19" s="36">
        <f t="shared" si="4"/>
        <v>-7.7134986225895388E-2</v>
      </c>
      <c r="AJ19" s="37">
        <f t="shared" si="11"/>
        <v>1576.2236474419187</v>
      </c>
    </row>
    <row r="20" spans="1:36" x14ac:dyDescent="0.2">
      <c r="A20" s="5" t="s">
        <v>6</v>
      </c>
      <c r="B20" s="5">
        <v>17</v>
      </c>
      <c r="C20" s="6">
        <v>19475.8</v>
      </c>
      <c r="D20" s="6">
        <v>19140.8</v>
      </c>
      <c r="E20" s="7">
        <f t="shared" si="5"/>
        <v>-1.7501880799130655E-2</v>
      </c>
      <c r="F20" s="8">
        <f t="shared" si="6"/>
        <v>1396.3112445448999</v>
      </c>
      <c r="G20" s="11" t="s">
        <v>5</v>
      </c>
      <c r="H20" s="11">
        <v>17</v>
      </c>
      <c r="I20" s="12">
        <v>1812.33</v>
      </c>
      <c r="J20" s="12">
        <v>1862.88</v>
      </c>
      <c r="K20" s="13">
        <f t="shared" si="0"/>
        <v>2.7135403246586028E-2</v>
      </c>
      <c r="L20" s="14">
        <f t="shared" si="7"/>
        <v>1005.4748044153586</v>
      </c>
      <c r="M20" s="17" t="s">
        <v>7</v>
      </c>
      <c r="N20" s="17">
        <v>17</v>
      </c>
      <c r="O20" s="18">
        <v>696.24</v>
      </c>
      <c r="P20" s="18">
        <v>719.98</v>
      </c>
      <c r="Q20" s="19">
        <f t="shared" si="1"/>
        <v>3.2973138142726198E-2</v>
      </c>
      <c r="R20" s="20">
        <f t="shared" si="8"/>
        <v>1236.5714249930247</v>
      </c>
      <c r="S20" s="22" t="s">
        <v>8</v>
      </c>
      <c r="T20" s="22">
        <v>17</v>
      </c>
      <c r="U20" s="22">
        <v>0.75412500000000005</v>
      </c>
      <c r="V20" s="22">
        <v>0.72836599999999996</v>
      </c>
      <c r="W20" s="24">
        <f t="shared" si="2"/>
        <v>-3.5365461869444878E-2</v>
      </c>
      <c r="X20" s="25">
        <f t="shared" si="9"/>
        <v>1582.0377524252081</v>
      </c>
      <c r="Y20" s="28" t="s">
        <v>9</v>
      </c>
      <c r="Z20" s="28">
        <v>17</v>
      </c>
      <c r="AA20" s="29">
        <v>301.77999999999997</v>
      </c>
      <c r="AB20" s="29">
        <v>318.72000000000003</v>
      </c>
      <c r="AC20" s="30">
        <f t="shared" si="3"/>
        <v>5.3150100401606594E-2</v>
      </c>
      <c r="AD20" s="31">
        <f t="shared" si="10"/>
        <v>2147.5513021407082</v>
      </c>
      <c r="AE20" s="34" t="s">
        <v>10</v>
      </c>
      <c r="AF20" s="34">
        <v>17</v>
      </c>
      <c r="AG20" s="35">
        <v>3.65</v>
      </c>
      <c r="AH20" s="35">
        <v>3.93</v>
      </c>
      <c r="AI20" s="36">
        <f t="shared" si="4"/>
        <v>7.1246819338422446E-2</v>
      </c>
      <c r="AJ20" s="37">
        <f t="shared" si="11"/>
        <v>1688.5245688881623</v>
      </c>
    </row>
    <row r="21" spans="1:36" x14ac:dyDescent="0.2">
      <c r="A21" s="5" t="s">
        <v>6</v>
      </c>
      <c r="B21" s="5">
        <v>18</v>
      </c>
      <c r="C21" s="6">
        <v>19106.400000000001</v>
      </c>
      <c r="D21" s="6">
        <v>19114.2</v>
      </c>
      <c r="E21" s="7">
        <f t="shared" si="5"/>
        <v>4.0807357880524804E-4</v>
      </c>
      <c r="F21" s="8">
        <f t="shared" si="6"/>
        <v>1396.8810422715874</v>
      </c>
      <c r="G21" s="11" t="s">
        <v>5</v>
      </c>
      <c r="H21" s="11">
        <v>18</v>
      </c>
      <c r="I21" s="12">
        <v>1869.21</v>
      </c>
      <c r="J21" s="12">
        <v>2196.64</v>
      </c>
      <c r="K21" s="13">
        <f t="shared" si="0"/>
        <v>0.1490594726491368</v>
      </c>
      <c r="L21" s="14">
        <f t="shared" si="7"/>
        <v>1155.350348523506</v>
      </c>
      <c r="M21" s="17" t="s">
        <v>7</v>
      </c>
      <c r="N21" s="17">
        <v>18</v>
      </c>
      <c r="O21" s="18">
        <v>721.73</v>
      </c>
      <c r="P21" s="18">
        <v>794.64</v>
      </c>
      <c r="Q21" s="19">
        <f t="shared" si="1"/>
        <v>9.1752240008053917E-2</v>
      </c>
      <c r="R21" s="20">
        <f t="shared" si="8"/>
        <v>1350.0296231660859</v>
      </c>
      <c r="S21" s="22" t="s">
        <v>8</v>
      </c>
      <c r="T21" s="22">
        <v>18</v>
      </c>
      <c r="U21" s="22">
        <v>0.72803600000000002</v>
      </c>
      <c r="V21" s="22">
        <v>0.77840699999999996</v>
      </c>
      <c r="W21" s="24">
        <f t="shared" si="2"/>
        <v>6.4710363601560558E-2</v>
      </c>
      <c r="X21" s="25">
        <f t="shared" si="9"/>
        <v>1684.411990616039</v>
      </c>
      <c r="Y21" s="28" t="s">
        <v>9</v>
      </c>
      <c r="Z21" s="28">
        <v>18</v>
      </c>
      <c r="AA21" s="29">
        <v>318.95</v>
      </c>
      <c r="AB21" s="29">
        <v>358.34</v>
      </c>
      <c r="AC21" s="30">
        <f t="shared" si="3"/>
        <v>0.10992353630630125</v>
      </c>
      <c r="AD21" s="31">
        <f t="shared" si="10"/>
        <v>2383.6177356712169</v>
      </c>
      <c r="AE21" s="34" t="s">
        <v>10</v>
      </c>
      <c r="AF21" s="34">
        <v>18</v>
      </c>
      <c r="AG21" s="35">
        <v>3.95</v>
      </c>
      <c r="AH21" s="35">
        <v>4.24</v>
      </c>
      <c r="AI21" s="36">
        <f t="shared" si="4"/>
        <v>6.8396226415094338E-2</v>
      </c>
      <c r="AJ21" s="37">
        <f t="shared" si="11"/>
        <v>1804.0132776092867</v>
      </c>
    </row>
    <row r="22" spans="1:36" x14ac:dyDescent="0.2">
      <c r="A22" s="5" t="s">
        <v>6</v>
      </c>
      <c r="B22" s="5">
        <v>19</v>
      </c>
      <c r="C22" s="6"/>
      <c r="D22" s="6"/>
      <c r="E22" s="7"/>
      <c r="F22" s="5"/>
      <c r="G22" s="11" t="s">
        <v>5</v>
      </c>
      <c r="H22" s="11">
        <v>19</v>
      </c>
      <c r="I22" s="14"/>
      <c r="J22" s="11"/>
      <c r="K22" s="11"/>
      <c r="L22" s="14"/>
      <c r="M22" s="17" t="s">
        <v>7</v>
      </c>
      <c r="N22" s="17">
        <v>19</v>
      </c>
      <c r="O22" s="17"/>
      <c r="P22" s="17"/>
      <c r="Q22" s="17"/>
      <c r="R22" s="20"/>
      <c r="S22" s="22" t="s">
        <v>8</v>
      </c>
      <c r="T22" s="22">
        <v>19</v>
      </c>
      <c r="U22" s="22"/>
      <c r="V22" s="22"/>
      <c r="W22" s="22"/>
      <c r="X22" s="25"/>
      <c r="Y22" s="28" t="s">
        <v>9</v>
      </c>
      <c r="Z22" s="28">
        <v>19</v>
      </c>
      <c r="AA22" s="28"/>
      <c r="AB22" s="28"/>
      <c r="AC22" s="28"/>
      <c r="AD22" s="28"/>
      <c r="AE22" s="34" t="s">
        <v>10</v>
      </c>
      <c r="AF22" s="34">
        <v>19</v>
      </c>
      <c r="AG22" s="34"/>
      <c r="AH22" s="34"/>
      <c r="AI22" s="34"/>
      <c r="AJ22" s="37"/>
    </row>
    <row r="23" spans="1:36" x14ac:dyDescent="0.2">
      <c r="A23" s="5" t="s">
        <v>6</v>
      </c>
      <c r="B23" s="5">
        <v>20</v>
      </c>
      <c r="C23" s="6"/>
      <c r="D23" s="6"/>
      <c r="E23" s="7"/>
      <c r="F23" s="5"/>
      <c r="G23" s="11" t="s">
        <v>5</v>
      </c>
      <c r="H23" s="11">
        <v>20</v>
      </c>
      <c r="I23" s="14"/>
      <c r="J23" s="11"/>
      <c r="K23" s="11"/>
      <c r="L23" s="14"/>
      <c r="M23" s="17" t="s">
        <v>7</v>
      </c>
      <c r="N23" s="17">
        <v>20</v>
      </c>
      <c r="O23" s="17"/>
      <c r="P23" s="17"/>
      <c r="Q23" s="17"/>
      <c r="R23" s="20"/>
      <c r="S23" s="22" t="s">
        <v>8</v>
      </c>
      <c r="T23" s="22">
        <v>20</v>
      </c>
      <c r="U23" s="22"/>
      <c r="V23" s="22"/>
      <c r="W23" s="22"/>
      <c r="X23" s="25"/>
      <c r="Y23" s="28" t="s">
        <v>9</v>
      </c>
      <c r="Z23" s="28">
        <v>20</v>
      </c>
      <c r="AA23" s="28"/>
      <c r="AB23" s="28"/>
      <c r="AC23" s="28"/>
      <c r="AD23" s="28"/>
      <c r="AE23" s="34" t="s">
        <v>10</v>
      </c>
      <c r="AF23" s="34">
        <v>20</v>
      </c>
      <c r="AG23" s="34"/>
      <c r="AH23" s="34"/>
      <c r="AI23" s="34"/>
      <c r="AJ23" s="37"/>
    </row>
    <row r="24" spans="1:36" x14ac:dyDescent="0.2">
      <c r="A24" s="5" t="s">
        <v>6</v>
      </c>
      <c r="B24" s="5">
        <v>21</v>
      </c>
      <c r="C24" s="6"/>
      <c r="D24" s="6"/>
      <c r="E24" s="7"/>
      <c r="F24" s="5"/>
      <c r="G24" s="11" t="s">
        <v>5</v>
      </c>
      <c r="H24" s="11">
        <v>21</v>
      </c>
      <c r="I24" s="14"/>
      <c r="J24" s="11"/>
      <c r="K24" s="11"/>
      <c r="L24" s="14"/>
      <c r="M24" s="17" t="s">
        <v>7</v>
      </c>
      <c r="N24" s="17">
        <v>21</v>
      </c>
      <c r="O24" s="17"/>
      <c r="P24" s="17"/>
      <c r="Q24" s="17"/>
      <c r="R24" s="20"/>
      <c r="S24" s="22" t="s">
        <v>8</v>
      </c>
      <c r="T24" s="22">
        <v>21</v>
      </c>
      <c r="U24" s="22"/>
      <c r="V24" s="22"/>
      <c r="W24" s="22"/>
      <c r="X24" s="25"/>
      <c r="Y24" s="28" t="s">
        <v>9</v>
      </c>
      <c r="Z24" s="28">
        <v>21</v>
      </c>
      <c r="AA24" s="28"/>
      <c r="AB24" s="28"/>
      <c r="AC24" s="29"/>
      <c r="AD24" s="29"/>
      <c r="AE24" s="34" t="s">
        <v>10</v>
      </c>
      <c r="AF24" s="34">
        <v>21</v>
      </c>
      <c r="AG24" s="34"/>
      <c r="AH24" s="34"/>
      <c r="AI24" s="34"/>
      <c r="AJ24" s="37"/>
    </row>
    <row r="25" spans="1:36" x14ac:dyDescent="0.2">
      <c r="A25" s="5" t="s">
        <v>6</v>
      </c>
      <c r="B25" s="5">
        <v>22</v>
      </c>
      <c r="C25" s="6"/>
      <c r="D25" s="6"/>
      <c r="E25" s="7"/>
      <c r="F25" s="5"/>
      <c r="G25" s="11" t="s">
        <v>5</v>
      </c>
      <c r="H25" s="11">
        <v>22</v>
      </c>
      <c r="I25" s="14"/>
      <c r="J25" s="11"/>
      <c r="K25" s="11"/>
      <c r="L25" s="14"/>
      <c r="M25" s="17" t="s">
        <v>7</v>
      </c>
      <c r="N25" s="17">
        <v>22</v>
      </c>
      <c r="O25" s="17"/>
      <c r="P25" s="17"/>
      <c r="Q25" s="17"/>
      <c r="R25" s="20"/>
      <c r="S25" s="22" t="s">
        <v>8</v>
      </c>
      <c r="T25" s="22">
        <v>22</v>
      </c>
      <c r="U25" s="22"/>
      <c r="V25" s="22"/>
      <c r="W25" s="22"/>
      <c r="X25" s="25"/>
      <c r="Y25" s="28" t="s">
        <v>9</v>
      </c>
      <c r="Z25" s="28">
        <v>22</v>
      </c>
      <c r="AA25" s="28"/>
      <c r="AB25" s="28"/>
      <c r="AC25" s="28"/>
      <c r="AD25" s="28"/>
      <c r="AE25" s="34" t="s">
        <v>10</v>
      </c>
      <c r="AF25" s="34">
        <v>22</v>
      </c>
      <c r="AG25" s="36"/>
      <c r="AH25" s="34"/>
      <c r="AI25" s="34"/>
      <c r="AJ25" s="37"/>
    </row>
    <row r="26" spans="1:36" x14ac:dyDescent="0.2">
      <c r="A26" s="5" t="s">
        <v>6</v>
      </c>
      <c r="B26" s="5">
        <v>23</v>
      </c>
      <c r="C26" s="6"/>
      <c r="D26" s="6"/>
      <c r="E26" s="7"/>
      <c r="F26" s="5"/>
      <c r="G26" s="11" t="s">
        <v>5</v>
      </c>
      <c r="H26" s="11">
        <v>23</v>
      </c>
      <c r="I26" s="14"/>
      <c r="J26" s="11"/>
      <c r="K26" s="11"/>
      <c r="L26" s="14"/>
      <c r="M26" s="17" t="s">
        <v>7</v>
      </c>
      <c r="N26" s="17">
        <v>23</v>
      </c>
      <c r="O26" s="17"/>
      <c r="P26" s="17"/>
      <c r="Q26" s="17"/>
      <c r="R26" s="20"/>
      <c r="S26" s="22" t="s">
        <v>8</v>
      </c>
      <c r="T26" s="22">
        <v>23</v>
      </c>
      <c r="U26" s="22"/>
      <c r="V26" s="22"/>
      <c r="W26" s="22"/>
      <c r="X26" s="25"/>
      <c r="Y26" s="28" t="s">
        <v>9</v>
      </c>
      <c r="Z26" s="28">
        <v>23</v>
      </c>
      <c r="AA26" s="28"/>
      <c r="AB26" s="28"/>
      <c r="AC26" s="28"/>
      <c r="AD26" s="28"/>
      <c r="AE26" s="34" t="s">
        <v>10</v>
      </c>
      <c r="AF26" s="34">
        <v>23</v>
      </c>
      <c r="AG26" s="34"/>
      <c r="AH26" s="34"/>
      <c r="AI26" s="34"/>
      <c r="AJ26" s="37"/>
    </row>
    <row r="27" spans="1:36" x14ac:dyDescent="0.2">
      <c r="A27" s="5" t="s">
        <v>6</v>
      </c>
      <c r="B27" s="5">
        <v>24</v>
      </c>
      <c r="C27" s="6"/>
      <c r="D27" s="6"/>
      <c r="E27" s="7"/>
      <c r="F27" s="5"/>
      <c r="G27" s="11" t="s">
        <v>5</v>
      </c>
      <c r="H27" s="11">
        <v>24</v>
      </c>
      <c r="I27" s="14"/>
      <c r="J27" s="11"/>
      <c r="K27" s="11"/>
      <c r="L27" s="14"/>
      <c r="M27" s="17" t="s">
        <v>7</v>
      </c>
      <c r="N27" s="17">
        <v>24</v>
      </c>
      <c r="O27" s="17"/>
      <c r="P27" s="17"/>
      <c r="Q27" s="17"/>
      <c r="R27" s="20"/>
      <c r="S27" s="22" t="s">
        <v>8</v>
      </c>
      <c r="T27" s="22">
        <v>24</v>
      </c>
      <c r="U27" s="22"/>
      <c r="V27" s="22"/>
      <c r="W27" s="22"/>
      <c r="X27" s="25"/>
      <c r="Y27" s="28" t="s">
        <v>9</v>
      </c>
      <c r="Z27" s="28">
        <v>24</v>
      </c>
      <c r="AA27" s="28"/>
      <c r="AB27" s="28"/>
      <c r="AC27" s="28"/>
      <c r="AD27" s="28"/>
      <c r="AE27" s="34" t="s">
        <v>10</v>
      </c>
      <c r="AF27" s="34">
        <v>24</v>
      </c>
      <c r="AG27" s="34"/>
      <c r="AH27" s="34"/>
      <c r="AI27" s="34"/>
      <c r="AJ27" s="37"/>
    </row>
    <row r="28" spans="1:36" x14ac:dyDescent="0.2">
      <c r="A28" s="5" t="s">
        <v>6</v>
      </c>
      <c r="B28" s="5">
        <v>25</v>
      </c>
      <c r="C28" s="6"/>
      <c r="D28" s="6"/>
      <c r="E28" s="7"/>
      <c r="F28" s="5"/>
      <c r="G28" s="11" t="s">
        <v>5</v>
      </c>
      <c r="H28" s="11">
        <v>25</v>
      </c>
      <c r="I28" s="14"/>
      <c r="J28" s="11"/>
      <c r="K28" s="11"/>
      <c r="L28" s="14"/>
      <c r="M28" s="17" t="s">
        <v>7</v>
      </c>
      <c r="N28" s="17">
        <v>25</v>
      </c>
      <c r="O28" s="17"/>
      <c r="P28" s="17"/>
      <c r="Q28" s="17"/>
      <c r="R28" s="20"/>
      <c r="S28" s="22" t="s">
        <v>8</v>
      </c>
      <c r="T28" s="22">
        <v>25</v>
      </c>
      <c r="U28" s="22"/>
      <c r="V28" s="22"/>
      <c r="W28" s="22"/>
      <c r="X28" s="25"/>
      <c r="Y28" s="28" t="s">
        <v>9</v>
      </c>
      <c r="Z28" s="28">
        <v>25</v>
      </c>
      <c r="AA28" s="28"/>
      <c r="AB28" s="28"/>
      <c r="AC28" s="28"/>
      <c r="AD28" s="28"/>
      <c r="AE28" s="34" t="s">
        <v>10</v>
      </c>
      <c r="AF28" s="34">
        <v>25</v>
      </c>
      <c r="AG28" s="34"/>
      <c r="AH28" s="34"/>
      <c r="AI28" s="34"/>
      <c r="AJ28" s="37"/>
    </row>
    <row r="29" spans="1:36" x14ac:dyDescent="0.2">
      <c r="A29" s="5" t="s">
        <v>6</v>
      </c>
      <c r="B29" s="5">
        <v>26</v>
      </c>
      <c r="C29" s="6"/>
      <c r="D29" s="6"/>
      <c r="E29" s="7"/>
      <c r="F29" s="5"/>
      <c r="G29" s="11" t="s">
        <v>5</v>
      </c>
      <c r="H29" s="11">
        <v>26</v>
      </c>
      <c r="I29" s="14"/>
      <c r="J29" s="11"/>
      <c r="K29" s="11"/>
      <c r="L29" s="14"/>
      <c r="M29" s="17" t="s">
        <v>7</v>
      </c>
      <c r="N29" s="17">
        <v>26</v>
      </c>
      <c r="O29" s="17"/>
      <c r="P29" s="17"/>
      <c r="Q29" s="17"/>
      <c r="R29" s="20"/>
      <c r="S29" s="22" t="s">
        <v>8</v>
      </c>
      <c r="T29" s="22">
        <v>26</v>
      </c>
      <c r="U29" s="22"/>
      <c r="V29" s="22"/>
      <c r="W29" s="22"/>
      <c r="X29" s="25"/>
      <c r="Y29" s="28" t="s">
        <v>9</v>
      </c>
      <c r="Z29" s="28">
        <v>26</v>
      </c>
      <c r="AA29" s="28"/>
      <c r="AB29" s="28"/>
      <c r="AC29" s="28"/>
      <c r="AD29" s="28"/>
      <c r="AE29" s="34" t="s">
        <v>10</v>
      </c>
      <c r="AF29" s="34">
        <v>26</v>
      </c>
      <c r="AG29" s="34"/>
      <c r="AH29" s="34"/>
      <c r="AI29" s="34"/>
      <c r="AJ29" s="37"/>
    </row>
    <row r="30" spans="1:36" x14ac:dyDescent="0.2">
      <c r="A30" s="5" t="s">
        <v>6</v>
      </c>
      <c r="B30" s="5">
        <v>27</v>
      </c>
      <c r="C30" s="6"/>
      <c r="D30" s="6"/>
      <c r="E30" s="7"/>
      <c r="F30" s="5"/>
      <c r="G30" s="11" t="s">
        <v>5</v>
      </c>
      <c r="H30" s="11">
        <v>27</v>
      </c>
      <c r="I30" s="14"/>
      <c r="J30" s="11"/>
      <c r="K30" s="11"/>
      <c r="L30" s="14"/>
      <c r="M30" s="17" t="s">
        <v>7</v>
      </c>
      <c r="N30" s="17">
        <v>27</v>
      </c>
      <c r="O30" s="17"/>
      <c r="P30" s="17"/>
      <c r="Q30" s="17"/>
      <c r="R30" s="20"/>
      <c r="S30" s="22" t="s">
        <v>8</v>
      </c>
      <c r="T30" s="22">
        <v>27</v>
      </c>
      <c r="U30" s="22"/>
      <c r="V30" s="22"/>
      <c r="W30" s="22"/>
      <c r="X30" s="25"/>
      <c r="Y30" s="28" t="s">
        <v>9</v>
      </c>
      <c r="Z30" s="28">
        <v>27</v>
      </c>
      <c r="AA30" s="28"/>
      <c r="AB30" s="28"/>
      <c r="AC30" s="28"/>
      <c r="AD30" s="28"/>
      <c r="AE30" s="34" t="s">
        <v>10</v>
      </c>
      <c r="AF30" s="34">
        <v>27</v>
      </c>
      <c r="AG30" s="34"/>
      <c r="AH30" s="34"/>
      <c r="AI30" s="34"/>
      <c r="AJ30" s="37"/>
    </row>
    <row r="31" spans="1:36" x14ac:dyDescent="0.2">
      <c r="A31" s="5" t="s">
        <v>6</v>
      </c>
      <c r="B31" s="5">
        <v>28</v>
      </c>
      <c r="C31" s="6"/>
      <c r="D31" s="6"/>
      <c r="E31" s="7"/>
      <c r="F31" s="5"/>
      <c r="G31" s="11" t="s">
        <v>5</v>
      </c>
      <c r="H31" s="11">
        <v>28</v>
      </c>
      <c r="I31" s="14"/>
      <c r="J31" s="11"/>
      <c r="K31" s="11"/>
      <c r="L31" s="14"/>
      <c r="M31" s="17" t="s">
        <v>7</v>
      </c>
      <c r="N31" s="17">
        <v>28</v>
      </c>
      <c r="O31" s="17"/>
      <c r="P31" s="17"/>
      <c r="Q31" s="17"/>
      <c r="R31" s="20"/>
      <c r="S31" s="22" t="s">
        <v>8</v>
      </c>
      <c r="T31" s="22">
        <v>28</v>
      </c>
      <c r="U31" s="22"/>
      <c r="V31" s="22"/>
      <c r="W31" s="22"/>
      <c r="X31" s="25"/>
      <c r="Y31" s="28" t="s">
        <v>9</v>
      </c>
      <c r="Z31" s="28">
        <v>28</v>
      </c>
      <c r="AA31" s="28"/>
      <c r="AB31" s="28"/>
      <c r="AC31" s="28"/>
      <c r="AD31" s="28"/>
      <c r="AE31" s="34" t="s">
        <v>10</v>
      </c>
      <c r="AF31" s="34">
        <v>28</v>
      </c>
      <c r="AG31" s="34"/>
      <c r="AH31" s="34"/>
      <c r="AI31" s="34"/>
      <c r="AJ31" s="37"/>
    </row>
    <row r="32" spans="1:36" x14ac:dyDescent="0.2">
      <c r="A32" s="5" t="s">
        <v>6</v>
      </c>
      <c r="B32" s="5">
        <v>29</v>
      </c>
      <c r="C32" s="6"/>
      <c r="D32" s="6"/>
      <c r="E32" s="7"/>
      <c r="F32" s="5"/>
      <c r="G32" s="11" t="s">
        <v>5</v>
      </c>
      <c r="H32" s="11">
        <v>29</v>
      </c>
      <c r="I32" s="14"/>
      <c r="J32" s="11"/>
      <c r="K32" s="11"/>
      <c r="L32" s="14"/>
      <c r="M32" s="17" t="s">
        <v>7</v>
      </c>
      <c r="N32" s="17">
        <v>29</v>
      </c>
      <c r="O32" s="17"/>
      <c r="P32" s="17"/>
      <c r="Q32" s="17"/>
      <c r="R32" s="20"/>
      <c r="S32" s="22" t="s">
        <v>8</v>
      </c>
      <c r="T32" s="22">
        <v>29</v>
      </c>
      <c r="U32" s="22"/>
      <c r="V32" s="22"/>
      <c r="W32" s="22"/>
      <c r="X32" s="25"/>
      <c r="Y32" s="28" t="s">
        <v>9</v>
      </c>
      <c r="Z32" s="28">
        <v>29</v>
      </c>
      <c r="AA32" s="28"/>
      <c r="AB32" s="28"/>
      <c r="AC32" s="28"/>
      <c r="AD32" s="28"/>
      <c r="AE32" s="34" t="s">
        <v>10</v>
      </c>
      <c r="AF32" s="34">
        <v>29</v>
      </c>
      <c r="AG32" s="34"/>
      <c r="AH32" s="34"/>
      <c r="AI32" s="34"/>
      <c r="AJ32" s="37"/>
    </row>
    <row r="33" spans="1:36" x14ac:dyDescent="0.2">
      <c r="A33" s="5" t="s">
        <v>6</v>
      </c>
      <c r="B33" s="5">
        <v>30</v>
      </c>
      <c r="C33" s="6"/>
      <c r="D33" s="6"/>
      <c r="E33" s="7"/>
      <c r="F33" s="5"/>
      <c r="G33" s="11" t="s">
        <v>5</v>
      </c>
      <c r="H33" s="11">
        <v>30</v>
      </c>
      <c r="I33" s="14"/>
      <c r="J33" s="11"/>
      <c r="K33" s="11"/>
      <c r="L33" s="14"/>
      <c r="M33" s="17" t="s">
        <v>7</v>
      </c>
      <c r="N33" s="17">
        <v>30</v>
      </c>
      <c r="O33" s="17"/>
      <c r="P33" s="17"/>
      <c r="Q33" s="17"/>
      <c r="R33" s="20"/>
      <c r="S33" s="22" t="s">
        <v>8</v>
      </c>
      <c r="T33" s="22">
        <v>30</v>
      </c>
      <c r="U33" s="22"/>
      <c r="V33" s="22"/>
      <c r="W33" s="22"/>
      <c r="X33" s="25"/>
      <c r="Y33" s="28" t="s">
        <v>9</v>
      </c>
      <c r="Z33" s="28">
        <v>30</v>
      </c>
      <c r="AA33" s="28"/>
      <c r="AB33" s="28"/>
      <c r="AC33" s="28"/>
      <c r="AD33" s="28"/>
      <c r="AE33" s="34" t="s">
        <v>10</v>
      </c>
      <c r="AF33" s="34">
        <v>30</v>
      </c>
      <c r="AG33" s="34"/>
      <c r="AH33" s="34"/>
      <c r="AI33" s="34"/>
      <c r="AJ33" s="37"/>
    </row>
    <row r="34" spans="1:36" x14ac:dyDescent="0.2">
      <c r="A34" s="5" t="s">
        <v>6</v>
      </c>
      <c r="B34" s="5">
        <v>31</v>
      </c>
      <c r="C34" s="6"/>
      <c r="D34" s="6"/>
      <c r="E34" s="7"/>
      <c r="F34" s="5"/>
      <c r="G34" s="11" t="s">
        <v>5</v>
      </c>
      <c r="H34" s="11">
        <v>31</v>
      </c>
      <c r="I34" s="14"/>
      <c r="J34" s="11"/>
      <c r="K34" s="11"/>
      <c r="L34" s="14"/>
      <c r="M34" s="17" t="s">
        <v>7</v>
      </c>
      <c r="N34" s="17">
        <v>31</v>
      </c>
      <c r="O34" s="17"/>
      <c r="P34" s="17"/>
      <c r="Q34" s="17"/>
      <c r="R34" s="20"/>
      <c r="S34" s="22" t="s">
        <v>8</v>
      </c>
      <c r="T34" s="22">
        <v>31</v>
      </c>
      <c r="U34" s="22"/>
      <c r="V34" s="22"/>
      <c r="W34" s="22"/>
      <c r="X34" s="25"/>
      <c r="Y34" s="28" t="s">
        <v>9</v>
      </c>
      <c r="Z34" s="28">
        <v>31</v>
      </c>
      <c r="AA34" s="28"/>
      <c r="AB34" s="28"/>
      <c r="AC34" s="28"/>
      <c r="AD34" s="28"/>
      <c r="AE34" s="34" t="s">
        <v>10</v>
      </c>
      <c r="AF34" s="34">
        <v>31</v>
      </c>
      <c r="AG34" s="34"/>
      <c r="AH34" s="34"/>
      <c r="AI34" s="34"/>
      <c r="AJ34" s="37"/>
    </row>
  </sheetData>
  <mergeCells count="1">
    <mergeCell ref="A1:A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5" sqref="E15"/>
    </sheetView>
  </sheetViews>
  <sheetFormatPr baseColWidth="10" defaultRowHeight="16" x14ac:dyDescent="0.2"/>
  <cols>
    <col min="1" max="1" width="12.6640625" bestFit="1" customWidth="1"/>
    <col min="2" max="2" width="12.1640625" bestFit="1" customWidth="1"/>
    <col min="3" max="3" width="12.6640625" bestFit="1" customWidth="1"/>
  </cols>
  <sheetData>
    <row r="1" spans="1:8" s="81" customFormat="1" ht="16" customHeight="1" x14ac:dyDescent="0.2">
      <c r="A1" s="73" t="s">
        <v>15</v>
      </c>
      <c r="B1" s="74" t="s">
        <v>3</v>
      </c>
      <c r="C1" s="75" t="s">
        <v>11</v>
      </c>
      <c r="D1" s="76" t="s">
        <v>12</v>
      </c>
      <c r="E1" s="77" t="s">
        <v>18</v>
      </c>
      <c r="F1" s="78" t="s">
        <v>13</v>
      </c>
      <c r="G1" s="79" t="s">
        <v>14</v>
      </c>
      <c r="H1" s="80" t="s">
        <v>19</v>
      </c>
    </row>
    <row r="2" spans="1:8" ht="16" customHeight="1" x14ac:dyDescent="0.2">
      <c r="A2" s="42">
        <v>1</v>
      </c>
      <c r="B2" s="44">
        <f>Coins!F4</f>
        <v>892.32783021733064</v>
      </c>
      <c r="C2" s="48">
        <f>Coins!L4</f>
        <v>879.40743475446902</v>
      </c>
      <c r="D2" s="52">
        <f>Coins!R4</f>
        <v>871.43296037495907</v>
      </c>
      <c r="E2" s="56">
        <f>Coins!X4</f>
        <v>850.75942155946382</v>
      </c>
      <c r="F2" s="60">
        <f>Coins!AD4</f>
        <v>925.92592592592598</v>
      </c>
      <c r="G2" s="64">
        <f>Coins!AJ4</f>
        <v>913.79310344827582</v>
      </c>
      <c r="H2" s="68">
        <f>SUM(B2:G2)</f>
        <v>5333.6466762804248</v>
      </c>
    </row>
    <row r="3" spans="1:8" x14ac:dyDescent="0.2">
      <c r="A3" s="41">
        <v>2</v>
      </c>
      <c r="B3" s="45">
        <f>Coins!F5</f>
        <v>900.08713258941907</v>
      </c>
      <c r="C3" s="49">
        <f>Coins!L5</f>
        <v>862.8118352805036</v>
      </c>
      <c r="D3" s="53">
        <f>Coins!R5</f>
        <v>865.03988223217152</v>
      </c>
      <c r="E3" s="57">
        <f>Coins!X5</f>
        <v>850.21332013501319</v>
      </c>
      <c r="F3" s="61">
        <f>Coins!AD5</f>
        <v>938.29868959505984</v>
      </c>
      <c r="G3" s="65">
        <f>Coins!AJ5</f>
        <v>926.4846743295019</v>
      </c>
      <c r="H3" s="69">
        <f t="shared" ref="H3:H32" si="0">SUM(B3:G3)</f>
        <v>5342.9355341616692</v>
      </c>
    </row>
    <row r="4" spans="1:8" s="39" customFormat="1" x14ac:dyDescent="0.2">
      <c r="A4" s="42">
        <v>3</v>
      </c>
      <c r="B4" s="45">
        <f>Coins!F6</f>
        <v>919.20460427478679</v>
      </c>
      <c r="C4" s="49">
        <f>Coins!L6</f>
        <v>931.71266436956046</v>
      </c>
      <c r="D4" s="53">
        <f>Coins!R6</f>
        <v>869.03223115736034</v>
      </c>
      <c r="E4" s="57">
        <f>Coins!X6</f>
        <v>840.20835498862607</v>
      </c>
      <c r="F4" s="61">
        <f>Coins!AD6</f>
        <v>948.2135582289402</v>
      </c>
      <c r="G4" s="65">
        <f>Coins!AJ6</f>
        <v>1143.3215130023641</v>
      </c>
      <c r="H4" s="69">
        <f t="shared" si="0"/>
        <v>5651.6929260216384</v>
      </c>
    </row>
    <row r="5" spans="1:8" s="39" customFormat="1" x14ac:dyDescent="0.2">
      <c r="A5" s="42">
        <v>4</v>
      </c>
      <c r="B5" s="45">
        <f>Coins!F7</f>
        <v>946.1565424538627</v>
      </c>
      <c r="C5" s="49">
        <f>Coins!L7</f>
        <v>941.61519858488771</v>
      </c>
      <c r="D5" s="53">
        <f>Coins!R7</f>
        <v>876.70233698318555</v>
      </c>
      <c r="E5" s="57">
        <f>Coins!X7</f>
        <v>842.36875916517852</v>
      </c>
      <c r="F5" s="61">
        <f>Coins!AD7</f>
        <v>974.04746560969784</v>
      </c>
      <c r="G5" s="65">
        <f>Coins!AJ7</f>
        <v>1503.7163377531092</v>
      </c>
      <c r="H5" s="69">
        <f t="shared" si="0"/>
        <v>6084.6066405499205</v>
      </c>
    </row>
    <row r="6" spans="1:8" s="39" customFormat="1" x14ac:dyDescent="0.2">
      <c r="A6" s="42">
        <v>5</v>
      </c>
      <c r="B6" s="45">
        <f>Coins!F8</f>
        <v>964.49737181994919</v>
      </c>
      <c r="C6" s="49">
        <f>Coins!L8</f>
        <v>892.51716202918465</v>
      </c>
      <c r="D6" s="53">
        <f>Coins!R8</f>
        <v>863.43674515480495</v>
      </c>
      <c r="E6" s="57">
        <f>Coins!X8</f>
        <v>816.70759327206406</v>
      </c>
      <c r="F6" s="61">
        <f>Coins!AD8</f>
        <v>956.16456292076987</v>
      </c>
      <c r="G6" s="65">
        <f>Coins!AJ8</f>
        <v>1910.9728458945763</v>
      </c>
      <c r="H6" s="69">
        <f t="shared" si="0"/>
        <v>6404.2962810913496</v>
      </c>
    </row>
    <row r="7" spans="1:8" s="39" customFormat="1" x14ac:dyDescent="0.2">
      <c r="A7" s="42">
        <v>6</v>
      </c>
      <c r="B7" s="45">
        <f>Coins!F9</f>
        <v>1124.3144817249151</v>
      </c>
      <c r="C7" s="49">
        <f>Coins!L9</f>
        <v>849.835357462248</v>
      </c>
      <c r="D7" s="53">
        <f>Coins!R9</f>
        <v>794.92025222983011</v>
      </c>
      <c r="E7" s="57">
        <f>Coins!X9</f>
        <v>771.50040607051073</v>
      </c>
      <c r="F7" s="61">
        <f>Coins!AD9</f>
        <v>935.86929118164426</v>
      </c>
      <c r="G7" s="65">
        <f>Coins!AJ9</f>
        <v>2152.0359342528373</v>
      </c>
      <c r="H7" s="69">
        <f t="shared" si="0"/>
        <v>6628.4757229219858</v>
      </c>
    </row>
    <row r="8" spans="1:8" s="39" customFormat="1" x14ac:dyDescent="0.2">
      <c r="A8" s="42">
        <v>7</v>
      </c>
      <c r="B8" s="45">
        <f>Coins!F10</f>
        <v>1352.5478655690943</v>
      </c>
      <c r="C8" s="49">
        <f>Coins!L10</f>
        <v>786.12308711926744</v>
      </c>
      <c r="D8" s="53">
        <f>Coins!R10</f>
        <v>809.63252595264464</v>
      </c>
      <c r="E8" s="57">
        <f>Coins!X10</f>
        <v>737.56897179536406</v>
      </c>
      <c r="F8" s="61">
        <f>Coins!AD10</f>
        <v>919.77793802163842</v>
      </c>
      <c r="G8" s="65">
        <f>Coins!AJ10</f>
        <v>1980.4968380442776</v>
      </c>
      <c r="H8" s="69">
        <f t="shared" si="0"/>
        <v>6586.1472265022867</v>
      </c>
    </row>
    <row r="9" spans="1:8" s="39" customFormat="1" x14ac:dyDescent="0.2">
      <c r="A9" s="42">
        <v>8</v>
      </c>
      <c r="B9" s="45">
        <f>Coins!F11</f>
        <v>1251.8581729924483</v>
      </c>
      <c r="C9" s="49">
        <f>Coins!L11</f>
        <v>858.59140145507604</v>
      </c>
      <c r="D9" s="53">
        <f>Coins!R11</f>
        <v>846.98679726383818</v>
      </c>
      <c r="E9" s="57">
        <f>Coins!X11</f>
        <v>820.91097452209931</v>
      </c>
      <c r="F9" s="61">
        <f>Coins!AD11</f>
        <v>1115.152474796439</v>
      </c>
      <c r="G9" s="65">
        <f>Coins!AJ11</f>
        <v>2324.4154506387931</v>
      </c>
      <c r="H9" s="69">
        <f t="shared" si="0"/>
        <v>7217.915271668694</v>
      </c>
    </row>
    <row r="10" spans="1:8" s="39" customFormat="1" x14ac:dyDescent="0.2">
      <c r="A10" s="42">
        <v>9</v>
      </c>
      <c r="B10" s="45">
        <f>Coins!F12</f>
        <v>1140.9178488109155</v>
      </c>
      <c r="C10" s="49">
        <f>Coins!L12</f>
        <v>825.36350138174328</v>
      </c>
      <c r="D10" s="53">
        <f>Coins!R12</f>
        <v>875.89346388217746</v>
      </c>
      <c r="E10" s="57">
        <f>Coins!X12</f>
        <v>795.90537436154989</v>
      </c>
      <c r="F10" s="61">
        <f>Coins!AD12</f>
        <v>1314.5639196582604</v>
      </c>
      <c r="G10" s="65">
        <f>Coins!AJ12</f>
        <v>2140.6475624472646</v>
      </c>
      <c r="H10" s="69">
        <f t="shared" si="0"/>
        <v>7093.291670541912</v>
      </c>
    </row>
    <row r="11" spans="1:8" s="39" customFormat="1" x14ac:dyDescent="0.2">
      <c r="A11" s="41">
        <v>10</v>
      </c>
      <c r="B11" s="44">
        <f>Coins!F13</f>
        <v>1162.1041929112773</v>
      </c>
      <c r="C11" s="48">
        <f>Coins!L13</f>
        <v>769.98659916367671</v>
      </c>
      <c r="D11" s="52">
        <f>Coins!R13</f>
        <v>814.2842772417282</v>
      </c>
      <c r="E11" s="56">
        <f>Coins!X13</f>
        <v>768.35605483843199</v>
      </c>
      <c r="F11" s="60">
        <f>Coins!AD13</f>
        <v>1252.929919119998</v>
      </c>
      <c r="G11" s="64">
        <f>Coins!AJ13</f>
        <v>1865.9397638765502</v>
      </c>
      <c r="H11" s="68">
        <f t="shared" si="0"/>
        <v>6633.6008071516626</v>
      </c>
    </row>
    <row r="12" spans="1:8" s="39" customFormat="1" x14ac:dyDescent="0.2">
      <c r="A12" s="40">
        <v>11</v>
      </c>
      <c r="B12" s="46">
        <f>Coins!F14</f>
        <v>1265.6703960181383</v>
      </c>
      <c r="C12" s="50">
        <f>Coins!L14</f>
        <v>825.91067749942749</v>
      </c>
      <c r="D12" s="54">
        <f>Coins!R14</f>
        <v>932.48938313941892</v>
      </c>
      <c r="E12" s="58">
        <f>Coins!X14</f>
        <v>814.5048582560853</v>
      </c>
      <c r="F12" s="62">
        <f>Coins!AD14</f>
        <v>1638.6357961824287</v>
      </c>
      <c r="G12" s="66">
        <f>Coins!AJ14</f>
        <v>1922.7482344395364</v>
      </c>
      <c r="H12" s="70">
        <f t="shared" si="0"/>
        <v>7399.959345535035</v>
      </c>
    </row>
    <row r="13" spans="1:8" s="39" customFormat="1" x14ac:dyDescent="0.2">
      <c r="A13" s="42">
        <v>12</v>
      </c>
      <c r="B13" s="45">
        <f>Coins!F15</f>
        <v>1301.6883024840588</v>
      </c>
      <c r="C13" s="49">
        <f>Coins!L15</f>
        <v>921.87306744436194</v>
      </c>
      <c r="D13" s="53">
        <f>Coins!R15</f>
        <v>1117.3468182262657</v>
      </c>
      <c r="E13" s="57">
        <f>Coins!X15</f>
        <v>1078.962020184422</v>
      </c>
      <c r="F13" s="61">
        <f>Coins!AD15</f>
        <v>2176.1058495228826</v>
      </c>
      <c r="G13" s="65">
        <f>Coins!AJ15</f>
        <v>2110.1347149145759</v>
      </c>
      <c r="H13" s="69">
        <f t="shared" si="0"/>
        <v>8706.1107727765666</v>
      </c>
    </row>
    <row r="14" spans="1:8" s="39" customFormat="1" x14ac:dyDescent="0.2">
      <c r="A14" s="40">
        <v>13</v>
      </c>
      <c r="B14" s="46">
        <f>Coins!F16</f>
        <v>1215.0740919885691</v>
      </c>
      <c r="C14" s="50">
        <f>Coins!L16</f>
        <v>916.51724095854081</v>
      </c>
      <c r="D14" s="54">
        <f>Coins!R16</f>
        <v>1209.339485674466</v>
      </c>
      <c r="E14" s="58">
        <f>Coins!X16</f>
        <v>1304.2860421806781</v>
      </c>
      <c r="F14" s="62">
        <f>Coins!AD16</f>
        <v>2084.3440827022878</v>
      </c>
      <c r="G14" s="66">
        <f>Coins!AJ16</f>
        <v>1785.1017392675874</v>
      </c>
      <c r="H14" s="70">
        <f t="shared" si="0"/>
        <v>8514.6626827721284</v>
      </c>
    </row>
    <row r="15" spans="1:8" s="39" customFormat="1" x14ac:dyDescent="0.2">
      <c r="A15" s="42">
        <v>14</v>
      </c>
      <c r="B15" s="45">
        <f>Coins!F17</f>
        <v>1228.2342158778924</v>
      </c>
      <c r="C15" s="49">
        <f>Coins!L17</f>
        <v>1086.8812822033749</v>
      </c>
      <c r="D15" s="53">
        <f>Coins!R17</f>
        <v>1201.0491960210109</v>
      </c>
      <c r="E15" s="57">
        <f>Coins!X17</f>
        <v>1898.3026210379792</v>
      </c>
      <c r="F15" s="61">
        <f>Coins!AD17</f>
        <v>1921.1514249544659</v>
      </c>
      <c r="G15" s="65">
        <f>Coins!AJ17</f>
        <v>1652.8719808033218</v>
      </c>
      <c r="H15" s="69">
        <f t="shared" si="0"/>
        <v>8988.4907208980458</v>
      </c>
    </row>
    <row r="16" spans="1:8" s="39" customFormat="1" x14ac:dyDescent="0.2">
      <c r="A16" s="40">
        <v>15</v>
      </c>
      <c r="B16" s="46">
        <f>Coins!F18</f>
        <v>1304.9238537633835</v>
      </c>
      <c r="C16" s="50">
        <f>Coins!L18</f>
        <v>991.55174233389857</v>
      </c>
      <c r="D16" s="54">
        <f>Coins!R18</f>
        <v>1180.1148444854266</v>
      </c>
      <c r="E16" s="58">
        <f>Coins!X18</f>
        <v>1633.2590766662365</v>
      </c>
      <c r="F16" s="62">
        <f>Coins!AD18</f>
        <v>2041.6960186678336</v>
      </c>
      <c r="G16" s="66">
        <f>Coins!AJ18</f>
        <v>1707.9677134967658</v>
      </c>
      <c r="H16" s="70">
        <f t="shared" si="0"/>
        <v>8859.5132494135451</v>
      </c>
    </row>
    <row r="17" spans="1:8" s="39" customFormat="1" x14ac:dyDescent="0.2">
      <c r="A17" s="42">
        <v>16</v>
      </c>
      <c r="B17" s="45">
        <f>Coins!F19</f>
        <v>1421.1846488628519</v>
      </c>
      <c r="C17" s="49">
        <f>Coins!L19</f>
        <v>978.91164225985949</v>
      </c>
      <c r="D17" s="53">
        <f>Coins!R19</f>
        <v>1197.0993042629993</v>
      </c>
      <c r="E17" s="57">
        <f>Coins!X19</f>
        <v>1640.0384704150958</v>
      </c>
      <c r="F17" s="61">
        <f>Coins!AD19</f>
        <v>2039.1692516781457</v>
      </c>
      <c r="G17" s="65">
        <f>Coins!AJ19</f>
        <v>1576.2236474419187</v>
      </c>
      <c r="H17" s="69">
        <f t="shared" si="0"/>
        <v>8852.6269649208716</v>
      </c>
    </row>
    <row r="18" spans="1:8" s="39" customFormat="1" x14ac:dyDescent="0.2">
      <c r="A18" s="40">
        <v>17</v>
      </c>
      <c r="B18" s="46">
        <f>Coins!F20</f>
        <v>1396.3112445448999</v>
      </c>
      <c r="C18" s="50">
        <f>Coins!L20</f>
        <v>1005.4748044153586</v>
      </c>
      <c r="D18" s="54">
        <f>Coins!R20</f>
        <v>1236.5714249930247</v>
      </c>
      <c r="E18" s="58">
        <f>Coins!X20</f>
        <v>1582.0377524252081</v>
      </c>
      <c r="F18" s="62">
        <f>Coins!AD20</f>
        <v>2147.5513021407082</v>
      </c>
      <c r="G18" s="66">
        <f>Coins!AJ20</f>
        <v>1688.5245688881623</v>
      </c>
      <c r="H18" s="70">
        <f t="shared" si="0"/>
        <v>9056.4710974073623</v>
      </c>
    </row>
    <row r="19" spans="1:8" s="39" customFormat="1" x14ac:dyDescent="0.2">
      <c r="A19" s="42">
        <v>18</v>
      </c>
      <c r="B19" s="45">
        <f>Coins!F21</f>
        <v>1396.8810422715874</v>
      </c>
      <c r="C19" s="49">
        <f>Coins!L21</f>
        <v>1155.350348523506</v>
      </c>
      <c r="D19" s="53">
        <f>Coins!R21</f>
        <v>1350.0296231660859</v>
      </c>
      <c r="E19" s="57">
        <f>Coins!X21</f>
        <v>1684.411990616039</v>
      </c>
      <c r="F19" s="61">
        <f>Coins!AD21</f>
        <v>2383.6177356712169</v>
      </c>
      <c r="G19" s="65">
        <f>Coins!AJ21</f>
        <v>1804.0132776092867</v>
      </c>
      <c r="H19" s="69">
        <f t="shared" si="0"/>
        <v>9774.3040178577212</v>
      </c>
    </row>
    <row r="20" spans="1:8" s="39" customFormat="1" x14ac:dyDescent="0.2">
      <c r="A20" s="40">
        <v>19</v>
      </c>
      <c r="B20" s="46">
        <f>Coins!F22</f>
        <v>0</v>
      </c>
      <c r="C20" s="50">
        <f>Coins!L22</f>
        <v>0</v>
      </c>
      <c r="D20" s="54">
        <f>Coins!R22</f>
        <v>0</v>
      </c>
      <c r="E20" s="58">
        <f>Coins!X22</f>
        <v>0</v>
      </c>
      <c r="F20" s="62">
        <f>Coins!AD22</f>
        <v>0</v>
      </c>
      <c r="G20" s="66">
        <f>Coins!AJ22</f>
        <v>0</v>
      </c>
      <c r="H20" s="70">
        <f t="shared" si="0"/>
        <v>0</v>
      </c>
    </row>
    <row r="21" spans="1:8" s="39" customFormat="1" x14ac:dyDescent="0.2">
      <c r="A21" s="42">
        <v>20</v>
      </c>
      <c r="B21" s="45">
        <f>Coins!F23</f>
        <v>0</v>
      </c>
      <c r="C21" s="49">
        <f>Coins!L23</f>
        <v>0</v>
      </c>
      <c r="D21" s="53">
        <f>Coins!R23</f>
        <v>0</v>
      </c>
      <c r="E21" s="57">
        <f>Coins!X23</f>
        <v>0</v>
      </c>
      <c r="F21" s="61">
        <f>Coins!AD23</f>
        <v>0</v>
      </c>
      <c r="G21" s="65">
        <f>Coins!AJ23</f>
        <v>0</v>
      </c>
      <c r="H21" s="69">
        <f t="shared" si="0"/>
        <v>0</v>
      </c>
    </row>
    <row r="22" spans="1:8" s="39" customFormat="1" x14ac:dyDescent="0.2">
      <c r="A22" s="40">
        <v>21</v>
      </c>
      <c r="B22" s="46">
        <f>Coins!F24</f>
        <v>0</v>
      </c>
      <c r="C22" s="50">
        <f>Coins!L24</f>
        <v>0</v>
      </c>
      <c r="D22" s="54">
        <f>Coins!R24</f>
        <v>0</v>
      </c>
      <c r="E22" s="58">
        <f>Coins!X24</f>
        <v>0</v>
      </c>
      <c r="F22" s="62">
        <f>Coins!AD24</f>
        <v>0</v>
      </c>
      <c r="G22" s="66">
        <f>Coins!AJ24</f>
        <v>0</v>
      </c>
      <c r="H22" s="70">
        <f t="shared" si="0"/>
        <v>0</v>
      </c>
    </row>
    <row r="23" spans="1:8" s="39" customFormat="1" x14ac:dyDescent="0.2">
      <c r="A23" s="42">
        <v>22</v>
      </c>
      <c r="B23" s="45">
        <f>Coins!F25</f>
        <v>0</v>
      </c>
      <c r="C23" s="49">
        <f>Coins!L25</f>
        <v>0</v>
      </c>
      <c r="D23" s="53">
        <f>Coins!R25</f>
        <v>0</v>
      </c>
      <c r="E23" s="57">
        <f>Coins!X25</f>
        <v>0</v>
      </c>
      <c r="F23" s="61">
        <f>Coins!AD25</f>
        <v>0</v>
      </c>
      <c r="G23" s="65">
        <f>Coins!AJ25</f>
        <v>0</v>
      </c>
      <c r="H23" s="69">
        <f t="shared" si="0"/>
        <v>0</v>
      </c>
    </row>
    <row r="24" spans="1:8" s="39" customFormat="1" x14ac:dyDescent="0.2">
      <c r="A24" s="40">
        <v>23</v>
      </c>
      <c r="B24" s="46">
        <f>Coins!F26</f>
        <v>0</v>
      </c>
      <c r="C24" s="50">
        <f>Coins!L26</f>
        <v>0</v>
      </c>
      <c r="D24" s="54">
        <f>Coins!R26</f>
        <v>0</v>
      </c>
      <c r="E24" s="58">
        <f>Coins!X26</f>
        <v>0</v>
      </c>
      <c r="F24" s="62">
        <f>Coins!AD26</f>
        <v>0</v>
      </c>
      <c r="G24" s="66">
        <f>Coins!AJ26</f>
        <v>0</v>
      </c>
      <c r="H24" s="70">
        <f t="shared" si="0"/>
        <v>0</v>
      </c>
    </row>
    <row r="25" spans="1:8" s="39" customFormat="1" x14ac:dyDescent="0.2">
      <c r="A25" s="42">
        <v>24</v>
      </c>
      <c r="B25" s="45">
        <f>Coins!F27</f>
        <v>0</v>
      </c>
      <c r="C25" s="49">
        <f>Coins!L27</f>
        <v>0</v>
      </c>
      <c r="D25" s="53">
        <f>Coins!R27</f>
        <v>0</v>
      </c>
      <c r="E25" s="57">
        <f>Coins!X27</f>
        <v>0</v>
      </c>
      <c r="F25" s="61">
        <f>Coins!AD27</f>
        <v>0</v>
      </c>
      <c r="G25" s="65">
        <f>Coins!AJ27</f>
        <v>0</v>
      </c>
      <c r="H25" s="69">
        <f t="shared" si="0"/>
        <v>0</v>
      </c>
    </row>
    <row r="26" spans="1:8" s="39" customFormat="1" x14ac:dyDescent="0.2">
      <c r="A26" s="40">
        <v>25</v>
      </c>
      <c r="B26" s="46">
        <f>Coins!F28</f>
        <v>0</v>
      </c>
      <c r="C26" s="50">
        <f>Coins!L28</f>
        <v>0</v>
      </c>
      <c r="D26" s="54">
        <f>Coins!R28</f>
        <v>0</v>
      </c>
      <c r="E26" s="58">
        <f>Coins!X28</f>
        <v>0</v>
      </c>
      <c r="F26" s="62">
        <f>Coins!AD28</f>
        <v>0</v>
      </c>
      <c r="G26" s="66">
        <f>Coins!AJ28</f>
        <v>0</v>
      </c>
      <c r="H26" s="70">
        <f t="shared" si="0"/>
        <v>0</v>
      </c>
    </row>
    <row r="27" spans="1:8" s="39" customFormat="1" x14ac:dyDescent="0.2">
      <c r="A27" s="42">
        <v>26</v>
      </c>
      <c r="B27" s="45">
        <f>Coins!F29</f>
        <v>0</v>
      </c>
      <c r="C27" s="49">
        <f>Coins!L29</f>
        <v>0</v>
      </c>
      <c r="D27" s="53">
        <f>Coins!R29</f>
        <v>0</v>
      </c>
      <c r="E27" s="57">
        <f>Coins!X29</f>
        <v>0</v>
      </c>
      <c r="F27" s="61">
        <f>Coins!AD29</f>
        <v>0</v>
      </c>
      <c r="G27" s="65">
        <f>Coins!AJ29</f>
        <v>0</v>
      </c>
      <c r="H27" s="69">
        <f t="shared" si="0"/>
        <v>0</v>
      </c>
    </row>
    <row r="28" spans="1:8" s="39" customFormat="1" x14ac:dyDescent="0.2">
      <c r="A28" s="40">
        <v>27</v>
      </c>
      <c r="B28" s="46">
        <f>Coins!F30</f>
        <v>0</v>
      </c>
      <c r="C28" s="50">
        <f>Coins!L30</f>
        <v>0</v>
      </c>
      <c r="D28" s="54">
        <f>Coins!R30</f>
        <v>0</v>
      </c>
      <c r="E28" s="58">
        <f>Coins!X30</f>
        <v>0</v>
      </c>
      <c r="F28" s="62">
        <f>Coins!AD30</f>
        <v>0</v>
      </c>
      <c r="G28" s="66">
        <f>Coins!AJ30</f>
        <v>0</v>
      </c>
      <c r="H28" s="70">
        <f t="shared" si="0"/>
        <v>0</v>
      </c>
    </row>
    <row r="29" spans="1:8" s="39" customFormat="1" x14ac:dyDescent="0.2">
      <c r="A29" s="42">
        <v>28</v>
      </c>
      <c r="B29" s="45">
        <f>Coins!F31</f>
        <v>0</v>
      </c>
      <c r="C29" s="49">
        <f>Coins!L31</f>
        <v>0</v>
      </c>
      <c r="D29" s="53">
        <f>Coins!R31</f>
        <v>0</v>
      </c>
      <c r="E29" s="57">
        <f>Coins!X31</f>
        <v>0</v>
      </c>
      <c r="F29" s="61">
        <f>Coins!AD31</f>
        <v>0</v>
      </c>
      <c r="G29" s="65">
        <f>Coins!AJ31</f>
        <v>0</v>
      </c>
      <c r="H29" s="69">
        <f t="shared" si="0"/>
        <v>0</v>
      </c>
    </row>
    <row r="30" spans="1:8" s="39" customFormat="1" x14ac:dyDescent="0.2">
      <c r="A30" s="40">
        <v>29</v>
      </c>
      <c r="B30" s="46">
        <f>Coins!F32</f>
        <v>0</v>
      </c>
      <c r="C30" s="50">
        <f>Coins!L32</f>
        <v>0</v>
      </c>
      <c r="D30" s="54">
        <f>Coins!R32</f>
        <v>0</v>
      </c>
      <c r="E30" s="58">
        <f>Coins!X32</f>
        <v>0</v>
      </c>
      <c r="F30" s="62">
        <f>Coins!AD32</f>
        <v>0</v>
      </c>
      <c r="G30" s="66">
        <f>Coins!AJ32</f>
        <v>0</v>
      </c>
      <c r="H30" s="70">
        <f t="shared" si="0"/>
        <v>0</v>
      </c>
    </row>
    <row r="31" spans="1:8" s="39" customFormat="1" x14ac:dyDescent="0.2">
      <c r="A31" s="43">
        <v>30</v>
      </c>
      <c r="B31" s="47">
        <f>Coins!F33</f>
        <v>0</v>
      </c>
      <c r="C31" s="51">
        <f>Coins!L33</f>
        <v>0</v>
      </c>
      <c r="D31" s="55">
        <f>Coins!R33</f>
        <v>0</v>
      </c>
      <c r="E31" s="59">
        <f>Coins!X33</f>
        <v>0</v>
      </c>
      <c r="F31" s="63">
        <f>Coins!AD33</f>
        <v>0</v>
      </c>
      <c r="G31" s="67">
        <f>Coins!AJ33</f>
        <v>0</v>
      </c>
      <c r="H31" s="71">
        <f t="shared" si="0"/>
        <v>0</v>
      </c>
    </row>
    <row r="32" spans="1:8" s="39" customFormat="1" x14ac:dyDescent="0.2">
      <c r="A32" s="42">
        <v>31</v>
      </c>
      <c r="B32" s="45">
        <f>Coins!F34</f>
        <v>0</v>
      </c>
      <c r="C32" s="49">
        <f>Coins!L34</f>
        <v>0</v>
      </c>
      <c r="D32" s="53">
        <f>Coins!R34</f>
        <v>0</v>
      </c>
      <c r="E32" s="57">
        <f>Coins!X34</f>
        <v>0</v>
      </c>
      <c r="F32" s="61">
        <f>Coins!AD34</f>
        <v>0</v>
      </c>
      <c r="G32" s="65">
        <f>Coins!AJ34</f>
        <v>0</v>
      </c>
      <c r="H32" s="69">
        <f t="shared" si="0"/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t="s">
        <v>25</v>
      </c>
      <c r="B1" t="s">
        <v>26</v>
      </c>
    </row>
    <row r="2" spans="1:2" x14ac:dyDescent="0.2">
      <c r="A2" t="s">
        <v>27</v>
      </c>
      <c r="B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Coins</vt:lpstr>
      <vt:lpstr>Earnings</vt:lpstr>
      <vt:lpstr>Contributors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2017-12-19T13:21:46Z</dcterms:created>
  <dcterms:modified xsi:type="dcterms:W3CDTF">2017-12-19T21:07:35Z</dcterms:modified>
</cp:coreProperties>
</file>